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iehs\sciebo\RI-CLPM-Reanalyse\Manuskript\2025-12 Revision CommPsy\OSM\"/>
    </mc:Choice>
  </mc:AlternateContent>
  <xr:revisionPtr revIDLastSave="0" documentId="13_ncr:1_{D111FEA9-3051-47D7-9113-B87CE7E80A37}" xr6:coauthVersionLast="47" xr6:coauthVersionMax="47" xr10:uidLastSave="{00000000-0000-0000-0000-000000000000}"/>
  <bookViews>
    <workbookView xWindow="-28920" yWindow="-120" windowWidth="29040" windowHeight="17520" xr2:uid="{EF407A34-AA68-2D4A-B086-B73FCCB0B716}"/>
  </bookViews>
  <sheets>
    <sheet name="Overview" sheetId="29" r:id="rId1"/>
    <sheet name="Bagci et al." sheetId="1" r:id="rId2"/>
    <sheet name="Barlow" sheetId="2" r:id="rId3"/>
    <sheet name="Bohman &amp; Mikilikoswka" sheetId="3" r:id="rId4"/>
    <sheet name="Bohmert &amp; DeMaris" sheetId="28" r:id="rId5"/>
    <sheet name="Bohrer" sheetId="4" r:id="rId6"/>
    <sheet name="Bracegirdle" sheetId="25" r:id="rId7"/>
    <sheet name="Cernat" sheetId="5" r:id="rId8"/>
    <sheet name="Hässler" sheetId="6" r:id="rId9"/>
    <sheet name="Jugert" sheetId="7" r:id="rId10"/>
    <sheet name="Kotzur &amp; Wager" sheetId="8" r:id="rId11"/>
    <sheet name="Levin et al 2003" sheetId="27" r:id="rId12"/>
    <sheet name="Levin et al 2007" sheetId="26" r:id="rId13"/>
    <sheet name="Stark" sheetId="10" r:id="rId14"/>
    <sheet name="Swart et al." sheetId="11" r:id="rId15"/>
    <sheet name="van Laar et al." sheetId="12" r:id="rId16"/>
    <sheet name="Van Zalk et al." sheetId="16" r:id="rId17"/>
    <sheet name="Vezzali et al." sheetId="17" r:id="rId18"/>
    <sheet name="Wagner et al." sheetId="21" r:id="rId19"/>
    <sheet name="Wölfer &amp; Hewstone" sheetId="22" r:id="rId20"/>
    <sheet name="Wölfer (2016)" sheetId="23" r:id="rId21"/>
    <sheet name="Wölfer (2019)" sheetId="24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34" i="29" l="1"/>
  <c r="Y34" i="29"/>
  <c r="W34" i="29"/>
  <c r="U34" i="29"/>
  <c r="S34" i="29"/>
  <c r="S35" i="29" s="1"/>
  <c r="Q34" i="29"/>
  <c r="Q35" i="29" s="1"/>
  <c r="O34" i="29"/>
  <c r="M34" i="29"/>
  <c r="K34" i="29"/>
  <c r="K35" i="29" s="1"/>
  <c r="I34" i="29"/>
  <c r="I35" i="29" l="1"/>
  <c r="P21" i="2" a="1"/>
  <c r="P21" i="2" s="1"/>
  <c r="D12" i="21"/>
  <c r="D36" i="11"/>
  <c r="D16" i="11"/>
  <c r="D11" i="28"/>
  <c r="D12" i="28"/>
  <c r="D14" i="28"/>
  <c r="E14" i="28" s="1"/>
  <c r="D16" i="28"/>
  <c r="D17" i="28"/>
  <c r="D19" i="28"/>
  <c r="D21" i="28"/>
  <c r="D23" i="28"/>
  <c r="D25" i="28"/>
  <c r="D27" i="28"/>
  <c r="D31" i="28"/>
  <c r="D33" i="28"/>
  <c r="D35" i="28"/>
  <c r="E35" i="28" s="1"/>
  <c r="D37" i="28"/>
  <c r="D39" i="28"/>
  <c r="D41" i="28"/>
  <c r="N52" i="2"/>
  <c r="D21" i="2"/>
  <c r="J7" i="12"/>
  <c r="J8" i="12"/>
  <c r="J9" i="12"/>
  <c r="J10" i="12"/>
  <c r="J11" i="12"/>
  <c r="J12" i="12"/>
  <c r="J13" i="12"/>
  <c r="J14" i="12"/>
  <c r="J15" i="12"/>
  <c r="J16" i="12"/>
  <c r="J17" i="12"/>
  <c r="J18" i="12"/>
  <c r="J19" i="12"/>
  <c r="J20" i="12"/>
  <c r="J21" i="12"/>
  <c r="K21" i="12" s="1"/>
  <c r="J22" i="12"/>
  <c r="J23" i="12"/>
  <c r="J24" i="12"/>
  <c r="J25" i="12"/>
  <c r="J26" i="12"/>
  <c r="J28" i="12"/>
  <c r="J30" i="12"/>
  <c r="J32" i="12"/>
  <c r="J34" i="12"/>
  <c r="K34" i="12" s="1"/>
  <c r="J36" i="12"/>
  <c r="J38" i="12"/>
  <c r="J40" i="12"/>
  <c r="J42" i="12"/>
  <c r="J44" i="12"/>
  <c r="J46" i="12"/>
  <c r="K42" i="12" s="1"/>
  <c r="J48" i="12"/>
  <c r="J50" i="12"/>
  <c r="J52" i="12"/>
  <c r="J54" i="12"/>
  <c r="J56" i="12"/>
  <c r="J6" i="12"/>
  <c r="D6" i="12"/>
  <c r="D7" i="12"/>
  <c r="D8" i="12"/>
  <c r="D9" i="12"/>
  <c r="D10" i="12"/>
  <c r="D11" i="12"/>
  <c r="D12" i="12"/>
  <c r="D13" i="12"/>
  <c r="D14" i="12"/>
  <c r="D15" i="12"/>
  <c r="D16" i="12"/>
  <c r="D17" i="12"/>
  <c r="D18" i="12"/>
  <c r="D19" i="12"/>
  <c r="D20" i="12"/>
  <c r="D21" i="12"/>
  <c r="D22" i="12"/>
  <c r="D23" i="12"/>
  <c r="D25" i="12"/>
  <c r="D27" i="12"/>
  <c r="D29" i="12"/>
  <c r="D31" i="12"/>
  <c r="D33" i="12"/>
  <c r="D35" i="12"/>
  <c r="D37" i="12"/>
  <c r="D39" i="12"/>
  <c r="D41" i="12"/>
  <c r="D43" i="12"/>
  <c r="D45" i="12"/>
  <c r="D47" i="12"/>
  <c r="D49" i="12"/>
  <c r="D51" i="12"/>
  <c r="D53" i="12"/>
  <c r="D55" i="12"/>
  <c r="D5" i="12"/>
  <c r="E5" i="12" s="1"/>
  <c r="W26" i="12"/>
  <c r="V7" i="12"/>
  <c r="V8" i="12"/>
  <c r="V9" i="12"/>
  <c r="V10" i="12"/>
  <c r="V11" i="12"/>
  <c r="V12" i="12"/>
  <c r="V13" i="12"/>
  <c r="V14" i="12"/>
  <c r="V15" i="12"/>
  <c r="V16" i="12"/>
  <c r="V17" i="12"/>
  <c r="V18" i="12"/>
  <c r="V19" i="12"/>
  <c r="V20" i="12"/>
  <c r="V21" i="12"/>
  <c r="V22" i="12"/>
  <c r="V23" i="12"/>
  <c r="V24" i="12"/>
  <c r="V26" i="12"/>
  <c r="V28" i="12"/>
  <c r="V30" i="12"/>
  <c r="V32" i="12"/>
  <c r="V34" i="12"/>
  <c r="V36" i="12"/>
  <c r="V38" i="12"/>
  <c r="V40" i="12"/>
  <c r="V42" i="12"/>
  <c r="W42" i="12" s="1"/>
  <c r="V44" i="12"/>
  <c r="V46" i="12"/>
  <c r="V48" i="12"/>
  <c r="V50" i="12"/>
  <c r="W50" i="12" s="1"/>
  <c r="V52" i="12"/>
  <c r="V54" i="12"/>
  <c r="V56" i="12"/>
  <c r="V6" i="12"/>
  <c r="W6" i="12" s="1"/>
  <c r="P7" i="12"/>
  <c r="P8" i="12"/>
  <c r="P9" i="12"/>
  <c r="P11" i="12"/>
  <c r="P12" i="12"/>
  <c r="P13" i="12"/>
  <c r="P14" i="12"/>
  <c r="P16" i="12"/>
  <c r="P17" i="12"/>
  <c r="P18" i="12"/>
  <c r="P19" i="12"/>
  <c r="P21" i="12"/>
  <c r="P22" i="12"/>
  <c r="P23" i="12"/>
  <c r="P24" i="12"/>
  <c r="P26" i="12"/>
  <c r="P28" i="12"/>
  <c r="P30" i="12"/>
  <c r="P32" i="12"/>
  <c r="Q26" i="12" s="1"/>
  <c r="P34" i="12"/>
  <c r="Q34" i="12" s="1"/>
  <c r="P36" i="12"/>
  <c r="P38" i="12"/>
  <c r="P40" i="12"/>
  <c r="P42" i="12"/>
  <c r="P44" i="12"/>
  <c r="P46" i="12"/>
  <c r="P48" i="12"/>
  <c r="P50" i="12"/>
  <c r="P52" i="12"/>
  <c r="P54" i="12"/>
  <c r="P56" i="12"/>
  <c r="P6" i="12"/>
  <c r="Q6" i="12" s="1"/>
  <c r="E19" i="28"/>
  <c r="C24" i="1"/>
  <c r="D23" i="22"/>
  <c r="D6" i="22"/>
  <c r="D7" i="22"/>
  <c r="D9" i="22"/>
  <c r="D10" i="22"/>
  <c r="E9" i="22" s="1"/>
  <c r="D11" i="22"/>
  <c r="D13" i="22"/>
  <c r="E13" i="22" s="1"/>
  <c r="D15" i="22"/>
  <c r="D17" i="22"/>
  <c r="D19" i="22"/>
  <c r="E19" i="22" s="1"/>
  <c r="D21" i="22"/>
  <c r="D5" i="22"/>
  <c r="E5" i="22" s="1"/>
  <c r="F5" i="22" s="1"/>
  <c r="R6" i="12" l="1"/>
  <c r="Q11" i="12"/>
  <c r="E24" i="12"/>
  <c r="E10" i="12"/>
  <c r="K16" i="12"/>
  <c r="W16" i="12"/>
  <c r="X16" i="12" s="1"/>
  <c r="W34" i="12"/>
  <c r="E49" i="12"/>
  <c r="F20" i="12" s="1"/>
  <c r="F5" i="12"/>
  <c r="Q50" i="12"/>
  <c r="R21" i="12" s="1"/>
  <c r="X6" i="12"/>
  <c r="Q42" i="12"/>
  <c r="K11" i="12"/>
  <c r="L11" i="12" s="1"/>
  <c r="E20" i="12"/>
  <c r="Q21" i="12"/>
  <c r="K26" i="12"/>
  <c r="W11" i="12"/>
  <c r="Q16" i="12"/>
  <c r="R16" i="12" s="1"/>
  <c r="W21" i="12"/>
  <c r="X21" i="12" s="1"/>
  <c r="E15" i="12"/>
  <c r="F15" i="12" s="1"/>
  <c r="K50" i="12"/>
  <c r="L21" i="12" s="1"/>
  <c r="K6" i="12"/>
  <c r="L6" i="12" s="1"/>
  <c r="E41" i="12"/>
  <c r="E33" i="12"/>
  <c r="X11" i="12"/>
  <c r="R11" i="12"/>
  <c r="L16" i="12"/>
  <c r="F14" i="28"/>
  <c r="F9" i="22"/>
  <c r="E27" i="28"/>
  <c r="F4" i="28"/>
  <c r="D5" i="26"/>
  <c r="D6" i="26"/>
  <c r="D7" i="26"/>
  <c r="D9" i="26"/>
  <c r="D10" i="26"/>
  <c r="D11" i="26"/>
  <c r="D12" i="26"/>
  <c r="D14" i="26"/>
  <c r="D15" i="26"/>
  <c r="D16" i="26"/>
  <c r="D17" i="26"/>
  <c r="D19" i="26"/>
  <c r="D21" i="26"/>
  <c r="D23" i="26"/>
  <c r="D25" i="26"/>
  <c r="D27" i="26"/>
  <c r="D29" i="26"/>
  <c r="D31" i="26"/>
  <c r="D33" i="26"/>
  <c r="D35" i="26"/>
  <c r="D37" i="26"/>
  <c r="D39" i="26"/>
  <c r="D41" i="26"/>
  <c r="D4" i="26"/>
  <c r="E4" i="26" s="1"/>
  <c r="D4" i="27"/>
  <c r="D5" i="27"/>
  <c r="D6" i="27"/>
  <c r="D7" i="27"/>
  <c r="D8" i="27"/>
  <c r="E8" i="27" s="1"/>
  <c r="D9" i="27"/>
  <c r="D10" i="27"/>
  <c r="D11" i="27"/>
  <c r="D12" i="27"/>
  <c r="D13" i="27"/>
  <c r="D14" i="27"/>
  <c r="D15" i="27"/>
  <c r="D16" i="27"/>
  <c r="D18" i="27"/>
  <c r="D20" i="27"/>
  <c r="D22" i="27"/>
  <c r="D24" i="27"/>
  <c r="D26" i="27"/>
  <c r="E26" i="27" s="1"/>
  <c r="D28" i="27"/>
  <c r="D30" i="27"/>
  <c r="D32" i="27"/>
  <c r="D34" i="27"/>
  <c r="D36" i="27"/>
  <c r="D38" i="27"/>
  <c r="D40" i="27"/>
  <c r="D3" i="27"/>
  <c r="D5" i="28"/>
  <c r="D6" i="28"/>
  <c r="D7" i="28"/>
  <c r="D9" i="28"/>
  <c r="D10" i="28"/>
  <c r="D4" i="28"/>
  <c r="E4" i="28" s="1"/>
  <c r="D28" i="2"/>
  <c r="D6" i="24"/>
  <c r="D7" i="24"/>
  <c r="D9" i="24"/>
  <c r="D10" i="24"/>
  <c r="D11" i="24"/>
  <c r="D13" i="24"/>
  <c r="E13" i="24" s="1"/>
  <c r="D15" i="24"/>
  <c r="D17" i="24"/>
  <c r="D19" i="24"/>
  <c r="D21" i="24"/>
  <c r="D23" i="24"/>
  <c r="D5" i="24"/>
  <c r="E5" i="24" s="1"/>
  <c r="F5" i="24" s="1"/>
  <c r="D6" i="23"/>
  <c r="E5" i="23" s="1"/>
  <c r="F5" i="23" s="1"/>
  <c r="D7" i="23"/>
  <c r="D8" i="23"/>
  <c r="D10" i="23"/>
  <c r="D11" i="23"/>
  <c r="D12" i="23"/>
  <c r="D13" i="23"/>
  <c r="D17" i="23"/>
  <c r="E17" i="23" s="1"/>
  <c r="D19" i="23"/>
  <c r="D21" i="23"/>
  <c r="D23" i="23"/>
  <c r="D25" i="23"/>
  <c r="D27" i="23"/>
  <c r="D29" i="23"/>
  <c r="D5" i="23"/>
  <c r="I7" i="23"/>
  <c r="I8" i="23"/>
  <c r="I9" i="23"/>
  <c r="I11" i="23"/>
  <c r="I12" i="23"/>
  <c r="I13" i="23"/>
  <c r="I14" i="23"/>
  <c r="I16" i="23"/>
  <c r="I18" i="23"/>
  <c r="I20" i="23"/>
  <c r="I22" i="23"/>
  <c r="I24" i="23"/>
  <c r="I26" i="23"/>
  <c r="I28" i="23"/>
  <c r="I30" i="23"/>
  <c r="I6" i="23"/>
  <c r="N6" i="23"/>
  <c r="N7" i="23"/>
  <c r="N9" i="23"/>
  <c r="N10" i="23"/>
  <c r="N11" i="23"/>
  <c r="N13" i="23"/>
  <c r="N15" i="23"/>
  <c r="N17" i="23"/>
  <c r="N19" i="23"/>
  <c r="N21" i="23"/>
  <c r="N23" i="23"/>
  <c r="N5" i="23"/>
  <c r="O5" i="23" s="1"/>
  <c r="D6" i="17"/>
  <c r="D7" i="17"/>
  <c r="D8" i="17"/>
  <c r="D10" i="17"/>
  <c r="D11" i="17"/>
  <c r="D12" i="17"/>
  <c r="D13" i="17"/>
  <c r="D15" i="17"/>
  <c r="D16" i="17"/>
  <c r="D17" i="17"/>
  <c r="D18" i="17"/>
  <c r="D20" i="17"/>
  <c r="D21" i="17"/>
  <c r="D22" i="17"/>
  <c r="D23" i="17"/>
  <c r="D25" i="17"/>
  <c r="D27" i="17"/>
  <c r="D29" i="17"/>
  <c r="D31" i="17"/>
  <c r="D33" i="17"/>
  <c r="D35" i="17"/>
  <c r="D37" i="17"/>
  <c r="D39" i="17"/>
  <c r="D41" i="17"/>
  <c r="D43" i="17"/>
  <c r="D45" i="17"/>
  <c r="D47" i="17"/>
  <c r="D49" i="17"/>
  <c r="E49" i="17" s="1"/>
  <c r="D51" i="17"/>
  <c r="D53" i="17"/>
  <c r="D55" i="17"/>
  <c r="D5" i="17"/>
  <c r="D7" i="16"/>
  <c r="D8" i="16"/>
  <c r="D10" i="16"/>
  <c r="E10" i="16" s="1"/>
  <c r="D11" i="16"/>
  <c r="D12" i="16"/>
  <c r="D14" i="16"/>
  <c r="D15" i="16"/>
  <c r="D16" i="16"/>
  <c r="D18" i="16"/>
  <c r="D20" i="16"/>
  <c r="D22" i="16"/>
  <c r="D24" i="16"/>
  <c r="D26" i="16"/>
  <c r="D28" i="16"/>
  <c r="D30" i="16"/>
  <c r="D32" i="16"/>
  <c r="D34" i="16"/>
  <c r="D6" i="16"/>
  <c r="D5" i="7"/>
  <c r="D6" i="7"/>
  <c r="D8" i="7"/>
  <c r="D9" i="7"/>
  <c r="D10" i="7"/>
  <c r="D12" i="7"/>
  <c r="E12" i="7" s="1"/>
  <c r="D13" i="7"/>
  <c r="D14" i="7"/>
  <c r="D16" i="7"/>
  <c r="D18" i="7"/>
  <c r="D20" i="7"/>
  <c r="D22" i="7"/>
  <c r="D24" i="7"/>
  <c r="D26" i="7"/>
  <c r="D28" i="7"/>
  <c r="D30" i="7"/>
  <c r="D32" i="7"/>
  <c r="D4" i="7"/>
  <c r="E4" i="7" s="1"/>
  <c r="D6" i="5"/>
  <c r="D7" i="5"/>
  <c r="D8" i="5"/>
  <c r="D10" i="5"/>
  <c r="D11" i="5"/>
  <c r="D12" i="5"/>
  <c r="D13" i="5"/>
  <c r="D15" i="5"/>
  <c r="D16" i="5"/>
  <c r="D17" i="5"/>
  <c r="D18" i="5"/>
  <c r="D20" i="5"/>
  <c r="D21" i="5"/>
  <c r="D22" i="5"/>
  <c r="D23" i="5"/>
  <c r="D25" i="5"/>
  <c r="E25" i="5" s="1"/>
  <c r="D27" i="5"/>
  <c r="D29" i="5"/>
  <c r="D31" i="5"/>
  <c r="D33" i="5"/>
  <c r="E33" i="5" s="1"/>
  <c r="D35" i="5"/>
  <c r="D37" i="5"/>
  <c r="D39" i="5"/>
  <c r="D41" i="5"/>
  <c r="D43" i="5"/>
  <c r="D45" i="5"/>
  <c r="D47" i="5"/>
  <c r="D49" i="5"/>
  <c r="D51" i="5"/>
  <c r="D53" i="5"/>
  <c r="D55" i="5"/>
  <c r="D5" i="5"/>
  <c r="J39" i="5"/>
  <c r="J41" i="5"/>
  <c r="K41" i="5" s="1"/>
  <c r="J43" i="5"/>
  <c r="J45" i="5"/>
  <c r="J47" i="5"/>
  <c r="J49" i="5"/>
  <c r="J51" i="5"/>
  <c r="J53" i="5"/>
  <c r="J55" i="5"/>
  <c r="D7" i="21"/>
  <c r="D8" i="21"/>
  <c r="D10" i="21"/>
  <c r="E10" i="21" s="1"/>
  <c r="F10" i="21" s="1"/>
  <c r="D11" i="21"/>
  <c r="D14" i="21"/>
  <c r="E14" i="21" s="1"/>
  <c r="D16" i="21"/>
  <c r="D18" i="21"/>
  <c r="D20" i="21"/>
  <c r="E20" i="21" s="1"/>
  <c r="D22" i="21"/>
  <c r="D24" i="21"/>
  <c r="D6" i="21"/>
  <c r="D7" i="11"/>
  <c r="D8" i="11"/>
  <c r="D10" i="11"/>
  <c r="D11" i="11"/>
  <c r="D12" i="11"/>
  <c r="D14" i="11"/>
  <c r="E14" i="11" s="1"/>
  <c r="D15" i="11"/>
  <c r="D18" i="11"/>
  <c r="D19" i="11"/>
  <c r="D20" i="11"/>
  <c r="D22" i="11"/>
  <c r="E22" i="11" s="1"/>
  <c r="D24" i="11"/>
  <c r="D26" i="11"/>
  <c r="D28" i="11"/>
  <c r="D30" i="11"/>
  <c r="D32" i="11"/>
  <c r="D34" i="11"/>
  <c r="D38" i="11"/>
  <c r="D40" i="11"/>
  <c r="D42" i="11"/>
  <c r="D44" i="11"/>
  <c r="D6" i="11"/>
  <c r="D7" i="10"/>
  <c r="D8" i="10"/>
  <c r="D10" i="10"/>
  <c r="D11" i="10"/>
  <c r="D12" i="10"/>
  <c r="D14" i="10"/>
  <c r="D16" i="10"/>
  <c r="D18" i="10"/>
  <c r="D20" i="10"/>
  <c r="D22" i="10"/>
  <c r="D24" i="10"/>
  <c r="D6" i="10"/>
  <c r="E6" i="10" s="1"/>
  <c r="D7" i="8"/>
  <c r="D8" i="8"/>
  <c r="D10" i="8"/>
  <c r="D11" i="8"/>
  <c r="D12" i="8"/>
  <c r="D14" i="8"/>
  <c r="D15" i="8"/>
  <c r="D16" i="8"/>
  <c r="D18" i="8"/>
  <c r="D20" i="8"/>
  <c r="D22" i="8"/>
  <c r="D24" i="8"/>
  <c r="D26" i="8"/>
  <c r="D28" i="8"/>
  <c r="D30" i="8"/>
  <c r="E30" i="8" s="1"/>
  <c r="D32" i="8"/>
  <c r="D34" i="8"/>
  <c r="D6" i="8"/>
  <c r="D7" i="6"/>
  <c r="D8" i="6"/>
  <c r="D10" i="6"/>
  <c r="E10" i="6" s="1"/>
  <c r="D11" i="6"/>
  <c r="D12" i="6"/>
  <c r="D14" i="6"/>
  <c r="D16" i="6"/>
  <c r="D18" i="6"/>
  <c r="D20" i="6"/>
  <c r="E20" i="6" s="1"/>
  <c r="D22" i="6"/>
  <c r="D24" i="6"/>
  <c r="D6" i="6"/>
  <c r="E6" i="6" s="1"/>
  <c r="J6" i="5"/>
  <c r="J7" i="5"/>
  <c r="J8" i="5"/>
  <c r="J10" i="5"/>
  <c r="J11" i="5"/>
  <c r="J12" i="5"/>
  <c r="J13" i="5"/>
  <c r="J15" i="5"/>
  <c r="J16" i="5"/>
  <c r="J17" i="5"/>
  <c r="J18" i="5"/>
  <c r="J20" i="5"/>
  <c r="K20" i="5" s="1"/>
  <c r="J21" i="5"/>
  <c r="J22" i="5"/>
  <c r="J23" i="5"/>
  <c r="J25" i="5"/>
  <c r="J27" i="5"/>
  <c r="J29" i="5"/>
  <c r="J31" i="5"/>
  <c r="J33" i="5"/>
  <c r="J35" i="5"/>
  <c r="J37" i="5"/>
  <c r="J5" i="5"/>
  <c r="D7" i="25"/>
  <c r="D8" i="25"/>
  <c r="D9" i="25"/>
  <c r="D10" i="25"/>
  <c r="D12" i="25"/>
  <c r="E12" i="25" s="1"/>
  <c r="D13" i="25"/>
  <c r="D14" i="25"/>
  <c r="D15" i="25"/>
  <c r="D16" i="25"/>
  <c r="D18" i="25"/>
  <c r="D20" i="25"/>
  <c r="D22" i="25"/>
  <c r="D24" i="25"/>
  <c r="D26" i="25"/>
  <c r="D28" i="25"/>
  <c r="D30" i="25"/>
  <c r="D32" i="25"/>
  <c r="D34" i="25"/>
  <c r="D36" i="25"/>
  <c r="D6" i="25"/>
  <c r="D7" i="4"/>
  <c r="D8" i="4"/>
  <c r="D9" i="4"/>
  <c r="D11" i="4"/>
  <c r="D12" i="4"/>
  <c r="D13" i="4"/>
  <c r="D14" i="4"/>
  <c r="D16" i="4"/>
  <c r="D18" i="4"/>
  <c r="D20" i="4"/>
  <c r="D22" i="4"/>
  <c r="D24" i="4"/>
  <c r="D26" i="4"/>
  <c r="D28" i="4"/>
  <c r="D30" i="4"/>
  <c r="D7" i="3"/>
  <c r="D8" i="3"/>
  <c r="D9" i="3"/>
  <c r="D10" i="3"/>
  <c r="D12" i="3"/>
  <c r="D13" i="3"/>
  <c r="D14" i="3"/>
  <c r="D15" i="3"/>
  <c r="D16" i="3"/>
  <c r="D18" i="3"/>
  <c r="E18" i="3" s="1"/>
  <c r="D20" i="3"/>
  <c r="D22" i="3"/>
  <c r="D24" i="3"/>
  <c r="D26" i="3"/>
  <c r="D28" i="3"/>
  <c r="D30" i="3"/>
  <c r="D32" i="3"/>
  <c r="D34" i="3"/>
  <c r="D36" i="3"/>
  <c r="D6" i="3"/>
  <c r="S7" i="2"/>
  <c r="S8" i="2"/>
  <c r="S9" i="2"/>
  <c r="S10" i="2"/>
  <c r="S11" i="2"/>
  <c r="S12" i="2"/>
  <c r="S13" i="2"/>
  <c r="S14" i="2"/>
  <c r="S15" i="2"/>
  <c r="S16" i="2"/>
  <c r="S17" i="2"/>
  <c r="S18" i="2"/>
  <c r="S19" i="2"/>
  <c r="S20" i="2"/>
  <c r="S21" i="2"/>
  <c r="S22" i="2"/>
  <c r="S23" i="2"/>
  <c r="S24" i="2"/>
  <c r="S26" i="2"/>
  <c r="S28" i="2"/>
  <c r="S30" i="2"/>
  <c r="S32" i="2"/>
  <c r="S34" i="2"/>
  <c r="S36" i="2"/>
  <c r="S38" i="2"/>
  <c r="S40" i="2"/>
  <c r="S42" i="2"/>
  <c r="S44" i="2"/>
  <c r="S46" i="2"/>
  <c r="S48" i="2"/>
  <c r="S50" i="2"/>
  <c r="S52" i="2"/>
  <c r="S54" i="2"/>
  <c r="S56" i="2"/>
  <c r="S6" i="2"/>
  <c r="N8" i="2"/>
  <c r="N9" i="2"/>
  <c r="N11" i="2"/>
  <c r="N12" i="2"/>
  <c r="N13" i="2"/>
  <c r="N14" i="2"/>
  <c r="N16" i="2"/>
  <c r="N17" i="2"/>
  <c r="N18" i="2"/>
  <c r="N19" i="2"/>
  <c r="N21" i="2"/>
  <c r="O21" i="2" s="1"/>
  <c r="N22" i="2"/>
  <c r="N23" i="2"/>
  <c r="N24" i="2"/>
  <c r="N26" i="2"/>
  <c r="N28" i="2"/>
  <c r="N30" i="2"/>
  <c r="N32" i="2"/>
  <c r="N34" i="2"/>
  <c r="N36" i="2"/>
  <c r="N38" i="2"/>
  <c r="N40" i="2"/>
  <c r="N42" i="2"/>
  <c r="N44" i="2"/>
  <c r="N46" i="2"/>
  <c r="N48" i="2"/>
  <c r="N50" i="2"/>
  <c r="O50" i="2" s="1"/>
  <c r="N54" i="2"/>
  <c r="N56" i="2"/>
  <c r="N7" i="2"/>
  <c r="N6" i="2"/>
  <c r="O6" i="2" s="1"/>
  <c r="I7" i="2"/>
  <c r="I8" i="2"/>
  <c r="I9" i="2"/>
  <c r="I10" i="2"/>
  <c r="I11" i="2"/>
  <c r="I12" i="2"/>
  <c r="I13" i="2"/>
  <c r="I14" i="2"/>
  <c r="I15" i="2"/>
  <c r="I16" i="2"/>
  <c r="J16" i="2" s="1"/>
  <c r="I17" i="2"/>
  <c r="I18" i="2"/>
  <c r="I19" i="2"/>
  <c r="I20" i="2"/>
  <c r="I21" i="2"/>
  <c r="I22" i="2"/>
  <c r="I23" i="2"/>
  <c r="I24" i="2"/>
  <c r="I25" i="2"/>
  <c r="I26" i="2"/>
  <c r="I28" i="2"/>
  <c r="I30" i="2"/>
  <c r="I32" i="2"/>
  <c r="I34" i="2"/>
  <c r="J34" i="2" s="1"/>
  <c r="I36" i="2"/>
  <c r="I38" i="2"/>
  <c r="I40" i="2"/>
  <c r="I42" i="2"/>
  <c r="I44" i="2"/>
  <c r="I46" i="2"/>
  <c r="I48" i="2"/>
  <c r="I50" i="2"/>
  <c r="I52" i="2"/>
  <c r="I54" i="2"/>
  <c r="I56" i="2"/>
  <c r="I6" i="2"/>
  <c r="J6" i="2" s="1"/>
  <c r="D7" i="2"/>
  <c r="D8" i="2"/>
  <c r="D9" i="2"/>
  <c r="D11" i="2"/>
  <c r="E11" i="2" s="1"/>
  <c r="D12" i="2"/>
  <c r="D14" i="2"/>
  <c r="D16" i="2"/>
  <c r="D17" i="2"/>
  <c r="D18" i="2"/>
  <c r="D19" i="2"/>
  <c r="D22" i="2"/>
  <c r="E21" i="2" s="1"/>
  <c r="D23" i="2"/>
  <c r="D24" i="2"/>
  <c r="D26" i="2"/>
  <c r="E26" i="2" s="1"/>
  <c r="D30" i="2"/>
  <c r="D32" i="2"/>
  <c r="D34" i="2"/>
  <c r="E34" i="2" s="1"/>
  <c r="D36" i="2"/>
  <c r="D38" i="2"/>
  <c r="D40" i="2"/>
  <c r="D42" i="2"/>
  <c r="D44" i="2"/>
  <c r="D46" i="2"/>
  <c r="D48" i="2"/>
  <c r="D50" i="2"/>
  <c r="D52" i="2"/>
  <c r="D54" i="2"/>
  <c r="D56" i="2"/>
  <c r="D6" i="2"/>
  <c r="C7" i="1"/>
  <c r="C8" i="1"/>
  <c r="C9" i="1"/>
  <c r="C10" i="1"/>
  <c r="C11" i="1"/>
  <c r="C12" i="1"/>
  <c r="C14" i="1"/>
  <c r="C15" i="1"/>
  <c r="C16" i="1"/>
  <c r="C18" i="1"/>
  <c r="C19" i="1"/>
  <c r="C20" i="1"/>
  <c r="C22" i="1"/>
  <c r="D22" i="1" s="1"/>
  <c r="C26" i="1"/>
  <c r="C28" i="1"/>
  <c r="D28" i="1" s="1"/>
  <c r="C30" i="1"/>
  <c r="C32" i="1"/>
  <c r="C34" i="1"/>
  <c r="C36" i="1"/>
  <c r="C38" i="1"/>
  <c r="C40" i="1"/>
  <c r="C42" i="1"/>
  <c r="C44" i="1"/>
  <c r="C6" i="1"/>
  <c r="D58" i="2"/>
  <c r="D6" i="4"/>
  <c r="E6" i="4" s="1"/>
  <c r="F10" i="12" l="1"/>
  <c r="E6" i="2"/>
  <c r="F6" i="2" s="1"/>
  <c r="T26" i="2"/>
  <c r="T11" i="2"/>
  <c r="E24" i="4"/>
  <c r="F8" i="27"/>
  <c r="O42" i="2"/>
  <c r="E48" i="5"/>
  <c r="F6" i="10"/>
  <c r="J26" i="2"/>
  <c r="K6" i="2" s="1"/>
  <c r="E28" i="25"/>
  <c r="F12" i="25" s="1"/>
  <c r="E24" i="8"/>
  <c r="E20" i="17"/>
  <c r="J24" i="23"/>
  <c r="E9" i="28"/>
  <c r="F9" i="28" s="1"/>
  <c r="E19" i="26"/>
  <c r="D6" i="1"/>
  <c r="D18" i="1"/>
  <c r="E50" i="2"/>
  <c r="F21" i="2" s="1"/>
  <c r="J11" i="2"/>
  <c r="K11" i="2" s="1"/>
  <c r="T21" i="2"/>
  <c r="E16" i="4"/>
  <c r="K5" i="5"/>
  <c r="E20" i="10"/>
  <c r="E34" i="11"/>
  <c r="E10" i="11"/>
  <c r="E8" i="7"/>
  <c r="O19" i="23"/>
  <c r="F14" i="11"/>
  <c r="E14" i="6"/>
  <c r="E20" i="5"/>
  <c r="E19" i="24"/>
  <c r="E17" i="27"/>
  <c r="F4" i="26"/>
  <c r="T50" i="2"/>
  <c r="O16" i="2"/>
  <c r="E6" i="3"/>
  <c r="F6" i="3" s="1"/>
  <c r="K15" i="5"/>
  <c r="L15" i="5" s="1"/>
  <c r="E14" i="16"/>
  <c r="F14" i="16" s="1"/>
  <c r="E41" i="17"/>
  <c r="E23" i="23"/>
  <c r="T42" i="2"/>
  <c r="E12" i="3"/>
  <c r="E18" i="8"/>
  <c r="E28" i="7"/>
  <c r="F12" i="7"/>
  <c r="F6" i="4"/>
  <c r="K33" i="5"/>
  <c r="E14" i="10"/>
  <c r="E28" i="11"/>
  <c r="E6" i="21"/>
  <c r="F6" i="21" s="1"/>
  <c r="K49" i="5"/>
  <c r="L20" i="5" s="1"/>
  <c r="E41" i="5"/>
  <c r="E6" i="16"/>
  <c r="E15" i="17"/>
  <c r="O13" i="23"/>
  <c r="P5" i="23" s="1"/>
  <c r="J16" i="23"/>
  <c r="E3" i="27"/>
  <c r="E14" i="26"/>
  <c r="F14" i="26" s="1"/>
  <c r="E11" i="4"/>
  <c r="F11" i="4" s="1"/>
  <c r="E18" i="25"/>
  <c r="F10" i="6"/>
  <c r="J50" i="2"/>
  <c r="D40" i="1"/>
  <c r="T16" i="2"/>
  <c r="U16" i="2" s="1"/>
  <c r="K10" i="5"/>
  <c r="L10" i="5" s="1"/>
  <c r="E14" i="8"/>
  <c r="F14" i="8" s="1"/>
  <c r="E15" i="5"/>
  <c r="E22" i="7"/>
  <c r="E33" i="17"/>
  <c r="E13" i="27"/>
  <c r="E35" i="26"/>
  <c r="J42" i="2"/>
  <c r="P6" i="2"/>
  <c r="O11" i="2"/>
  <c r="P11" i="2" s="1"/>
  <c r="D34" i="1"/>
  <c r="D10" i="1"/>
  <c r="E10" i="1" s="1"/>
  <c r="T34" i="2"/>
  <c r="E28" i="3"/>
  <c r="E10" i="10"/>
  <c r="F10" i="10" s="1"/>
  <c r="E30" i="16"/>
  <c r="O9" i="23"/>
  <c r="P9" i="23" s="1"/>
  <c r="E40" i="11"/>
  <c r="E18" i="16"/>
  <c r="D14" i="1"/>
  <c r="O34" i="2"/>
  <c r="E42" i="2"/>
  <c r="E16" i="2"/>
  <c r="J21" i="2"/>
  <c r="F11" i="2"/>
  <c r="O26" i="2"/>
  <c r="K25" i="5"/>
  <c r="E6" i="8"/>
  <c r="F6" i="8" s="1"/>
  <c r="E5" i="17"/>
  <c r="E10" i="17"/>
  <c r="J11" i="23"/>
  <c r="K24" i="23" s="1"/>
  <c r="E9" i="24"/>
  <c r="F9" i="24" s="1"/>
  <c r="E34" i="27"/>
  <c r="E9" i="26"/>
  <c r="F9" i="26" s="1"/>
  <c r="T6" i="2"/>
  <c r="U6" i="2" s="1"/>
  <c r="E6" i="25"/>
  <c r="F6" i="25" s="1"/>
  <c r="E10" i="8"/>
  <c r="F10" i="8" s="1"/>
  <c r="E16" i="7"/>
  <c r="F4" i="7" s="1"/>
  <c r="E10" i="23"/>
  <c r="F10" i="23" s="1"/>
  <c r="F6" i="6"/>
  <c r="E6" i="11"/>
  <c r="F6" i="11" s="1"/>
  <c r="E18" i="11"/>
  <c r="E5" i="5"/>
  <c r="F5" i="5" s="1"/>
  <c r="E24" i="16"/>
  <c r="F10" i="16" s="1"/>
  <c r="E25" i="17"/>
  <c r="J6" i="23"/>
  <c r="E27" i="26"/>
  <c r="E6" i="1"/>
  <c r="F16" i="2" l="1"/>
  <c r="P16" i="2"/>
  <c r="L5" i="5"/>
  <c r="F20" i="5"/>
  <c r="E18" i="1"/>
  <c r="E14" i="1"/>
  <c r="F13" i="27"/>
  <c r="F3" i="27"/>
  <c r="U11" i="2"/>
  <c r="F12" i="3"/>
  <c r="F10" i="17"/>
  <c r="F15" i="5"/>
  <c r="F15" i="17"/>
  <c r="F18" i="11"/>
  <c r="F5" i="17"/>
  <c r="F6" i="16"/>
  <c r="F8" i="7"/>
  <c r="F20" i="17"/>
  <c r="F10" i="11"/>
  <c r="K6" i="2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<sst xmlns="http://schemas.openxmlformats.org/spreadsheetml/2006/main" count="2268" uniqueCount="1042">
  <si>
    <t>Latent</t>
  </si>
  <si>
    <t>Variables:</t>
  </si>
  <si>
    <t>Estimate</t>
  </si>
  <si>
    <t>Std.all</t>
  </si>
  <si>
    <t>RI_pc</t>
  </si>
  <si>
    <t>=~</t>
  </si>
  <si>
    <t>T1PosCon</t>
  </si>
  <si>
    <t>T2PosCon</t>
  </si>
  <si>
    <t>T3PosCon</t>
  </si>
  <si>
    <t>RI_nc</t>
  </si>
  <si>
    <t>T1NegCon</t>
  </si>
  <si>
    <t>T2NegCon</t>
  </si>
  <si>
    <t>T3NegCon</t>
  </si>
  <si>
    <t>RI_app</t>
  </si>
  <si>
    <t>T1app</t>
  </si>
  <si>
    <t>0.615</t>
  </si>
  <si>
    <t>T2app</t>
  </si>
  <si>
    <t>T3app</t>
  </si>
  <si>
    <t>0.649</t>
  </si>
  <si>
    <t>RI_avo</t>
  </si>
  <si>
    <t>T1avo</t>
  </si>
  <si>
    <t>T2avo</t>
  </si>
  <si>
    <t>0.556</t>
  </si>
  <si>
    <t>T3avo</t>
  </si>
  <si>
    <t>w_pc_t1</t>
  </si>
  <si>
    <t>w_pc_t2</t>
  </si>
  <si>
    <t>w_pc_t3</t>
  </si>
  <si>
    <t>w_nc_t1</t>
  </si>
  <si>
    <t>w_nc_t2</t>
  </si>
  <si>
    <t>w_nc_t3</t>
  </si>
  <si>
    <t>w_app_t1</t>
  </si>
  <si>
    <t>0.788</t>
  </si>
  <si>
    <t>w_app_t2</t>
  </si>
  <si>
    <t>0.800</t>
  </si>
  <si>
    <t>w_app_t3</t>
  </si>
  <si>
    <t>0.761</t>
  </si>
  <si>
    <t>w_avo_t1</t>
  </si>
  <si>
    <t>w_avo_t2</t>
  </si>
  <si>
    <t>0.831</t>
  </si>
  <si>
    <t>w_avo_t3</t>
  </si>
  <si>
    <t>0.853</t>
  </si>
  <si>
    <t>Pos.Cont.Er.T1</t>
  </si>
  <si>
    <t>0.607</t>
  </si>
  <si>
    <t>Pos.Cont.Er.T2</t>
  </si>
  <si>
    <t>0.631</t>
  </si>
  <si>
    <t>Pos.Cont.Er.T3</t>
  </si>
  <si>
    <t>0.657</t>
  </si>
  <si>
    <t>Pos.Cont.Er.T4</t>
  </si>
  <si>
    <t>0.684</t>
  </si>
  <si>
    <t>Neg.Cont.Er.T1</t>
  </si>
  <si>
    <t>0.609</t>
  </si>
  <si>
    <t>Neg.Cont.Er.T2</t>
  </si>
  <si>
    <t>0.627</t>
  </si>
  <si>
    <t>Neg.Cont.Er.T3</t>
  </si>
  <si>
    <t>0.604</t>
  </si>
  <si>
    <t>Neg.Cont.Er.T4</t>
  </si>
  <si>
    <t>0.616</t>
  </si>
  <si>
    <t>RI_wa</t>
  </si>
  <si>
    <t>Warm.NZEuro.T1</t>
  </si>
  <si>
    <t>0.664</t>
  </si>
  <si>
    <t>Warm.NZEuro.T2</t>
  </si>
  <si>
    <t>0.666</t>
  </si>
  <si>
    <t>Warm.NZEuro.T3</t>
  </si>
  <si>
    <t>0.660</t>
  </si>
  <si>
    <t>Warm.NZEuro.T4</t>
  </si>
  <si>
    <t>0.683</t>
  </si>
  <si>
    <t>RI_an</t>
  </si>
  <si>
    <t>Anger.NZEur.T1</t>
  </si>
  <si>
    <t>0.590</t>
  </si>
  <si>
    <t>Anger.NZEur.T2</t>
  </si>
  <si>
    <t>0.566</t>
  </si>
  <si>
    <t>Anger.NZEur.T3</t>
  </si>
  <si>
    <t>0.560</t>
  </si>
  <si>
    <t>Anger.NZEur.T4</t>
  </si>
  <si>
    <t>0.569</t>
  </si>
  <si>
    <t>0.795</t>
  </si>
  <si>
    <t>0.776</t>
  </si>
  <si>
    <t>0.754</t>
  </si>
  <si>
    <t>w_pc_t4</t>
  </si>
  <si>
    <t>0.730</t>
  </si>
  <si>
    <t>0.793</t>
  </si>
  <si>
    <t>0.779</t>
  </si>
  <si>
    <t>0.797</t>
  </si>
  <si>
    <t>w_nc_t4</t>
  </si>
  <si>
    <t>w_wa_t1</t>
  </si>
  <si>
    <t>0.748</t>
  </si>
  <si>
    <t>w_wa_t2</t>
  </si>
  <si>
    <t>0.746</t>
  </si>
  <si>
    <t>w_wa_t3</t>
  </si>
  <si>
    <t>0.751</t>
  </si>
  <si>
    <t>w_wa_t4</t>
  </si>
  <si>
    <t>w_an_t1</t>
  </si>
  <si>
    <t>0.807</t>
  </si>
  <si>
    <t>w_an_t2</t>
  </si>
  <si>
    <t>0.824</t>
  </si>
  <si>
    <t>w_an_t3</t>
  </si>
  <si>
    <t>0.828</t>
  </si>
  <si>
    <t>w_an_t4</t>
  </si>
  <si>
    <t>0.823</t>
  </si>
  <si>
    <t>Std all</t>
  </si>
  <si>
    <t>RI_fr</t>
  </si>
  <si>
    <t>friendshipT1</t>
  </si>
  <si>
    <t>0.535</t>
  </si>
  <si>
    <t>friendshipT2</t>
  </si>
  <si>
    <t>0.511</t>
  </si>
  <si>
    <t>friendshipT3</t>
  </si>
  <si>
    <t>0.512</t>
  </si>
  <si>
    <t>friendshipT4</t>
  </si>
  <si>
    <t>0.457</t>
  </si>
  <si>
    <t>friendshipT5</t>
  </si>
  <si>
    <t>0.480</t>
  </si>
  <si>
    <t>RI_pre</t>
  </si>
  <si>
    <t>prejudiceT1</t>
  </si>
  <si>
    <t>0.596</t>
  </si>
  <si>
    <t>prejudiceT2</t>
  </si>
  <si>
    <t>0.597</t>
  </si>
  <si>
    <t>prejudiceT3</t>
  </si>
  <si>
    <t>0.629</t>
  </si>
  <si>
    <t>prejudiceT4</t>
  </si>
  <si>
    <t>0.561</t>
  </si>
  <si>
    <t>prejudiceT5</t>
  </si>
  <si>
    <t>0.551</t>
  </si>
  <si>
    <t>w_frT1</t>
  </si>
  <si>
    <t>0.845</t>
  </si>
  <si>
    <t>w_frT2</t>
  </si>
  <si>
    <t>0.860</t>
  </si>
  <si>
    <t>w_frT3</t>
  </si>
  <si>
    <t>0.859</t>
  </si>
  <si>
    <t>w_frT4</t>
  </si>
  <si>
    <t>0.890</t>
  </si>
  <si>
    <t>w_frT5</t>
  </si>
  <si>
    <t>0.877</t>
  </si>
  <si>
    <t>w_preT1</t>
  </si>
  <si>
    <t>0.579</t>
  </si>
  <si>
    <t>0.803</t>
  </si>
  <si>
    <t>w_preT2</t>
  </si>
  <si>
    <t>0.802</t>
  </si>
  <si>
    <t>w_preT3</t>
  </si>
  <si>
    <t>0.777</t>
  </si>
  <si>
    <t>w_preT4</t>
  </si>
  <si>
    <t>w_preT5</t>
  </si>
  <si>
    <t>0.834</t>
  </si>
  <si>
    <t>Std. all</t>
  </si>
  <si>
    <t xml:space="preserve">Bohman &amp;Mikilikoswka </t>
  </si>
  <si>
    <t>Europeans warmth and anger</t>
  </si>
  <si>
    <t>Asians warmth and anger</t>
  </si>
  <si>
    <t>Maori warmth and anger</t>
  </si>
  <si>
    <t>Pacific warmth and anger</t>
  </si>
  <si>
    <t>Pos.Cnt.Asn.T1</t>
  </si>
  <si>
    <t>0.670</t>
  </si>
  <si>
    <t>Pos.Cnt.Asn.T2</t>
  </si>
  <si>
    <t>0.675</t>
  </si>
  <si>
    <t>Pos.Cnt.Asn.T3</t>
  </si>
  <si>
    <t>0.689</t>
  </si>
  <si>
    <t>Pos.Cnt.Asn.T4</t>
  </si>
  <si>
    <t>0.686</t>
  </si>
  <si>
    <t>Neg.Cnt.Asn.T1</t>
  </si>
  <si>
    <t>0.791</t>
  </si>
  <si>
    <t>0.598</t>
  </si>
  <si>
    <t>Neg.Cnt.Asn.T2</t>
  </si>
  <si>
    <t>0.584</t>
  </si>
  <si>
    <t>Neg.Cnt.Asn.T3</t>
  </si>
  <si>
    <t>0.574</t>
  </si>
  <si>
    <t>Neg.Cnt.Asn.T4</t>
  </si>
  <si>
    <t>Warm.Asians.T1</t>
  </si>
  <si>
    <t>0.732</t>
  </si>
  <si>
    <t>Warm.Asians.T2</t>
  </si>
  <si>
    <t>0.722</t>
  </si>
  <si>
    <t>Warm.Asians.T3</t>
  </si>
  <si>
    <t>0.724</t>
  </si>
  <si>
    <t>Warm.Asians.T4</t>
  </si>
  <si>
    <t>0.719</t>
  </si>
  <si>
    <t>Anger.Asins.T1</t>
  </si>
  <si>
    <t>Anger.Asins.T2</t>
  </si>
  <si>
    <t>0.600</t>
  </si>
  <si>
    <t>Anger.Asins.T3</t>
  </si>
  <si>
    <t>0.599</t>
  </si>
  <si>
    <t>Anger.Asins.T4</t>
  </si>
  <si>
    <t>0.603</t>
  </si>
  <si>
    <t>0.742</t>
  </si>
  <si>
    <t>0.738</t>
  </si>
  <si>
    <t>0.725</t>
  </si>
  <si>
    <t>0.727</t>
  </si>
  <si>
    <t>0.812</t>
  </si>
  <si>
    <t>0.819</t>
  </si>
  <si>
    <t>0.681</t>
  </si>
  <si>
    <t>0.692</t>
  </si>
  <si>
    <t>0.695</t>
  </si>
  <si>
    <t>0.801</t>
  </si>
  <si>
    <t>0.798</t>
  </si>
  <si>
    <t>Ps.Cnt.Pcfc.T1</t>
  </si>
  <si>
    <t>0.680</t>
  </si>
  <si>
    <t>Ps.Cnt.Pcfc.T2</t>
  </si>
  <si>
    <t>0.691</t>
  </si>
  <si>
    <t>Ps.Cnt.Pcfc.T3</t>
  </si>
  <si>
    <t>0.688</t>
  </si>
  <si>
    <t>Ps.Cnt.Pcfc.T4</t>
  </si>
  <si>
    <t>Ng.Cnt.Pcfc.T1</t>
  </si>
  <si>
    <t>0.588</t>
  </si>
  <si>
    <t>Ng.Cnt.Pcfc.T2</t>
  </si>
  <si>
    <t>Ng.Cnt.Pcfc.T3</t>
  </si>
  <si>
    <t>Ng.Cnt.Pcfc.T4</t>
  </si>
  <si>
    <t>0.576</t>
  </si>
  <si>
    <t>Warm.Pacifc.T1</t>
  </si>
  <si>
    <t>Warm.Pacifc.T2</t>
  </si>
  <si>
    <t>0.717</t>
  </si>
  <si>
    <t>Warm.Pacifc.T3</t>
  </si>
  <si>
    <t>0.712</t>
  </si>
  <si>
    <t>Warm.Pacifc.T4</t>
  </si>
  <si>
    <t>0.716</t>
  </si>
  <si>
    <t>Anger.Pacfc.T1</t>
  </si>
  <si>
    <t>Anger.Pacfc.T2</t>
  </si>
  <si>
    <t>Anger.Pacfc.T3</t>
  </si>
  <si>
    <t>0.580</t>
  </si>
  <si>
    <t>Anger.Pacfc.T4</t>
  </si>
  <si>
    <t>0.589</t>
  </si>
  <si>
    <t>0.733</t>
  </si>
  <si>
    <t>0.723</t>
  </si>
  <si>
    <t>0.726</t>
  </si>
  <si>
    <t>0.809</t>
  </si>
  <si>
    <t>0.815</t>
  </si>
  <si>
    <t>0.822</t>
  </si>
  <si>
    <t>0.818</t>
  </si>
  <si>
    <t>0.687</t>
  </si>
  <si>
    <t>0.697</t>
  </si>
  <si>
    <t>0.702</t>
  </si>
  <si>
    <t>0.698</t>
  </si>
  <si>
    <t>0.808</t>
  </si>
  <si>
    <t>Pos.Cont.Mr.T1</t>
  </si>
  <si>
    <t>Pos.Cont.Mr.T2</t>
  </si>
  <si>
    <t>Pos.Cont.Mr.T3</t>
  </si>
  <si>
    <t>Pos.Cont.Mr.T4</t>
  </si>
  <si>
    <t>0.705</t>
  </si>
  <si>
    <t>Neg.Cont.Mr.T1</t>
  </si>
  <si>
    <t>Neg.Cont.Mr.T2</t>
  </si>
  <si>
    <t>0.618</t>
  </si>
  <si>
    <t>Neg.Cont.Mr.T3</t>
  </si>
  <si>
    <t>0.612</t>
  </si>
  <si>
    <t>Neg.Cont.Mr.T4</t>
  </si>
  <si>
    <t>0.624</t>
  </si>
  <si>
    <t>Warm.Maori.T1</t>
  </si>
  <si>
    <t>Warm.Maori.T2</t>
  </si>
  <si>
    <t>0.710</t>
  </si>
  <si>
    <t>Warm.Maori.T3</t>
  </si>
  <si>
    <t>Warm.Maori.T4</t>
  </si>
  <si>
    <t>Anger.Maori.T1</t>
  </si>
  <si>
    <t>0.636</t>
  </si>
  <si>
    <t>Anger.Maori.T2</t>
  </si>
  <si>
    <t>0.626</t>
  </si>
  <si>
    <t>Anger.Maori.T3</t>
  </si>
  <si>
    <t>0.633</t>
  </si>
  <si>
    <t>Anger.Maori.T4</t>
  </si>
  <si>
    <t>0.648</t>
  </si>
  <si>
    <t>0.786</t>
  </si>
  <si>
    <t>0.781</t>
  </si>
  <si>
    <t>0.772</t>
  </si>
  <si>
    <t>0.780</t>
  </si>
  <si>
    <t>0.774</t>
  </si>
  <si>
    <t>0.762</t>
  </si>
  <si>
    <t>m_pc_t1</t>
  </si>
  <si>
    <t>0.784</t>
  </si>
  <si>
    <t>m_pc_t2</t>
  </si>
  <si>
    <t>0.792</t>
  </si>
  <si>
    <t>m_pc_t3</t>
  </si>
  <si>
    <t>m_pc_t4</t>
  </si>
  <si>
    <t>RI_att</t>
  </si>
  <si>
    <t>m_att_t1</t>
  </si>
  <si>
    <t>0.736</t>
  </si>
  <si>
    <t>m_att_t2</t>
  </si>
  <si>
    <t>m_att_t3</t>
  </si>
  <si>
    <t>m_att_t4</t>
  </si>
  <si>
    <t>0.826</t>
  </si>
  <si>
    <t>0.621</t>
  </si>
  <si>
    <t>0.610</t>
  </si>
  <si>
    <t>w_att_t1</t>
  </si>
  <si>
    <t>0.677</t>
  </si>
  <si>
    <t>w_att_t2</t>
  </si>
  <si>
    <t>w_att_t3</t>
  </si>
  <si>
    <t>w_att_t4</t>
  </si>
  <si>
    <t>0.563</t>
  </si>
  <si>
    <t>RICLPM Bracegirdle</t>
  </si>
  <si>
    <t>Bet.Con</t>
  </si>
  <si>
    <t>NOGF1</t>
  </si>
  <si>
    <t>NOGF2</t>
  </si>
  <si>
    <t>NOGF3</t>
  </si>
  <si>
    <t>0.829</t>
  </si>
  <si>
    <t>NOGF4</t>
  </si>
  <si>
    <t>NOGF5</t>
  </si>
  <si>
    <t>0.814</t>
  </si>
  <si>
    <t>Bet.Att</t>
  </si>
  <si>
    <t>OGAttW1</t>
  </si>
  <si>
    <t>0.650</t>
  </si>
  <si>
    <t>OGAttW2</t>
  </si>
  <si>
    <t>OGAttW3</t>
  </si>
  <si>
    <t>0.729</t>
  </si>
  <si>
    <t>OGAttW4</t>
  </si>
  <si>
    <t>OGAttW5</t>
  </si>
  <si>
    <t>0.735</t>
  </si>
  <si>
    <t>W.Con1</t>
  </si>
  <si>
    <t>W.Con2</t>
  </si>
  <si>
    <t>W.Con3</t>
  </si>
  <si>
    <t>0.559</t>
  </si>
  <si>
    <t>W.Con4</t>
  </si>
  <si>
    <t>0.630</t>
  </si>
  <si>
    <t>W.Con5</t>
  </si>
  <si>
    <t>0.838</t>
  </si>
  <si>
    <t>0.581</t>
  </si>
  <si>
    <t>W.Att1</t>
  </si>
  <si>
    <t>0.760</t>
  </si>
  <si>
    <t>W.Att2</t>
  </si>
  <si>
    <t>W.Att3</t>
  </si>
  <si>
    <t>0.570</t>
  </si>
  <si>
    <t>0.685</t>
  </si>
  <si>
    <t>W.Att4</t>
  </si>
  <si>
    <t>0.690</t>
  </si>
  <si>
    <t>W.Att5</t>
  </si>
  <si>
    <t>0.678</t>
  </si>
  <si>
    <t>Cernat parents sample emotion and stereotypes</t>
  </si>
  <si>
    <t>p1fr</t>
  </si>
  <si>
    <t>p2fr</t>
  </si>
  <si>
    <t>p3fr</t>
  </si>
  <si>
    <t>p4fr</t>
  </si>
  <si>
    <t>p1dn</t>
  </si>
  <si>
    <t>NA</t>
  </si>
  <si>
    <t>p2dn</t>
  </si>
  <si>
    <t>p3dn</t>
  </si>
  <si>
    <t>p4dn</t>
  </si>
  <si>
    <t>RI_st</t>
  </si>
  <si>
    <t>p1st</t>
  </si>
  <si>
    <t>p2st</t>
  </si>
  <si>
    <t>p3st</t>
  </si>
  <si>
    <t>p4st</t>
  </si>
  <si>
    <t>RI_em</t>
  </si>
  <si>
    <t>p1em</t>
  </si>
  <si>
    <t>p2em</t>
  </si>
  <si>
    <t>p3em</t>
  </si>
  <si>
    <t>0.550</t>
  </si>
  <si>
    <t>p4em</t>
  </si>
  <si>
    <t>teenage sample emotions and stereotype</t>
  </si>
  <si>
    <t>e1fr</t>
  </si>
  <si>
    <t>e2fr</t>
  </si>
  <si>
    <t>0.715</t>
  </si>
  <si>
    <t>e3fr</t>
  </si>
  <si>
    <t>0.764</t>
  </si>
  <si>
    <t>e4fr</t>
  </si>
  <si>
    <t>0.693</t>
  </si>
  <si>
    <t>e1dn</t>
  </si>
  <si>
    <t>0.245</t>
  </si>
  <si>
    <t>e2dn</t>
  </si>
  <si>
    <t>0.231</t>
  </si>
  <si>
    <t>e3dn</t>
  </si>
  <si>
    <t>e4dn</t>
  </si>
  <si>
    <t>0.220</t>
  </si>
  <si>
    <t>e1st</t>
  </si>
  <si>
    <t>0.464</t>
  </si>
  <si>
    <t>e2st</t>
  </si>
  <si>
    <t>0.499</t>
  </si>
  <si>
    <t>e3st</t>
  </si>
  <si>
    <t>0.491</t>
  </si>
  <si>
    <t>e4st</t>
  </si>
  <si>
    <t>0.477</t>
  </si>
  <si>
    <t>e1em</t>
  </si>
  <si>
    <t>0.403</t>
  </si>
  <si>
    <t>e2em</t>
  </si>
  <si>
    <t>0.379</t>
  </si>
  <si>
    <t>e3em</t>
  </si>
  <si>
    <t>0.371</t>
  </si>
  <si>
    <t>e4em</t>
  </si>
  <si>
    <t>0.386</t>
  </si>
  <si>
    <t>0.699</t>
  </si>
  <si>
    <t>0.645</t>
  </si>
  <si>
    <t>0.721</t>
  </si>
  <si>
    <t>0.970</t>
  </si>
  <si>
    <t>0.973</t>
  </si>
  <si>
    <t>0.976</t>
  </si>
  <si>
    <t>w_st_t1</t>
  </si>
  <si>
    <t>0.886</t>
  </si>
  <si>
    <t>w_st_t2</t>
  </si>
  <si>
    <t>0.867</t>
  </si>
  <si>
    <t>w_st_t3</t>
  </si>
  <si>
    <t>0.871</t>
  </si>
  <si>
    <t>w_st_t4</t>
  </si>
  <si>
    <t>0.879</t>
  </si>
  <si>
    <t>w_em_t1</t>
  </si>
  <si>
    <t>0.915</t>
  </si>
  <si>
    <t>w_em_t2</t>
  </si>
  <si>
    <t>0.925</t>
  </si>
  <si>
    <t>w_em_t3</t>
  </si>
  <si>
    <t>0.929</t>
  </si>
  <si>
    <t>w_em_t4</t>
  </si>
  <si>
    <t>0.923</t>
  </si>
  <si>
    <t>OGFriends_t1</t>
  </si>
  <si>
    <t>OGFriends_t2</t>
  </si>
  <si>
    <t>OGFriends_t3</t>
  </si>
  <si>
    <t>0.734</t>
  </si>
  <si>
    <t>RI_trust</t>
  </si>
  <si>
    <t>Trust_t1</t>
  </si>
  <si>
    <t>0.671</t>
  </si>
  <si>
    <t>Trust_t2</t>
  </si>
  <si>
    <t>0.708</t>
  </si>
  <si>
    <t>Trust_t3</t>
  </si>
  <si>
    <t>0.704</t>
  </si>
  <si>
    <t>0.679</t>
  </si>
  <si>
    <t>w_trust_t1</t>
  </si>
  <si>
    <t>0.741</t>
  </si>
  <si>
    <t>w_trust_t2</t>
  </si>
  <si>
    <t>0.707</t>
  </si>
  <si>
    <t>w_trust_t3</t>
  </si>
  <si>
    <t>0.713</t>
  </si>
  <si>
    <t>m_nc_t1</t>
  </si>
  <si>
    <t>m_nc_t2</t>
  </si>
  <si>
    <t>0.673</t>
  </si>
  <si>
    <t>m_nc_t3</t>
  </si>
  <si>
    <t>m_pre_t1</t>
  </si>
  <si>
    <t>0.833</t>
  </si>
  <si>
    <t>m_pre_t2</t>
  </si>
  <si>
    <t>m_pre_t3</t>
  </si>
  <si>
    <t>0.865</t>
  </si>
  <si>
    <t>0.494</t>
  </si>
  <si>
    <t>0.701</t>
  </si>
  <si>
    <t>0.739</t>
  </si>
  <si>
    <t>w_pre_t1</t>
  </si>
  <si>
    <t>0.553</t>
  </si>
  <si>
    <t>w_pre_t2</t>
  </si>
  <si>
    <t>0.498</t>
  </si>
  <si>
    <t>w_pre_t3</t>
  </si>
  <si>
    <t>0.502</t>
  </si>
  <si>
    <t>Kotzur &amp; Wagner 2021</t>
  </si>
  <si>
    <t>0.546</t>
  </si>
  <si>
    <t>0.541</t>
  </si>
  <si>
    <t>0.841</t>
  </si>
  <si>
    <t>Positive contact and outgroup attitudes and negative action tendencies</t>
  </si>
  <si>
    <t>Friends_t1</t>
  </si>
  <si>
    <t>Friends_t2</t>
  </si>
  <si>
    <t>Friends_t3</t>
  </si>
  <si>
    <t>0.749</t>
  </si>
  <si>
    <t>RI_Att</t>
  </si>
  <si>
    <t>Att_t1</t>
  </si>
  <si>
    <t>Att_t2</t>
  </si>
  <si>
    <t>0.517</t>
  </si>
  <si>
    <t>Att_t3</t>
  </si>
  <si>
    <t>RI_NAT</t>
  </si>
  <si>
    <t>NAT_t1</t>
  </si>
  <si>
    <t>0.644</t>
  </si>
  <si>
    <t>NAT_t2</t>
  </si>
  <si>
    <t>NAT_t3</t>
  </si>
  <si>
    <t>0.658</t>
  </si>
  <si>
    <t>RI_Var</t>
  </si>
  <si>
    <t>Var_t1</t>
  </si>
  <si>
    <t>0.497</t>
  </si>
  <si>
    <t>Var_t2</t>
  </si>
  <si>
    <t>Var_t3</t>
  </si>
  <si>
    <t>0.538</t>
  </si>
  <si>
    <t>0.663</t>
  </si>
  <si>
    <t>w_Att_t1</t>
  </si>
  <si>
    <t>0.789</t>
  </si>
  <si>
    <t>w_Att_t2</t>
  </si>
  <si>
    <t>0.856</t>
  </si>
  <si>
    <t>w_Att_t3</t>
  </si>
  <si>
    <t>0.835</t>
  </si>
  <si>
    <t>w_NAT_t1</t>
  </si>
  <si>
    <t>0.765</t>
  </si>
  <si>
    <t>w_NAT_t2</t>
  </si>
  <si>
    <t>w_NAT_t3</t>
  </si>
  <si>
    <t>0.753</t>
  </si>
  <si>
    <t>w_Var_t1</t>
  </si>
  <si>
    <t>0.868</t>
  </si>
  <si>
    <t>w_Var_t2</t>
  </si>
  <si>
    <t>0.869</t>
  </si>
  <si>
    <t>w_Var_t3</t>
  </si>
  <si>
    <t>0.843</t>
  </si>
  <si>
    <t>Contact_t1</t>
  </si>
  <si>
    <t>0.846</t>
  </si>
  <si>
    <t>Contact_t2</t>
  </si>
  <si>
    <t>0.870</t>
  </si>
  <si>
    <t>Contact_t3</t>
  </si>
  <si>
    <t>0.872</t>
  </si>
  <si>
    <t>RI_Pre</t>
  </si>
  <si>
    <t>Prejudice_t1</t>
  </si>
  <si>
    <t>Prejudice_t2</t>
  </si>
  <si>
    <t>0.840</t>
  </si>
  <si>
    <t>Prejudice_t3</t>
  </si>
  <si>
    <t>0.533</t>
  </si>
  <si>
    <t>0.492</t>
  </si>
  <si>
    <t>0.489</t>
  </si>
  <si>
    <t>w_Pre_t1</t>
  </si>
  <si>
    <t>w_Pre_t2</t>
  </si>
  <si>
    <t>0.543</t>
  </si>
  <si>
    <t>w_Pre_t3</t>
  </si>
  <si>
    <t>0.521</t>
  </si>
  <si>
    <t>Std,all</t>
  </si>
  <si>
    <t>Bagci Avoice and Approach</t>
  </si>
  <si>
    <t xml:space="preserve">Bohrer </t>
  </si>
  <si>
    <t>Stark</t>
  </si>
  <si>
    <t>Wagner et al</t>
  </si>
  <si>
    <t>Std.Err</t>
  </si>
  <si>
    <t>ShareOGFrindt1</t>
  </si>
  <si>
    <t>ShareOGFrindt2</t>
  </si>
  <si>
    <t>ShareOGFrindt3</t>
  </si>
  <si>
    <t>RI_aa</t>
  </si>
  <si>
    <t>m_aa_t1</t>
  </si>
  <si>
    <t>m_aa_t2</t>
  </si>
  <si>
    <t>m_aa_t3</t>
  </si>
  <si>
    <t>RI_oo</t>
  </si>
  <si>
    <t>m_oo_t1</t>
  </si>
  <si>
    <t>m_oo_t2</t>
  </si>
  <si>
    <t>m_oo_t3</t>
  </si>
  <si>
    <t>w_aa_t1</t>
  </si>
  <si>
    <t>w_aa_t2</t>
  </si>
  <si>
    <t>w_aa_t3</t>
  </si>
  <si>
    <t>w_oo_t1</t>
  </si>
  <si>
    <t>w_oo_t2</t>
  </si>
  <si>
    <t>w_oo_t3</t>
  </si>
  <si>
    <t>Tolerance &amp; Xenophobia</t>
  </si>
  <si>
    <t>RI_dc</t>
  </si>
  <si>
    <t>dc_w1</t>
  </si>
  <si>
    <t>dc_w2</t>
  </si>
  <si>
    <t>dc_w3</t>
  </si>
  <si>
    <t>RI_t</t>
  </si>
  <si>
    <t>t_w1</t>
  </si>
  <si>
    <t>t_w2</t>
  </si>
  <si>
    <t>t_w3</t>
  </si>
  <si>
    <t>RI_x</t>
  </si>
  <si>
    <t>x_w1</t>
  </si>
  <si>
    <t>x_w2</t>
  </si>
  <si>
    <t>x_w3</t>
  </si>
  <si>
    <t>w_dc_w1</t>
  </si>
  <si>
    <t>w_dc_w2</t>
  </si>
  <si>
    <t>w_dc_w3</t>
  </si>
  <si>
    <t>w_t_w1</t>
  </si>
  <si>
    <t>w_t_w2</t>
  </si>
  <si>
    <t>w_t_w3</t>
  </si>
  <si>
    <t>w_x_w1</t>
  </si>
  <si>
    <t>w_x_w2</t>
  </si>
  <si>
    <t>w_x_w3</t>
  </si>
  <si>
    <t>RI_ContQuant</t>
  </si>
  <si>
    <t>ContQuantT1</t>
  </si>
  <si>
    <t>ContQuantT2</t>
  </si>
  <si>
    <t>ContQuantT3</t>
  </si>
  <si>
    <t>ContQuantT4</t>
  </si>
  <si>
    <t>RI_ContQual</t>
  </si>
  <si>
    <t>ContQualT1</t>
  </si>
  <si>
    <t>ContQualT2</t>
  </si>
  <si>
    <t>ContQualT3</t>
  </si>
  <si>
    <t>ContQualT4</t>
  </si>
  <si>
    <t>RI_ExpNeg</t>
  </si>
  <si>
    <t>ExpNegT1</t>
  </si>
  <si>
    <t>ExpNegT2</t>
  </si>
  <si>
    <t>ExpNegT3</t>
  </si>
  <si>
    <t>ExpNegT4</t>
  </si>
  <si>
    <t>RI_ExpPos</t>
  </si>
  <si>
    <t>ExpPosT1</t>
  </si>
  <si>
    <t>ExpPosT2</t>
  </si>
  <si>
    <t>ExpPosT3</t>
  </si>
  <si>
    <t>ExpPosT4</t>
  </si>
  <si>
    <t>w_ContQuantT1</t>
  </si>
  <si>
    <t>w_ContQuantT2</t>
  </si>
  <si>
    <t>w_ContQuantT3</t>
  </si>
  <si>
    <t>w_ContQuantT4</t>
  </si>
  <si>
    <t>w_ContQualT1</t>
  </si>
  <si>
    <t>w_ContQualT2</t>
  </si>
  <si>
    <t>w_ContQualT3</t>
  </si>
  <si>
    <t>w_ContQualT4</t>
  </si>
  <si>
    <t>w_ExpNegT1</t>
  </si>
  <si>
    <t>w_ExpNegT2</t>
  </si>
  <si>
    <t>w_ExpNegT3</t>
  </si>
  <si>
    <t>w_ExpNegT4</t>
  </si>
  <si>
    <t>w_ExpPosT1</t>
  </si>
  <si>
    <t>w_ExpPosT2</t>
  </si>
  <si>
    <t>w_ExpPosT3</t>
  </si>
  <si>
    <t>w_ExpPosT4</t>
  </si>
  <si>
    <t>Cohorte 1</t>
  </si>
  <si>
    <t>Cohorte 2</t>
  </si>
  <si>
    <t>Cohorte 4</t>
  </si>
  <si>
    <t>RI_to</t>
  </si>
  <si>
    <t>toleranceT1</t>
  </si>
  <si>
    <t>toleranceT2</t>
  </si>
  <si>
    <t>toleranceT3</t>
  </si>
  <si>
    <t>w_toT1</t>
  </si>
  <si>
    <t>w_toT2</t>
  </si>
  <si>
    <t>w_toT3</t>
  </si>
  <si>
    <t>toleranceT4</t>
  </si>
  <si>
    <t>w_toT4</t>
  </si>
  <si>
    <t>RI_anxiety</t>
  </si>
  <si>
    <t>anxietyT1</t>
  </si>
  <si>
    <t>anxietyT2</t>
  </si>
  <si>
    <t>anxietyT3</t>
  </si>
  <si>
    <t>RI_DirectContact</t>
  </si>
  <si>
    <t>DirectContctT1</t>
  </si>
  <si>
    <t>DirectContctT2</t>
  </si>
  <si>
    <t>DirectContctT3</t>
  </si>
  <si>
    <t>w_anxietyT1</t>
  </si>
  <si>
    <t>w_anxietyT2</t>
  </si>
  <si>
    <t>w_anxietyT3</t>
  </si>
  <si>
    <t>w_DirectContactT1</t>
  </si>
  <si>
    <t>w_DirectContactT2</t>
  </si>
  <si>
    <t>w_DirectContactT3</t>
  </si>
  <si>
    <t>RI_friends</t>
  </si>
  <si>
    <t>friends_t1</t>
  </si>
  <si>
    <t>friends_t2</t>
  </si>
  <si>
    <t>friends_t3</t>
  </si>
  <si>
    <t>friends_t4</t>
  </si>
  <si>
    <t>RI_affirmative</t>
  </si>
  <si>
    <t>affirmative_t1</t>
  </si>
  <si>
    <t>affirmative_t2</t>
  </si>
  <si>
    <t>affirmative_t3</t>
  </si>
  <si>
    <t>affirmative_t4</t>
  </si>
  <si>
    <t>RI_common</t>
  </si>
  <si>
    <t>common_t1</t>
  </si>
  <si>
    <t>common_t2</t>
  </si>
  <si>
    <t>common_t3</t>
  </si>
  <si>
    <t>common_t4</t>
  </si>
  <si>
    <t>w_friends_t1</t>
  </si>
  <si>
    <t>w_friends_t2</t>
  </si>
  <si>
    <t>w_friends_t3</t>
  </si>
  <si>
    <t>w_friends_t4</t>
  </si>
  <si>
    <t>w_affirmative_t1</t>
  </si>
  <si>
    <t>w_affirmative_t2</t>
  </si>
  <si>
    <t>w_affirmative_t3</t>
  </si>
  <si>
    <t>w_affirmative_t4</t>
  </si>
  <si>
    <t>w_common_t1</t>
  </si>
  <si>
    <t>w_common_t2</t>
  </si>
  <si>
    <t>w_common_t3</t>
  </si>
  <si>
    <t>w_common_t4</t>
  </si>
  <si>
    <t>att_t1</t>
  </si>
  <si>
    <t>att_t2</t>
  </si>
  <si>
    <t>att_t3</t>
  </si>
  <si>
    <t>##</t>
  </si>
  <si>
    <t>RI_ogfriends</t>
  </si>
  <si>
    <t>ogfriends1</t>
  </si>
  <si>
    <t>ogfriends2</t>
  </si>
  <si>
    <t>ogfriends3</t>
  </si>
  <si>
    <t>ogfriends4</t>
  </si>
  <si>
    <t>RI_igbias</t>
  </si>
  <si>
    <t>igbias1</t>
  </si>
  <si>
    <t>igbias2</t>
  </si>
  <si>
    <t>igbias3</t>
  </si>
  <si>
    <t>igbias4</t>
  </si>
  <si>
    <t>anxiety1</t>
  </si>
  <si>
    <t>anxiety2</t>
  </si>
  <si>
    <t>anxiety3</t>
  </si>
  <si>
    <t>anxiety4</t>
  </si>
  <si>
    <t>w_ogfriends1</t>
  </si>
  <si>
    <t>w_ogfriends2</t>
  </si>
  <si>
    <t>w_ogfriends3</t>
  </si>
  <si>
    <t>w_ogfriends4</t>
  </si>
  <si>
    <t>w_igbias1</t>
  </si>
  <si>
    <t>w_igbias2</t>
  </si>
  <si>
    <t>w_igbias3</t>
  </si>
  <si>
    <t>w_igbias4</t>
  </si>
  <si>
    <t>w_anxiety1</t>
  </si>
  <si>
    <t>w_anxiety2</t>
  </si>
  <si>
    <t>w_anxiety3</t>
  </si>
  <si>
    <t>w_anxiety4</t>
  </si>
  <si>
    <t>RI_ogdates</t>
  </si>
  <si>
    <t>ogdates1</t>
  </si>
  <si>
    <t>ogdates2</t>
  </si>
  <si>
    <t>ogdates3</t>
  </si>
  <si>
    <t>ogdates4</t>
  </si>
  <si>
    <t>w_ogdates1</t>
  </si>
  <si>
    <t>w_ogdates2</t>
  </si>
  <si>
    <t>w_ogdates3</t>
  </si>
  <si>
    <t>w_ogdates4</t>
  </si>
  <si>
    <t>std all</t>
  </si>
  <si>
    <t>means</t>
  </si>
  <si>
    <t>mean</t>
  </si>
  <si>
    <t>RI_RMCC</t>
  </si>
  <si>
    <t>RMCCW</t>
  </si>
  <si>
    <t>RMCCX</t>
  </si>
  <si>
    <t>RMCCY</t>
  </si>
  <si>
    <t>RMCCZ</t>
  </si>
  <si>
    <t>RI_affect</t>
  </si>
  <si>
    <t>w99</t>
  </si>
  <si>
    <t>x99</t>
  </si>
  <si>
    <t>y99</t>
  </si>
  <si>
    <t>z99</t>
  </si>
  <si>
    <t>RI_unease</t>
  </si>
  <si>
    <t>w58</t>
  </si>
  <si>
    <t>x58</t>
  </si>
  <si>
    <t>y58</t>
  </si>
  <si>
    <t>z58</t>
  </si>
  <si>
    <t>RI_comp</t>
  </si>
  <si>
    <t>w59</t>
  </si>
  <si>
    <t>x59</t>
  </si>
  <si>
    <t>y59</t>
  </si>
  <si>
    <t>z59</t>
  </si>
  <si>
    <t>w_RMCCW</t>
  </si>
  <si>
    <t>w_RMCCX</t>
  </si>
  <si>
    <t>w_RMCCY</t>
  </si>
  <si>
    <t>w_RMCCZ</t>
  </si>
  <si>
    <t>w_w99</t>
  </si>
  <si>
    <t>w_x99</t>
  </si>
  <si>
    <t>w_y99</t>
  </si>
  <si>
    <t>w_z99</t>
  </si>
  <si>
    <t>w_w58</t>
  </si>
  <si>
    <t>w_x58</t>
  </si>
  <si>
    <t>w_y58</t>
  </si>
  <si>
    <t>w_z58</t>
  </si>
  <si>
    <t>w_w59</t>
  </si>
  <si>
    <t>w_x59</t>
  </si>
  <si>
    <t>w_y59</t>
  </si>
  <si>
    <t>w_z59</t>
  </si>
  <si>
    <t>Caucasians</t>
  </si>
  <si>
    <t>African Americans</t>
  </si>
  <si>
    <t>RI_RMAA</t>
  </si>
  <si>
    <t>RMAAW</t>
  </si>
  <si>
    <t>RMAAX</t>
  </si>
  <si>
    <t>RMAAY</t>
  </si>
  <si>
    <t>RMAAZ</t>
  </si>
  <si>
    <t>w102</t>
  </si>
  <si>
    <t>x102</t>
  </si>
  <si>
    <t>y102</t>
  </si>
  <si>
    <t>z102</t>
  </si>
  <si>
    <t>w_RMAAW</t>
  </si>
  <si>
    <t>w_RMAAX</t>
  </si>
  <si>
    <t>w_RMAAY</t>
  </si>
  <si>
    <t>w_RMAAZ</t>
  </si>
  <si>
    <t>w_w102</t>
  </si>
  <si>
    <t>w_x102</t>
  </si>
  <si>
    <t>w_y102</t>
  </si>
  <si>
    <t>w_z102</t>
  </si>
  <si>
    <t>std.all</t>
  </si>
  <si>
    <t>Asians</t>
  </si>
  <si>
    <t>RI_RMAS</t>
  </si>
  <si>
    <t>RMASW</t>
  </si>
  <si>
    <t>RMASX</t>
  </si>
  <si>
    <t>RMASY</t>
  </si>
  <si>
    <t>RMASZ</t>
  </si>
  <si>
    <t>w101</t>
  </si>
  <si>
    <t>x101</t>
  </si>
  <si>
    <t>y101</t>
  </si>
  <si>
    <t>z101</t>
  </si>
  <si>
    <t>w_RMASW</t>
  </si>
  <si>
    <t>w_RMASX</t>
  </si>
  <si>
    <t>w_RMASY</t>
  </si>
  <si>
    <t>w_RMASZ</t>
  </si>
  <si>
    <t>w_w101</t>
  </si>
  <si>
    <t>w_x101</t>
  </si>
  <si>
    <t>w_y101</t>
  </si>
  <si>
    <t>w_z101</t>
  </si>
  <si>
    <t>Latinos</t>
  </si>
  <si>
    <t>RI_RMLA</t>
  </si>
  <si>
    <t>RMLAW</t>
  </si>
  <si>
    <t>RMLAX</t>
  </si>
  <si>
    <t>RMLAY</t>
  </si>
  <si>
    <t>RMLAZ</t>
  </si>
  <si>
    <t>w100</t>
  </si>
  <si>
    <t>x100</t>
  </si>
  <si>
    <t>y100</t>
  </si>
  <si>
    <t>z100</t>
  </si>
  <si>
    <t>w_RMLAW</t>
  </si>
  <si>
    <t>w_RMLAX</t>
  </si>
  <si>
    <t>w_RMLAY</t>
  </si>
  <si>
    <t>w_RMLAZ</t>
  </si>
  <si>
    <t>w_w100</t>
  </si>
  <si>
    <t>w_x100</t>
  </si>
  <si>
    <t>w_y100</t>
  </si>
  <si>
    <t>w_z100</t>
  </si>
  <si>
    <t>Heywood Case</t>
  </si>
  <si>
    <t>Study</t>
  </si>
  <si>
    <t>Sample</t>
  </si>
  <si>
    <t>IV 1</t>
  </si>
  <si>
    <t>IV 2</t>
  </si>
  <si>
    <t>DV 1</t>
  </si>
  <si>
    <t>DV 2</t>
  </si>
  <si>
    <t>DV3</t>
  </si>
  <si>
    <t>Heywood Cases</t>
  </si>
  <si>
    <t xml:space="preserve">IV1  mean between-person explained variance </t>
  </si>
  <si>
    <t>IV1 range between-person explained variance</t>
  </si>
  <si>
    <t xml:space="preserve">IV1  mean within-person explained variance </t>
  </si>
  <si>
    <t>IV1 range within-person explained variance</t>
  </si>
  <si>
    <t xml:space="preserve">IV2  mean between-person explained variance </t>
  </si>
  <si>
    <t>IV2 range between-person explained variance</t>
  </si>
  <si>
    <t xml:space="preserve">IV2  mean within-person explained variance </t>
  </si>
  <si>
    <t>IV2 range within-person explained variance</t>
  </si>
  <si>
    <t xml:space="preserve">DV1  mean between-person explained variance </t>
  </si>
  <si>
    <t>DV1 range between-person explained variance</t>
  </si>
  <si>
    <t xml:space="preserve">DV1  mean within-person explained variance </t>
  </si>
  <si>
    <t>DV1 range within-person explained variance</t>
  </si>
  <si>
    <t xml:space="preserve">DV2  mean between-person explained variance </t>
  </si>
  <si>
    <t>DV2 range between-person explained variance</t>
  </si>
  <si>
    <t xml:space="preserve">DV2  mean within-person explained variance </t>
  </si>
  <si>
    <t>DV2 range within-person explained variance</t>
  </si>
  <si>
    <t xml:space="preserve">DV3  mean between-person explained variance </t>
  </si>
  <si>
    <t>DV3 range between-person explained variance</t>
  </si>
  <si>
    <t xml:space="preserve">DV3  mean within-person explained variance </t>
  </si>
  <si>
    <t>DV3 range within-person explained variance</t>
  </si>
  <si>
    <t>Bagci et al. (2022)</t>
  </si>
  <si>
    <t xml:space="preserve"> /</t>
  </si>
  <si>
    <t>Positive contact</t>
  </si>
  <si>
    <t>Negative contact</t>
  </si>
  <si>
    <t>Approach tendencies</t>
  </si>
  <si>
    <t>Avoidance tendencies</t>
  </si>
  <si>
    <t>[0.207025-0.238144]</t>
  </si>
  <si>
    <t>[0.762129-0.793881]</t>
  </si>
  <si>
    <t>[0.046225-0.076729]</t>
  </si>
  <si>
    <t>[0.923521-0.954529]</t>
  </si>
  <si>
    <t>[0.361201-0.421201]</t>
  </si>
  <si>
    <t>[0.579121-0.64]</t>
  </si>
  <si>
    <t>[0.272484-0.309136]</t>
  </si>
  <si>
    <t>[0.690561-0.727609]</t>
  </si>
  <si>
    <t>Barlow et al. (2019)</t>
  </si>
  <si>
    <t>Warmth</t>
  </si>
  <si>
    <t>Anger</t>
  </si>
  <si>
    <t>[0.4489-0.474721]</t>
  </si>
  <si>
    <t>[0.525625-0.528529]</t>
  </si>
  <si>
    <t>[0.329476-0.357604]</t>
  </si>
  <si>
    <t>[0.643204-0.670761]</t>
  </si>
  <si>
    <t>[0.516961-0.535824]</t>
  </si>
  <si>
    <t>[0.463761-0.483025]</t>
  </si>
  <si>
    <t>[0.358801-0.379456]</t>
  </si>
  <si>
    <t>[0.620944-0.641601]</t>
  </si>
  <si>
    <t>Maori</t>
  </si>
  <si>
    <t>[0.443556-0.497025]</t>
  </si>
  <si>
    <t>[0.5041-0.556516]</t>
  </si>
  <si>
    <t>[0.370881-0.389376]</t>
  </si>
  <si>
    <t>[0.609961-0.628849]</t>
  </si>
  <si>
    <t>[0.5041-0.537289]</t>
  </si>
  <si>
    <t>[0.463761-0.497025]</t>
  </si>
  <si>
    <t>[0.391876-0.419904]</t>
  </si>
  <si>
    <t>[0.580644-0.6084]</t>
  </si>
  <si>
    <t>European</t>
  </si>
  <si>
    <t>[0.368449-0.467856]</t>
  </si>
  <si>
    <t>[0.5329-0.632025]</t>
  </si>
  <si>
    <t>[0.3770705-0.393129]</t>
  </si>
  <si>
    <t>[0.606841-0.635209]</t>
  </si>
  <si>
    <t>[0.4356-0.466489]</t>
  </si>
  <si>
    <t>[0.5329-0.564001]</t>
  </si>
  <si>
    <t>[0.3136-0.3481]</t>
  </si>
  <si>
    <t>[0.651249-0.685584]</t>
  </si>
  <si>
    <t>Pacific Islanders</t>
  </si>
  <si>
    <t>[0.455625-0.477481]</t>
  </si>
  <si>
    <t>[0.527076-0.544644]</t>
  </si>
  <si>
    <t>[0.323761-0.345744]</t>
  </si>
  <si>
    <t>[0.654481-0.675684]</t>
  </si>
  <si>
    <t>[0.506944-0.528529]</t>
  </si>
  <si>
    <t>[0.471969-0.492804]</t>
  </si>
  <si>
    <t>[0.3364-0.355216]</t>
  </si>
  <si>
    <t>[0.664225-0.652864]</t>
  </si>
  <si>
    <t>Bohman &amp; Mikilikowska (2021)</t>
  </si>
  <si>
    <t>/</t>
  </si>
  <si>
    <t>Positive contact (Friendships)</t>
  </si>
  <si>
    <t>Prejudice</t>
  </si>
  <si>
    <t>[0.208849-0.286225]</t>
  </si>
  <si>
    <t>[0.714025-0.7921]</t>
  </si>
  <si>
    <t>[0.303601-0.395641]</t>
  </si>
  <si>
    <t>[0.603729-0.695556]</t>
  </si>
  <si>
    <t xml:space="preserve"> Bohmert &amp; DeMaris (2014)</t>
  </si>
  <si>
    <t>Positive contact (Friends)</t>
  </si>
  <si>
    <t>Affirmative action</t>
  </si>
  <si>
    <t>Commonality</t>
  </si>
  <si>
    <t>[0.252004-0.305809]</t>
  </si>
  <si>
    <t>[0.693889-0.748225]</t>
  </si>
  <si>
    <t>[0.430336-0.617796]</t>
  </si>
  <si>
    <t>[0.381924-0.570025]</t>
  </si>
  <si>
    <t>[0.246016-0.297025]</t>
  </si>
  <si>
    <t>[0.703921-0.753424]</t>
  </si>
  <si>
    <t>Bohrer et al. (2019)</t>
  </si>
  <si>
    <t>(Positive) Intergroup contact</t>
  </si>
  <si>
    <t>Outgroup attitudes</t>
  </si>
  <si>
    <t>[0.614656-0.635209]</t>
  </si>
  <si>
    <t>[0.364816-0.385641]</t>
  </si>
  <si>
    <t>[0.541696-0.690561]</t>
  </si>
  <si>
    <t>[0.309136-0.458329]</t>
  </si>
  <si>
    <t>Bracegirdle et al. (2022)</t>
  </si>
  <si>
    <t>Cross-group friendship</t>
  </si>
  <si>
    <t xml:space="preserve">  /</t>
  </si>
  <si>
    <t>[0.602176-0.687241]</t>
  </si>
  <si>
    <t>[0.312481-0.3969]</t>
  </si>
  <si>
    <t>[0.459684-0.5776]</t>
  </si>
  <si>
    <t>Cernat (2017)</t>
  </si>
  <si>
    <t>Teenagers</t>
  </si>
  <si>
    <t>Outgroup attitudes/Stereotypes</t>
  </si>
  <si>
    <t>Outgroup (negative) emotions</t>
  </si>
  <si>
    <t>[0.471969-0.583696]</t>
  </si>
  <si>
    <t>[0.416025-0.528529]</t>
  </si>
  <si>
    <t>[0.0484-0.060025]</t>
  </si>
  <si>
    <t>[0.9409-0.952576]</t>
  </si>
  <si>
    <t>[0.215296-0.249001]</t>
  </si>
  <si>
    <t>[0.751689-0.784996]</t>
  </si>
  <si>
    <t>[0.137641-0.162409]</t>
  </si>
  <si>
    <t>[0.837225-0.863041]</t>
  </si>
  <si>
    <t>Parents</t>
  </si>
  <si>
    <t xml:space="preserve">negativ contact t1-4 Berechnung nicht möglich </t>
  </si>
  <si>
    <t>[0.374544-0.429025]</t>
  </si>
  <si>
    <t>[0.571536-0.625681]</t>
  </si>
  <si>
    <t>[0.263169-0.3025]</t>
  </si>
  <si>
    <t>[0.906304-0.912025]</t>
  </si>
  <si>
    <t>[0.697225-0.736164]</t>
  </si>
  <si>
    <t>Hässler et al. (2019)</t>
  </si>
  <si>
    <t>Outgroup trust</t>
  </si>
  <si>
    <t>[0.5041-0.538756]</t>
  </si>
  <si>
    <t>[0.461041-0.495616]</t>
  </si>
  <si>
    <t>[0.450241-0.524176]</t>
  </si>
  <si>
    <t>[0.474721-0.549081]</t>
  </si>
  <si>
    <t>Jugert et al. (2011)</t>
  </si>
  <si>
    <t>(Affective) Outgroup Attitudes</t>
  </si>
  <si>
    <t>Outgroup orientations</t>
  </si>
  <si>
    <t>[0.573049-0.912025]</t>
  </si>
  <si>
    <t>[0.087616-0.426409|</t>
  </si>
  <si>
    <t>[0.253009-0.525625]</t>
  </si>
  <si>
    <t>[0.474721-0.746496]</t>
  </si>
  <si>
    <t>[0.434281-0.595984]</t>
  </si>
  <si>
    <t>[0.404496-0.567009]</t>
  </si>
  <si>
    <t>Kotzur &amp; Wagner (2021)</t>
  </si>
  <si>
    <t>[0.508369-0.620944]</t>
  </si>
  <si>
    <t>[0.379456-0.491401]</t>
  </si>
  <si>
    <t>[0.443556-0.495616]</t>
  </si>
  <si>
    <t>[0.693889-0.751689]</t>
  </si>
  <si>
    <t>[0.248004-0.305809]</t>
  </si>
  <si>
    <t>Levin et al. (2003)</t>
  </si>
  <si>
    <t>Outgoup friends</t>
  </si>
  <si>
    <t>Ingroup Bias</t>
  </si>
  <si>
    <t>Anxiety</t>
  </si>
  <si>
    <t>[0.505521-0.570025]</t>
  </si>
  <si>
    <t>[0.430336-0.494209]</t>
  </si>
  <si>
    <t>[0.405769-0.473344]</t>
  </si>
  <si>
    <t>[0.525625-0.594441]</t>
  </si>
  <si>
    <t>[0.379456-0.444889]</t>
  </si>
  <si>
    <t>[0.555025-0.620944]</t>
  </si>
  <si>
    <t>Levin et al. (2007)</t>
  </si>
  <si>
    <t>Outgroup dates</t>
  </si>
  <si>
    <t>[0.334084-0.4761]</t>
  </si>
  <si>
    <t>[0.524176-0.665856]</t>
  </si>
  <si>
    <t>[0.400689-0.467856]</t>
  </si>
  <si>
    <t>[0.5329-0.599076]</t>
  </si>
  <si>
    <t>[0.380689-0.446224]</t>
  </si>
  <si>
    <t>[0.553536-0.619369]</t>
  </si>
  <si>
    <t>Stark (2015)</t>
  </si>
  <si>
    <t>[0.474721-0.579121]</t>
  </si>
  <si>
    <t>[0.421201-0.525625]</t>
  </si>
  <si>
    <t>[0.292681-0.323761]</t>
  </si>
  <si>
    <t>[0.677329-0.707281]</t>
  </si>
  <si>
    <t>Swart et al. (2011)</t>
  </si>
  <si>
    <t>Negative action tendencies</t>
  </si>
  <si>
    <t>Outgroup variability</t>
  </si>
  <si>
    <t>[0.487204-0.561001]</t>
  </si>
  <si>
    <t>[0.439569-0.512656]</t>
  </si>
  <si>
    <t>[0.267289-0.378225]</t>
  </si>
  <si>
    <t>[0.622521-0.732736]</t>
  </si>
  <si>
    <t>[0.3249-0.432964]</t>
  </si>
  <si>
    <t>[0.567009-0.675684]</t>
  </si>
  <si>
    <t>[0.244036-0.289444]</t>
  </si>
  <si>
    <t>[0.710649-0.755161]</t>
  </si>
  <si>
    <t>van Laar et al. (2005)</t>
  </si>
  <si>
    <t>Roommate friends</t>
  </si>
  <si>
    <t>Outgroup unease</t>
  </si>
  <si>
    <t>multicultural competence</t>
  </si>
  <si>
    <t>[0.180625-0.226576]</t>
  </si>
  <si>
    <t>[0.7744-0.819025]</t>
  </si>
  <si>
    <t>[0.4225-0.465124]</t>
  </si>
  <si>
    <t>[0.534361-0.5776]</t>
  </si>
  <si>
    <t>[0.269361-0.334084]</t>
  </si>
  <si>
    <t>[0.665856-0.731025]</t>
  </si>
  <si>
    <t>[0.295936-0.373321]</t>
  </si>
  <si>
    <t>[0.627264-0.703921]</t>
  </si>
  <si>
    <t>[0.093025-0.219024]</t>
  </si>
  <si>
    <t>[0.781456-0.908209]</t>
  </si>
  <si>
    <t>[0.451584-0.497025]</t>
  </si>
  <si>
    <t>[0.502681-0.549081]</t>
  </si>
  <si>
    <t>[0.2116-0.306916]</t>
  </si>
  <si>
    <t>[0.693889-0.788544]</t>
  </si>
  <si>
    <t>[0.257049-0.311364]</t>
  </si>
  <si>
    <t>[0.6889-0.743044]</t>
  </si>
  <si>
    <t>Latino</t>
  </si>
  <si>
    <t>[0.054289-0.108241]</t>
  </si>
  <si>
    <t>[0.891136-0.946729]</t>
  </si>
  <si>
    <t>[0.481636-0.494209]</t>
  </si>
  <si>
    <t>[0.505521-0.5184]</t>
  </si>
  <si>
    <t>[0.251001-0.310249]</t>
  </si>
  <si>
    <t>[0.690561-0.763876]</t>
  </si>
  <si>
    <t>[0.345744-0.4096]</t>
  </si>
  <si>
    <t>[0.591361-0.654481]</t>
  </si>
  <si>
    <t>African American</t>
  </si>
  <si>
    <t>[0.041616-0.150544]</t>
  </si>
  <si>
    <t>[0.850084-0.958441]</t>
  </si>
  <si>
    <t>[0.477481-0.497025]</t>
  </si>
  <si>
    <t>[0.502681-0.522729]</t>
  </si>
  <si>
    <t>[0.246016-0.315844]</t>
  </si>
  <si>
    <t>[0.683929-0.753424]</t>
  </si>
  <si>
    <t>[0.293764-0.349281]</t>
  </si>
  <si>
    <t>[0.649636-0.7056]</t>
  </si>
  <si>
    <t>Van Zalk et al. (2022)</t>
  </si>
  <si>
    <t>Positive contact (friendship)</t>
  </si>
  <si>
    <t>Prejudice (Tolerance)</t>
  </si>
  <si>
    <t>Xenophobia</t>
  </si>
  <si>
    <t>[0.065536-0.085264]</t>
  </si>
  <si>
    <t>[0.352836-0.935089]</t>
  </si>
  <si>
    <t>[0.398161-0.474721]</t>
  </si>
  <si>
    <t>[0.525625-0.602176]</t>
  </si>
  <si>
    <t>[0.454276-0.501264]</t>
  </si>
  <si>
    <t>[0.498436-0.546121]</t>
  </si>
  <si>
    <t>Vezzali et al. (2022)</t>
  </si>
  <si>
    <t>Contact Quantity</t>
  </si>
  <si>
    <t>Contact Quality</t>
  </si>
  <si>
    <t>Explicit positive attitudes</t>
  </si>
  <si>
    <t>Explicit negative attitudes</t>
  </si>
  <si>
    <t>[0.084681-0.131044]</t>
  </si>
  <si>
    <t>[0.868624-0.915849]</t>
  </si>
  <si>
    <t>[0.114244-0.187489]</t>
  </si>
  <si>
    <t>[0.811801-0.885481]</t>
  </si>
  <si>
    <t>[0.131769-0.184041]</t>
  </si>
  <si>
    <t>[0.811801-0.868624]</t>
  </si>
  <si>
    <t>[0.113569-0.194481]</t>
  </si>
  <si>
    <t>[0.804609-0.887364]</t>
  </si>
  <si>
    <t xml:space="preserve">Wagner et al. (2008) </t>
  </si>
  <si>
    <t>[0.715716-0.760384]</t>
  </si>
  <si>
    <t>[0.239121-0.284089]</t>
  </si>
  <si>
    <t>[0.685584-0.727609]</t>
  </si>
  <si>
    <t>[0.271441-0.314721]</t>
  </si>
  <si>
    <t>Wölfer &amp; Hewstone (2018)</t>
  </si>
  <si>
    <t>Outgroup Attitudes</t>
  </si>
  <si>
    <t>[0.613089-0.806404]</t>
  </si>
  <si>
    <t>[0.1936-0.386884]</t>
  </si>
  <si>
    <t>[0.417316-0.438244]</t>
  </si>
  <si>
    <t>[0.561001-0.582169]</t>
  </si>
  <si>
    <t>Wölfer et al. (2016)</t>
  </si>
  <si>
    <t>Cohort 1</t>
  </si>
  <si>
    <t>Tolerance</t>
  </si>
  <si>
    <t>friendshipt1 aus Berechnung genommen</t>
  </si>
  <si>
    <t>[0.287296-0.741321]</t>
  </si>
  <si>
    <t>[0.259081-0.712336]</t>
  </si>
  <si>
    <t>[0.571536-0.915849]</t>
  </si>
  <si>
    <t>[0.082944-0.429025]</t>
  </si>
  <si>
    <t>Cohort 2</t>
  </si>
  <si>
    <t>tolerance t 4 aus Berechnung genommen</t>
  </si>
  <si>
    <t>[0.192721-0.603729]</t>
  </si>
  <si>
    <t>[0.418609-0.81]</t>
  </si>
  <si>
    <t>[0.519841-0.839056]</t>
  </si>
  <si>
    <t>[0.16-0.480249]</t>
  </si>
  <si>
    <t>Cohort 4</t>
  </si>
  <si>
    <t>friendship t3 aus Berechnung genommen</t>
  </si>
  <si>
    <t>[0.2809-0.549081]</t>
  </si>
  <si>
    <t>[0.450241-0.719104]</t>
  </si>
  <si>
    <t>[0.602176-0.651249]</t>
  </si>
  <si>
    <t>[0.349281-0.3969]</t>
  </si>
  <si>
    <t>Wölfer et al. (2019)</t>
  </si>
  <si>
    <t>[0.546121-0.643204]</t>
  </si>
  <si>
    <t>[0.357604-0.454276]</t>
  </si>
  <si>
    <t>Mean per IV/DV</t>
  </si>
  <si>
    <t>MEAN over all Ivs/DVs</t>
  </si>
  <si>
    <t>Supplementary Table 6: Variance distribution on within- and between-person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</si>
</sst>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E6E1DC"/>
      <name val="Monaco"/>
      <family val="3"/>
    </font>
    <font>
      <b/>
      <sz val="16"/>
      <color theme="1"/>
      <name val="Calibri (Textkörper)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404040"/>
      <name val="Monaco"/>
      <family val="3"/>
    </font>
    <font>
      <sz val="10"/>
      <color rgb="FF333333"/>
      <name val="Courier New"/>
      <family val="1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Monaco"/>
      <family val="3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3" fillId="0" borderId="0" xfId="0" applyFont="1"/>
    <xf numFmtId="0" fontId="4" fillId="0" borderId="0" xfId="0" applyFont="1"/>
    <xf numFmtId="0" fontId="6" fillId="0" borderId="0" xfId="0" applyFont="1"/>
    <xf numFmtId="2" fontId="0" fillId="0" borderId="0" xfId="0" applyNumberFormat="1"/>
    <xf numFmtId="0" fontId="7" fillId="0" borderId="0" xfId="0" applyFont="1"/>
    <xf numFmtId="0" fontId="8" fillId="0" borderId="0" xfId="0" applyFont="1"/>
    <xf numFmtId="0" fontId="11" fillId="0" borderId="0" xfId="0" applyFont="1"/>
    <xf numFmtId="0" fontId="12" fillId="0" borderId="0" xfId="0" applyFont="1"/>
    <xf numFmtId="0" fontId="0" fillId="2" borderId="0" xfId="0" applyFill="1"/>
    <xf numFmtId="2" fontId="12" fillId="0" borderId="0" xfId="0" applyNumberFormat="1" applyFont="1"/>
    <xf numFmtId="2" fontId="7" fillId="2" borderId="0" xfId="0" applyNumberFormat="1" applyFont="1" applyFill="1"/>
    <xf numFmtId="2" fontId="7" fillId="0" borderId="0" xfId="0" applyNumberFormat="1" applyFont="1"/>
    <xf numFmtId="2" fontId="0" fillId="2" borderId="0" xfId="0" applyNumberFormat="1" applyFill="1"/>
    <xf numFmtId="0" fontId="10" fillId="0" borderId="0" xfId="0" applyFont="1"/>
    <xf numFmtId="0" fontId="9" fillId="0" borderId="1" xfId="0" applyFont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0" fillId="0" borderId="12" xfId="0" applyBorder="1"/>
    <xf numFmtId="0" fontId="0" fillId="0" borderId="13" xfId="0" applyBorder="1"/>
    <xf numFmtId="0" fontId="13" fillId="0" borderId="13" xfId="0" applyFont="1" applyBorder="1"/>
    <xf numFmtId="0" fontId="0" fillId="0" borderId="14" xfId="0" applyBorder="1"/>
    <xf numFmtId="0" fontId="0" fillId="0" borderId="15" xfId="0" applyBorder="1"/>
    <xf numFmtId="0" fontId="11" fillId="0" borderId="16" xfId="0" applyFont="1" applyBorder="1"/>
    <xf numFmtId="0" fontId="0" fillId="0" borderId="17" xfId="0" applyBorder="1"/>
    <xf numFmtId="0" fontId="11" fillId="0" borderId="14" xfId="0" applyFont="1" applyBorder="1"/>
    <xf numFmtId="0" fontId="0" fillId="4" borderId="13" xfId="0" applyFill="1" applyBorder="1"/>
    <xf numFmtId="0" fontId="0" fillId="4" borderId="14" xfId="0" applyFill="1" applyBorder="1"/>
    <xf numFmtId="0" fontId="0" fillId="5" borderId="0" xfId="0" applyFill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4" borderId="0" xfId="0" applyFill="1"/>
    <xf numFmtId="0" fontId="0" fillId="4" borderId="18" xfId="0" applyFill="1" applyBorder="1"/>
    <xf numFmtId="0" fontId="0" fillId="5" borderId="6" xfId="0" applyFill="1" applyBorder="1"/>
    <xf numFmtId="0" fontId="0" fillId="0" borderId="6" xfId="0" applyBorder="1"/>
    <xf numFmtId="0" fontId="0" fillId="0" borderId="22" xfId="0" applyBorder="1"/>
    <xf numFmtId="0" fontId="0" fillId="0" borderId="5" xfId="0" applyBorder="1"/>
    <xf numFmtId="0" fontId="0" fillId="0" borderId="23" xfId="0" applyBorder="1"/>
    <xf numFmtId="0" fontId="0" fillId="4" borderId="6" xfId="0" applyFill="1" applyBorder="1"/>
    <xf numFmtId="0" fontId="0" fillId="4" borderId="22" xfId="0" applyFill="1" applyBorder="1"/>
    <xf numFmtId="0" fontId="13" fillId="0" borderId="25" xfId="0" applyFont="1" applyBorder="1"/>
    <xf numFmtId="0" fontId="13" fillId="0" borderId="26" xfId="0" applyFont="1" applyBorder="1"/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4" borderId="25" xfId="0" applyFill="1" applyBorder="1"/>
    <xf numFmtId="0" fontId="0" fillId="4" borderId="27" xfId="0" applyFill="1" applyBorder="1"/>
    <xf numFmtId="0" fontId="0" fillId="4" borderId="26" xfId="0" applyFill="1" applyBorder="1"/>
    <xf numFmtId="0" fontId="0" fillId="0" borderId="28" xfId="0" applyBorder="1"/>
    <xf numFmtId="0" fontId="0" fillId="0" borderId="24" xfId="0" applyBorder="1"/>
    <xf numFmtId="0" fontId="13" fillId="0" borderId="0" xfId="0" applyFont="1"/>
    <xf numFmtId="0" fontId="0" fillId="4" borderId="15" xfId="0" applyFill="1" applyBorder="1"/>
    <xf numFmtId="0" fontId="0" fillId="4" borderId="28" xfId="0" applyFill="1" applyBorder="1"/>
    <xf numFmtId="0" fontId="0" fillId="0" borderId="30" xfId="0" applyBorder="1"/>
    <xf numFmtId="0" fontId="0" fillId="0" borderId="31" xfId="0" applyBorder="1"/>
    <xf numFmtId="0" fontId="13" fillId="0" borderId="6" xfId="0" applyFont="1" applyBorder="1"/>
    <xf numFmtId="0" fontId="0" fillId="3" borderId="33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22" xfId="0" applyFill="1" applyBorder="1"/>
    <xf numFmtId="0" fontId="0" fillId="0" borderId="34" xfId="0" applyBorder="1"/>
    <xf numFmtId="0" fontId="0" fillId="4" borderId="5" xfId="0" applyFill="1" applyBorder="1"/>
    <xf numFmtId="0" fontId="0" fillId="0" borderId="36" xfId="0" applyBorder="1"/>
    <xf numFmtId="0" fontId="0" fillId="0" borderId="37" xfId="0" applyBorder="1"/>
    <xf numFmtId="0" fontId="0" fillId="4" borderId="33" xfId="0" applyFill="1" applyBorder="1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0" borderId="2" xfId="0" applyBorder="1"/>
    <xf numFmtId="0" fontId="13" fillId="0" borderId="18" xfId="0" applyFont="1" applyBorder="1"/>
    <xf numFmtId="0" fontId="0" fillId="3" borderId="0" xfId="0" applyFill="1"/>
    <xf numFmtId="0" fontId="0" fillId="3" borderId="15" xfId="0" applyFill="1" applyBorder="1"/>
    <xf numFmtId="0" fontId="0" fillId="3" borderId="18" xfId="0" applyFill="1" applyBorder="1"/>
    <xf numFmtId="0" fontId="0" fillId="4" borderId="24" xfId="0" applyFill="1" applyBorder="1"/>
    <xf numFmtId="0" fontId="0" fillId="4" borderId="1" xfId="0" applyFill="1" applyBorder="1"/>
    <xf numFmtId="0" fontId="0" fillId="4" borderId="2" xfId="0" applyFill="1" applyBorder="1"/>
    <xf numFmtId="0" fontId="1" fillId="0" borderId="12" xfId="0" applyFont="1" applyBorder="1"/>
    <xf numFmtId="0" fontId="9" fillId="0" borderId="24" xfId="0" applyFont="1" applyBorder="1" applyAlignment="1">
      <alignment horizontal="left" vertical="center" wrapText="1"/>
    </xf>
    <xf numFmtId="0" fontId="1" fillId="0" borderId="24" xfId="0" applyFont="1" applyBorder="1"/>
    <xf numFmtId="0" fontId="1" fillId="0" borderId="33" xfId="0" applyFont="1" applyBorder="1"/>
    <xf numFmtId="0" fontId="9" fillId="0" borderId="35" xfId="0" applyFont="1" applyBorder="1"/>
    <xf numFmtId="0" fontId="1" fillId="0" borderId="28" xfId="0" applyFont="1" applyBorder="1"/>
    <xf numFmtId="0" fontId="9" fillId="0" borderId="28" xfId="0" applyFont="1" applyBorder="1"/>
    <xf numFmtId="0" fontId="9" fillId="0" borderId="0" xfId="0" applyFont="1"/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eetMetadata" Target="metadata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7729B-EEB1-457B-AC6B-2B63686F4380}">
  <dimension ref="A1:AB63"/>
  <sheetViews>
    <sheetView tabSelected="1" topLeftCell="L1" workbookViewId="0">
      <selection activeCell="L2" sqref="L2"/>
    </sheetView>
  </sheetViews>
  <sheetFormatPr baseColWidth="10" defaultRowHeight="15.75"/>
  <cols>
    <col min="3" max="3" width="22.125" customWidth="1"/>
    <col min="4" max="4" width="16.625" customWidth="1"/>
    <col min="5" max="5" width="16.5" customWidth="1"/>
    <col min="9" max="9" width="15.25" customWidth="1"/>
    <col min="10" max="10" width="21" customWidth="1"/>
    <col min="12" max="12" width="17.5" customWidth="1"/>
    <col min="14" max="14" width="18.5" customWidth="1"/>
    <col min="16" max="16" width="19" customWidth="1"/>
    <col min="18" max="18" width="17.125" customWidth="1"/>
    <col min="20" max="20" width="20.5" customWidth="1"/>
    <col min="22" max="22" width="21.125" customWidth="1"/>
    <col min="24" max="24" width="23.625" customWidth="1"/>
    <col min="26" max="26" width="19" customWidth="1"/>
    <col min="28" max="28" width="18" customWidth="1"/>
  </cols>
  <sheetData>
    <row r="1" spans="1:28" ht="16.5" thickBot="1">
      <c r="L1" t="s">
        <v>1041</v>
      </c>
    </row>
    <row r="2" spans="1:28" ht="16.5" thickBot="1">
      <c r="A2" s="18" t="s">
        <v>759</v>
      </c>
      <c r="B2" s="18" t="s">
        <v>760</v>
      </c>
      <c r="C2" s="18" t="s">
        <v>761</v>
      </c>
      <c r="D2" s="18" t="s">
        <v>762</v>
      </c>
      <c r="E2" s="18" t="s">
        <v>763</v>
      </c>
      <c r="F2" s="18" t="s">
        <v>764</v>
      </c>
      <c r="G2" s="18" t="s">
        <v>765</v>
      </c>
      <c r="H2" s="19" t="s">
        <v>766</v>
      </c>
      <c r="I2" s="20" t="s">
        <v>767</v>
      </c>
      <c r="J2" s="21" t="s">
        <v>768</v>
      </c>
      <c r="K2" s="22" t="s">
        <v>769</v>
      </c>
      <c r="L2" s="23" t="s">
        <v>770</v>
      </c>
      <c r="M2" s="24" t="s">
        <v>771</v>
      </c>
      <c r="N2" s="23" t="s">
        <v>772</v>
      </c>
      <c r="O2" s="24" t="s">
        <v>773</v>
      </c>
      <c r="P2" s="23" t="s">
        <v>774</v>
      </c>
      <c r="Q2" s="25" t="s">
        <v>775</v>
      </c>
      <c r="R2" s="21" t="s">
        <v>776</v>
      </c>
      <c r="S2" s="22" t="s">
        <v>777</v>
      </c>
      <c r="T2" s="22" t="s">
        <v>778</v>
      </c>
      <c r="U2" s="26" t="s">
        <v>779</v>
      </c>
      <c r="V2" s="27" t="s">
        <v>780</v>
      </c>
      <c r="W2" s="28" t="s">
        <v>781</v>
      </c>
      <c r="X2" s="29" t="s">
        <v>782</v>
      </c>
      <c r="Y2" s="20" t="s">
        <v>783</v>
      </c>
      <c r="Z2" s="21" t="s">
        <v>784</v>
      </c>
      <c r="AA2" s="22" t="s">
        <v>785</v>
      </c>
      <c r="AB2" s="21" t="s">
        <v>786</v>
      </c>
    </row>
    <row r="3" spans="1:28">
      <c r="A3" s="90" t="s">
        <v>787</v>
      </c>
      <c r="B3" s="31" t="s">
        <v>788</v>
      </c>
      <c r="C3" s="32" t="s">
        <v>789</v>
      </c>
      <c r="D3" s="31" t="s">
        <v>790</v>
      </c>
      <c r="E3" s="31" t="s">
        <v>791</v>
      </c>
      <c r="F3" s="31" t="s">
        <v>792</v>
      </c>
      <c r="G3" s="31"/>
      <c r="H3" s="33" t="s">
        <v>788</v>
      </c>
      <c r="I3">
        <v>0.22615266666666667</v>
      </c>
      <c r="J3" s="34" t="s">
        <v>793</v>
      </c>
      <c r="K3">
        <v>0.77446200000000009</v>
      </c>
      <c r="L3" s="35" t="s">
        <v>794</v>
      </c>
      <c r="M3" s="31">
        <v>5.8465000000000003E-2</v>
      </c>
      <c r="N3" s="36" t="s">
        <v>795</v>
      </c>
      <c r="O3" s="31">
        <v>0.94224199999999991</v>
      </c>
      <c r="P3" s="33" t="s">
        <v>796</v>
      </c>
      <c r="Q3" s="30">
        <v>0.38687566666666662</v>
      </c>
      <c r="R3" s="36" t="s">
        <v>797</v>
      </c>
      <c r="S3" s="31">
        <v>0.61335500000000009</v>
      </c>
      <c r="T3" s="37" t="s">
        <v>798</v>
      </c>
      <c r="U3" s="31">
        <v>0.28786033333333338</v>
      </c>
      <c r="V3" s="36" t="s">
        <v>799</v>
      </c>
      <c r="W3" s="31">
        <v>0.71185966666666667</v>
      </c>
      <c r="X3" s="37" t="s">
        <v>800</v>
      </c>
      <c r="Y3" s="38"/>
      <c r="Z3" s="38"/>
      <c r="AA3" s="38"/>
      <c r="AB3" s="39"/>
    </row>
    <row r="4" spans="1:28">
      <c r="A4" s="98" t="s">
        <v>801</v>
      </c>
      <c r="B4" s="40" t="s">
        <v>722</v>
      </c>
      <c r="C4" t="s">
        <v>789</v>
      </c>
      <c r="D4" t="s">
        <v>790</v>
      </c>
      <c r="E4" t="s">
        <v>802</v>
      </c>
      <c r="F4" t="s">
        <v>803</v>
      </c>
      <c r="H4" s="41" t="s">
        <v>788</v>
      </c>
      <c r="I4" s="42">
        <v>0.46246050000000005</v>
      </c>
      <c r="J4" s="43" t="s">
        <v>804</v>
      </c>
      <c r="K4" s="42">
        <v>0.5373405</v>
      </c>
      <c r="L4" s="44" t="s">
        <v>805</v>
      </c>
      <c r="M4">
        <v>0.33940299999999995</v>
      </c>
      <c r="N4" s="43" t="s">
        <v>806</v>
      </c>
      <c r="O4">
        <v>0.66101750000000004</v>
      </c>
      <c r="P4" s="44" t="s">
        <v>807</v>
      </c>
      <c r="Q4">
        <v>0.52456124999999998</v>
      </c>
      <c r="R4" s="34" t="s">
        <v>808</v>
      </c>
      <c r="S4">
        <v>0.47509274999999995</v>
      </c>
      <c r="T4" s="41" t="s">
        <v>809</v>
      </c>
      <c r="U4">
        <v>0.36546650000000003</v>
      </c>
      <c r="V4" s="34" t="s">
        <v>810</v>
      </c>
      <c r="W4">
        <v>0.63483725000000013</v>
      </c>
      <c r="X4" s="41" t="s">
        <v>811</v>
      </c>
      <c r="Y4" s="45"/>
      <c r="Z4" s="45"/>
      <c r="AA4" s="45"/>
      <c r="AB4" s="46"/>
    </row>
    <row r="5" spans="1:28">
      <c r="A5" s="98"/>
      <c r="B5" s="40" t="s">
        <v>812</v>
      </c>
      <c r="C5" t="s">
        <v>789</v>
      </c>
      <c r="D5" t="s">
        <v>790</v>
      </c>
      <c r="E5" t="s">
        <v>802</v>
      </c>
      <c r="F5" t="s">
        <v>803</v>
      </c>
      <c r="H5" s="41" t="s">
        <v>788</v>
      </c>
      <c r="I5">
        <v>0.47666224999999995</v>
      </c>
      <c r="J5" s="34" t="s">
        <v>813</v>
      </c>
      <c r="K5">
        <v>0.52363899999999997</v>
      </c>
      <c r="L5" s="41" t="s">
        <v>814</v>
      </c>
      <c r="M5">
        <v>0.37918124999999997</v>
      </c>
      <c r="N5" s="34" t="s">
        <v>815</v>
      </c>
      <c r="O5">
        <v>0.62057175000000009</v>
      </c>
      <c r="P5" s="41" t="s">
        <v>816</v>
      </c>
      <c r="Q5">
        <v>0.52171175000000003</v>
      </c>
      <c r="R5" s="34" t="s">
        <v>817</v>
      </c>
      <c r="S5">
        <v>0.478937</v>
      </c>
      <c r="T5" s="41" t="s">
        <v>818</v>
      </c>
      <c r="U5">
        <v>0.40424125000000005</v>
      </c>
      <c r="V5" s="34" t="s">
        <v>819</v>
      </c>
      <c r="W5">
        <v>0.59602600000000006</v>
      </c>
      <c r="X5" s="41" t="s">
        <v>820</v>
      </c>
      <c r="Y5" s="45"/>
      <c r="Z5" s="45"/>
      <c r="AA5" s="45"/>
      <c r="AB5" s="46"/>
    </row>
    <row r="6" spans="1:28">
      <c r="A6" s="98"/>
      <c r="B6" s="40" t="s">
        <v>821</v>
      </c>
      <c r="C6" t="s">
        <v>789</v>
      </c>
      <c r="D6" t="s">
        <v>790</v>
      </c>
      <c r="E6" t="s">
        <v>802</v>
      </c>
      <c r="F6" t="s">
        <v>803</v>
      </c>
      <c r="H6" s="41" t="s">
        <v>788</v>
      </c>
      <c r="I6">
        <v>0.41652875000000006</v>
      </c>
      <c r="J6" s="34" t="s">
        <v>822</v>
      </c>
      <c r="K6">
        <v>0.58390425000000001</v>
      </c>
      <c r="L6" s="41" t="s">
        <v>823</v>
      </c>
      <c r="M6" s="10">
        <v>0.38013413000000001</v>
      </c>
      <c r="N6" s="34" t="s">
        <v>824</v>
      </c>
      <c r="O6">
        <v>0.62296075000000006</v>
      </c>
      <c r="P6" s="41" t="s">
        <v>825</v>
      </c>
      <c r="Q6">
        <v>0.44663525000000009</v>
      </c>
      <c r="R6" s="34" t="s">
        <v>826</v>
      </c>
      <c r="S6">
        <v>0.55323024999999992</v>
      </c>
      <c r="T6" s="41" t="s">
        <v>827</v>
      </c>
      <c r="U6">
        <v>0.32645425</v>
      </c>
      <c r="V6" s="34" t="s">
        <v>828</v>
      </c>
      <c r="W6">
        <v>0.67328449999999995</v>
      </c>
      <c r="X6" s="41" t="s">
        <v>829</v>
      </c>
      <c r="Y6" s="45"/>
      <c r="Z6" s="45"/>
      <c r="AA6" s="45"/>
      <c r="AB6" s="46"/>
    </row>
    <row r="7" spans="1:28">
      <c r="A7" s="99"/>
      <c r="B7" s="47" t="s">
        <v>830</v>
      </c>
      <c r="C7" s="48" t="s">
        <v>789</v>
      </c>
      <c r="D7" s="48" t="s">
        <v>790</v>
      </c>
      <c r="E7" s="48" t="s">
        <v>802</v>
      </c>
      <c r="F7" s="48" t="s">
        <v>803</v>
      </c>
      <c r="G7" s="48"/>
      <c r="H7" s="49" t="s">
        <v>788</v>
      </c>
      <c r="I7">
        <v>0.46721250000000003</v>
      </c>
      <c r="J7" s="50" t="s">
        <v>831</v>
      </c>
      <c r="K7" s="51">
        <v>0.53293449999999998</v>
      </c>
      <c r="L7" s="49" t="s">
        <v>832</v>
      </c>
      <c r="M7" s="48">
        <v>0.3341305</v>
      </c>
      <c r="N7" s="50" t="s">
        <v>833</v>
      </c>
      <c r="O7" s="51">
        <v>0.66587850000000004</v>
      </c>
      <c r="P7" s="49" t="s">
        <v>834</v>
      </c>
      <c r="Q7" s="48">
        <v>0.51555449999999992</v>
      </c>
      <c r="R7" s="50" t="s">
        <v>835</v>
      </c>
      <c r="S7" s="48">
        <v>0.4844465</v>
      </c>
      <c r="T7" s="49" t="s">
        <v>836</v>
      </c>
      <c r="U7" s="48">
        <v>0.34344449999999999</v>
      </c>
      <c r="V7" s="50" t="s">
        <v>837</v>
      </c>
      <c r="W7" s="48">
        <v>0.65653075000000005</v>
      </c>
      <c r="X7" s="49" t="s">
        <v>838</v>
      </c>
      <c r="Y7" s="52"/>
      <c r="Z7" s="52"/>
      <c r="AA7" s="52"/>
      <c r="AB7" s="53"/>
    </row>
    <row r="8" spans="1:28" ht="45">
      <c r="A8" s="91" t="s">
        <v>839</v>
      </c>
      <c r="B8" s="54" t="s">
        <v>840</v>
      </c>
      <c r="C8" s="54" t="s">
        <v>841</v>
      </c>
      <c r="D8" s="54" t="s">
        <v>840</v>
      </c>
      <c r="E8" s="54" t="s">
        <v>842</v>
      </c>
      <c r="F8" s="54" t="s">
        <v>840</v>
      </c>
      <c r="G8" s="54"/>
      <c r="H8" s="55" t="s">
        <v>788</v>
      </c>
      <c r="I8" s="56">
        <v>0.24974780000000002</v>
      </c>
      <c r="J8" s="57" t="s">
        <v>843</v>
      </c>
      <c r="K8" s="56">
        <v>0.75054699999999985</v>
      </c>
      <c r="L8" s="58" t="s">
        <v>844</v>
      </c>
      <c r="M8" s="59"/>
      <c r="N8" s="60"/>
      <c r="O8" s="59"/>
      <c r="P8" s="61"/>
      <c r="Q8" s="56">
        <v>0.34511760000000002</v>
      </c>
      <c r="R8" s="57" t="s">
        <v>845</v>
      </c>
      <c r="S8" s="56">
        <v>0.65457640000000006</v>
      </c>
      <c r="T8" s="58" t="s">
        <v>846</v>
      </c>
      <c r="U8" s="45"/>
      <c r="V8" s="45"/>
      <c r="W8" s="45"/>
      <c r="X8" s="46"/>
      <c r="Y8" s="45"/>
      <c r="Z8" s="45"/>
      <c r="AA8" s="45"/>
      <c r="AB8" s="46"/>
    </row>
    <row r="9" spans="1:28" ht="45">
      <c r="A9" s="91" t="s">
        <v>847</v>
      </c>
      <c r="B9" s="54"/>
      <c r="C9" s="54" t="s">
        <v>848</v>
      </c>
      <c r="D9" s="54" t="s">
        <v>788</v>
      </c>
      <c r="E9" s="54" t="s">
        <v>849</v>
      </c>
      <c r="F9" s="54" t="s">
        <v>850</v>
      </c>
      <c r="G9" s="54" t="s">
        <v>788</v>
      </c>
      <c r="H9" s="55"/>
      <c r="I9" s="56">
        <v>0.27491350000000003</v>
      </c>
      <c r="J9" s="57" t="s">
        <v>851</v>
      </c>
      <c r="K9" s="56">
        <v>0.72475975000000004</v>
      </c>
      <c r="L9" s="58" t="s">
        <v>852</v>
      </c>
      <c r="M9" s="59"/>
      <c r="N9" s="60"/>
      <c r="O9" s="59"/>
      <c r="P9" s="61"/>
      <c r="Q9" s="56">
        <v>0.50442149999999997</v>
      </c>
      <c r="R9" s="57" t="s">
        <v>853</v>
      </c>
      <c r="S9" s="62">
        <v>0.49556149999999999</v>
      </c>
      <c r="T9" s="56" t="s">
        <v>854</v>
      </c>
      <c r="U9" s="62">
        <v>0.28050675000000003</v>
      </c>
      <c r="V9" s="58" t="s">
        <v>855</v>
      </c>
      <c r="W9" s="56">
        <v>0.72009249999999991</v>
      </c>
      <c r="X9" s="58" t="s">
        <v>856</v>
      </c>
      <c r="Y9" s="59"/>
      <c r="Z9" s="59"/>
      <c r="AA9" s="59"/>
      <c r="AB9" s="60"/>
    </row>
    <row r="10" spans="1:28">
      <c r="A10" s="92" t="s">
        <v>857</v>
      </c>
      <c r="B10" s="56" t="s">
        <v>788</v>
      </c>
      <c r="C10" s="56" t="s">
        <v>858</v>
      </c>
      <c r="D10" s="56" t="s">
        <v>788</v>
      </c>
      <c r="E10" s="56" t="s">
        <v>859</v>
      </c>
      <c r="F10" s="56" t="s">
        <v>788</v>
      </c>
      <c r="G10" s="56" t="s">
        <v>788</v>
      </c>
      <c r="H10" s="58"/>
      <c r="I10" s="56">
        <v>0.62808450000000005</v>
      </c>
      <c r="J10" s="57" t="s">
        <v>860</v>
      </c>
      <c r="K10" s="62">
        <v>0.37184325000000001</v>
      </c>
      <c r="L10" s="58" t="s">
        <v>861</v>
      </c>
      <c r="M10" s="59"/>
      <c r="N10" s="60"/>
      <c r="O10" s="59"/>
      <c r="P10" s="61"/>
      <c r="Q10" s="56">
        <v>0.64468949999999992</v>
      </c>
      <c r="R10" s="57" t="s">
        <v>862</v>
      </c>
      <c r="S10" s="56">
        <v>0.35491874999999995</v>
      </c>
      <c r="T10" s="58" t="s">
        <v>863</v>
      </c>
      <c r="U10" s="45"/>
      <c r="V10" s="45"/>
      <c r="W10" s="45"/>
      <c r="X10" s="46"/>
      <c r="Y10" s="45"/>
      <c r="Z10" s="45"/>
      <c r="AA10" s="45"/>
      <c r="AB10" s="46"/>
    </row>
    <row r="11" spans="1:28">
      <c r="A11" s="92" t="s">
        <v>864</v>
      </c>
      <c r="B11" t="s">
        <v>788</v>
      </c>
      <c r="C11" t="s">
        <v>865</v>
      </c>
      <c r="D11" t="s">
        <v>788</v>
      </c>
      <c r="E11" t="s">
        <v>859</v>
      </c>
      <c r="F11" t="s">
        <v>788</v>
      </c>
      <c r="G11" s="64" t="s">
        <v>866</v>
      </c>
      <c r="H11" s="41"/>
      <c r="I11">
        <v>0.64611160000000001</v>
      </c>
      <c r="J11" s="34" t="s">
        <v>867</v>
      </c>
      <c r="K11">
        <v>0.35368140000000003</v>
      </c>
      <c r="L11" s="41" t="s">
        <v>868</v>
      </c>
      <c r="M11" s="45"/>
      <c r="N11" s="65"/>
      <c r="O11" s="45"/>
      <c r="P11" s="46"/>
      <c r="Q11">
        <v>0.50505719999999987</v>
      </c>
      <c r="R11" s="34" t="s">
        <v>868</v>
      </c>
      <c r="S11" s="51">
        <v>0.49508260000000004</v>
      </c>
      <c r="T11" s="48" t="s">
        <v>869</v>
      </c>
      <c r="U11" s="66"/>
      <c r="V11" s="59"/>
      <c r="W11" s="59"/>
      <c r="X11" s="61"/>
      <c r="Y11" s="59"/>
      <c r="Z11" s="59"/>
      <c r="AA11" s="59"/>
      <c r="AB11" s="60"/>
    </row>
    <row r="12" spans="1:28">
      <c r="A12" s="100" t="s">
        <v>870</v>
      </c>
      <c r="B12" s="67" t="s">
        <v>871</v>
      </c>
      <c r="C12" s="42" t="s">
        <v>841</v>
      </c>
      <c r="D12" s="42" t="s">
        <v>790</v>
      </c>
      <c r="E12" s="42" t="s">
        <v>872</v>
      </c>
      <c r="F12" s="42" t="s">
        <v>873</v>
      </c>
      <c r="G12" s="42" t="s">
        <v>788</v>
      </c>
      <c r="H12" s="44"/>
      <c r="I12" s="68">
        <v>0.5117847499999999</v>
      </c>
      <c r="J12" s="43" t="s">
        <v>874</v>
      </c>
      <c r="K12" s="42">
        <v>0.48824899999999999</v>
      </c>
      <c r="L12" s="44" t="s">
        <v>875</v>
      </c>
      <c r="M12" s="42">
        <v>5.3786750000000001E-2</v>
      </c>
      <c r="N12" s="43" t="s">
        <v>876</v>
      </c>
      <c r="O12" s="42">
        <v>0.94673350000000001</v>
      </c>
      <c r="P12" s="44" t="s">
        <v>877</v>
      </c>
      <c r="Q12" s="68">
        <v>0.23322675000000001</v>
      </c>
      <c r="R12" s="43" t="s">
        <v>878</v>
      </c>
      <c r="S12" s="67">
        <v>0.76699174999999997</v>
      </c>
      <c r="T12" t="s">
        <v>879</v>
      </c>
      <c r="U12" s="62">
        <v>0.14817175000000002</v>
      </c>
      <c r="V12" s="57" t="s">
        <v>880</v>
      </c>
      <c r="W12" s="56">
        <v>0.85195500000000013</v>
      </c>
      <c r="X12" s="58" t="s">
        <v>881</v>
      </c>
      <c r="Y12" s="59"/>
      <c r="Z12" s="59"/>
      <c r="AA12" s="59"/>
      <c r="AB12" s="60"/>
    </row>
    <row r="13" spans="1:28">
      <c r="A13" s="101"/>
      <c r="B13" s="51" t="s">
        <v>882</v>
      </c>
      <c r="C13" t="s">
        <v>841</v>
      </c>
      <c r="D13" t="s">
        <v>790</v>
      </c>
      <c r="E13" t="s">
        <v>872</v>
      </c>
      <c r="F13" t="s">
        <v>873</v>
      </c>
      <c r="G13" s="69" t="s">
        <v>866</v>
      </c>
      <c r="H13" s="49" t="s">
        <v>883</v>
      </c>
      <c r="I13">
        <v>0.40633275000000002</v>
      </c>
      <c r="J13" s="50" t="s">
        <v>884</v>
      </c>
      <c r="K13" s="51">
        <v>0.59421625</v>
      </c>
      <c r="L13" s="41" t="s">
        <v>885</v>
      </c>
      <c r="M13" s="70"/>
      <c r="N13" s="71"/>
      <c r="O13" s="72"/>
      <c r="P13" s="73"/>
      <c r="Q13">
        <v>9.1370249999999986E-2</v>
      </c>
      <c r="R13" s="34" t="s">
        <v>886</v>
      </c>
      <c r="S13">
        <v>0.90868724999999995</v>
      </c>
      <c r="T13" s="41" t="s">
        <v>887</v>
      </c>
      <c r="U13" s="63">
        <v>0.28457975000000002</v>
      </c>
      <c r="V13" s="57" t="s">
        <v>885</v>
      </c>
      <c r="W13" s="56">
        <v>0.71495849999999994</v>
      </c>
      <c r="X13" s="58" t="s">
        <v>888</v>
      </c>
      <c r="Y13" s="59"/>
      <c r="Z13" s="59"/>
      <c r="AA13" s="59"/>
      <c r="AB13" s="61"/>
    </row>
    <row r="14" spans="1:28">
      <c r="A14" s="93" t="s">
        <v>889</v>
      </c>
      <c r="B14" s="62" t="s">
        <v>788</v>
      </c>
      <c r="C14" s="56" t="s">
        <v>841</v>
      </c>
      <c r="D14" s="56" t="s">
        <v>788</v>
      </c>
      <c r="E14" s="56" t="s">
        <v>890</v>
      </c>
      <c r="F14" s="56" t="s">
        <v>788</v>
      </c>
      <c r="G14" s="56" t="s">
        <v>788</v>
      </c>
      <c r="H14" s="58"/>
      <c r="I14" s="56">
        <v>0.52671500000000004</v>
      </c>
      <c r="J14" s="57" t="s">
        <v>891</v>
      </c>
      <c r="K14" s="62">
        <v>0.47347266666666671</v>
      </c>
      <c r="L14" s="58" t="s">
        <v>892</v>
      </c>
      <c r="M14" s="59"/>
      <c r="N14" s="60"/>
      <c r="O14" s="59"/>
      <c r="P14" s="61"/>
      <c r="Q14" s="56">
        <v>0.49189366666666667</v>
      </c>
      <c r="R14" s="57" t="s">
        <v>893</v>
      </c>
      <c r="S14" s="62">
        <v>0.50788366666666662</v>
      </c>
      <c r="T14" s="57" t="s">
        <v>894</v>
      </c>
      <c r="U14" s="66"/>
      <c r="V14" s="59"/>
      <c r="W14" s="59"/>
      <c r="X14" s="61"/>
      <c r="Y14" s="59"/>
      <c r="Z14" s="59"/>
      <c r="AA14" s="59"/>
      <c r="AB14" s="61"/>
    </row>
    <row r="15" spans="1:28">
      <c r="A15" s="92" t="s">
        <v>895</v>
      </c>
      <c r="B15" s="56" t="s">
        <v>788</v>
      </c>
      <c r="C15" s="56" t="s">
        <v>841</v>
      </c>
      <c r="D15" s="56" t="s">
        <v>788</v>
      </c>
      <c r="E15" s="56" t="s">
        <v>896</v>
      </c>
      <c r="F15" s="56" t="s">
        <v>897</v>
      </c>
      <c r="G15" s="56" t="s">
        <v>788</v>
      </c>
      <c r="H15" s="58"/>
      <c r="I15" s="56">
        <v>0.75846500000000006</v>
      </c>
      <c r="J15" s="57" t="s">
        <v>898</v>
      </c>
      <c r="K15" s="56">
        <v>0.24095800000000003</v>
      </c>
      <c r="L15" s="58" t="s">
        <v>899</v>
      </c>
      <c r="M15" s="59"/>
      <c r="N15" s="60"/>
      <c r="O15" s="59"/>
      <c r="P15" s="61"/>
      <c r="Q15" s="56">
        <v>0.37052099999999993</v>
      </c>
      <c r="R15" s="57" t="s">
        <v>900</v>
      </c>
      <c r="S15" s="56">
        <v>0.6290243333333333</v>
      </c>
      <c r="T15" s="58" t="s">
        <v>901</v>
      </c>
      <c r="U15" s="63">
        <v>0.49891800000000003</v>
      </c>
      <c r="V15" s="57" t="s">
        <v>902</v>
      </c>
      <c r="W15" s="56">
        <v>0.50146833333333329</v>
      </c>
      <c r="X15" s="58" t="s">
        <v>903</v>
      </c>
      <c r="Y15" s="59"/>
      <c r="Z15" s="59"/>
      <c r="AA15" s="59"/>
      <c r="AB15" s="61"/>
    </row>
    <row r="16" spans="1:28">
      <c r="A16" s="92" t="s">
        <v>904</v>
      </c>
      <c r="B16" s="56" t="s">
        <v>788</v>
      </c>
      <c r="C16" s="56" t="s">
        <v>789</v>
      </c>
      <c r="D16" s="56" t="s">
        <v>790</v>
      </c>
      <c r="E16" s="56" t="s">
        <v>842</v>
      </c>
      <c r="F16" s="56" t="s">
        <v>788</v>
      </c>
      <c r="G16" s="56" t="s">
        <v>788</v>
      </c>
      <c r="H16" s="58"/>
      <c r="I16" s="56">
        <v>0.57768066666666673</v>
      </c>
      <c r="J16" s="57" t="s">
        <v>905</v>
      </c>
      <c r="K16" s="56">
        <v>0.42216599999999999</v>
      </c>
      <c r="L16" s="58" t="s">
        <v>906</v>
      </c>
      <c r="M16" s="63">
        <v>0.46403366666666668</v>
      </c>
      <c r="N16" s="57" t="s">
        <v>907</v>
      </c>
      <c r="O16" s="56">
        <v>0.53557900000000003</v>
      </c>
      <c r="P16" s="58" t="s">
        <v>814</v>
      </c>
      <c r="Q16" s="56">
        <v>0.73126766666666665</v>
      </c>
      <c r="R16" s="57" t="s">
        <v>908</v>
      </c>
      <c r="S16" s="62">
        <v>0.26860566666666669</v>
      </c>
      <c r="T16" s="44" t="s">
        <v>909</v>
      </c>
      <c r="U16" s="45"/>
      <c r="V16" s="45"/>
      <c r="W16" s="45"/>
      <c r="X16" s="46"/>
      <c r="Y16" s="45"/>
      <c r="Z16" s="45"/>
      <c r="AA16" s="45"/>
      <c r="AB16" s="46"/>
    </row>
    <row r="17" spans="1:28">
      <c r="A17" s="92" t="s">
        <v>910</v>
      </c>
      <c r="B17" s="54" t="s">
        <v>788</v>
      </c>
      <c r="C17" s="54" t="s">
        <v>911</v>
      </c>
      <c r="D17" s="54" t="s">
        <v>788</v>
      </c>
      <c r="E17" s="54" t="s">
        <v>912</v>
      </c>
      <c r="F17" s="54" t="s">
        <v>913</v>
      </c>
      <c r="G17" s="54" t="s">
        <v>788</v>
      </c>
      <c r="H17" s="58"/>
      <c r="I17" s="56">
        <v>0.53680050000000001</v>
      </c>
      <c r="J17" s="57" t="s">
        <v>914</v>
      </c>
      <c r="K17" s="56">
        <v>0.46301875000000003</v>
      </c>
      <c r="L17" s="58" t="s">
        <v>915</v>
      </c>
      <c r="M17" s="59"/>
      <c r="N17" s="60"/>
      <c r="O17" s="59"/>
      <c r="P17" s="61"/>
      <c r="Q17" s="56">
        <v>0.43761875</v>
      </c>
      <c r="R17" s="57" t="s">
        <v>916</v>
      </c>
      <c r="S17" s="56">
        <v>0.56204900000000002</v>
      </c>
      <c r="T17" s="74" t="s">
        <v>917</v>
      </c>
      <c r="U17" s="56">
        <v>0.41443150000000006</v>
      </c>
      <c r="V17" s="57" t="s">
        <v>918</v>
      </c>
      <c r="W17" s="56">
        <v>0.58584824999999996</v>
      </c>
      <c r="X17" s="58" t="s">
        <v>919</v>
      </c>
      <c r="Y17" s="59"/>
      <c r="Z17" s="59"/>
      <c r="AA17" s="59"/>
      <c r="AB17" s="60"/>
    </row>
    <row r="18" spans="1:28">
      <c r="A18" s="93" t="s">
        <v>920</v>
      </c>
      <c r="B18" s="69" t="s">
        <v>840</v>
      </c>
      <c r="C18" s="69" t="s">
        <v>921</v>
      </c>
      <c r="D18" s="69" t="s">
        <v>840</v>
      </c>
      <c r="E18" s="69" t="s">
        <v>912</v>
      </c>
      <c r="F18" s="69" t="s">
        <v>913</v>
      </c>
      <c r="G18" s="69" t="s">
        <v>840</v>
      </c>
      <c r="H18" s="49"/>
      <c r="I18" s="48">
        <v>0.37636724999999993</v>
      </c>
      <c r="J18" s="50" t="s">
        <v>922</v>
      </c>
      <c r="K18" s="48">
        <v>0.62357224999999994</v>
      </c>
      <c r="L18" s="49" t="s">
        <v>923</v>
      </c>
      <c r="M18" s="52"/>
      <c r="N18" s="75"/>
      <c r="O18" s="52"/>
      <c r="P18" s="53"/>
      <c r="Q18" s="48">
        <v>0.4343172500000001</v>
      </c>
      <c r="R18" s="50" t="s">
        <v>924</v>
      </c>
      <c r="S18" s="51">
        <v>0.56577799999999989</v>
      </c>
      <c r="T18" s="49" t="s">
        <v>925</v>
      </c>
      <c r="U18">
        <v>0.41507350000000004</v>
      </c>
      <c r="V18" s="34" t="s">
        <v>926</v>
      </c>
      <c r="W18">
        <v>0.58469850000000001</v>
      </c>
      <c r="X18" s="41" t="s">
        <v>927</v>
      </c>
      <c r="Y18" s="45"/>
      <c r="Z18" s="45"/>
      <c r="AA18" s="45"/>
      <c r="AB18" s="46"/>
    </row>
    <row r="19" spans="1:28">
      <c r="A19" s="94" t="s">
        <v>928</v>
      </c>
      <c r="B19" s="64" t="s">
        <v>840</v>
      </c>
      <c r="C19" s="64" t="s">
        <v>789</v>
      </c>
      <c r="D19" s="64" t="s">
        <v>840</v>
      </c>
      <c r="E19" s="64" t="s">
        <v>842</v>
      </c>
      <c r="F19" s="64" t="s">
        <v>840</v>
      </c>
      <c r="G19" s="64" t="s">
        <v>840</v>
      </c>
      <c r="H19" s="41"/>
      <c r="I19">
        <v>0.53282866666666673</v>
      </c>
      <c r="J19" s="34" t="s">
        <v>929</v>
      </c>
      <c r="K19">
        <v>0.46748366666666669</v>
      </c>
      <c r="L19" s="41" t="s">
        <v>930</v>
      </c>
      <c r="M19" s="45"/>
      <c r="N19" s="65"/>
      <c r="O19" s="45"/>
      <c r="P19" s="46"/>
      <c r="Q19">
        <v>0.30485266666666666</v>
      </c>
      <c r="R19" s="34" t="s">
        <v>931</v>
      </c>
      <c r="S19">
        <v>0.69561799999999996</v>
      </c>
      <c r="T19" t="s">
        <v>932</v>
      </c>
      <c r="U19" s="66"/>
      <c r="V19" s="59"/>
      <c r="W19" s="59"/>
      <c r="X19" s="61"/>
      <c r="Y19" s="59"/>
      <c r="Z19" s="59"/>
      <c r="AA19" s="59"/>
      <c r="AB19" s="60"/>
    </row>
    <row r="20" spans="1:28">
      <c r="A20" s="95" t="s">
        <v>933</v>
      </c>
      <c r="B20" s="56" t="s">
        <v>788</v>
      </c>
      <c r="C20" s="56" t="s">
        <v>841</v>
      </c>
      <c r="D20" s="56" t="s">
        <v>788</v>
      </c>
      <c r="E20" s="54" t="s">
        <v>859</v>
      </c>
      <c r="F20" s="56" t="s">
        <v>934</v>
      </c>
      <c r="G20" s="56" t="s">
        <v>935</v>
      </c>
      <c r="H20" s="58"/>
      <c r="I20" s="56">
        <v>0.52316299999999993</v>
      </c>
      <c r="J20" s="57" t="s">
        <v>936</v>
      </c>
      <c r="K20" s="56">
        <v>0.47702966666666669</v>
      </c>
      <c r="L20" s="58" t="s">
        <v>937</v>
      </c>
      <c r="M20" s="59"/>
      <c r="N20" s="60"/>
      <c r="O20" s="59"/>
      <c r="P20" s="61"/>
      <c r="Q20" s="57">
        <v>0.31600466666666666</v>
      </c>
      <c r="R20" s="76" t="s">
        <v>938</v>
      </c>
      <c r="S20" s="62">
        <v>0.68416066666666664</v>
      </c>
      <c r="T20" s="58" t="s">
        <v>939</v>
      </c>
      <c r="U20" s="56">
        <v>0.3908666666666667</v>
      </c>
      <c r="V20" s="57" t="s">
        <v>940</v>
      </c>
      <c r="W20" s="62">
        <v>0.60930600000000001</v>
      </c>
      <c r="X20" s="58" t="s">
        <v>941</v>
      </c>
      <c r="Y20" s="56">
        <v>0.26016299999999998</v>
      </c>
      <c r="Z20" s="57" t="s">
        <v>942</v>
      </c>
      <c r="AA20" s="56">
        <v>0.73974466666666672</v>
      </c>
      <c r="AB20" s="57" t="s">
        <v>943</v>
      </c>
    </row>
    <row r="21" spans="1:28">
      <c r="A21" s="102" t="s">
        <v>944</v>
      </c>
      <c r="B21" s="64" t="s">
        <v>702</v>
      </c>
      <c r="C21" s="64" t="s">
        <v>945</v>
      </c>
      <c r="D21" s="64" t="s">
        <v>840</v>
      </c>
      <c r="E21" s="64" t="s">
        <v>859</v>
      </c>
      <c r="F21" s="64" t="s">
        <v>946</v>
      </c>
      <c r="G21" s="64" t="s">
        <v>947</v>
      </c>
      <c r="H21" s="41"/>
      <c r="I21">
        <v>0.20585275</v>
      </c>
      <c r="J21" s="34" t="s">
        <v>948</v>
      </c>
      <c r="K21" s="77">
        <v>0.79398250000000004</v>
      </c>
      <c r="L21" s="41" t="s">
        <v>949</v>
      </c>
      <c r="M21" s="45"/>
      <c r="N21" s="65"/>
      <c r="O21" s="45"/>
      <c r="P21" s="46"/>
      <c r="Q21">
        <v>0.44803725000000011</v>
      </c>
      <c r="R21" s="34" t="s">
        <v>950</v>
      </c>
      <c r="S21">
        <v>0.55216350000000003</v>
      </c>
      <c r="T21" s="41" t="s">
        <v>951</v>
      </c>
      <c r="U21">
        <v>0.29618225000000004</v>
      </c>
      <c r="V21" s="34" t="s">
        <v>952</v>
      </c>
      <c r="W21">
        <v>0.70372674999999996</v>
      </c>
      <c r="X21" s="41" t="s">
        <v>953</v>
      </c>
      <c r="Y21">
        <v>0.32815675</v>
      </c>
      <c r="Z21" s="34" t="s">
        <v>954</v>
      </c>
      <c r="AA21">
        <v>0.67191749999999995</v>
      </c>
      <c r="AB21" s="41" t="s">
        <v>955</v>
      </c>
    </row>
    <row r="22" spans="1:28">
      <c r="A22" s="102"/>
      <c r="B22" s="64" t="s">
        <v>722</v>
      </c>
      <c r="C22" s="64" t="s">
        <v>945</v>
      </c>
      <c r="D22" s="64" t="s">
        <v>840</v>
      </c>
      <c r="E22" s="64" t="s">
        <v>859</v>
      </c>
      <c r="F22" s="64" t="s">
        <v>946</v>
      </c>
      <c r="G22" s="64" t="s">
        <v>947</v>
      </c>
      <c r="H22" s="41"/>
      <c r="I22">
        <v>0.15161450000000001</v>
      </c>
      <c r="J22" s="34" t="s">
        <v>956</v>
      </c>
      <c r="K22">
        <v>0.84885250000000001</v>
      </c>
      <c r="L22" s="41" t="s">
        <v>957</v>
      </c>
      <c r="M22" s="45"/>
      <c r="N22" s="65"/>
      <c r="O22" s="45"/>
      <c r="P22" s="46"/>
      <c r="Q22">
        <v>0.47631649999999998</v>
      </c>
      <c r="R22" s="34" t="s">
        <v>958</v>
      </c>
      <c r="S22">
        <v>0.52400974999999994</v>
      </c>
      <c r="T22" s="41" t="s">
        <v>959</v>
      </c>
      <c r="U22">
        <v>0.25413400000000003</v>
      </c>
      <c r="V22" s="34" t="s">
        <v>960</v>
      </c>
      <c r="W22">
        <v>0.74602049999999998</v>
      </c>
      <c r="X22" s="41" t="s">
        <v>961</v>
      </c>
      <c r="Y22">
        <v>0.28511950000000008</v>
      </c>
      <c r="Z22" s="34" t="s">
        <v>962</v>
      </c>
      <c r="AA22">
        <v>0.71507049999999994</v>
      </c>
      <c r="AB22" s="41" t="s">
        <v>963</v>
      </c>
    </row>
    <row r="23" spans="1:28">
      <c r="A23" s="102"/>
      <c r="B23" s="64" t="s">
        <v>964</v>
      </c>
      <c r="C23" s="64" t="s">
        <v>945</v>
      </c>
      <c r="D23" s="64" t="s">
        <v>840</v>
      </c>
      <c r="E23" s="64" t="s">
        <v>859</v>
      </c>
      <c r="F23" s="64" t="s">
        <v>946</v>
      </c>
      <c r="G23" s="64" t="s">
        <v>947</v>
      </c>
      <c r="H23" s="41"/>
      <c r="I23">
        <v>8.7511000000000005E-2</v>
      </c>
      <c r="J23" s="34" t="s">
        <v>965</v>
      </c>
      <c r="K23">
        <v>0.91262624999999997</v>
      </c>
      <c r="L23" s="41" t="s">
        <v>966</v>
      </c>
      <c r="M23" s="45"/>
      <c r="N23" s="65"/>
      <c r="O23" s="45"/>
      <c r="P23" s="46"/>
      <c r="Q23">
        <v>0.48861249999999995</v>
      </c>
      <c r="R23" s="34" t="s">
        <v>967</v>
      </c>
      <c r="S23" s="77">
        <v>0.51123649999999998</v>
      </c>
      <c r="T23" s="41" t="s">
        <v>968</v>
      </c>
      <c r="U23">
        <v>0.26261375000000003</v>
      </c>
      <c r="V23" s="34" t="s">
        <v>969</v>
      </c>
      <c r="W23">
        <v>0.73728950000000004</v>
      </c>
      <c r="X23" s="41" t="s">
        <v>970</v>
      </c>
      <c r="Y23" s="48">
        <v>0.38168849999999999</v>
      </c>
      <c r="Z23" s="50" t="s">
        <v>971</v>
      </c>
      <c r="AA23" s="48">
        <v>0.61880650000000004</v>
      </c>
      <c r="AB23" s="49" t="s">
        <v>972</v>
      </c>
    </row>
    <row r="24" spans="1:28">
      <c r="A24" s="103"/>
      <c r="B24" s="69" t="s">
        <v>973</v>
      </c>
      <c r="C24" s="69" t="s">
        <v>945</v>
      </c>
      <c r="D24" s="69" t="s">
        <v>840</v>
      </c>
      <c r="E24" s="69" t="s">
        <v>859</v>
      </c>
      <c r="F24" s="69" t="s">
        <v>946</v>
      </c>
      <c r="G24" s="69" t="s">
        <v>947</v>
      </c>
      <c r="H24" s="49"/>
      <c r="I24" s="48">
        <v>8.9684250000000007E-2</v>
      </c>
      <c r="J24" s="50" t="s">
        <v>974</v>
      </c>
      <c r="K24" s="48">
        <v>0.9105375</v>
      </c>
      <c r="L24" s="49" t="s">
        <v>975</v>
      </c>
      <c r="M24" s="52"/>
      <c r="N24" s="75"/>
      <c r="O24" s="52"/>
      <c r="P24" s="53"/>
      <c r="Q24" s="48">
        <v>0.48654900000000001</v>
      </c>
      <c r="R24" s="50" t="s">
        <v>976</v>
      </c>
      <c r="S24" s="48">
        <v>0.51377074999999994</v>
      </c>
      <c r="T24" s="49" t="s">
        <v>977</v>
      </c>
      <c r="U24">
        <v>0.27515800000000001</v>
      </c>
      <c r="V24" s="34" t="s">
        <v>978</v>
      </c>
      <c r="W24">
        <v>0.72485524999999995</v>
      </c>
      <c r="X24" s="41" t="s">
        <v>979</v>
      </c>
      <c r="Y24">
        <v>0.32179249999999998</v>
      </c>
      <c r="Z24" s="34" t="s">
        <v>980</v>
      </c>
      <c r="AA24">
        <v>0.67788625000000002</v>
      </c>
      <c r="AB24" s="41" t="s">
        <v>981</v>
      </c>
    </row>
    <row r="25" spans="1:28">
      <c r="A25" s="94" t="s">
        <v>982</v>
      </c>
      <c r="B25" s="64" t="s">
        <v>788</v>
      </c>
      <c r="C25" s="64" t="s">
        <v>983</v>
      </c>
      <c r="D25" s="64" t="s">
        <v>840</v>
      </c>
      <c r="E25" s="64" t="s">
        <v>984</v>
      </c>
      <c r="F25" s="64" t="s">
        <v>985</v>
      </c>
      <c r="G25" s="64" t="s">
        <v>788</v>
      </c>
      <c r="H25" s="41"/>
      <c r="I25">
        <v>0.26573866666666673</v>
      </c>
      <c r="J25" s="34" t="s">
        <v>986</v>
      </c>
      <c r="K25">
        <v>0.73395366666666673</v>
      </c>
      <c r="L25" s="41" t="s">
        <v>987</v>
      </c>
      <c r="M25" s="45"/>
      <c r="N25" s="65"/>
      <c r="O25" s="45"/>
      <c r="P25" s="46"/>
      <c r="Q25">
        <v>0.44328600000000001</v>
      </c>
      <c r="R25" s="34" t="s">
        <v>988</v>
      </c>
      <c r="S25">
        <v>0.55698999999999999</v>
      </c>
      <c r="T25" t="s">
        <v>989</v>
      </c>
      <c r="U25" s="62">
        <v>0.47400966666666672</v>
      </c>
      <c r="V25" s="57" t="s">
        <v>990</v>
      </c>
      <c r="W25" s="56">
        <v>0.52581899999999993</v>
      </c>
      <c r="X25" s="58" t="s">
        <v>991</v>
      </c>
      <c r="Y25" s="59"/>
      <c r="Z25" s="59"/>
      <c r="AA25" s="59"/>
      <c r="AB25" s="60"/>
    </row>
    <row r="26" spans="1:28">
      <c r="A26" s="96" t="s">
        <v>992</v>
      </c>
      <c r="B26" s="54" t="s">
        <v>840</v>
      </c>
      <c r="C26" s="54" t="s">
        <v>993</v>
      </c>
      <c r="D26" s="54" t="s">
        <v>994</v>
      </c>
      <c r="E26" s="54" t="s">
        <v>995</v>
      </c>
      <c r="F26" s="54" t="s">
        <v>996</v>
      </c>
      <c r="G26" s="56"/>
      <c r="H26" s="58"/>
      <c r="I26" s="56">
        <v>0.11694825</v>
      </c>
      <c r="J26" s="57" t="s">
        <v>997</v>
      </c>
      <c r="K26" s="56">
        <v>0.88323125000000002</v>
      </c>
      <c r="L26" s="58" t="s">
        <v>998</v>
      </c>
      <c r="M26" s="56">
        <v>0.15771450000000001</v>
      </c>
      <c r="N26" s="57" t="s">
        <v>999</v>
      </c>
      <c r="O26" s="56">
        <v>0.84203099999999997</v>
      </c>
      <c r="P26" s="58" t="s">
        <v>1000</v>
      </c>
      <c r="Q26" s="56">
        <v>0.16465374999999999</v>
      </c>
      <c r="R26" s="57" t="s">
        <v>1001</v>
      </c>
      <c r="S26" s="62">
        <v>0.83555850000000009</v>
      </c>
      <c r="T26" s="57" t="s">
        <v>1002</v>
      </c>
      <c r="U26" s="48">
        <v>0.16189700000000001</v>
      </c>
      <c r="V26" s="50" t="s">
        <v>1003</v>
      </c>
      <c r="W26" s="51">
        <v>0.83795575000000011</v>
      </c>
      <c r="X26" s="49" t="s">
        <v>1004</v>
      </c>
      <c r="Y26" s="78"/>
      <c r="Z26" s="52"/>
      <c r="AA26" s="52"/>
      <c r="AB26" s="53"/>
    </row>
    <row r="27" spans="1:28">
      <c r="A27" s="94" t="s">
        <v>1005</v>
      </c>
      <c r="B27" s="56" t="s">
        <v>788</v>
      </c>
      <c r="C27" s="56" t="s">
        <v>789</v>
      </c>
      <c r="D27" s="56" t="s">
        <v>788</v>
      </c>
      <c r="E27" s="56" t="s">
        <v>842</v>
      </c>
      <c r="F27" s="56" t="s">
        <v>788</v>
      </c>
      <c r="G27" s="56" t="s">
        <v>788</v>
      </c>
      <c r="H27" s="58"/>
      <c r="I27" s="56">
        <v>0.74433333333333318</v>
      </c>
      <c r="J27" s="57" t="s">
        <v>1006</v>
      </c>
      <c r="K27" s="56">
        <v>0.25509133333333339</v>
      </c>
      <c r="L27" s="58" t="s">
        <v>1007</v>
      </c>
      <c r="M27" s="59"/>
      <c r="N27" s="60"/>
      <c r="O27" s="59"/>
      <c r="P27" s="61"/>
      <c r="Q27" s="56">
        <v>0.70626433333333338</v>
      </c>
      <c r="R27" s="57" t="s">
        <v>1008</v>
      </c>
      <c r="S27" s="51">
        <v>0.29367033333333342</v>
      </c>
      <c r="T27" s="49" t="s">
        <v>1009</v>
      </c>
      <c r="U27" s="78"/>
      <c r="V27" s="52"/>
      <c r="W27" s="52"/>
      <c r="X27" s="53"/>
      <c r="Y27" s="52"/>
      <c r="Z27" s="52"/>
      <c r="AA27" s="52"/>
      <c r="AB27" s="53"/>
    </row>
    <row r="28" spans="1:28" ht="16.5" thickBot="1">
      <c r="A28" s="96" t="s">
        <v>1010</v>
      </c>
      <c r="B28" s="54" t="s">
        <v>788</v>
      </c>
      <c r="C28" s="54" t="s">
        <v>848</v>
      </c>
      <c r="D28" s="54" t="s">
        <v>788</v>
      </c>
      <c r="E28" s="54" t="s">
        <v>1011</v>
      </c>
      <c r="F28" s="54" t="s">
        <v>788</v>
      </c>
      <c r="G28" s="54" t="s">
        <v>788</v>
      </c>
      <c r="H28" s="58"/>
      <c r="I28" s="56">
        <v>0.69511633333333334</v>
      </c>
      <c r="J28" s="57" t="s">
        <v>1012</v>
      </c>
      <c r="K28" s="62">
        <v>0.30485599999999996</v>
      </c>
      <c r="L28" s="58" t="s">
        <v>1013</v>
      </c>
      <c r="M28" s="59"/>
      <c r="N28" s="60"/>
      <c r="O28" s="59"/>
      <c r="P28" s="60"/>
      <c r="Q28" s="79">
        <v>0.42602000000000007</v>
      </c>
      <c r="R28" s="80" t="s">
        <v>1014</v>
      </c>
      <c r="S28" s="81">
        <v>0.57358999999999993</v>
      </c>
      <c r="T28" s="82" t="s">
        <v>1015</v>
      </c>
      <c r="U28" s="78"/>
      <c r="V28" s="52"/>
      <c r="W28" s="52"/>
      <c r="X28" s="53"/>
      <c r="Y28" s="52"/>
      <c r="Z28" s="52"/>
      <c r="AA28" s="52"/>
      <c r="AB28" s="53"/>
    </row>
    <row r="29" spans="1:28">
      <c r="A29" s="104" t="s">
        <v>1016</v>
      </c>
      <c r="B29" s="64" t="s">
        <v>1017</v>
      </c>
      <c r="C29" s="64" t="s">
        <v>983</v>
      </c>
      <c r="D29" s="64" t="s">
        <v>788</v>
      </c>
      <c r="E29" s="64" t="s">
        <v>1018</v>
      </c>
      <c r="F29" s="64" t="s">
        <v>788</v>
      </c>
      <c r="G29" s="64" t="s">
        <v>788</v>
      </c>
      <c r="H29" s="83" t="s">
        <v>1019</v>
      </c>
      <c r="I29" s="84">
        <v>0.45423366666666698</v>
      </c>
      <c r="J29" s="85" t="s">
        <v>1020</v>
      </c>
      <c r="K29" s="84">
        <v>0.5457576666666667</v>
      </c>
      <c r="L29" s="86" t="s">
        <v>1021</v>
      </c>
      <c r="M29" s="45"/>
      <c r="N29" s="65"/>
      <c r="O29" s="45"/>
      <c r="P29" s="46"/>
      <c r="Q29">
        <v>0.67344249999999994</v>
      </c>
      <c r="R29" s="34" t="s">
        <v>1022</v>
      </c>
      <c r="S29">
        <v>0.32599325000000001</v>
      </c>
      <c r="T29" s="41" t="s">
        <v>1023</v>
      </c>
      <c r="U29" s="45"/>
      <c r="V29" s="45"/>
      <c r="W29" s="45"/>
      <c r="X29" s="46"/>
      <c r="Y29" s="45"/>
      <c r="Z29" s="45"/>
      <c r="AA29" s="45"/>
      <c r="AB29" s="46"/>
    </row>
    <row r="30" spans="1:28">
      <c r="A30" s="104"/>
      <c r="B30" s="64" t="s">
        <v>1024</v>
      </c>
      <c r="C30" s="64" t="s">
        <v>983</v>
      </c>
      <c r="D30" s="64" t="s">
        <v>788</v>
      </c>
      <c r="E30" s="64" t="s">
        <v>1018</v>
      </c>
      <c r="F30" s="64" t="s">
        <v>788</v>
      </c>
      <c r="G30" s="64" t="s">
        <v>788</v>
      </c>
      <c r="H30" s="83" t="s">
        <v>1025</v>
      </c>
      <c r="I30">
        <v>0.44916500000000004</v>
      </c>
      <c r="J30" s="34" t="s">
        <v>1026</v>
      </c>
      <c r="K30">
        <v>0.56637674999999998</v>
      </c>
      <c r="L30" s="41" t="s">
        <v>1027</v>
      </c>
      <c r="M30" s="45"/>
      <c r="N30" s="65"/>
      <c r="O30" s="45"/>
      <c r="P30" s="46"/>
      <c r="Q30" s="84">
        <v>0.65942200000000006</v>
      </c>
      <c r="R30" s="85" t="s">
        <v>1028</v>
      </c>
      <c r="S30" s="84">
        <v>0.34279266666666669</v>
      </c>
      <c r="T30" s="86" t="s">
        <v>1029</v>
      </c>
      <c r="U30" s="45"/>
      <c r="V30" s="45"/>
      <c r="W30" s="45"/>
      <c r="X30" s="46"/>
      <c r="Y30" s="45"/>
      <c r="Z30" s="45"/>
      <c r="AA30" s="45"/>
      <c r="AB30" s="46"/>
    </row>
    <row r="31" spans="1:28">
      <c r="A31" s="104"/>
      <c r="B31" s="64" t="s">
        <v>1030</v>
      </c>
      <c r="C31" s="64" t="s">
        <v>983</v>
      </c>
      <c r="D31" s="64" t="s">
        <v>788</v>
      </c>
      <c r="E31" s="64" t="s">
        <v>1018</v>
      </c>
      <c r="F31" s="64" t="s">
        <v>788</v>
      </c>
      <c r="G31" s="64" t="s">
        <v>788</v>
      </c>
      <c r="H31" s="83" t="s">
        <v>1031</v>
      </c>
      <c r="I31" s="84">
        <v>0.41499050000000004</v>
      </c>
      <c r="J31" s="86" t="s">
        <v>1032</v>
      </c>
      <c r="K31">
        <v>0.58467250000000004</v>
      </c>
      <c r="L31" s="41" t="s">
        <v>1033</v>
      </c>
      <c r="M31" s="45"/>
      <c r="N31" s="65"/>
      <c r="O31" s="45"/>
      <c r="P31" s="46"/>
      <c r="Q31">
        <v>0.6343536666666667</v>
      </c>
      <c r="R31" s="34" t="s">
        <v>1034</v>
      </c>
      <c r="S31">
        <v>0.36515399999999998</v>
      </c>
      <c r="T31" s="41" t="s">
        <v>1035</v>
      </c>
      <c r="U31" s="78"/>
      <c r="V31" s="52"/>
      <c r="W31" s="52"/>
      <c r="X31" s="53"/>
      <c r="Y31" s="52"/>
      <c r="Z31" s="52"/>
      <c r="AA31" s="52"/>
      <c r="AB31" s="53"/>
    </row>
    <row r="32" spans="1:28" ht="16.5" thickBot="1">
      <c r="A32" s="96" t="s">
        <v>1036</v>
      </c>
      <c r="B32" s="54" t="s">
        <v>788</v>
      </c>
      <c r="C32" s="54" t="s">
        <v>789</v>
      </c>
      <c r="D32" s="54" t="s">
        <v>788</v>
      </c>
      <c r="E32" s="54" t="s">
        <v>913</v>
      </c>
      <c r="F32" s="54" t="s">
        <v>788</v>
      </c>
      <c r="G32" s="54" t="s">
        <v>788</v>
      </c>
      <c r="H32" s="58"/>
      <c r="I32" s="63">
        <v>0.5819470000000001</v>
      </c>
      <c r="J32" s="57" t="s">
        <v>1037</v>
      </c>
      <c r="K32" s="62">
        <v>0.41847866666666672</v>
      </c>
      <c r="L32" s="58" t="s">
        <v>1038</v>
      </c>
      <c r="M32" s="87"/>
      <c r="N32" s="60"/>
      <c r="O32" s="59"/>
      <c r="P32" s="61"/>
      <c r="Q32" s="56">
        <v>0.58579999999999999</v>
      </c>
      <c r="R32" s="57" t="s">
        <v>1037</v>
      </c>
      <c r="S32" s="62">
        <v>0.41847866666666672</v>
      </c>
      <c r="T32" s="57" t="s">
        <v>1038</v>
      </c>
      <c r="U32" s="88"/>
      <c r="V32" s="88"/>
      <c r="W32" s="88"/>
      <c r="X32" s="89"/>
      <c r="Y32" s="88"/>
      <c r="Z32" s="88"/>
      <c r="AA32" s="88"/>
      <c r="AB32" s="89"/>
    </row>
    <row r="34" spans="1:27">
      <c r="A34" s="97" t="s">
        <v>1039</v>
      </c>
      <c r="I34">
        <f>AVERAGE(I3:I32)</f>
        <v>0.42850489666666669</v>
      </c>
      <c r="K34">
        <f>AVERAGE(K3:K32)</f>
        <v>0.57205648277777776</v>
      </c>
      <c r="M34">
        <f>AVERAGE(M3:M32)</f>
        <v>0.27085609958333334</v>
      </c>
      <c r="O34">
        <f>AVERAGE(O3:O32)</f>
        <v>0.72962674999999999</v>
      </c>
      <c r="Q34">
        <f>AVERAGE(Q3:Q32)</f>
        <v>0.4666151461111111</v>
      </c>
      <c r="S34">
        <f>AVERAGE(S3:S32)</f>
        <v>0.53358023333333326</v>
      </c>
      <c r="U34">
        <f>AVERAGE(U3:U32)</f>
        <v>0.32688941203703703</v>
      </c>
      <c r="W34">
        <f>AVERAGE(W3:W32)</f>
        <v>0.67314066666666661</v>
      </c>
      <c r="Y34">
        <f>AVERAGE(Y3:Y32)</f>
        <v>0.31538404999999997</v>
      </c>
      <c r="AA34">
        <f>AVERAGE(AA3:AA32)</f>
        <v>0.68468508333333333</v>
      </c>
    </row>
    <row r="35" spans="1:27">
      <c r="A35" s="97" t="s">
        <v>1040</v>
      </c>
      <c r="I35">
        <f>AVERAGE(I34, M34)</f>
        <v>0.34968049812500002</v>
      </c>
      <c r="K35">
        <f>AVERAGE(K34,O34)</f>
        <v>0.65084161638888882</v>
      </c>
      <c r="Q35">
        <f>AVERAGE(Q34,U34, Y34)</f>
        <v>0.3696295360493827</v>
      </c>
      <c r="S35">
        <f>AVERAGE(S34,W34, AA34)</f>
        <v>0.63046866111111111</v>
      </c>
    </row>
    <row r="37" spans="1:27">
      <c r="A37" s="17"/>
      <c r="B37" s="17"/>
    </row>
    <row r="38" spans="1:27">
      <c r="A38" s="17"/>
      <c r="B38" s="17"/>
    </row>
    <row r="39" spans="1:27">
      <c r="A39" s="17"/>
      <c r="B39" s="17"/>
    </row>
    <row r="40" spans="1:27">
      <c r="A40" s="17"/>
      <c r="B40" s="17"/>
    </row>
    <row r="41" spans="1:27">
      <c r="A41" s="17"/>
      <c r="B41" s="17"/>
    </row>
    <row r="42" spans="1:27">
      <c r="A42" s="17"/>
      <c r="B42" s="17"/>
    </row>
    <row r="43" spans="1:27">
      <c r="A43" s="17"/>
      <c r="B43" s="17"/>
    </row>
    <row r="44" spans="1:27">
      <c r="A44" s="17"/>
      <c r="B44" s="17"/>
    </row>
    <row r="45" spans="1:27">
      <c r="A45" s="17"/>
      <c r="B45" s="17"/>
    </row>
    <row r="46" spans="1:27">
      <c r="A46" s="17"/>
      <c r="B46" s="17"/>
    </row>
    <row r="47" spans="1:27">
      <c r="A47" s="17"/>
      <c r="B47" s="17"/>
    </row>
    <row r="48" spans="1:27">
      <c r="A48" s="17"/>
      <c r="B48" s="17"/>
    </row>
    <row r="49" spans="1:2">
      <c r="A49" s="17"/>
      <c r="B49" s="17"/>
    </row>
    <row r="50" spans="1:2">
      <c r="A50" s="17"/>
      <c r="B50" s="17"/>
    </row>
    <row r="51" spans="1:2">
      <c r="A51" s="17"/>
      <c r="B51" s="17"/>
    </row>
    <row r="52" spans="1:2">
      <c r="A52" s="17"/>
      <c r="B52" s="17"/>
    </row>
    <row r="53" spans="1:2">
      <c r="A53" s="17"/>
      <c r="B53" s="17"/>
    </row>
    <row r="54" spans="1:2">
      <c r="A54" s="17"/>
      <c r="B54" s="17"/>
    </row>
    <row r="55" spans="1:2">
      <c r="A55" s="17"/>
      <c r="B55" s="17"/>
    </row>
    <row r="56" spans="1:2">
      <c r="A56" s="17"/>
      <c r="B56" s="17"/>
    </row>
    <row r="63" spans="1:2">
      <c r="A63" s="17"/>
    </row>
  </sheetData>
  <mergeCells count="4">
    <mergeCell ref="A4:A7"/>
    <mergeCell ref="A12:A13"/>
    <mergeCell ref="A21:A24"/>
    <mergeCell ref="A29:A3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E5470-F729-0D4B-99CC-4DD7C3EC5F0D}">
  <dimension ref="A1:E44"/>
  <sheetViews>
    <sheetView workbookViewId="0">
      <selection activeCell="A16" sqref="A16"/>
    </sheetView>
  </sheetViews>
  <sheetFormatPr baseColWidth="10" defaultRowHeight="15.75"/>
  <cols>
    <col min="1" max="1" width="35.125" customWidth="1"/>
    <col min="5" max="5" width="10.875" style="7"/>
  </cols>
  <sheetData>
    <row r="1" spans="1:5" ht="21">
      <c r="A1" s="5" t="s">
        <v>491</v>
      </c>
    </row>
    <row r="3" spans="1:5">
      <c r="A3" s="1" t="s">
        <v>1</v>
      </c>
    </row>
    <row r="4" spans="1:5">
      <c r="A4" t="s">
        <v>2</v>
      </c>
      <c r="B4" t="s">
        <v>490</v>
      </c>
    </row>
    <row r="5" spans="1:5">
      <c r="A5" t="s">
        <v>4</v>
      </c>
    </row>
    <row r="6" spans="1:5">
      <c r="A6" t="s">
        <v>6</v>
      </c>
      <c r="B6">
        <v>0.48799999999999999</v>
      </c>
      <c r="C6">
        <f>B6*B6</f>
        <v>0.23814399999999999</v>
      </c>
      <c r="D6">
        <f>AVERAGE(C6:C8)</f>
        <v>0.22615266666666667</v>
      </c>
      <c r="E6" s="7">
        <f>D6+D22</f>
        <v>1.0006146666666669</v>
      </c>
    </row>
    <row r="7" spans="1:5">
      <c r="A7" t="s">
        <v>7</v>
      </c>
      <c r="B7">
        <v>0.45500000000000002</v>
      </c>
      <c r="C7">
        <f t="shared" ref="C7:C44" si="0">B7*B7</f>
        <v>0.20702500000000001</v>
      </c>
    </row>
    <row r="8" spans="1:5">
      <c r="A8" t="s">
        <v>8</v>
      </c>
      <c r="B8">
        <v>0.48299999999999998</v>
      </c>
      <c r="C8">
        <f t="shared" si="0"/>
        <v>0.233289</v>
      </c>
    </row>
    <row r="9" spans="1:5">
      <c r="A9" t="s">
        <v>9</v>
      </c>
      <c r="C9">
        <f t="shared" si="0"/>
        <v>0</v>
      </c>
    </row>
    <row r="10" spans="1:5">
      <c r="A10" t="s">
        <v>10</v>
      </c>
      <c r="B10">
        <v>0.27700000000000002</v>
      </c>
      <c r="C10">
        <f t="shared" si="0"/>
        <v>7.6729000000000019E-2</v>
      </c>
      <c r="D10">
        <f>AVERAGE(C10:C12)</f>
        <v>5.8464999999999996E-2</v>
      </c>
      <c r="E10" s="7">
        <f>D10+D28</f>
        <v>1.000707</v>
      </c>
    </row>
    <row r="11" spans="1:5">
      <c r="A11" t="s">
        <v>11</v>
      </c>
      <c r="B11">
        <v>0.22900000000000001</v>
      </c>
      <c r="C11">
        <f t="shared" si="0"/>
        <v>5.2441000000000002E-2</v>
      </c>
    </row>
    <row r="12" spans="1:5">
      <c r="A12" t="s">
        <v>12</v>
      </c>
      <c r="B12">
        <v>0.215</v>
      </c>
      <c r="C12">
        <f t="shared" si="0"/>
        <v>4.6224999999999995E-2</v>
      </c>
    </row>
    <row r="13" spans="1:5">
      <c r="A13" t="s">
        <v>13</v>
      </c>
    </row>
    <row r="14" spans="1:5">
      <c r="A14" t="s">
        <v>14</v>
      </c>
      <c r="B14">
        <v>0.61499999999999999</v>
      </c>
      <c r="C14">
        <f t="shared" si="0"/>
        <v>0.37822499999999998</v>
      </c>
      <c r="D14">
        <f>AVERAGE(C14:C16)</f>
        <v>0.38687566666666662</v>
      </c>
      <c r="E14" s="7">
        <f>D14+D34</f>
        <v>1.0002306666666667</v>
      </c>
    </row>
    <row r="15" spans="1:5">
      <c r="A15" t="s">
        <v>16</v>
      </c>
      <c r="B15">
        <v>0.60099999999999998</v>
      </c>
      <c r="C15">
        <f t="shared" si="0"/>
        <v>0.36120099999999999</v>
      </c>
    </row>
    <row r="16" spans="1:5">
      <c r="A16" t="s">
        <v>17</v>
      </c>
      <c r="B16">
        <v>0.64900000000000002</v>
      </c>
      <c r="C16">
        <f t="shared" si="0"/>
        <v>0.42120100000000005</v>
      </c>
    </row>
    <row r="17" spans="1:5">
      <c r="A17" t="s">
        <v>19</v>
      </c>
    </row>
    <row r="18" spans="1:5">
      <c r="A18" t="s">
        <v>20</v>
      </c>
      <c r="B18">
        <v>0.53100000000000003</v>
      </c>
      <c r="C18">
        <f t="shared" si="0"/>
        <v>0.28196100000000002</v>
      </c>
      <c r="D18">
        <f>AVERAGE(C18:C20)</f>
        <v>0.28786033333333338</v>
      </c>
      <c r="E18" s="7">
        <f>D18+D40</f>
        <v>0.99972000000000005</v>
      </c>
    </row>
    <row r="19" spans="1:5">
      <c r="A19" t="s">
        <v>21</v>
      </c>
      <c r="B19">
        <v>0.55600000000000005</v>
      </c>
      <c r="C19">
        <f t="shared" si="0"/>
        <v>0.30913600000000008</v>
      </c>
    </row>
    <row r="20" spans="1:5">
      <c r="A20" t="s">
        <v>23</v>
      </c>
      <c r="B20">
        <v>0.52200000000000002</v>
      </c>
      <c r="C20">
        <f t="shared" si="0"/>
        <v>0.272484</v>
      </c>
    </row>
    <row r="21" spans="1:5">
      <c r="A21" t="s">
        <v>24</v>
      </c>
    </row>
    <row r="22" spans="1:5">
      <c r="A22" t="s">
        <v>6</v>
      </c>
      <c r="B22">
        <v>0.873</v>
      </c>
      <c r="C22">
        <f t="shared" si="0"/>
        <v>0.76212899999999995</v>
      </c>
      <c r="D22">
        <f>AVERAGE(C22, C24, C26)</f>
        <v>0.77446200000000009</v>
      </c>
    </row>
    <row r="23" spans="1:5">
      <c r="A23" t="s">
        <v>25</v>
      </c>
    </row>
    <row r="24" spans="1:5">
      <c r="A24" t="s">
        <v>7</v>
      </c>
      <c r="B24">
        <v>0.89100000000000001</v>
      </c>
      <c r="C24">
        <f>B24*B24</f>
        <v>0.79388100000000006</v>
      </c>
    </row>
    <row r="25" spans="1:5">
      <c r="A25" t="s">
        <v>26</v>
      </c>
    </row>
    <row r="26" spans="1:5">
      <c r="A26" t="s">
        <v>8</v>
      </c>
      <c r="B26">
        <v>0.876</v>
      </c>
      <c r="C26">
        <f t="shared" si="0"/>
        <v>0.76737599999999995</v>
      </c>
    </row>
    <row r="27" spans="1:5">
      <c r="A27" t="s">
        <v>27</v>
      </c>
    </row>
    <row r="28" spans="1:5">
      <c r="A28" t="s">
        <v>10</v>
      </c>
      <c r="B28">
        <v>0.96099999999999997</v>
      </c>
      <c r="C28">
        <f t="shared" si="0"/>
        <v>0.92352099999999993</v>
      </c>
      <c r="D28">
        <f>AVERAGE(C28:C32)</f>
        <v>0.94224199999999991</v>
      </c>
    </row>
    <row r="29" spans="1:5">
      <c r="A29" t="s">
        <v>28</v>
      </c>
    </row>
    <row r="30" spans="1:5">
      <c r="A30" t="s">
        <v>11</v>
      </c>
      <c r="B30">
        <v>0.97399999999999998</v>
      </c>
      <c r="C30">
        <f t="shared" si="0"/>
        <v>0.94867599999999996</v>
      </c>
    </row>
    <row r="31" spans="1:5">
      <c r="A31" t="s">
        <v>29</v>
      </c>
    </row>
    <row r="32" spans="1:5">
      <c r="A32" t="s">
        <v>12</v>
      </c>
      <c r="B32">
        <v>0.97699999999999998</v>
      </c>
      <c r="C32">
        <f t="shared" si="0"/>
        <v>0.95452899999999996</v>
      </c>
    </row>
    <row r="33" spans="1:4">
      <c r="A33" t="s">
        <v>30</v>
      </c>
    </row>
    <row r="34" spans="1:4">
      <c r="A34" t="s">
        <v>14</v>
      </c>
      <c r="B34">
        <v>0.78800000000000003</v>
      </c>
      <c r="C34">
        <f t="shared" si="0"/>
        <v>0.62094400000000005</v>
      </c>
      <c r="D34">
        <f>AVERAGE(C34:C38)</f>
        <v>0.61335500000000009</v>
      </c>
    </row>
    <row r="35" spans="1:4">
      <c r="A35" t="s">
        <v>32</v>
      </c>
    </row>
    <row r="36" spans="1:4">
      <c r="A36" t="s">
        <v>16</v>
      </c>
      <c r="B36">
        <v>0.8</v>
      </c>
      <c r="C36">
        <f t="shared" si="0"/>
        <v>0.64000000000000012</v>
      </c>
    </row>
    <row r="37" spans="1:4">
      <c r="A37" t="s">
        <v>34</v>
      </c>
    </row>
    <row r="38" spans="1:4">
      <c r="A38" t="s">
        <v>17</v>
      </c>
      <c r="B38">
        <v>0.76100000000000001</v>
      </c>
      <c r="C38">
        <f t="shared" si="0"/>
        <v>0.579121</v>
      </c>
    </row>
    <row r="39" spans="1:4">
      <c r="A39" t="s">
        <v>36</v>
      </c>
    </row>
    <row r="40" spans="1:4">
      <c r="A40" t="s">
        <v>20</v>
      </c>
      <c r="B40">
        <v>0.84699999999999998</v>
      </c>
      <c r="C40">
        <f t="shared" si="0"/>
        <v>0.71740899999999996</v>
      </c>
      <c r="D40">
        <f>AVERAGE(C40:C44)</f>
        <v>0.71185966666666667</v>
      </c>
    </row>
    <row r="41" spans="1:4">
      <c r="A41" t="s">
        <v>37</v>
      </c>
    </row>
    <row r="42" spans="1:4">
      <c r="A42" t="s">
        <v>21</v>
      </c>
      <c r="B42">
        <v>0.83099999999999996</v>
      </c>
      <c r="C42">
        <f t="shared" si="0"/>
        <v>0.69056099999999998</v>
      </c>
    </row>
    <row r="43" spans="1:4">
      <c r="A43" t="s">
        <v>39</v>
      </c>
    </row>
    <row r="44" spans="1:4">
      <c r="A44" t="s">
        <v>23</v>
      </c>
      <c r="B44">
        <v>0.85299999999999998</v>
      </c>
      <c r="C44">
        <f t="shared" si="0"/>
        <v>0.72760899999999995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9E3AC-1441-8246-BFD2-49922E91B06A}">
  <dimension ref="A1:U59"/>
  <sheetViews>
    <sheetView topLeftCell="G1" zoomScale="75" workbookViewId="0">
      <selection activeCell="G13" sqref="G13:I41"/>
    </sheetView>
  </sheetViews>
  <sheetFormatPr baseColWidth="10" defaultRowHeight="15.75"/>
  <cols>
    <col min="2" max="2" width="20.375" customWidth="1"/>
    <col min="7" max="7" width="16.5" customWidth="1"/>
    <col min="12" max="12" width="16.375" customWidth="1"/>
    <col min="16" max="16" width="18.375" customWidth="1"/>
  </cols>
  <sheetData>
    <row r="1" spans="1:21" ht="21">
      <c r="A1" s="4" t="s">
        <v>144</v>
      </c>
      <c r="F1" s="5" t="s">
        <v>145</v>
      </c>
      <c r="K1" s="5" t="s">
        <v>146</v>
      </c>
      <c r="P1" s="5" t="s">
        <v>147</v>
      </c>
    </row>
    <row r="3" spans="1:21">
      <c r="A3" s="2" t="s">
        <v>0</v>
      </c>
      <c r="B3" t="s">
        <v>1</v>
      </c>
      <c r="F3" s="11"/>
      <c r="G3" t="s">
        <v>1</v>
      </c>
      <c r="K3" s="11"/>
      <c r="L3" t="s">
        <v>1</v>
      </c>
      <c r="P3" s="11"/>
      <c r="Q3" t="s">
        <v>1</v>
      </c>
    </row>
    <row r="4" spans="1:21">
      <c r="A4" s="2"/>
      <c r="B4" t="s">
        <v>2</v>
      </c>
      <c r="C4" t="s">
        <v>99</v>
      </c>
      <c r="E4" t="s">
        <v>664</v>
      </c>
      <c r="F4" s="11"/>
      <c r="G4" t="s">
        <v>2</v>
      </c>
      <c r="H4" t="s">
        <v>3</v>
      </c>
      <c r="J4" t="s">
        <v>664</v>
      </c>
      <c r="K4" s="11"/>
      <c r="L4" t="s">
        <v>2</v>
      </c>
      <c r="M4" t="s">
        <v>142</v>
      </c>
      <c r="O4" t="s">
        <v>664</v>
      </c>
      <c r="P4" s="11"/>
      <c r="Q4" t="s">
        <v>2</v>
      </c>
      <c r="R4" t="s">
        <v>3</v>
      </c>
      <c r="T4" t="s">
        <v>664</v>
      </c>
    </row>
    <row r="5" spans="1:21">
      <c r="A5" s="2"/>
      <c r="B5" t="s">
        <v>4</v>
      </c>
      <c r="C5" s="3"/>
      <c r="F5" s="11"/>
      <c r="G5" t="s">
        <v>4</v>
      </c>
      <c r="K5" s="13"/>
      <c r="L5" t="s">
        <v>4</v>
      </c>
      <c r="P5" s="11"/>
      <c r="Q5" t="s">
        <v>4</v>
      </c>
    </row>
    <row r="6" spans="1:21">
      <c r="A6" s="2"/>
      <c r="B6" t="s">
        <v>41</v>
      </c>
      <c r="C6" s="3" t="s">
        <v>42</v>
      </c>
      <c r="D6">
        <f xml:space="preserve"> C6*C6</f>
        <v>0.36844899999999997</v>
      </c>
      <c r="E6">
        <f>AVERAGE(D6:D9)</f>
        <v>0.41652875000000006</v>
      </c>
      <c r="F6" s="13">
        <f>E6+E26</f>
        <v>1.0004330000000001</v>
      </c>
      <c r="G6" t="s">
        <v>148</v>
      </c>
      <c r="H6" t="s">
        <v>149</v>
      </c>
      <c r="I6">
        <f xml:space="preserve"> H6*H6</f>
        <v>0.44890000000000008</v>
      </c>
      <c r="J6">
        <f>AVERAGE(I6:I9)</f>
        <v>0.46246050000000005</v>
      </c>
      <c r="K6" s="13">
        <f>J6+J26</f>
        <v>0.99980100000000005</v>
      </c>
      <c r="L6" t="s">
        <v>228</v>
      </c>
      <c r="M6" t="s">
        <v>61</v>
      </c>
      <c r="N6">
        <f xml:space="preserve"> M6*M6</f>
        <v>0.44355600000000006</v>
      </c>
      <c r="O6">
        <f>AVERAGE(N6:N9)</f>
        <v>0.47666224999999995</v>
      </c>
      <c r="P6" s="13">
        <f>O6+O26</f>
        <v>1.0003012499999999</v>
      </c>
      <c r="Q6" t="s">
        <v>190</v>
      </c>
      <c r="R6" t="s">
        <v>191</v>
      </c>
      <c r="S6">
        <f>R6*R6</f>
        <v>0.46240000000000009</v>
      </c>
      <c r="T6">
        <f>AVERAGE(S6:S9)</f>
        <v>0.46721250000000003</v>
      </c>
      <c r="U6" s="7">
        <f>T6+T26</f>
        <v>1.0001470000000001</v>
      </c>
    </row>
    <row r="7" spans="1:21">
      <c r="A7" s="2"/>
      <c r="B7" t="s">
        <v>43</v>
      </c>
      <c r="C7" s="3" t="s">
        <v>44</v>
      </c>
      <c r="D7">
        <f t="shared" ref="D7:D56" si="0" xml:space="preserve"> C7*C7</f>
        <v>0.39816099999999999</v>
      </c>
      <c r="F7" s="13"/>
      <c r="G7" t="s">
        <v>150</v>
      </c>
      <c r="H7" t="s">
        <v>151</v>
      </c>
      <c r="I7">
        <f t="shared" ref="I7:I56" si="1" xml:space="preserve"> H7*H7</f>
        <v>0.45562500000000006</v>
      </c>
      <c r="K7" s="13"/>
      <c r="L7" t="s">
        <v>229</v>
      </c>
      <c r="M7" t="s">
        <v>186</v>
      </c>
      <c r="N7">
        <f>M7*M7</f>
        <v>0.47886399999999996</v>
      </c>
      <c r="P7" s="11"/>
      <c r="Q7" t="s">
        <v>192</v>
      </c>
      <c r="R7" t="s">
        <v>193</v>
      </c>
      <c r="S7">
        <f t="shared" ref="S7:S56" si="2">R7*R7</f>
        <v>0.47748099999999993</v>
      </c>
    </row>
    <row r="8" spans="1:21">
      <c r="A8" s="2"/>
      <c r="B8" t="s">
        <v>45</v>
      </c>
      <c r="C8" s="3" t="s">
        <v>46</v>
      </c>
      <c r="D8">
        <f t="shared" si="0"/>
        <v>0.43164900000000006</v>
      </c>
      <c r="F8" s="13"/>
      <c r="G8" t="s">
        <v>152</v>
      </c>
      <c r="H8" t="s">
        <v>153</v>
      </c>
      <c r="I8">
        <f t="shared" si="1"/>
        <v>0.47472099999999995</v>
      </c>
      <c r="K8" s="13"/>
      <c r="L8" t="s">
        <v>230</v>
      </c>
      <c r="M8" t="s">
        <v>226</v>
      </c>
      <c r="N8">
        <f t="shared" ref="N8:N56" si="3">M8*M8</f>
        <v>0.48720399999999991</v>
      </c>
      <c r="P8" s="11"/>
      <c r="Q8" t="s">
        <v>194</v>
      </c>
      <c r="R8" t="s">
        <v>195</v>
      </c>
      <c r="S8">
        <f t="shared" si="2"/>
        <v>0.47334399999999993</v>
      </c>
    </row>
    <row r="9" spans="1:21">
      <c r="A9" s="2"/>
      <c r="B9" t="s">
        <v>47</v>
      </c>
      <c r="C9" s="3" t="s">
        <v>48</v>
      </c>
      <c r="D9">
        <f t="shared" si="0"/>
        <v>0.46785600000000005</v>
      </c>
      <c r="F9" s="13"/>
      <c r="G9" t="s">
        <v>154</v>
      </c>
      <c r="H9" t="s">
        <v>155</v>
      </c>
      <c r="I9">
        <f t="shared" si="1"/>
        <v>0.47059600000000007</v>
      </c>
      <c r="K9" s="13"/>
      <c r="L9" t="s">
        <v>231</v>
      </c>
      <c r="M9" t="s">
        <v>232</v>
      </c>
      <c r="N9">
        <f t="shared" si="3"/>
        <v>0.49702499999999994</v>
      </c>
      <c r="P9" s="11"/>
      <c r="Q9" t="s">
        <v>196</v>
      </c>
      <c r="R9" t="s">
        <v>151</v>
      </c>
      <c r="S9">
        <f t="shared" si="2"/>
        <v>0.45562500000000006</v>
      </c>
    </row>
    <row r="10" spans="1:21">
      <c r="A10" s="2"/>
      <c r="B10" t="s">
        <v>9</v>
      </c>
      <c r="C10" s="3"/>
      <c r="F10" s="13"/>
      <c r="G10" t="s">
        <v>9</v>
      </c>
      <c r="I10">
        <f t="shared" si="1"/>
        <v>0</v>
      </c>
      <c r="K10" s="13"/>
      <c r="L10" t="s">
        <v>9</v>
      </c>
      <c r="P10" s="11"/>
      <c r="Q10" t="s">
        <v>9</v>
      </c>
      <c r="S10">
        <f t="shared" si="2"/>
        <v>0</v>
      </c>
    </row>
    <row r="11" spans="1:21">
      <c r="A11" s="2"/>
      <c r="B11" t="s">
        <v>49</v>
      </c>
      <c r="C11" s="3" t="s">
        <v>50</v>
      </c>
      <c r="D11">
        <f t="shared" si="0"/>
        <v>0.37088099999999996</v>
      </c>
      <c r="E11">
        <f>AVERAGE(D11:D14)</f>
        <v>0.38013412499999999</v>
      </c>
      <c r="F11" s="13">
        <f>E11+E34</f>
        <v>1.0030948749999999</v>
      </c>
      <c r="G11" t="s">
        <v>156</v>
      </c>
      <c r="H11" t="s">
        <v>158</v>
      </c>
      <c r="I11">
        <f t="shared" si="1"/>
        <v>0.35760399999999998</v>
      </c>
      <c r="J11">
        <f>AVERAGE(I11:I14)</f>
        <v>0.33940299999999995</v>
      </c>
      <c r="K11" s="13">
        <f>J11+J34</f>
        <v>1.0004204999999999</v>
      </c>
      <c r="L11" t="s">
        <v>233</v>
      </c>
      <c r="M11" t="s">
        <v>50</v>
      </c>
      <c r="N11">
        <f t="shared" si="3"/>
        <v>0.37088099999999996</v>
      </c>
      <c r="O11">
        <f>AVERAGE(N11:N14)</f>
        <v>0.37918124999999997</v>
      </c>
      <c r="P11" s="13">
        <f>O11+O34</f>
        <v>0.99975300000000011</v>
      </c>
      <c r="Q11" t="s">
        <v>197</v>
      </c>
      <c r="R11" t="s">
        <v>198</v>
      </c>
      <c r="S11">
        <f t="shared" si="2"/>
        <v>0.34574399999999994</v>
      </c>
      <c r="T11">
        <f>AVERAGE(S11:S14)</f>
        <v>0.3341305</v>
      </c>
      <c r="U11" s="7">
        <f>T11+T34</f>
        <v>1.0000089999999999</v>
      </c>
    </row>
    <row r="12" spans="1:21">
      <c r="A12" s="2"/>
      <c r="B12" t="s">
        <v>51</v>
      </c>
      <c r="C12" s="3" t="s">
        <v>52</v>
      </c>
      <c r="D12">
        <f t="shared" si="0"/>
        <v>0.39312900000000001</v>
      </c>
      <c r="F12" s="13"/>
      <c r="G12" t="s">
        <v>159</v>
      </c>
      <c r="H12" t="s">
        <v>160</v>
      </c>
      <c r="I12">
        <f t="shared" si="1"/>
        <v>0.34105599999999997</v>
      </c>
      <c r="K12" s="13"/>
      <c r="L12" t="s">
        <v>234</v>
      </c>
      <c r="M12" t="s">
        <v>235</v>
      </c>
      <c r="N12">
        <f t="shared" si="3"/>
        <v>0.38192399999999999</v>
      </c>
      <c r="P12" s="11"/>
      <c r="Q12" t="s">
        <v>199</v>
      </c>
      <c r="R12" t="s">
        <v>133</v>
      </c>
      <c r="S12">
        <f t="shared" si="2"/>
        <v>0.33524099999999996</v>
      </c>
    </row>
    <row r="13" spans="1:21">
      <c r="A13" s="2"/>
      <c r="B13" t="s">
        <v>53</v>
      </c>
      <c r="C13" s="3" t="s">
        <v>54</v>
      </c>
      <c r="D13" s="10">
        <v>0.37707049999999998</v>
      </c>
      <c r="F13" s="13"/>
      <c r="G13" t="s">
        <v>161</v>
      </c>
      <c r="H13" t="s">
        <v>162</v>
      </c>
      <c r="I13">
        <f t="shared" si="1"/>
        <v>0.32947599999999994</v>
      </c>
      <c r="K13" s="13"/>
      <c r="L13" t="s">
        <v>236</v>
      </c>
      <c r="M13" t="s">
        <v>237</v>
      </c>
      <c r="N13">
        <f t="shared" si="3"/>
        <v>0.37454399999999999</v>
      </c>
      <c r="P13" s="11"/>
      <c r="Q13" t="s">
        <v>200</v>
      </c>
      <c r="R13" t="s">
        <v>74</v>
      </c>
      <c r="S13">
        <f t="shared" si="2"/>
        <v>0.32376099999999997</v>
      </c>
    </row>
    <row r="14" spans="1:21">
      <c r="A14" s="2"/>
      <c r="B14" t="s">
        <v>55</v>
      </c>
      <c r="C14" s="3" t="s">
        <v>56</v>
      </c>
      <c r="D14">
        <f t="shared" si="0"/>
        <v>0.37945600000000002</v>
      </c>
      <c r="F14" s="13"/>
      <c r="G14" t="s">
        <v>163</v>
      </c>
      <c r="H14" t="s">
        <v>162</v>
      </c>
      <c r="I14">
        <f t="shared" si="1"/>
        <v>0.32947599999999994</v>
      </c>
      <c r="K14" s="13"/>
      <c r="L14" t="s">
        <v>238</v>
      </c>
      <c r="M14" t="s">
        <v>239</v>
      </c>
      <c r="N14">
        <f t="shared" si="3"/>
        <v>0.389376</v>
      </c>
      <c r="P14" s="11"/>
      <c r="Q14" t="s">
        <v>201</v>
      </c>
      <c r="R14" t="s">
        <v>202</v>
      </c>
      <c r="S14">
        <f t="shared" si="2"/>
        <v>0.33177599999999996</v>
      </c>
    </row>
    <row r="15" spans="1:21">
      <c r="A15" s="2"/>
      <c r="B15" t="s">
        <v>57</v>
      </c>
      <c r="C15" s="3"/>
      <c r="F15" s="13"/>
      <c r="G15" t="s">
        <v>57</v>
      </c>
      <c r="I15">
        <f t="shared" si="1"/>
        <v>0</v>
      </c>
      <c r="K15" s="13"/>
      <c r="L15" t="s">
        <v>57</v>
      </c>
      <c r="P15" s="11"/>
      <c r="Q15" t="s">
        <v>57</v>
      </c>
      <c r="S15">
        <f t="shared" si="2"/>
        <v>0</v>
      </c>
    </row>
    <row r="16" spans="1:21">
      <c r="A16" s="2"/>
      <c r="B16" t="s">
        <v>58</v>
      </c>
      <c r="C16" s="3" t="s">
        <v>59</v>
      </c>
      <c r="D16">
        <f t="shared" si="0"/>
        <v>0.44089600000000007</v>
      </c>
      <c r="E16">
        <f>AVERAGE(D16:D19)</f>
        <v>0.44663525000000009</v>
      </c>
      <c r="F16" s="13">
        <f>E16+E42</f>
        <v>0.99986550000000007</v>
      </c>
      <c r="G16" t="s">
        <v>164</v>
      </c>
      <c r="H16" t="s">
        <v>165</v>
      </c>
      <c r="I16">
        <f t="shared" si="1"/>
        <v>0.53582399999999997</v>
      </c>
      <c r="J16">
        <f>AVERAGE(I16:I19)</f>
        <v>0.52456124999999998</v>
      </c>
      <c r="K16" s="13">
        <v>1</v>
      </c>
      <c r="L16" t="s">
        <v>240</v>
      </c>
      <c r="M16" t="s">
        <v>217</v>
      </c>
      <c r="N16">
        <f t="shared" si="3"/>
        <v>0.522729</v>
      </c>
      <c r="O16">
        <f>AVERAGE(N16:N19)</f>
        <v>0.52171175000000003</v>
      </c>
      <c r="P16" s="13">
        <f>E16+E42</f>
        <v>0.99986550000000007</v>
      </c>
      <c r="Q16" t="s">
        <v>203</v>
      </c>
      <c r="R16" t="s">
        <v>182</v>
      </c>
      <c r="S16">
        <f t="shared" si="2"/>
        <v>0.52852899999999992</v>
      </c>
      <c r="T16">
        <f>AVERAGE(S16:S19)</f>
        <v>0.51555449999999992</v>
      </c>
      <c r="U16" s="7">
        <f>T16+T42</f>
        <v>1.0000009999999999</v>
      </c>
    </row>
    <row r="17" spans="1:20">
      <c r="A17" s="2"/>
      <c r="B17" t="s">
        <v>60</v>
      </c>
      <c r="C17" s="3" t="s">
        <v>61</v>
      </c>
      <c r="D17">
        <f t="shared" si="0"/>
        <v>0.44355600000000006</v>
      </c>
      <c r="F17" s="13"/>
      <c r="G17" t="s">
        <v>166</v>
      </c>
      <c r="H17" t="s">
        <v>167</v>
      </c>
      <c r="I17">
        <f t="shared" si="1"/>
        <v>0.52128399999999997</v>
      </c>
      <c r="K17" s="13"/>
      <c r="L17" t="s">
        <v>241</v>
      </c>
      <c r="M17" t="s">
        <v>242</v>
      </c>
      <c r="N17">
        <f t="shared" si="3"/>
        <v>0.50409999999999999</v>
      </c>
      <c r="P17" s="11"/>
      <c r="Q17" t="s">
        <v>204</v>
      </c>
      <c r="R17" t="s">
        <v>205</v>
      </c>
      <c r="S17">
        <f t="shared" si="2"/>
        <v>0.51408899999999991</v>
      </c>
    </row>
    <row r="18" spans="1:20">
      <c r="A18" s="2"/>
      <c r="B18" t="s">
        <v>62</v>
      </c>
      <c r="C18" s="3" t="s">
        <v>63</v>
      </c>
      <c r="D18">
        <f t="shared" si="0"/>
        <v>0.43560000000000004</v>
      </c>
      <c r="F18" s="13"/>
      <c r="G18" t="s">
        <v>168</v>
      </c>
      <c r="H18" t="s">
        <v>169</v>
      </c>
      <c r="I18">
        <f t="shared" si="1"/>
        <v>0.52417599999999998</v>
      </c>
      <c r="K18" s="13"/>
      <c r="L18" t="s">
        <v>243</v>
      </c>
      <c r="M18" t="s">
        <v>217</v>
      </c>
      <c r="N18">
        <f t="shared" si="3"/>
        <v>0.522729</v>
      </c>
      <c r="P18" s="11"/>
      <c r="Q18" t="s">
        <v>206</v>
      </c>
      <c r="R18" t="s">
        <v>207</v>
      </c>
      <c r="S18">
        <f t="shared" si="2"/>
        <v>0.50694399999999995</v>
      </c>
    </row>
    <row r="19" spans="1:20">
      <c r="A19" s="2"/>
      <c r="B19" t="s">
        <v>64</v>
      </c>
      <c r="C19" s="3" t="s">
        <v>65</v>
      </c>
      <c r="D19">
        <f t="shared" si="0"/>
        <v>0.4664890000000001</v>
      </c>
      <c r="F19" s="13"/>
      <c r="G19" t="s">
        <v>170</v>
      </c>
      <c r="H19" t="s">
        <v>171</v>
      </c>
      <c r="I19">
        <f t="shared" si="1"/>
        <v>0.516961</v>
      </c>
      <c r="K19" s="13"/>
      <c r="L19" t="s">
        <v>244</v>
      </c>
      <c r="M19" t="s">
        <v>216</v>
      </c>
      <c r="N19">
        <f t="shared" si="3"/>
        <v>0.53728900000000002</v>
      </c>
      <c r="P19" s="11"/>
      <c r="Q19" t="s">
        <v>208</v>
      </c>
      <c r="R19" t="s">
        <v>209</v>
      </c>
      <c r="S19">
        <f t="shared" si="2"/>
        <v>0.512656</v>
      </c>
    </row>
    <row r="20" spans="1:20">
      <c r="A20" s="2"/>
      <c r="B20" t="s">
        <v>66</v>
      </c>
      <c r="C20" s="3"/>
      <c r="F20" s="13"/>
      <c r="G20" t="s">
        <v>66</v>
      </c>
      <c r="I20">
        <f t="shared" si="1"/>
        <v>0</v>
      </c>
      <c r="K20" s="13"/>
      <c r="L20" t="s">
        <v>66</v>
      </c>
      <c r="P20" s="11"/>
      <c r="Q20" t="s">
        <v>66</v>
      </c>
      <c r="S20">
        <f t="shared" si="2"/>
        <v>0</v>
      </c>
    </row>
    <row r="21" spans="1:20">
      <c r="A21" s="2"/>
      <c r="B21" t="s">
        <v>67</v>
      </c>
      <c r="C21" s="3" t="s">
        <v>68</v>
      </c>
      <c r="D21">
        <f t="shared" si="0"/>
        <v>0.34809999999999997</v>
      </c>
      <c r="E21">
        <f>AVERAGE(D21:D24)</f>
        <v>0.32645425</v>
      </c>
      <c r="F21" s="13">
        <f>E21+E50</f>
        <v>0.9997387499999999</v>
      </c>
      <c r="G21" t="s">
        <v>172</v>
      </c>
      <c r="H21" t="s">
        <v>56</v>
      </c>
      <c r="I21">
        <f t="shared" si="1"/>
        <v>0.37945600000000002</v>
      </c>
      <c r="J21">
        <f>AVERAGE(I21:I24)</f>
        <v>0.36546650000000003</v>
      </c>
      <c r="K21" s="13">
        <v>1</v>
      </c>
      <c r="L21" t="s">
        <v>245</v>
      </c>
      <c r="M21" t="s">
        <v>246</v>
      </c>
      <c r="N21">
        <f t="shared" si="3"/>
        <v>0.40449600000000002</v>
      </c>
      <c r="O21">
        <f>AVERAGE(N21:N24)</f>
        <v>0.40424125000000005</v>
      </c>
      <c r="P21" s="11" t="e" cm="1">
        <f t="array" ref="P21">E</f>
        <v>#NAME?</v>
      </c>
      <c r="Q21" t="s">
        <v>210</v>
      </c>
      <c r="R21" t="s">
        <v>113</v>
      </c>
      <c r="S21">
        <f t="shared" si="2"/>
        <v>0.35521599999999998</v>
      </c>
      <c r="T21">
        <f>AVERAGE(S21:S24)</f>
        <v>0.34344449999999999</v>
      </c>
    </row>
    <row r="22" spans="1:20">
      <c r="A22" s="2"/>
      <c r="B22" t="s">
        <v>69</v>
      </c>
      <c r="C22" s="3" t="s">
        <v>70</v>
      </c>
      <c r="D22">
        <f t="shared" si="0"/>
        <v>0.32035599999999992</v>
      </c>
      <c r="F22" s="13"/>
      <c r="G22" t="s">
        <v>173</v>
      </c>
      <c r="H22" t="s">
        <v>174</v>
      </c>
      <c r="I22">
        <f t="shared" si="1"/>
        <v>0.36</v>
      </c>
      <c r="K22" s="13"/>
      <c r="L22" t="s">
        <v>247</v>
      </c>
      <c r="M22" t="s">
        <v>248</v>
      </c>
      <c r="N22">
        <f t="shared" si="3"/>
        <v>0.391876</v>
      </c>
      <c r="P22" s="11"/>
      <c r="Q22" t="s">
        <v>211</v>
      </c>
      <c r="R22" t="s">
        <v>133</v>
      </c>
      <c r="S22">
        <f t="shared" si="2"/>
        <v>0.33524099999999996</v>
      </c>
    </row>
    <row r="23" spans="1:20">
      <c r="A23" s="2"/>
      <c r="B23" t="s">
        <v>71</v>
      </c>
      <c r="C23" s="3" t="s">
        <v>72</v>
      </c>
      <c r="D23">
        <f t="shared" si="0"/>
        <v>0.31360000000000005</v>
      </c>
      <c r="F23" s="13"/>
      <c r="G23" t="s">
        <v>175</v>
      </c>
      <c r="H23" t="s">
        <v>176</v>
      </c>
      <c r="I23">
        <f t="shared" si="1"/>
        <v>0.35880099999999998</v>
      </c>
      <c r="K23" s="13"/>
      <c r="L23" t="s">
        <v>249</v>
      </c>
      <c r="M23" t="s">
        <v>250</v>
      </c>
      <c r="N23">
        <f t="shared" si="3"/>
        <v>0.40068900000000002</v>
      </c>
      <c r="P23" s="11"/>
      <c r="Q23" t="s">
        <v>212</v>
      </c>
      <c r="R23" t="s">
        <v>213</v>
      </c>
      <c r="S23">
        <f t="shared" si="2"/>
        <v>0.33639999999999998</v>
      </c>
    </row>
    <row r="24" spans="1:20">
      <c r="A24" s="2"/>
      <c r="B24" t="s">
        <v>73</v>
      </c>
      <c r="C24" s="3" t="s">
        <v>74</v>
      </c>
      <c r="D24">
        <f t="shared" si="0"/>
        <v>0.32376099999999997</v>
      </c>
      <c r="F24" s="13"/>
      <c r="G24" t="s">
        <v>177</v>
      </c>
      <c r="H24" t="s">
        <v>178</v>
      </c>
      <c r="I24">
        <f t="shared" si="1"/>
        <v>0.36360899999999996</v>
      </c>
      <c r="K24" s="13"/>
      <c r="L24" t="s">
        <v>251</v>
      </c>
      <c r="M24" t="s">
        <v>252</v>
      </c>
      <c r="N24">
        <f t="shared" si="3"/>
        <v>0.419904</v>
      </c>
      <c r="P24" s="11"/>
      <c r="Q24" t="s">
        <v>214</v>
      </c>
      <c r="R24" t="s">
        <v>215</v>
      </c>
      <c r="S24">
        <f t="shared" si="2"/>
        <v>0.34692099999999998</v>
      </c>
    </row>
    <row r="25" spans="1:20">
      <c r="A25" s="2"/>
      <c r="B25" t="s">
        <v>24</v>
      </c>
      <c r="C25" s="3"/>
      <c r="F25" s="13"/>
      <c r="G25" t="s">
        <v>24</v>
      </c>
      <c r="I25">
        <f t="shared" si="1"/>
        <v>0</v>
      </c>
      <c r="K25" s="13"/>
      <c r="L25" t="s">
        <v>24</v>
      </c>
      <c r="P25" s="11"/>
      <c r="Q25" t="s">
        <v>24</v>
      </c>
    </row>
    <row r="26" spans="1:20">
      <c r="A26" s="2"/>
      <c r="B26" t="s">
        <v>41</v>
      </c>
      <c r="C26" s="3" t="s">
        <v>75</v>
      </c>
      <c r="D26">
        <f t="shared" si="0"/>
        <v>0.63202500000000006</v>
      </c>
      <c r="E26">
        <f>AVERAGE(D26:D32)</f>
        <v>0.58390425000000001</v>
      </c>
      <c r="F26" s="13"/>
      <c r="G26" t="s">
        <v>148</v>
      </c>
      <c r="H26" t="s">
        <v>179</v>
      </c>
      <c r="I26">
        <f t="shared" si="1"/>
        <v>0.55056399999999994</v>
      </c>
      <c r="J26">
        <f>AVERAGE(I26:I32)</f>
        <v>0.5373405</v>
      </c>
      <c r="K26" s="13"/>
      <c r="L26" t="s">
        <v>228</v>
      </c>
      <c r="M26" t="s">
        <v>87</v>
      </c>
      <c r="N26">
        <f t="shared" si="3"/>
        <v>0.55651600000000001</v>
      </c>
      <c r="O26">
        <f>AVERAGE(N26:N32)</f>
        <v>0.52363899999999997</v>
      </c>
      <c r="P26" s="11"/>
      <c r="Q26" t="s">
        <v>190</v>
      </c>
      <c r="R26" t="s">
        <v>216</v>
      </c>
      <c r="S26">
        <f t="shared" si="2"/>
        <v>0.53728900000000002</v>
      </c>
      <c r="T26">
        <f>AVERAGE(S26:S32)</f>
        <v>0.53293449999999998</v>
      </c>
    </row>
    <row r="27" spans="1:20">
      <c r="A27" s="2"/>
      <c r="B27" t="s">
        <v>25</v>
      </c>
      <c r="C27" s="3"/>
      <c r="F27" s="11"/>
      <c r="G27" t="s">
        <v>25</v>
      </c>
      <c r="K27" s="13"/>
      <c r="L27" t="s">
        <v>25</v>
      </c>
      <c r="P27" s="11"/>
      <c r="Q27" t="s">
        <v>25</v>
      </c>
    </row>
    <row r="28" spans="1:20">
      <c r="A28" s="2"/>
      <c r="B28" t="s">
        <v>43</v>
      </c>
      <c r="C28" s="3" t="s">
        <v>76</v>
      </c>
      <c r="D28">
        <f>C28*C28</f>
        <v>0.60217600000000004</v>
      </c>
      <c r="F28" s="11"/>
      <c r="G28" t="s">
        <v>150</v>
      </c>
      <c r="H28" t="s">
        <v>180</v>
      </c>
      <c r="I28">
        <f t="shared" si="1"/>
        <v>0.54464400000000002</v>
      </c>
      <c r="K28" s="13"/>
      <c r="L28" t="s">
        <v>229</v>
      </c>
      <c r="M28" t="s">
        <v>167</v>
      </c>
      <c r="N28">
        <f t="shared" si="3"/>
        <v>0.52128399999999997</v>
      </c>
      <c r="P28" s="11"/>
      <c r="Q28" t="s">
        <v>192</v>
      </c>
      <c r="R28" t="s">
        <v>217</v>
      </c>
      <c r="S28">
        <f t="shared" si="2"/>
        <v>0.522729</v>
      </c>
    </row>
    <row r="29" spans="1:20">
      <c r="A29" s="2"/>
      <c r="B29" t="s">
        <v>26</v>
      </c>
      <c r="C29" s="3"/>
      <c r="F29" s="11"/>
      <c r="G29" t="s">
        <v>26</v>
      </c>
      <c r="K29" s="13"/>
      <c r="L29" t="s">
        <v>26</v>
      </c>
      <c r="P29" s="11"/>
      <c r="Q29" t="s">
        <v>26</v>
      </c>
    </row>
    <row r="30" spans="1:20">
      <c r="A30" s="2"/>
      <c r="B30" t="s">
        <v>45</v>
      </c>
      <c r="C30" s="3" t="s">
        <v>77</v>
      </c>
      <c r="D30">
        <f t="shared" si="0"/>
        <v>0.56851600000000002</v>
      </c>
      <c r="F30" s="11"/>
      <c r="G30" t="s">
        <v>152</v>
      </c>
      <c r="H30" t="s">
        <v>181</v>
      </c>
      <c r="I30">
        <f t="shared" si="1"/>
        <v>0.52562500000000001</v>
      </c>
      <c r="K30" s="13"/>
      <c r="L30" t="s">
        <v>230</v>
      </c>
      <c r="M30" t="s">
        <v>209</v>
      </c>
      <c r="N30">
        <f t="shared" si="3"/>
        <v>0.512656</v>
      </c>
      <c r="P30" s="11"/>
      <c r="Q30" t="s">
        <v>194</v>
      </c>
      <c r="R30" t="s">
        <v>218</v>
      </c>
      <c r="S30">
        <f t="shared" si="2"/>
        <v>0.52707599999999999</v>
      </c>
    </row>
    <row r="31" spans="1:20">
      <c r="A31" s="2"/>
      <c r="B31" t="s">
        <v>78</v>
      </c>
      <c r="C31" s="3"/>
      <c r="F31" s="11"/>
      <c r="G31" t="s">
        <v>78</v>
      </c>
      <c r="K31" s="13"/>
      <c r="L31" t="s">
        <v>78</v>
      </c>
      <c r="P31" s="11"/>
      <c r="Q31" t="s">
        <v>78</v>
      </c>
    </row>
    <row r="32" spans="1:20">
      <c r="A32" s="2"/>
      <c r="B32" t="s">
        <v>47</v>
      </c>
      <c r="C32" s="3" t="s">
        <v>79</v>
      </c>
      <c r="D32">
        <f t="shared" si="0"/>
        <v>0.53289999999999993</v>
      </c>
      <c r="F32" s="11"/>
      <c r="G32" t="s">
        <v>154</v>
      </c>
      <c r="H32" t="s">
        <v>182</v>
      </c>
      <c r="I32">
        <f t="shared" si="1"/>
        <v>0.52852899999999992</v>
      </c>
      <c r="K32" s="13"/>
      <c r="L32" t="s">
        <v>231</v>
      </c>
      <c r="M32" t="s">
        <v>242</v>
      </c>
      <c r="N32">
        <f t="shared" si="3"/>
        <v>0.50409999999999999</v>
      </c>
      <c r="P32" s="11"/>
      <c r="Q32" t="s">
        <v>196</v>
      </c>
      <c r="R32" t="s">
        <v>180</v>
      </c>
      <c r="S32">
        <f t="shared" si="2"/>
        <v>0.54464400000000002</v>
      </c>
    </row>
    <row r="33" spans="1:20">
      <c r="A33" s="2"/>
      <c r="B33" t="s">
        <v>27</v>
      </c>
      <c r="C33" s="3"/>
      <c r="F33" s="11"/>
      <c r="G33" t="s">
        <v>27</v>
      </c>
      <c r="K33" s="13"/>
      <c r="L33" t="s">
        <v>27</v>
      </c>
      <c r="P33" s="11"/>
      <c r="Q33" t="s">
        <v>27</v>
      </c>
    </row>
    <row r="34" spans="1:20">
      <c r="A34" s="2"/>
      <c r="B34" t="s">
        <v>49</v>
      </c>
      <c r="C34" s="3" t="s">
        <v>80</v>
      </c>
      <c r="D34">
        <f t="shared" si="0"/>
        <v>0.6288490000000001</v>
      </c>
      <c r="E34">
        <f>AVERAGE(D34:D40)</f>
        <v>0.62296075000000006</v>
      </c>
      <c r="F34" s="11"/>
      <c r="G34" t="s">
        <v>156</v>
      </c>
      <c r="H34" t="s">
        <v>136</v>
      </c>
      <c r="I34">
        <f t="shared" si="1"/>
        <v>0.64320400000000011</v>
      </c>
      <c r="J34">
        <f>AVERAGE(I34:I40)</f>
        <v>0.66101750000000004</v>
      </c>
      <c r="K34" s="13"/>
      <c r="L34" t="s">
        <v>233</v>
      </c>
      <c r="M34" t="s">
        <v>80</v>
      </c>
      <c r="N34">
        <f t="shared" si="3"/>
        <v>0.6288490000000001</v>
      </c>
      <c r="O34">
        <f>AVERAGE(N34:N40)</f>
        <v>0.62057175000000009</v>
      </c>
      <c r="P34" s="11"/>
      <c r="Q34" t="s">
        <v>197</v>
      </c>
      <c r="R34" t="s">
        <v>219</v>
      </c>
      <c r="S34">
        <f t="shared" si="2"/>
        <v>0.65448100000000009</v>
      </c>
      <c r="T34">
        <f>AVERAGE(S34:S40)</f>
        <v>0.66587850000000004</v>
      </c>
    </row>
    <row r="35" spans="1:20">
      <c r="A35" s="2"/>
      <c r="B35" t="s">
        <v>28</v>
      </c>
      <c r="C35" s="3"/>
      <c r="F35" s="11"/>
      <c r="G35" t="s">
        <v>28</v>
      </c>
      <c r="K35" s="13"/>
      <c r="L35" t="s">
        <v>28</v>
      </c>
      <c r="P35" s="11"/>
      <c r="Q35" t="s">
        <v>28</v>
      </c>
    </row>
    <row r="36" spans="1:20">
      <c r="A36" s="2"/>
      <c r="B36" t="s">
        <v>51</v>
      </c>
      <c r="C36" s="3" t="s">
        <v>81</v>
      </c>
      <c r="D36">
        <f t="shared" si="0"/>
        <v>0.60684100000000007</v>
      </c>
      <c r="F36" s="11"/>
      <c r="G36" t="s">
        <v>159</v>
      </c>
      <c r="H36" t="s">
        <v>183</v>
      </c>
      <c r="I36">
        <f t="shared" si="1"/>
        <v>0.65934400000000004</v>
      </c>
      <c r="K36" s="13"/>
      <c r="L36" t="s">
        <v>234</v>
      </c>
      <c r="M36" t="s">
        <v>253</v>
      </c>
      <c r="N36">
        <f t="shared" si="3"/>
        <v>0.61779600000000001</v>
      </c>
      <c r="P36" s="11"/>
      <c r="Q36" t="s">
        <v>199</v>
      </c>
      <c r="R36" t="s">
        <v>220</v>
      </c>
      <c r="S36">
        <f t="shared" si="2"/>
        <v>0.66422499999999995</v>
      </c>
    </row>
    <row r="37" spans="1:20">
      <c r="A37" s="2"/>
      <c r="B37" t="s">
        <v>29</v>
      </c>
      <c r="C37" s="3"/>
      <c r="F37" s="11"/>
      <c r="G37" t="s">
        <v>29</v>
      </c>
      <c r="K37" s="13"/>
      <c r="L37" t="s">
        <v>29</v>
      </c>
      <c r="P37" s="11"/>
      <c r="Q37" t="s">
        <v>29</v>
      </c>
    </row>
    <row r="38" spans="1:20">
      <c r="A38" s="2"/>
      <c r="B38" t="s">
        <v>53</v>
      </c>
      <c r="C38" s="3" t="s">
        <v>82</v>
      </c>
      <c r="D38">
        <f t="shared" si="0"/>
        <v>0.63520900000000002</v>
      </c>
      <c r="F38" s="11"/>
      <c r="G38" t="s">
        <v>161</v>
      </c>
      <c r="H38" t="s">
        <v>184</v>
      </c>
      <c r="I38">
        <f t="shared" si="1"/>
        <v>0.67076099999999994</v>
      </c>
      <c r="K38" s="13"/>
      <c r="L38" t="s">
        <v>236</v>
      </c>
      <c r="M38" t="s">
        <v>157</v>
      </c>
      <c r="N38">
        <f t="shared" si="3"/>
        <v>0.62568100000000004</v>
      </c>
      <c r="P38" s="11"/>
      <c r="Q38" t="s">
        <v>200</v>
      </c>
      <c r="R38" t="s">
        <v>221</v>
      </c>
      <c r="S38">
        <f t="shared" si="2"/>
        <v>0.67568399999999995</v>
      </c>
    </row>
    <row r="39" spans="1:20">
      <c r="A39" s="2"/>
      <c r="B39" t="s">
        <v>83</v>
      </c>
      <c r="C39" s="3"/>
      <c r="F39" s="11"/>
      <c r="G39" t="s">
        <v>83</v>
      </c>
      <c r="K39" s="7"/>
      <c r="L39" s="2" t="s">
        <v>83</v>
      </c>
      <c r="P39" s="11" t="s">
        <v>83</v>
      </c>
      <c r="Q39" t="s">
        <v>5</v>
      </c>
    </row>
    <row r="40" spans="1:20">
      <c r="A40" s="2"/>
      <c r="B40" t="s">
        <v>55</v>
      </c>
      <c r="C40" s="3" t="s">
        <v>31</v>
      </c>
      <c r="D40">
        <f t="shared" si="0"/>
        <v>0.62094400000000005</v>
      </c>
      <c r="F40" s="11"/>
      <c r="G40" t="s">
        <v>163</v>
      </c>
      <c r="H40" t="s">
        <v>184</v>
      </c>
      <c r="I40">
        <f t="shared" si="1"/>
        <v>0.67076099999999994</v>
      </c>
      <c r="K40" s="13"/>
      <c r="L40" t="s">
        <v>238</v>
      </c>
      <c r="M40" t="s">
        <v>254</v>
      </c>
      <c r="N40">
        <f t="shared" si="3"/>
        <v>0.60996100000000009</v>
      </c>
      <c r="P40" s="11"/>
      <c r="Q40" t="s">
        <v>201</v>
      </c>
      <c r="R40" t="s">
        <v>222</v>
      </c>
      <c r="S40">
        <f t="shared" si="2"/>
        <v>0.66912399999999994</v>
      </c>
    </row>
    <row r="41" spans="1:20">
      <c r="A41" s="2"/>
      <c r="B41" t="s">
        <v>84</v>
      </c>
      <c r="C41" s="3"/>
      <c r="F41" s="11"/>
      <c r="G41" t="s">
        <v>84</v>
      </c>
      <c r="K41" s="13"/>
      <c r="L41" t="s">
        <v>84</v>
      </c>
      <c r="P41" s="11"/>
      <c r="Q41" t="s">
        <v>84</v>
      </c>
    </row>
    <row r="42" spans="1:20">
      <c r="A42" s="2"/>
      <c r="B42" t="s">
        <v>58</v>
      </c>
      <c r="C42" s="3" t="s">
        <v>85</v>
      </c>
      <c r="D42">
        <f t="shared" si="0"/>
        <v>0.559504</v>
      </c>
      <c r="E42">
        <f>AVERAGE(D42:D48)</f>
        <v>0.55323024999999992</v>
      </c>
      <c r="F42" s="11"/>
      <c r="G42" t="s">
        <v>164</v>
      </c>
      <c r="H42" t="s">
        <v>185</v>
      </c>
      <c r="I42">
        <f t="shared" si="1"/>
        <v>0.46376100000000009</v>
      </c>
      <c r="J42">
        <f>AVERAGE(I42:I48)</f>
        <v>0.47509274999999995</v>
      </c>
      <c r="K42" s="13"/>
      <c r="L42" t="s">
        <v>240</v>
      </c>
      <c r="M42" t="s">
        <v>193</v>
      </c>
      <c r="N42">
        <f t="shared" si="3"/>
        <v>0.47748099999999993</v>
      </c>
      <c r="O42">
        <f>AVERAGE(N42:N48)</f>
        <v>0.478937</v>
      </c>
      <c r="P42" s="11"/>
      <c r="Q42" t="s">
        <v>203</v>
      </c>
      <c r="R42" t="s">
        <v>223</v>
      </c>
      <c r="S42">
        <f t="shared" si="2"/>
        <v>0.47196900000000008</v>
      </c>
      <c r="T42">
        <f>AVERAGE(S42:S48)</f>
        <v>0.4844465</v>
      </c>
    </row>
    <row r="43" spans="1:20">
      <c r="A43" s="2"/>
      <c r="B43" t="s">
        <v>86</v>
      </c>
      <c r="C43" s="3"/>
      <c r="F43" s="11"/>
      <c r="G43" t="s">
        <v>86</v>
      </c>
      <c r="K43" s="13"/>
      <c r="L43" t="s">
        <v>86</v>
      </c>
      <c r="P43" s="11"/>
      <c r="Q43" t="s">
        <v>86</v>
      </c>
    </row>
    <row r="44" spans="1:20">
      <c r="A44" s="2"/>
      <c r="B44" t="s">
        <v>60</v>
      </c>
      <c r="C44" s="3" t="s">
        <v>87</v>
      </c>
      <c r="D44">
        <f t="shared" si="0"/>
        <v>0.55651600000000001</v>
      </c>
      <c r="F44" s="11"/>
      <c r="G44" t="s">
        <v>166</v>
      </c>
      <c r="H44" t="s">
        <v>186</v>
      </c>
      <c r="I44">
        <f t="shared" si="1"/>
        <v>0.47886399999999996</v>
      </c>
      <c r="K44" s="13"/>
      <c r="L44" t="s">
        <v>241</v>
      </c>
      <c r="M44" t="s">
        <v>232</v>
      </c>
      <c r="N44">
        <f t="shared" si="3"/>
        <v>0.49702499999999994</v>
      </c>
      <c r="P44" s="11"/>
      <c r="Q44" t="s">
        <v>204</v>
      </c>
      <c r="R44" t="s">
        <v>224</v>
      </c>
      <c r="S44">
        <f t="shared" si="2"/>
        <v>0.48580899999999994</v>
      </c>
    </row>
    <row r="45" spans="1:20">
      <c r="A45" s="2"/>
      <c r="B45" t="s">
        <v>88</v>
      </c>
      <c r="C45" s="3"/>
      <c r="F45" s="11"/>
      <c r="G45" t="s">
        <v>88</v>
      </c>
      <c r="K45" s="13"/>
      <c r="L45" t="s">
        <v>88</v>
      </c>
      <c r="P45" s="11"/>
      <c r="Q45" t="s">
        <v>88</v>
      </c>
    </row>
    <row r="46" spans="1:20">
      <c r="A46" s="2"/>
      <c r="B46" t="s">
        <v>62</v>
      </c>
      <c r="C46" s="3" t="s">
        <v>89</v>
      </c>
      <c r="D46">
        <f t="shared" si="0"/>
        <v>0.56400099999999997</v>
      </c>
      <c r="F46" s="11"/>
      <c r="G46" t="s">
        <v>168</v>
      </c>
      <c r="H46" t="s">
        <v>153</v>
      </c>
      <c r="I46">
        <f t="shared" si="1"/>
        <v>0.47472099999999995</v>
      </c>
      <c r="K46" s="13"/>
      <c r="L46" t="s">
        <v>243</v>
      </c>
      <c r="M46" t="s">
        <v>193</v>
      </c>
      <c r="N46">
        <f t="shared" si="3"/>
        <v>0.47748099999999993</v>
      </c>
      <c r="P46" s="11"/>
      <c r="Q46" t="s">
        <v>206</v>
      </c>
      <c r="R46" t="s">
        <v>225</v>
      </c>
      <c r="S46">
        <f t="shared" si="2"/>
        <v>0.49280399999999996</v>
      </c>
    </row>
    <row r="47" spans="1:20">
      <c r="A47" s="2"/>
      <c r="B47" t="s">
        <v>90</v>
      </c>
      <c r="C47" s="3"/>
      <c r="F47" s="11"/>
      <c r="G47" t="s">
        <v>90</v>
      </c>
      <c r="K47" s="13"/>
      <c r="L47" t="s">
        <v>90</v>
      </c>
      <c r="P47" s="11"/>
      <c r="Q47" t="s">
        <v>90</v>
      </c>
    </row>
    <row r="48" spans="1:20">
      <c r="A48" s="2"/>
      <c r="B48" t="s">
        <v>64</v>
      </c>
      <c r="C48" s="3" t="s">
        <v>79</v>
      </c>
      <c r="D48">
        <f t="shared" si="0"/>
        <v>0.53289999999999993</v>
      </c>
      <c r="F48" s="11"/>
      <c r="G48" t="s">
        <v>170</v>
      </c>
      <c r="H48" t="s">
        <v>187</v>
      </c>
      <c r="I48">
        <f t="shared" si="1"/>
        <v>0.48302499999999993</v>
      </c>
      <c r="K48" s="13"/>
      <c r="L48" t="s">
        <v>244</v>
      </c>
      <c r="M48" t="s">
        <v>185</v>
      </c>
      <c r="N48">
        <f t="shared" si="3"/>
        <v>0.46376100000000009</v>
      </c>
      <c r="P48" s="11"/>
      <c r="Q48" t="s">
        <v>208</v>
      </c>
      <c r="R48" t="s">
        <v>226</v>
      </c>
      <c r="S48">
        <f t="shared" si="2"/>
        <v>0.48720399999999991</v>
      </c>
    </row>
    <row r="49" spans="1:20">
      <c r="A49" s="2"/>
      <c r="B49" t="s">
        <v>91</v>
      </c>
      <c r="C49" s="3"/>
      <c r="F49" s="11"/>
      <c r="G49" t="s">
        <v>91</v>
      </c>
      <c r="K49" s="13"/>
      <c r="L49" t="s">
        <v>91</v>
      </c>
      <c r="P49" s="11"/>
      <c r="Q49" t="s">
        <v>91</v>
      </c>
    </row>
    <row r="50" spans="1:20">
      <c r="A50" s="2"/>
      <c r="B50" t="s">
        <v>67</v>
      </c>
      <c r="C50" s="3" t="s">
        <v>92</v>
      </c>
      <c r="D50">
        <f t="shared" si="0"/>
        <v>0.65124900000000008</v>
      </c>
      <c r="E50">
        <f>AVERAGE(D50:D56)</f>
        <v>0.67328449999999995</v>
      </c>
      <c r="F50" s="11"/>
      <c r="G50" t="s">
        <v>172</v>
      </c>
      <c r="H50" t="s">
        <v>31</v>
      </c>
      <c r="I50">
        <f t="shared" si="1"/>
        <v>0.62094400000000005</v>
      </c>
      <c r="J50">
        <f>AVERAGE(I50:I56)</f>
        <v>0.63483725000000013</v>
      </c>
      <c r="K50" s="13"/>
      <c r="L50" t="s">
        <v>245</v>
      </c>
      <c r="M50" t="s">
        <v>255</v>
      </c>
      <c r="N50">
        <f t="shared" si="3"/>
        <v>0.59598400000000007</v>
      </c>
      <c r="O50">
        <f>AVERAGE(N50:N56)</f>
        <v>0.59602600000000006</v>
      </c>
      <c r="P50" s="2"/>
      <c r="Q50" t="s">
        <v>210</v>
      </c>
      <c r="R50" t="s">
        <v>134</v>
      </c>
      <c r="S50">
        <f t="shared" si="2"/>
        <v>0.64480900000000008</v>
      </c>
      <c r="T50">
        <f>AVERAGE(S50:S56)</f>
        <v>0.65653075000000005</v>
      </c>
    </row>
    <row r="51" spans="1:20">
      <c r="A51" s="2"/>
      <c r="B51" t="s">
        <v>93</v>
      </c>
      <c r="C51" s="3"/>
      <c r="F51" s="11"/>
      <c r="G51" t="s">
        <v>93</v>
      </c>
      <c r="K51" s="13"/>
      <c r="L51" t="s">
        <v>93</v>
      </c>
      <c r="P51" s="2"/>
      <c r="Q51" t="s">
        <v>93</v>
      </c>
    </row>
    <row r="52" spans="1:20">
      <c r="A52" s="2"/>
      <c r="B52" t="s">
        <v>69</v>
      </c>
      <c r="C52" s="3" t="s">
        <v>94</v>
      </c>
      <c r="D52">
        <f t="shared" si="0"/>
        <v>0.67897599999999991</v>
      </c>
      <c r="F52" s="11"/>
      <c r="G52" t="s">
        <v>173</v>
      </c>
      <c r="H52" t="s">
        <v>33</v>
      </c>
      <c r="I52">
        <f t="shared" si="1"/>
        <v>0.64000000000000012</v>
      </c>
      <c r="K52" s="13"/>
      <c r="L52" t="s">
        <v>247</v>
      </c>
      <c r="M52" t="s">
        <v>256</v>
      </c>
      <c r="N52">
        <f t="shared" si="3"/>
        <v>0.60840000000000005</v>
      </c>
      <c r="P52" s="2"/>
      <c r="Q52" t="s">
        <v>211</v>
      </c>
      <c r="R52" t="s">
        <v>220</v>
      </c>
      <c r="S52">
        <f t="shared" si="2"/>
        <v>0.66422499999999995</v>
      </c>
    </row>
    <row r="53" spans="1:20">
      <c r="A53" s="2"/>
      <c r="B53" t="s">
        <v>95</v>
      </c>
      <c r="C53" s="3"/>
      <c r="F53" s="11"/>
      <c r="G53" t="s">
        <v>95</v>
      </c>
      <c r="K53" s="13"/>
      <c r="L53" t="s">
        <v>95</v>
      </c>
      <c r="P53" s="2"/>
      <c r="Q53" t="s">
        <v>95</v>
      </c>
    </row>
    <row r="54" spans="1:20">
      <c r="A54" s="2"/>
      <c r="B54" t="s">
        <v>71</v>
      </c>
      <c r="C54" s="3" t="s">
        <v>96</v>
      </c>
      <c r="D54">
        <f t="shared" si="0"/>
        <v>0.68558399999999997</v>
      </c>
      <c r="F54" s="11"/>
      <c r="G54" t="s">
        <v>175</v>
      </c>
      <c r="H54" t="s">
        <v>188</v>
      </c>
      <c r="I54">
        <f t="shared" si="1"/>
        <v>0.64160100000000009</v>
      </c>
      <c r="K54" s="11"/>
      <c r="L54" t="s">
        <v>249</v>
      </c>
      <c r="M54" t="s">
        <v>257</v>
      </c>
      <c r="N54">
        <f t="shared" si="3"/>
        <v>0.59907600000000005</v>
      </c>
      <c r="P54" s="2"/>
      <c r="Q54" t="s">
        <v>212</v>
      </c>
      <c r="R54" t="s">
        <v>220</v>
      </c>
      <c r="S54">
        <f t="shared" si="2"/>
        <v>0.66422499999999995</v>
      </c>
    </row>
    <row r="55" spans="1:20">
      <c r="A55" s="2"/>
      <c r="B55" t="s">
        <v>97</v>
      </c>
      <c r="C55" s="3"/>
      <c r="F55" s="11"/>
      <c r="G55" t="s">
        <v>97</v>
      </c>
      <c r="K55" s="11"/>
      <c r="L55" t="s">
        <v>97</v>
      </c>
      <c r="P55" s="2"/>
      <c r="Q55" t="s">
        <v>97</v>
      </c>
    </row>
    <row r="56" spans="1:20">
      <c r="A56" s="2"/>
      <c r="B56" t="s">
        <v>73</v>
      </c>
      <c r="C56" s="3" t="s">
        <v>98</v>
      </c>
      <c r="D56">
        <f t="shared" si="0"/>
        <v>0.67732899999999996</v>
      </c>
      <c r="F56" s="11"/>
      <c r="G56" t="s">
        <v>177</v>
      </c>
      <c r="H56" t="s">
        <v>189</v>
      </c>
      <c r="I56">
        <f t="shared" si="1"/>
        <v>0.63680400000000004</v>
      </c>
      <c r="K56" s="11"/>
      <c r="L56" t="s">
        <v>251</v>
      </c>
      <c r="M56" t="s">
        <v>258</v>
      </c>
      <c r="N56">
        <f t="shared" si="3"/>
        <v>0.58064400000000005</v>
      </c>
      <c r="P56" s="2"/>
      <c r="Q56" t="s">
        <v>214</v>
      </c>
      <c r="R56" t="s">
        <v>227</v>
      </c>
      <c r="S56">
        <f t="shared" si="2"/>
        <v>0.65286400000000011</v>
      </c>
    </row>
    <row r="57" spans="1:20">
      <c r="C57" s="3"/>
    </row>
    <row r="58" spans="1:20">
      <c r="C58" s="3"/>
      <c r="D58">
        <f t="shared" ref="D58" si="4" xml:space="preserve"> C58*C58</f>
        <v>0</v>
      </c>
    </row>
    <row r="59" spans="1:20">
      <c r="C59" s="3"/>
    </row>
  </sheetData>
  <phoneticPr fontId="5" type="noConversion"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00AEF-09F4-5745-9CBF-CD504A5B7E70}">
  <dimension ref="A1:F36"/>
  <sheetViews>
    <sheetView workbookViewId="0">
      <selection activeCell="G13" sqref="G13"/>
    </sheetView>
  </sheetViews>
  <sheetFormatPr baseColWidth="10" defaultRowHeight="15.75"/>
  <cols>
    <col min="2" max="2" width="19.5" customWidth="1"/>
  </cols>
  <sheetData>
    <row r="1" spans="1:6" ht="21">
      <c r="A1" s="5" t="s">
        <v>143</v>
      </c>
    </row>
    <row r="3" spans="1:6">
      <c r="A3" s="2" t="s">
        <v>0</v>
      </c>
      <c r="B3" t="s">
        <v>1</v>
      </c>
    </row>
    <row r="4" spans="1:6">
      <c r="A4" s="2"/>
      <c r="B4" t="s">
        <v>2</v>
      </c>
      <c r="C4" t="s">
        <v>142</v>
      </c>
      <c r="E4" t="s">
        <v>665</v>
      </c>
    </row>
    <row r="5" spans="1:6">
      <c r="A5" s="2"/>
      <c r="B5" t="s">
        <v>100</v>
      </c>
    </row>
    <row r="6" spans="1:6">
      <c r="A6" s="2"/>
      <c r="B6" t="s">
        <v>101</v>
      </c>
      <c r="C6" t="s">
        <v>102</v>
      </c>
      <c r="D6">
        <f>C6*C6</f>
        <v>0.28622500000000001</v>
      </c>
      <c r="E6">
        <f>AVERAGE(D6:D10)</f>
        <v>0.24974780000000002</v>
      </c>
      <c r="F6" s="7">
        <f>E6+E18</f>
        <v>1.0002947999999998</v>
      </c>
    </row>
    <row r="7" spans="1:6">
      <c r="A7" s="2"/>
      <c r="B7" t="s">
        <v>103</v>
      </c>
      <c r="C7" t="s">
        <v>104</v>
      </c>
      <c r="D7">
        <f t="shared" ref="D7:D36" si="0">C7*C7</f>
        <v>0.26112099999999999</v>
      </c>
    </row>
    <row r="8" spans="1:6">
      <c r="A8" s="2"/>
      <c r="B8" t="s">
        <v>105</v>
      </c>
      <c r="C8" t="s">
        <v>106</v>
      </c>
      <c r="D8">
        <f t="shared" si="0"/>
        <v>0.26214399999999999</v>
      </c>
    </row>
    <row r="9" spans="1:6">
      <c r="A9" s="2"/>
      <c r="B9" t="s">
        <v>107</v>
      </c>
      <c r="C9" t="s">
        <v>108</v>
      </c>
      <c r="D9">
        <f t="shared" si="0"/>
        <v>0.20884900000000001</v>
      </c>
    </row>
    <row r="10" spans="1:6">
      <c r="A10" s="2"/>
      <c r="B10" t="s">
        <v>109</v>
      </c>
      <c r="C10" t="s">
        <v>110</v>
      </c>
      <c r="D10">
        <f t="shared" si="0"/>
        <v>0.23039999999999999</v>
      </c>
    </row>
    <row r="11" spans="1:6">
      <c r="A11" s="2"/>
      <c r="B11" t="s">
        <v>111</v>
      </c>
    </row>
    <row r="12" spans="1:6">
      <c r="A12" s="2"/>
      <c r="B12" t="s">
        <v>112</v>
      </c>
      <c r="C12" t="s">
        <v>113</v>
      </c>
      <c r="D12">
        <f t="shared" si="0"/>
        <v>0.35521599999999998</v>
      </c>
      <c r="E12">
        <f>AVERAGE(D12:D16)</f>
        <v>0.34511760000000002</v>
      </c>
      <c r="F12" s="7">
        <f>E12+E28</f>
        <v>0.99969400000000008</v>
      </c>
    </row>
    <row r="13" spans="1:6">
      <c r="A13" s="2"/>
      <c r="B13" t="s">
        <v>114</v>
      </c>
      <c r="C13" t="s">
        <v>115</v>
      </c>
      <c r="D13">
        <f t="shared" si="0"/>
        <v>0.35640899999999998</v>
      </c>
    </row>
    <row r="14" spans="1:6">
      <c r="A14" s="2"/>
      <c r="B14" t="s">
        <v>116</v>
      </c>
      <c r="C14" t="s">
        <v>117</v>
      </c>
      <c r="D14">
        <f t="shared" si="0"/>
        <v>0.39564100000000002</v>
      </c>
    </row>
    <row r="15" spans="1:6">
      <c r="A15" s="2"/>
      <c r="B15" t="s">
        <v>118</v>
      </c>
      <c r="C15" t="s">
        <v>119</v>
      </c>
      <c r="D15">
        <f t="shared" si="0"/>
        <v>0.31472100000000008</v>
      </c>
    </row>
    <row r="16" spans="1:6">
      <c r="A16" s="2"/>
      <c r="B16" t="s">
        <v>120</v>
      </c>
      <c r="C16" t="s">
        <v>121</v>
      </c>
      <c r="D16">
        <f t="shared" si="0"/>
        <v>0.30360100000000007</v>
      </c>
    </row>
    <row r="17" spans="1:5">
      <c r="A17" s="2"/>
      <c r="B17" t="s">
        <v>122</v>
      </c>
    </row>
    <row r="18" spans="1:5">
      <c r="A18" s="2"/>
      <c r="B18" t="s">
        <v>101</v>
      </c>
      <c r="C18" t="s">
        <v>123</v>
      </c>
      <c r="D18">
        <f t="shared" si="0"/>
        <v>0.71402499999999991</v>
      </c>
      <c r="E18">
        <f>AVERAGE(D18:D26)</f>
        <v>0.75054699999999985</v>
      </c>
    </row>
    <row r="19" spans="1:5">
      <c r="A19" s="2"/>
      <c r="B19" t="s">
        <v>124</v>
      </c>
    </row>
    <row r="20" spans="1:5">
      <c r="A20" s="2"/>
      <c r="B20" t="s">
        <v>103</v>
      </c>
      <c r="C20" t="s">
        <v>125</v>
      </c>
      <c r="D20">
        <f t="shared" si="0"/>
        <v>0.73959999999999992</v>
      </c>
    </row>
    <row r="21" spans="1:5">
      <c r="A21" s="2"/>
      <c r="B21" t="s">
        <v>126</v>
      </c>
    </row>
    <row r="22" spans="1:5">
      <c r="A22" s="2"/>
      <c r="B22" t="s">
        <v>105</v>
      </c>
      <c r="C22" t="s">
        <v>127</v>
      </c>
      <c r="D22">
        <f t="shared" si="0"/>
        <v>0.73788100000000001</v>
      </c>
    </row>
    <row r="23" spans="1:5">
      <c r="A23" s="2"/>
      <c r="B23" t="s">
        <v>128</v>
      </c>
    </row>
    <row r="24" spans="1:5">
      <c r="A24" s="2"/>
      <c r="B24" t="s">
        <v>107</v>
      </c>
      <c r="C24" t="s">
        <v>129</v>
      </c>
      <c r="D24">
        <f t="shared" si="0"/>
        <v>0.79210000000000003</v>
      </c>
    </row>
    <row r="25" spans="1:5">
      <c r="A25" s="2"/>
      <c r="B25" t="s">
        <v>130</v>
      </c>
    </row>
    <row r="26" spans="1:5">
      <c r="A26" s="2"/>
      <c r="B26" t="s">
        <v>109</v>
      </c>
      <c r="C26" t="s">
        <v>131</v>
      </c>
      <c r="D26">
        <f t="shared" si="0"/>
        <v>0.76912899999999995</v>
      </c>
    </row>
    <row r="27" spans="1:5">
      <c r="A27" s="2"/>
      <c r="B27" t="s">
        <v>132</v>
      </c>
    </row>
    <row r="28" spans="1:5">
      <c r="A28" s="2"/>
      <c r="B28" t="s">
        <v>112</v>
      </c>
      <c r="C28" t="s">
        <v>134</v>
      </c>
      <c r="D28">
        <f t="shared" si="0"/>
        <v>0.64480900000000008</v>
      </c>
      <c r="E28">
        <f>AVERAGE(D28:D36)</f>
        <v>0.65457640000000006</v>
      </c>
    </row>
    <row r="29" spans="1:5">
      <c r="A29" s="2"/>
      <c r="B29" t="s">
        <v>135</v>
      </c>
    </row>
    <row r="30" spans="1:5">
      <c r="A30" s="2"/>
      <c r="B30" t="s">
        <v>114</v>
      </c>
      <c r="C30" t="s">
        <v>136</v>
      </c>
      <c r="D30">
        <f t="shared" si="0"/>
        <v>0.64320400000000011</v>
      </c>
    </row>
    <row r="31" spans="1:5">
      <c r="A31" s="2"/>
      <c r="B31" t="s">
        <v>137</v>
      </c>
    </row>
    <row r="32" spans="1:5">
      <c r="A32" s="2"/>
      <c r="B32" t="s">
        <v>116</v>
      </c>
      <c r="C32" t="s">
        <v>138</v>
      </c>
      <c r="D32">
        <f t="shared" si="0"/>
        <v>0.60372900000000007</v>
      </c>
    </row>
    <row r="33" spans="1:4">
      <c r="A33" s="2"/>
      <c r="B33" t="s">
        <v>139</v>
      </c>
    </row>
    <row r="34" spans="1:4">
      <c r="A34" s="2"/>
      <c r="B34" t="s">
        <v>118</v>
      </c>
      <c r="C34" t="s">
        <v>96</v>
      </c>
      <c r="D34">
        <f t="shared" si="0"/>
        <v>0.68558399999999997</v>
      </c>
    </row>
    <row r="35" spans="1:4">
      <c r="A35" s="2"/>
      <c r="B35" t="s">
        <v>140</v>
      </c>
    </row>
    <row r="36" spans="1:4">
      <c r="A36" s="2"/>
      <c r="B36" t="s">
        <v>120</v>
      </c>
      <c r="C36" t="s">
        <v>141</v>
      </c>
      <c r="D36">
        <f t="shared" si="0"/>
        <v>0.69555599999999995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B1376-9DED-3E41-92DB-FD0A0A34A8A7}">
  <dimension ref="A2:F42"/>
  <sheetViews>
    <sheetView workbookViewId="0">
      <selection activeCell="F14" sqref="F14"/>
    </sheetView>
  </sheetViews>
  <sheetFormatPr baseColWidth="10" defaultRowHeight="15.75"/>
  <sheetData>
    <row r="2" spans="1:6">
      <c r="A2" s="8"/>
      <c r="B2" t="s">
        <v>2</v>
      </c>
      <c r="C2" t="s">
        <v>3</v>
      </c>
      <c r="E2" t="s">
        <v>665</v>
      </c>
    </row>
    <row r="3" spans="1:6">
      <c r="A3" s="8"/>
      <c r="B3" t="s">
        <v>597</v>
      </c>
      <c r="D3" s="8"/>
    </row>
    <row r="4" spans="1:6">
      <c r="A4" s="8"/>
      <c r="B4" t="s">
        <v>598</v>
      </c>
      <c r="C4">
        <v>0.52</v>
      </c>
      <c r="D4" s="8">
        <f>C4*C4</f>
        <v>0.27040000000000003</v>
      </c>
      <c r="E4">
        <f>AVERAGE(D4:D7)</f>
        <v>0.27491350000000003</v>
      </c>
      <c r="F4" s="7">
        <f>E4+E19</f>
        <v>0.99967325000000007</v>
      </c>
    </row>
    <row r="5" spans="1:6">
      <c r="A5" s="8"/>
      <c r="B5" t="s">
        <v>599</v>
      </c>
      <c r="C5">
        <v>0.55300000000000005</v>
      </c>
      <c r="D5" s="8">
        <f t="shared" ref="D5:D41" si="0">C5*C5</f>
        <v>0.30580900000000005</v>
      </c>
    </row>
    <row r="6" spans="1:6">
      <c r="A6" s="8"/>
      <c r="B6" t="s">
        <v>600</v>
      </c>
      <c r="C6">
        <v>0.502</v>
      </c>
      <c r="D6" s="8">
        <f t="shared" si="0"/>
        <v>0.25200400000000001</v>
      </c>
    </row>
    <row r="7" spans="1:6">
      <c r="A7" s="8"/>
      <c r="B7" t="s">
        <v>601</v>
      </c>
      <c r="C7">
        <v>0.52100000000000002</v>
      </c>
      <c r="D7" s="8">
        <f t="shared" si="0"/>
        <v>0.27144100000000004</v>
      </c>
    </row>
    <row r="8" spans="1:6">
      <c r="A8" s="8"/>
      <c r="B8" t="s">
        <v>602</v>
      </c>
      <c r="D8" s="8"/>
    </row>
    <row r="9" spans="1:6">
      <c r="A9" s="8"/>
      <c r="B9" t="s">
        <v>603</v>
      </c>
      <c r="C9">
        <v>0.78600000000000003</v>
      </c>
      <c r="D9" s="8">
        <f t="shared" si="0"/>
        <v>0.61779600000000001</v>
      </c>
      <c r="E9">
        <f>AVERAGE(D9:D12)</f>
        <v>0.50442149999999997</v>
      </c>
      <c r="F9" s="7">
        <f>E9+E27</f>
        <v>1.0023031666666666</v>
      </c>
    </row>
    <row r="10" spans="1:6">
      <c r="A10" s="8"/>
      <c r="B10" t="s">
        <v>604</v>
      </c>
      <c r="C10">
        <v>0.71499999999999997</v>
      </c>
      <c r="D10" s="8">
        <f t="shared" si="0"/>
        <v>0.51122499999999993</v>
      </c>
    </row>
    <row r="11" spans="1:6">
      <c r="A11" s="8"/>
      <c r="B11" t="s">
        <v>605</v>
      </c>
      <c r="C11">
        <v>0.67700000000000005</v>
      </c>
      <c r="D11" s="8">
        <f t="shared" si="0"/>
        <v>0.45832900000000004</v>
      </c>
    </row>
    <row r="12" spans="1:6">
      <c r="A12" s="8"/>
      <c r="B12" t="s">
        <v>606</v>
      </c>
      <c r="C12">
        <v>0.65600000000000003</v>
      </c>
      <c r="D12" s="8">
        <f t="shared" si="0"/>
        <v>0.43033600000000005</v>
      </c>
    </row>
    <row r="13" spans="1:6">
      <c r="A13" s="8"/>
      <c r="B13" t="s">
        <v>607</v>
      </c>
      <c r="D13" s="8"/>
    </row>
    <row r="14" spans="1:6">
      <c r="A14" s="8"/>
      <c r="B14" t="s">
        <v>608</v>
      </c>
      <c r="C14">
        <v>0.53100000000000003</v>
      </c>
      <c r="D14" s="8">
        <f t="shared" si="0"/>
        <v>0.28196100000000002</v>
      </c>
      <c r="E14">
        <f>AVERAGE(D14:D17)</f>
        <v>0.27500066666666667</v>
      </c>
      <c r="F14" s="7">
        <f>E14+E35</f>
        <v>0.99509316666666658</v>
      </c>
    </row>
    <row r="15" spans="1:6">
      <c r="A15" s="8"/>
      <c r="B15" t="s">
        <v>609</v>
      </c>
      <c r="C15">
        <v>0.54500000000000004</v>
      </c>
      <c r="D15" s="8"/>
    </row>
    <row r="16" spans="1:6">
      <c r="A16" s="8"/>
      <c r="B16" t="s">
        <v>610</v>
      </c>
      <c r="C16">
        <v>0.54500000000000004</v>
      </c>
      <c r="D16" s="8">
        <f t="shared" si="0"/>
        <v>0.29702500000000004</v>
      </c>
    </row>
    <row r="17" spans="1:5">
      <c r="A17" s="8"/>
      <c r="B17" t="s">
        <v>611</v>
      </c>
      <c r="C17">
        <v>0.496</v>
      </c>
      <c r="D17" s="8">
        <f t="shared" si="0"/>
        <v>0.24601599999999998</v>
      </c>
    </row>
    <row r="18" spans="1:5">
      <c r="A18" s="8"/>
      <c r="B18" t="s">
        <v>612</v>
      </c>
      <c r="D18" s="8"/>
    </row>
    <row r="19" spans="1:5">
      <c r="A19" s="8"/>
      <c r="B19" t="s">
        <v>598</v>
      </c>
      <c r="C19">
        <v>0.85399999999999998</v>
      </c>
      <c r="D19" s="8">
        <f t="shared" si="0"/>
        <v>0.72931599999999996</v>
      </c>
      <c r="E19">
        <f>AVERAGE(D19:D25)</f>
        <v>0.72475975000000004</v>
      </c>
    </row>
    <row r="20" spans="1:5">
      <c r="A20" s="8"/>
      <c r="B20" t="s">
        <v>613</v>
      </c>
      <c r="D20" s="8"/>
    </row>
    <row r="21" spans="1:5">
      <c r="A21" s="8"/>
      <c r="B21" t="s">
        <v>599</v>
      </c>
      <c r="C21">
        <v>0.83299999999999996</v>
      </c>
      <c r="D21" s="8">
        <f t="shared" si="0"/>
        <v>0.69388899999999998</v>
      </c>
    </row>
    <row r="22" spans="1:5">
      <c r="A22" s="8"/>
      <c r="B22" t="s">
        <v>614</v>
      </c>
      <c r="D22" s="8"/>
    </row>
    <row r="23" spans="1:5">
      <c r="A23" s="8"/>
      <c r="B23" t="s">
        <v>600</v>
      </c>
      <c r="C23">
        <v>0.86499999999999999</v>
      </c>
      <c r="D23" s="8">
        <f t="shared" si="0"/>
        <v>0.74822500000000003</v>
      </c>
    </row>
    <row r="24" spans="1:5">
      <c r="A24" s="8"/>
      <c r="B24" t="s">
        <v>615</v>
      </c>
      <c r="D24" s="8"/>
    </row>
    <row r="25" spans="1:5">
      <c r="A25" s="8"/>
      <c r="B25" t="s">
        <v>601</v>
      </c>
      <c r="C25">
        <v>0.85299999999999998</v>
      </c>
      <c r="D25" s="8">
        <f t="shared" si="0"/>
        <v>0.72760899999999995</v>
      </c>
    </row>
    <row r="26" spans="1:5">
      <c r="A26" s="8"/>
      <c r="B26" t="s">
        <v>616</v>
      </c>
      <c r="D26" s="8"/>
    </row>
    <row r="27" spans="1:5">
      <c r="A27" s="8"/>
      <c r="B27" t="s">
        <v>603</v>
      </c>
      <c r="C27">
        <v>0.61799999999999999</v>
      </c>
      <c r="D27" s="8">
        <f t="shared" si="0"/>
        <v>0.38192399999999999</v>
      </c>
      <c r="E27">
        <f>AVERAGE(D27:D33)</f>
        <v>0.49788166666666661</v>
      </c>
    </row>
    <row r="28" spans="1:5">
      <c r="A28" s="8"/>
      <c r="B28" t="s">
        <v>617</v>
      </c>
      <c r="D28" s="8"/>
    </row>
    <row r="29" spans="1:5">
      <c r="A29" s="8"/>
      <c r="B29" t="s">
        <v>604</v>
      </c>
      <c r="C29">
        <v>0.69899999999999995</v>
      </c>
      <c r="D29" s="8"/>
    </row>
    <row r="30" spans="1:5">
      <c r="A30" s="8"/>
      <c r="B30" t="s">
        <v>618</v>
      </c>
      <c r="D30" s="8"/>
    </row>
    <row r="31" spans="1:5">
      <c r="A31" s="8"/>
      <c r="B31" t="s">
        <v>605</v>
      </c>
      <c r="C31">
        <v>0.73599999999999999</v>
      </c>
      <c r="D31" s="8">
        <f t="shared" si="0"/>
        <v>0.54169599999999996</v>
      </c>
    </row>
    <row r="32" spans="1:5">
      <c r="A32" s="8"/>
      <c r="B32" t="s">
        <v>619</v>
      </c>
      <c r="D32" s="8"/>
    </row>
    <row r="33" spans="1:5">
      <c r="A33" s="8"/>
      <c r="B33" t="s">
        <v>606</v>
      </c>
      <c r="C33">
        <v>0.755</v>
      </c>
      <c r="D33" s="8">
        <f t="shared" si="0"/>
        <v>0.570025</v>
      </c>
    </row>
    <row r="34" spans="1:5">
      <c r="A34" s="8"/>
      <c r="B34" t="s">
        <v>620</v>
      </c>
      <c r="D34" s="8"/>
    </row>
    <row r="35" spans="1:5">
      <c r="A35" s="8"/>
      <c r="B35" t="s">
        <v>608</v>
      </c>
      <c r="C35">
        <v>0.84799999999999998</v>
      </c>
      <c r="D35" s="8">
        <f t="shared" si="0"/>
        <v>0.71910399999999997</v>
      </c>
      <c r="E35">
        <f>AVERAGE(D35:D41)</f>
        <v>0.72009249999999991</v>
      </c>
    </row>
    <row r="36" spans="1:5">
      <c r="A36" s="8"/>
      <c r="B36" t="s">
        <v>621</v>
      </c>
      <c r="D36" s="8"/>
    </row>
    <row r="37" spans="1:5">
      <c r="A37" s="8"/>
      <c r="B37" t="s">
        <v>609</v>
      </c>
      <c r="C37">
        <v>0.83899999999999997</v>
      </c>
      <c r="D37" s="8">
        <f t="shared" si="0"/>
        <v>0.70392099999999991</v>
      </c>
    </row>
    <row r="38" spans="1:5">
      <c r="A38" s="8"/>
      <c r="B38" t="s">
        <v>622</v>
      </c>
      <c r="D38" s="8"/>
    </row>
    <row r="39" spans="1:5">
      <c r="A39" s="8"/>
      <c r="B39" t="s">
        <v>610</v>
      </c>
      <c r="C39">
        <v>0.83899999999999997</v>
      </c>
      <c r="D39" s="8">
        <f t="shared" si="0"/>
        <v>0.70392099999999991</v>
      </c>
    </row>
    <row r="40" spans="1:5">
      <c r="A40" s="8"/>
      <c r="B40" t="s">
        <v>623</v>
      </c>
      <c r="D40" s="8"/>
    </row>
    <row r="41" spans="1:5">
      <c r="A41" s="8"/>
      <c r="B41" t="s">
        <v>611</v>
      </c>
      <c r="C41">
        <v>0.86799999999999999</v>
      </c>
      <c r="D41" s="8">
        <f t="shared" si="0"/>
        <v>0.75342399999999998</v>
      </c>
    </row>
    <row r="42" spans="1:5">
      <c r="A42" s="8"/>
      <c r="D42" s="8"/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B8D1A-418F-8F46-B5D1-61D061A33B29}">
  <dimension ref="A1:F30"/>
  <sheetViews>
    <sheetView workbookViewId="0">
      <selection activeCell="A7" sqref="A7:D26"/>
    </sheetView>
  </sheetViews>
  <sheetFormatPr baseColWidth="10" defaultRowHeight="15.75"/>
  <cols>
    <col min="2" max="2" width="14.5" customWidth="1"/>
    <col min="6" max="6" width="11.625" bestFit="1" customWidth="1"/>
  </cols>
  <sheetData>
    <row r="1" spans="1:6" ht="20.25">
      <c r="A1" s="4" t="s">
        <v>492</v>
      </c>
    </row>
    <row r="3" spans="1:6">
      <c r="A3" s="2" t="s">
        <v>0</v>
      </c>
      <c r="B3" t="s">
        <v>1</v>
      </c>
    </row>
    <row r="4" spans="1:6">
      <c r="A4" s="2"/>
      <c r="B4" t="s">
        <v>2</v>
      </c>
      <c r="C4" t="s">
        <v>3</v>
      </c>
    </row>
    <row r="5" spans="1:6">
      <c r="A5" s="2"/>
      <c r="B5" t="s">
        <v>4</v>
      </c>
    </row>
    <row r="6" spans="1:6">
      <c r="A6" s="2"/>
      <c r="B6" t="s">
        <v>259</v>
      </c>
      <c r="C6" t="s">
        <v>260</v>
      </c>
      <c r="D6">
        <f xml:space="preserve"> C6^2</f>
        <v>0.61465600000000009</v>
      </c>
      <c r="E6">
        <f>AVERAGE(D6:D9)</f>
        <v>0.62808450000000005</v>
      </c>
      <c r="F6" s="7">
        <f>E6+E16</f>
        <v>0.99992775000000012</v>
      </c>
    </row>
    <row r="7" spans="1:6">
      <c r="A7" s="2"/>
      <c r="B7" t="s">
        <v>261</v>
      </c>
      <c r="C7" t="s">
        <v>262</v>
      </c>
      <c r="D7">
        <f t="shared" ref="D7:D30" si="0" xml:space="preserve"> C7^2</f>
        <v>0.62726400000000004</v>
      </c>
    </row>
    <row r="8" spans="1:6">
      <c r="A8" s="2"/>
      <c r="B8" t="s">
        <v>263</v>
      </c>
      <c r="C8" t="s">
        <v>82</v>
      </c>
      <c r="D8">
        <f t="shared" si="0"/>
        <v>0.63520900000000002</v>
      </c>
    </row>
    <row r="9" spans="1:6">
      <c r="A9" s="2"/>
      <c r="B9" t="s">
        <v>264</v>
      </c>
      <c r="C9" t="s">
        <v>82</v>
      </c>
      <c r="D9">
        <f t="shared" si="0"/>
        <v>0.63520900000000002</v>
      </c>
    </row>
    <row r="10" spans="1:6">
      <c r="A10" s="2"/>
      <c r="B10" t="s">
        <v>265</v>
      </c>
    </row>
    <row r="11" spans="1:6">
      <c r="A11" s="2"/>
      <c r="B11" t="s">
        <v>266</v>
      </c>
      <c r="C11" t="s">
        <v>267</v>
      </c>
      <c r="D11">
        <f t="shared" si="0"/>
        <v>0.54169599999999996</v>
      </c>
      <c r="E11">
        <f>AVERAGE(D11:D14)</f>
        <v>0.64468949999999992</v>
      </c>
      <c r="F11" s="7">
        <f>E11+E24</f>
        <v>0.99960824999999986</v>
      </c>
    </row>
    <row r="12" spans="1:6">
      <c r="A12" s="2"/>
      <c r="B12" t="s">
        <v>268</v>
      </c>
      <c r="C12" t="s">
        <v>38</v>
      </c>
      <c r="D12">
        <f t="shared" si="0"/>
        <v>0.69056099999999998</v>
      </c>
    </row>
    <row r="13" spans="1:6">
      <c r="A13" s="2"/>
      <c r="B13" t="s">
        <v>269</v>
      </c>
      <c r="C13" t="s">
        <v>220</v>
      </c>
      <c r="D13">
        <f t="shared" si="0"/>
        <v>0.66422499999999995</v>
      </c>
    </row>
    <row r="14" spans="1:6">
      <c r="A14" s="2"/>
      <c r="B14" t="s">
        <v>270</v>
      </c>
      <c r="C14" t="s">
        <v>271</v>
      </c>
      <c r="D14">
        <f t="shared" si="0"/>
        <v>0.68227599999999988</v>
      </c>
    </row>
    <row r="15" spans="1:6">
      <c r="A15" s="2"/>
      <c r="B15" t="s">
        <v>24</v>
      </c>
    </row>
    <row r="16" spans="1:6">
      <c r="A16" s="2"/>
      <c r="B16" t="s">
        <v>259</v>
      </c>
      <c r="C16" t="s">
        <v>272</v>
      </c>
      <c r="D16">
        <f t="shared" si="0"/>
        <v>0.38564100000000001</v>
      </c>
      <c r="E16">
        <f>AVERAGE(D16:D22)</f>
        <v>0.37184325000000001</v>
      </c>
    </row>
    <row r="17" spans="1:5">
      <c r="A17" s="2"/>
      <c r="B17" t="s">
        <v>25</v>
      </c>
    </row>
    <row r="18" spans="1:5">
      <c r="A18" s="2"/>
      <c r="B18" t="s">
        <v>261</v>
      </c>
      <c r="C18" t="s">
        <v>273</v>
      </c>
      <c r="D18">
        <f t="shared" si="0"/>
        <v>0.37209999999999999</v>
      </c>
    </row>
    <row r="19" spans="1:5">
      <c r="A19" s="2"/>
      <c r="B19" t="s">
        <v>26</v>
      </c>
    </row>
    <row r="20" spans="1:5">
      <c r="A20" s="2"/>
      <c r="B20" t="s">
        <v>263</v>
      </c>
      <c r="C20" t="s">
        <v>54</v>
      </c>
      <c r="D20">
        <f t="shared" si="0"/>
        <v>0.36481599999999997</v>
      </c>
    </row>
    <row r="21" spans="1:5">
      <c r="A21" s="2"/>
      <c r="B21" t="s">
        <v>78</v>
      </c>
    </row>
    <row r="22" spans="1:5">
      <c r="A22" s="2"/>
      <c r="B22" t="s">
        <v>264</v>
      </c>
      <c r="C22" t="s">
        <v>54</v>
      </c>
      <c r="D22">
        <f t="shared" si="0"/>
        <v>0.36481599999999997</v>
      </c>
    </row>
    <row r="23" spans="1:5">
      <c r="A23" s="2"/>
      <c r="B23" t="s">
        <v>274</v>
      </c>
    </row>
    <row r="24" spans="1:5">
      <c r="A24" s="2"/>
      <c r="B24" t="s">
        <v>266</v>
      </c>
      <c r="C24" t="s">
        <v>275</v>
      </c>
      <c r="D24">
        <f t="shared" si="0"/>
        <v>0.45832900000000004</v>
      </c>
      <c r="E24">
        <f>AVERAGE(D24:D30)</f>
        <v>0.35491874999999995</v>
      </c>
    </row>
    <row r="25" spans="1:5">
      <c r="A25" s="2"/>
      <c r="B25" t="s">
        <v>276</v>
      </c>
    </row>
    <row r="26" spans="1:5">
      <c r="A26" s="2"/>
      <c r="B26" t="s">
        <v>268</v>
      </c>
      <c r="C26" t="s">
        <v>22</v>
      </c>
      <c r="D26">
        <f t="shared" si="0"/>
        <v>0.30913600000000008</v>
      </c>
    </row>
    <row r="27" spans="1:5">
      <c r="A27" s="2"/>
      <c r="B27" t="s">
        <v>277</v>
      </c>
    </row>
    <row r="28" spans="1:5">
      <c r="A28" s="2"/>
      <c r="B28" t="s">
        <v>269</v>
      </c>
      <c r="C28" t="s">
        <v>133</v>
      </c>
      <c r="D28">
        <f t="shared" si="0"/>
        <v>0.33524099999999996</v>
      </c>
    </row>
    <row r="29" spans="1:5">
      <c r="A29" s="2"/>
      <c r="B29" t="s">
        <v>278</v>
      </c>
    </row>
    <row r="30" spans="1:5">
      <c r="A30" s="2"/>
      <c r="B30" t="s">
        <v>270</v>
      </c>
      <c r="C30" t="s">
        <v>279</v>
      </c>
      <c r="D30">
        <f t="shared" si="0"/>
        <v>0.31696899999999995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A2FDD-E9A7-554B-BCDE-2CD6F3382882}">
  <dimension ref="A1:F36"/>
  <sheetViews>
    <sheetView zoomScale="107" workbookViewId="0">
      <selection activeCell="F4" sqref="F4:F15"/>
    </sheetView>
  </sheetViews>
  <sheetFormatPr baseColWidth="10" defaultRowHeight="15.75"/>
  <cols>
    <col min="2" max="2" width="15.875" customWidth="1"/>
  </cols>
  <sheetData>
    <row r="1" spans="1:6" ht="18.75">
      <c r="A1" s="6" t="s">
        <v>280</v>
      </c>
    </row>
    <row r="3" spans="1:6">
      <c r="A3" s="2" t="s">
        <v>0</v>
      </c>
      <c r="B3" t="s">
        <v>1</v>
      </c>
    </row>
    <row r="4" spans="1:6">
      <c r="A4" s="2"/>
      <c r="B4" t="s">
        <v>2</v>
      </c>
      <c r="C4" t="s">
        <v>3</v>
      </c>
      <c r="F4" s="7"/>
    </row>
    <row r="5" spans="1:6">
      <c r="A5" s="2"/>
      <c r="B5" t="s">
        <v>281</v>
      </c>
      <c r="F5" s="7"/>
    </row>
    <row r="6" spans="1:6">
      <c r="A6" s="2"/>
      <c r="B6" t="s">
        <v>282</v>
      </c>
      <c r="C6" t="s">
        <v>157</v>
      </c>
      <c r="D6">
        <f>C6*C6</f>
        <v>0.62568100000000004</v>
      </c>
      <c r="E6">
        <f>AVERAGE(D6:D10)</f>
        <v>0.64611160000000001</v>
      </c>
      <c r="F6" s="7">
        <f>E6+E18</f>
        <v>0.99979300000000004</v>
      </c>
    </row>
    <row r="7" spans="1:6">
      <c r="A7" s="2"/>
      <c r="B7" t="s">
        <v>283</v>
      </c>
      <c r="C7" t="s">
        <v>227</v>
      </c>
      <c r="D7">
        <f t="shared" ref="D7:D36" si="0">C7*C7</f>
        <v>0.65286400000000011</v>
      </c>
      <c r="F7" s="7"/>
    </row>
    <row r="8" spans="1:6">
      <c r="A8" s="2"/>
      <c r="B8" t="s">
        <v>284</v>
      </c>
      <c r="C8" t="s">
        <v>285</v>
      </c>
      <c r="D8">
        <f t="shared" si="0"/>
        <v>0.68724099999999988</v>
      </c>
      <c r="F8" s="7"/>
    </row>
    <row r="9" spans="1:6">
      <c r="A9" s="2"/>
      <c r="B9" t="s">
        <v>286</v>
      </c>
      <c r="C9" t="s">
        <v>76</v>
      </c>
      <c r="D9">
        <f t="shared" si="0"/>
        <v>0.60217600000000004</v>
      </c>
      <c r="F9" s="7"/>
    </row>
    <row r="10" spans="1:6">
      <c r="A10" s="2"/>
      <c r="B10" t="s">
        <v>287</v>
      </c>
      <c r="C10" t="s">
        <v>288</v>
      </c>
      <c r="D10">
        <f t="shared" si="0"/>
        <v>0.66259599999999996</v>
      </c>
      <c r="F10" s="7"/>
    </row>
    <row r="11" spans="1:6">
      <c r="A11" s="2"/>
      <c r="B11" t="s">
        <v>289</v>
      </c>
      <c r="F11" s="7"/>
    </row>
    <row r="12" spans="1:6">
      <c r="A12" s="2"/>
      <c r="B12" t="s">
        <v>290</v>
      </c>
      <c r="C12" t="s">
        <v>291</v>
      </c>
      <c r="D12">
        <f t="shared" si="0"/>
        <v>0.42250000000000004</v>
      </c>
      <c r="E12">
        <f>AVERAGE(D12:D16)</f>
        <v>0.50505719999999987</v>
      </c>
      <c r="F12" s="7">
        <f>E12+E28</f>
        <v>1.0001397999999999</v>
      </c>
    </row>
    <row r="13" spans="1:6">
      <c r="A13" s="2"/>
      <c r="B13" t="s">
        <v>292</v>
      </c>
      <c r="C13" t="s">
        <v>207</v>
      </c>
      <c r="D13">
        <f t="shared" si="0"/>
        <v>0.50694399999999995</v>
      </c>
      <c r="F13" s="7"/>
    </row>
    <row r="14" spans="1:6">
      <c r="A14" s="2"/>
      <c r="B14" t="s">
        <v>293</v>
      </c>
      <c r="C14" t="s">
        <v>294</v>
      </c>
      <c r="D14">
        <f t="shared" si="0"/>
        <v>0.53144099999999994</v>
      </c>
      <c r="F14" s="7"/>
    </row>
    <row r="15" spans="1:6">
      <c r="A15" s="2"/>
      <c r="B15" t="s">
        <v>295</v>
      </c>
      <c r="C15" t="s">
        <v>169</v>
      </c>
      <c r="D15">
        <f t="shared" si="0"/>
        <v>0.52417599999999998</v>
      </c>
      <c r="F15" s="7"/>
    </row>
    <row r="16" spans="1:6">
      <c r="A16" s="2"/>
      <c r="B16" t="s">
        <v>296</v>
      </c>
      <c r="C16" t="s">
        <v>297</v>
      </c>
      <c r="D16">
        <f t="shared" si="0"/>
        <v>0.54022499999999996</v>
      </c>
    </row>
    <row r="17" spans="1:5">
      <c r="A17" s="2"/>
      <c r="B17" t="s">
        <v>298</v>
      </c>
    </row>
    <row r="18" spans="1:5">
      <c r="A18" s="2"/>
      <c r="B18" t="s">
        <v>282</v>
      </c>
      <c r="C18" t="s">
        <v>237</v>
      </c>
      <c r="D18">
        <f t="shared" si="0"/>
        <v>0.37454399999999999</v>
      </c>
      <c r="E18">
        <f>AVERAGE(D18:D26)</f>
        <v>0.35368140000000003</v>
      </c>
    </row>
    <row r="19" spans="1:5">
      <c r="A19" s="2"/>
      <c r="B19" t="s">
        <v>299</v>
      </c>
    </row>
    <row r="20" spans="1:5">
      <c r="A20" s="2"/>
      <c r="B20" t="s">
        <v>283</v>
      </c>
      <c r="C20" t="s">
        <v>215</v>
      </c>
      <c r="D20">
        <f t="shared" si="0"/>
        <v>0.34692099999999998</v>
      </c>
    </row>
    <row r="21" spans="1:5">
      <c r="A21" s="2"/>
      <c r="B21" t="s">
        <v>300</v>
      </c>
    </row>
    <row r="22" spans="1:5">
      <c r="A22" s="2"/>
      <c r="B22" t="s">
        <v>284</v>
      </c>
      <c r="C22" t="s">
        <v>301</v>
      </c>
      <c r="D22">
        <f t="shared" si="0"/>
        <v>0.31248100000000006</v>
      </c>
    </row>
    <row r="23" spans="1:5">
      <c r="A23" s="2"/>
      <c r="B23" t="s">
        <v>302</v>
      </c>
    </row>
    <row r="24" spans="1:5">
      <c r="A24" s="2"/>
      <c r="B24" t="s">
        <v>286</v>
      </c>
      <c r="C24" t="s">
        <v>303</v>
      </c>
      <c r="D24">
        <f t="shared" si="0"/>
        <v>0.39690000000000003</v>
      </c>
    </row>
    <row r="25" spans="1:5">
      <c r="A25" s="2"/>
      <c r="B25" t="s">
        <v>304</v>
      </c>
    </row>
    <row r="26" spans="1:5">
      <c r="A26" s="2"/>
      <c r="B26" t="s">
        <v>287</v>
      </c>
      <c r="C26" t="s">
        <v>306</v>
      </c>
      <c r="D26">
        <f t="shared" si="0"/>
        <v>0.33756099999999994</v>
      </c>
    </row>
    <row r="27" spans="1:5">
      <c r="A27" s="2"/>
      <c r="B27" t="s">
        <v>307</v>
      </c>
    </row>
    <row r="28" spans="1:5">
      <c r="A28" s="2"/>
      <c r="B28" t="s">
        <v>290</v>
      </c>
      <c r="C28" t="s">
        <v>308</v>
      </c>
      <c r="D28">
        <f t="shared" si="0"/>
        <v>0.5776</v>
      </c>
      <c r="E28">
        <f>AVERAGE(D28:D36)</f>
        <v>0.49508260000000004</v>
      </c>
    </row>
    <row r="29" spans="1:5">
      <c r="A29" s="2"/>
      <c r="B29" t="s">
        <v>309</v>
      </c>
    </row>
    <row r="30" spans="1:5">
      <c r="A30" s="2"/>
      <c r="B30" t="s">
        <v>292</v>
      </c>
      <c r="C30" t="s">
        <v>225</v>
      </c>
      <c r="D30">
        <f t="shared" si="0"/>
        <v>0.49280399999999996</v>
      </c>
    </row>
    <row r="31" spans="1:5">
      <c r="A31" s="2"/>
      <c r="B31" t="s">
        <v>310</v>
      </c>
    </row>
    <row r="32" spans="1:5">
      <c r="A32" s="2"/>
      <c r="B32" t="s">
        <v>293</v>
      </c>
      <c r="C32" t="s">
        <v>312</v>
      </c>
      <c r="D32">
        <f t="shared" si="0"/>
        <v>0.46922500000000006</v>
      </c>
    </row>
    <row r="33" spans="1:4">
      <c r="A33" s="2"/>
      <c r="B33" t="s">
        <v>313</v>
      </c>
    </row>
    <row r="34" spans="1:4">
      <c r="A34" s="2"/>
      <c r="B34" t="s">
        <v>295</v>
      </c>
      <c r="C34" t="s">
        <v>314</v>
      </c>
      <c r="D34">
        <f t="shared" si="0"/>
        <v>0.47609999999999991</v>
      </c>
    </row>
    <row r="35" spans="1:4">
      <c r="A35" s="2"/>
      <c r="B35" t="s">
        <v>315</v>
      </c>
    </row>
    <row r="36" spans="1:4">
      <c r="A36" s="2"/>
      <c r="B36" t="s">
        <v>296</v>
      </c>
      <c r="C36" t="s">
        <v>316</v>
      </c>
      <c r="D36">
        <f t="shared" si="0"/>
        <v>0.45968400000000004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E95EE-28FD-534B-87AB-0A6B8F2A3DB5}">
  <dimension ref="A1:L56"/>
  <sheetViews>
    <sheetView zoomScale="99" zoomScaleNormal="100" workbookViewId="0">
      <selection activeCell="C10" sqref="C10"/>
    </sheetView>
  </sheetViews>
  <sheetFormatPr baseColWidth="10" defaultRowHeight="15.75"/>
  <sheetData>
    <row r="1" spans="1:12" ht="21">
      <c r="A1" s="5" t="s">
        <v>317</v>
      </c>
      <c r="H1" s="5" t="s">
        <v>338</v>
      </c>
    </row>
    <row r="2" spans="1:12">
      <c r="A2" s="2" t="s">
        <v>0</v>
      </c>
      <c r="B2" t="s">
        <v>1</v>
      </c>
      <c r="G2" s="2" t="s">
        <v>0</v>
      </c>
      <c r="H2" t="s">
        <v>1</v>
      </c>
    </row>
    <row r="3" spans="1:12">
      <c r="A3" s="2"/>
      <c r="B3" t="s">
        <v>2</v>
      </c>
      <c r="C3" t="s">
        <v>3</v>
      </c>
      <c r="E3" t="s">
        <v>664</v>
      </c>
      <c r="G3" s="2"/>
      <c r="H3" t="s">
        <v>2</v>
      </c>
      <c r="I3" t="s">
        <v>3</v>
      </c>
      <c r="K3" t="s">
        <v>664</v>
      </c>
    </row>
    <row r="4" spans="1:12">
      <c r="A4" s="2"/>
      <c r="B4" t="s">
        <v>4</v>
      </c>
      <c r="F4" s="7"/>
      <c r="G4" s="2"/>
      <c r="H4" t="s">
        <v>4</v>
      </c>
      <c r="L4" s="7"/>
    </row>
    <row r="5" spans="1:12">
      <c r="A5" s="2"/>
      <c r="B5" t="s">
        <v>318</v>
      </c>
      <c r="C5">
        <v>0.61199999999999999</v>
      </c>
      <c r="D5">
        <f>C5*C5</f>
        <v>0.37454399999999999</v>
      </c>
      <c r="E5">
        <f>AVERAGE(D5:D8)</f>
        <v>0.40633275000000002</v>
      </c>
      <c r="F5" s="7">
        <f>E5+E25</f>
        <v>1.0005489999999999</v>
      </c>
      <c r="G5" s="2"/>
      <c r="H5" t="s">
        <v>339</v>
      </c>
      <c r="I5" t="s">
        <v>223</v>
      </c>
      <c r="J5">
        <f>I5*I5</f>
        <v>0.47196900000000008</v>
      </c>
      <c r="K5">
        <f>AVERAGE(J5:J8)</f>
        <v>0.5117847499999999</v>
      </c>
      <c r="L5" s="7">
        <f>K5+K25</f>
        <v>1.0000337499999998</v>
      </c>
    </row>
    <row r="6" spans="1:12">
      <c r="A6" s="2"/>
      <c r="B6" t="s">
        <v>319</v>
      </c>
      <c r="C6">
        <v>0.64100000000000001</v>
      </c>
      <c r="D6">
        <f t="shared" ref="D6:D55" si="0">C6*C6</f>
        <v>0.410881</v>
      </c>
      <c r="F6" s="7"/>
      <c r="G6" s="2"/>
      <c r="H6" t="s">
        <v>340</v>
      </c>
      <c r="I6" t="s">
        <v>341</v>
      </c>
      <c r="J6">
        <f t="shared" ref="J6:J55" si="1">I6*I6</f>
        <v>0.51122499999999993</v>
      </c>
      <c r="L6" s="7"/>
    </row>
    <row r="7" spans="1:12">
      <c r="A7" s="2"/>
      <c r="B7" t="s">
        <v>320</v>
      </c>
      <c r="C7">
        <v>0.64100000000000001</v>
      </c>
      <c r="D7">
        <f t="shared" si="0"/>
        <v>0.410881</v>
      </c>
      <c r="F7" s="7"/>
      <c r="G7" s="2"/>
      <c r="H7" t="s">
        <v>342</v>
      </c>
      <c r="I7" t="s">
        <v>343</v>
      </c>
      <c r="J7">
        <f t="shared" si="1"/>
        <v>0.58369599999999999</v>
      </c>
      <c r="L7" s="7"/>
    </row>
    <row r="8" spans="1:12">
      <c r="A8" s="2"/>
      <c r="B8" t="s">
        <v>321</v>
      </c>
      <c r="C8">
        <v>0.65500000000000003</v>
      </c>
      <c r="D8">
        <f t="shared" si="0"/>
        <v>0.42902500000000005</v>
      </c>
      <c r="F8" s="7"/>
      <c r="G8" s="2"/>
      <c r="H8" t="s">
        <v>344</v>
      </c>
      <c r="I8" t="s">
        <v>345</v>
      </c>
      <c r="J8">
        <f t="shared" si="1"/>
        <v>0.48024899999999993</v>
      </c>
      <c r="L8" s="7"/>
    </row>
    <row r="9" spans="1:12">
      <c r="A9" s="2"/>
      <c r="B9" t="s">
        <v>9</v>
      </c>
      <c r="F9" s="7"/>
      <c r="G9" s="2"/>
      <c r="H9" t="s">
        <v>9</v>
      </c>
      <c r="L9" s="7"/>
    </row>
    <row r="10" spans="1:12">
      <c r="A10" s="2"/>
      <c r="B10" s="12" t="s">
        <v>322</v>
      </c>
      <c r="C10" s="12" t="s">
        <v>323</v>
      </c>
      <c r="D10" s="12" t="e">
        <f t="shared" si="0"/>
        <v>#VALUE!</v>
      </c>
      <c r="F10" s="7"/>
      <c r="G10" s="2"/>
      <c r="H10" t="s">
        <v>346</v>
      </c>
      <c r="I10" t="s">
        <v>347</v>
      </c>
      <c r="J10">
        <f t="shared" si="1"/>
        <v>6.0024999999999995E-2</v>
      </c>
      <c r="K10">
        <f>AVERAGE(J10:J13)</f>
        <v>5.3786750000000001E-2</v>
      </c>
      <c r="L10" s="7">
        <f>K10+K33</f>
        <v>1.0005202500000001</v>
      </c>
    </row>
    <row r="11" spans="1:12">
      <c r="A11" s="2"/>
      <c r="B11" s="12" t="s">
        <v>324</v>
      </c>
      <c r="C11" s="12" t="s">
        <v>323</v>
      </c>
      <c r="D11" s="12" t="e">
        <f t="shared" si="0"/>
        <v>#VALUE!</v>
      </c>
      <c r="F11" s="7"/>
      <c r="G11" s="2"/>
      <c r="H11" t="s">
        <v>348</v>
      </c>
      <c r="I11" t="s">
        <v>349</v>
      </c>
      <c r="J11">
        <f t="shared" si="1"/>
        <v>5.3361000000000006E-2</v>
      </c>
      <c r="L11" s="7"/>
    </row>
    <row r="12" spans="1:12">
      <c r="A12" s="2"/>
      <c r="B12" s="12" t="s">
        <v>325</v>
      </c>
      <c r="C12" s="12" t="s">
        <v>323</v>
      </c>
      <c r="D12" s="12" t="e">
        <f t="shared" si="0"/>
        <v>#VALUE!</v>
      </c>
      <c r="F12" s="7"/>
      <c r="G12" s="2"/>
      <c r="H12" t="s">
        <v>350</v>
      </c>
      <c r="I12" t="s">
        <v>349</v>
      </c>
      <c r="J12">
        <f t="shared" si="1"/>
        <v>5.3361000000000006E-2</v>
      </c>
      <c r="L12" s="7"/>
    </row>
    <row r="13" spans="1:12">
      <c r="A13" s="2"/>
      <c r="B13" s="12" t="s">
        <v>326</v>
      </c>
      <c r="C13" s="12" t="s">
        <v>323</v>
      </c>
      <c r="D13" s="12" t="e">
        <f t="shared" si="0"/>
        <v>#VALUE!</v>
      </c>
      <c r="F13" s="7"/>
      <c r="G13" s="2"/>
      <c r="H13" t="s">
        <v>351</v>
      </c>
      <c r="I13" t="s">
        <v>352</v>
      </c>
      <c r="J13">
        <f t="shared" si="1"/>
        <v>4.8399999999999999E-2</v>
      </c>
      <c r="L13" s="7"/>
    </row>
    <row r="14" spans="1:12">
      <c r="A14" s="2"/>
      <c r="B14" t="s">
        <v>327</v>
      </c>
      <c r="F14" s="7"/>
      <c r="G14" s="2"/>
      <c r="H14" t="s">
        <v>327</v>
      </c>
      <c r="L14" s="7"/>
    </row>
    <row r="15" spans="1:12">
      <c r="A15" s="2"/>
      <c r="B15" t="s">
        <v>328</v>
      </c>
      <c r="C15">
        <v>0.30599999999999999</v>
      </c>
      <c r="D15">
        <f t="shared" si="0"/>
        <v>9.3635999999999997E-2</v>
      </c>
      <c r="E15">
        <f>AVERAGE(D15:D18)</f>
        <v>9.1370249999999986E-2</v>
      </c>
      <c r="F15" s="7">
        <f>E15+E41</f>
        <v>1.0000575</v>
      </c>
      <c r="G15" s="2"/>
      <c r="H15" t="s">
        <v>353</v>
      </c>
      <c r="I15" t="s">
        <v>354</v>
      </c>
      <c r="J15">
        <f t="shared" si="1"/>
        <v>0.21529600000000002</v>
      </c>
      <c r="K15">
        <f>AVERAGE(J15:J18)</f>
        <v>0.23322675000000001</v>
      </c>
      <c r="L15" s="7">
        <f>K15+K41</f>
        <v>1.0002184999999999</v>
      </c>
    </row>
    <row r="16" spans="1:12">
      <c r="A16" s="2"/>
      <c r="B16" t="s">
        <v>329</v>
      </c>
      <c r="C16">
        <v>0.30599999999999999</v>
      </c>
      <c r="D16">
        <f t="shared" si="0"/>
        <v>9.3635999999999997E-2</v>
      </c>
      <c r="F16" s="7"/>
      <c r="G16" s="2"/>
      <c r="H16" t="s">
        <v>355</v>
      </c>
      <c r="I16" t="s">
        <v>356</v>
      </c>
      <c r="J16">
        <f t="shared" si="1"/>
        <v>0.249001</v>
      </c>
      <c r="L16" s="7"/>
    </row>
    <row r="17" spans="1:12">
      <c r="A17" s="2"/>
      <c r="B17" t="s">
        <v>330</v>
      </c>
      <c r="C17">
        <v>0.29699999999999999</v>
      </c>
      <c r="D17">
        <f t="shared" si="0"/>
        <v>8.8208999999999996E-2</v>
      </c>
      <c r="F17" s="7"/>
      <c r="G17" s="2"/>
      <c r="H17" t="s">
        <v>357</v>
      </c>
      <c r="I17" t="s">
        <v>358</v>
      </c>
      <c r="J17">
        <f t="shared" si="1"/>
        <v>0.24108099999999999</v>
      </c>
      <c r="L17" s="7"/>
    </row>
    <row r="18" spans="1:12">
      <c r="A18" s="2"/>
      <c r="B18" t="s">
        <v>331</v>
      </c>
      <c r="C18">
        <v>0.3</v>
      </c>
      <c r="D18">
        <f t="shared" si="0"/>
        <v>0.09</v>
      </c>
      <c r="F18" s="7"/>
      <c r="G18" s="2"/>
      <c r="H18" t="s">
        <v>359</v>
      </c>
      <c r="I18" t="s">
        <v>360</v>
      </c>
      <c r="J18">
        <f t="shared" si="1"/>
        <v>0.22752899999999998</v>
      </c>
      <c r="L18" s="7"/>
    </row>
    <row r="19" spans="1:12">
      <c r="A19" s="2"/>
      <c r="B19" t="s">
        <v>332</v>
      </c>
      <c r="F19" s="7"/>
      <c r="G19" s="2"/>
      <c r="H19" t="s">
        <v>332</v>
      </c>
      <c r="L19" s="7"/>
    </row>
    <row r="20" spans="1:12">
      <c r="A20" s="2"/>
      <c r="B20" t="s">
        <v>333</v>
      </c>
      <c r="C20">
        <v>0.51300000000000001</v>
      </c>
      <c r="D20">
        <f t="shared" si="0"/>
        <v>0.26316899999999999</v>
      </c>
      <c r="E20">
        <f>AVERAGE(D20:D23)</f>
        <v>0.28457975000000002</v>
      </c>
      <c r="F20" s="7">
        <f>E20+E48</f>
        <v>0.99953824999999996</v>
      </c>
      <c r="G20" s="2"/>
      <c r="H20" t="s">
        <v>361</v>
      </c>
      <c r="I20" t="s">
        <v>362</v>
      </c>
      <c r="J20">
        <f t="shared" si="1"/>
        <v>0.16240900000000003</v>
      </c>
      <c r="K20">
        <f>AVERAGE(J20:J23)</f>
        <v>0.14817175000000002</v>
      </c>
      <c r="L20" s="7">
        <f>K20+K49</f>
        <v>1.0001267500000002</v>
      </c>
    </row>
    <row r="21" spans="1:12">
      <c r="A21" s="2"/>
      <c r="B21" t="s">
        <v>334</v>
      </c>
      <c r="C21">
        <v>0.52500000000000002</v>
      </c>
      <c r="D21">
        <f t="shared" si="0"/>
        <v>0.27562500000000001</v>
      </c>
      <c r="F21" s="7"/>
      <c r="G21" s="2"/>
      <c r="H21" t="s">
        <v>363</v>
      </c>
      <c r="I21" t="s">
        <v>364</v>
      </c>
      <c r="J21">
        <f t="shared" si="1"/>
        <v>0.14364099999999999</v>
      </c>
      <c r="L21" s="7"/>
    </row>
    <row r="22" spans="1:12">
      <c r="A22" s="2"/>
      <c r="B22" t="s">
        <v>335</v>
      </c>
      <c r="C22">
        <v>0.55000000000000004</v>
      </c>
      <c r="D22">
        <f t="shared" si="0"/>
        <v>0.30250000000000005</v>
      </c>
      <c r="G22" s="2"/>
      <c r="H22" t="s">
        <v>365</v>
      </c>
      <c r="I22" t="s">
        <v>366</v>
      </c>
      <c r="J22">
        <f t="shared" si="1"/>
        <v>0.13764099999999999</v>
      </c>
      <c r="L22" s="7"/>
    </row>
    <row r="23" spans="1:12">
      <c r="A23" s="2"/>
      <c r="B23" t="s">
        <v>337</v>
      </c>
      <c r="C23">
        <v>0.54500000000000004</v>
      </c>
      <c r="D23">
        <f t="shared" si="0"/>
        <v>0.29702500000000004</v>
      </c>
      <c r="G23" s="2"/>
      <c r="H23" t="s">
        <v>367</v>
      </c>
      <c r="I23" t="s">
        <v>368</v>
      </c>
      <c r="J23">
        <f t="shared" si="1"/>
        <v>0.14899600000000002</v>
      </c>
      <c r="L23" s="7"/>
    </row>
    <row r="24" spans="1:12">
      <c r="A24" s="2"/>
      <c r="B24" t="s">
        <v>24</v>
      </c>
      <c r="G24" s="2"/>
      <c r="H24" t="s">
        <v>24</v>
      </c>
      <c r="L24" s="7"/>
    </row>
    <row r="25" spans="1:12">
      <c r="A25" s="2"/>
      <c r="B25" t="s">
        <v>318</v>
      </c>
      <c r="C25">
        <v>0.79100000000000004</v>
      </c>
      <c r="D25">
        <f t="shared" si="0"/>
        <v>0.62568100000000004</v>
      </c>
      <c r="E25">
        <f>AVERAGE(D25:D31)</f>
        <v>0.59421625</v>
      </c>
      <c r="G25" s="2"/>
      <c r="H25" t="s">
        <v>339</v>
      </c>
      <c r="I25" t="s">
        <v>182</v>
      </c>
      <c r="J25">
        <f t="shared" si="1"/>
        <v>0.52852899999999992</v>
      </c>
      <c r="K25">
        <f>AVERAGE(J25:J31)</f>
        <v>0.48824899999999999</v>
      </c>
    </row>
    <row r="26" spans="1:12">
      <c r="A26" s="2"/>
      <c r="B26" t="s">
        <v>25</v>
      </c>
      <c r="G26" s="2"/>
      <c r="H26" t="s">
        <v>25</v>
      </c>
    </row>
    <row r="27" spans="1:12">
      <c r="A27" s="2"/>
      <c r="B27" t="s">
        <v>319</v>
      </c>
      <c r="C27">
        <v>0.76800000000000002</v>
      </c>
      <c r="D27">
        <f t="shared" si="0"/>
        <v>0.58982400000000001</v>
      </c>
      <c r="G27" s="2"/>
      <c r="H27" t="s">
        <v>340</v>
      </c>
      <c r="I27" t="s">
        <v>369</v>
      </c>
      <c r="J27">
        <f t="shared" si="1"/>
        <v>0.48860099999999995</v>
      </c>
    </row>
    <row r="28" spans="1:12">
      <c r="A28" s="2"/>
      <c r="B28" t="s">
        <v>26</v>
      </c>
      <c r="G28" s="2"/>
      <c r="H28" t="s">
        <v>26</v>
      </c>
    </row>
    <row r="29" spans="1:12">
      <c r="A29" s="2"/>
      <c r="B29" t="s">
        <v>320</v>
      </c>
      <c r="C29">
        <v>0.76800000000000002</v>
      </c>
      <c r="D29">
        <f t="shared" si="0"/>
        <v>0.58982400000000001</v>
      </c>
      <c r="G29" s="2"/>
      <c r="H29" t="s">
        <v>342</v>
      </c>
      <c r="I29" t="s">
        <v>370</v>
      </c>
      <c r="J29">
        <f t="shared" si="1"/>
        <v>0.41602500000000003</v>
      </c>
    </row>
    <row r="30" spans="1:12">
      <c r="A30" s="2"/>
      <c r="B30" t="s">
        <v>78</v>
      </c>
      <c r="G30" s="2"/>
      <c r="H30" t="s">
        <v>78</v>
      </c>
    </row>
    <row r="31" spans="1:12">
      <c r="A31" s="2"/>
      <c r="B31" t="s">
        <v>321</v>
      </c>
      <c r="C31">
        <v>0.75600000000000001</v>
      </c>
      <c r="D31">
        <f t="shared" si="0"/>
        <v>0.57153600000000004</v>
      </c>
      <c r="G31" s="2"/>
      <c r="H31" t="s">
        <v>344</v>
      </c>
      <c r="I31" t="s">
        <v>371</v>
      </c>
      <c r="J31">
        <f t="shared" si="1"/>
        <v>0.519841</v>
      </c>
    </row>
    <row r="32" spans="1:12">
      <c r="A32" s="2"/>
      <c r="B32" t="s">
        <v>27</v>
      </c>
      <c r="G32" s="2"/>
      <c r="H32" t="s">
        <v>27</v>
      </c>
    </row>
    <row r="33" spans="1:11">
      <c r="A33" s="2"/>
      <c r="B33" t="s">
        <v>322</v>
      </c>
      <c r="C33">
        <v>1.0429999999999999</v>
      </c>
      <c r="D33">
        <f t="shared" si="0"/>
        <v>1.0878489999999998</v>
      </c>
      <c r="E33">
        <f>AVERAGE(D33:D39)</f>
        <v>1.07695575</v>
      </c>
      <c r="G33" s="2"/>
      <c r="H33" t="s">
        <v>346</v>
      </c>
      <c r="I33" t="s">
        <v>372</v>
      </c>
      <c r="J33">
        <f t="shared" si="1"/>
        <v>0.94089999999999996</v>
      </c>
      <c r="K33">
        <f>AVERAGE(J33:J39)</f>
        <v>0.94673350000000001</v>
      </c>
    </row>
    <row r="34" spans="1:11">
      <c r="A34" s="2"/>
      <c r="B34" t="s">
        <v>28</v>
      </c>
      <c r="G34" s="2"/>
      <c r="H34" t="s">
        <v>28</v>
      </c>
    </row>
    <row r="35" spans="1:11">
      <c r="A35" s="2"/>
      <c r="B35" t="s">
        <v>324</v>
      </c>
      <c r="C35">
        <v>1.0429999999999999</v>
      </c>
      <c r="D35">
        <f t="shared" si="0"/>
        <v>1.0878489999999998</v>
      </c>
      <c r="G35" s="2"/>
      <c r="H35" t="s">
        <v>348</v>
      </c>
      <c r="I35" t="s">
        <v>373</v>
      </c>
      <c r="J35">
        <f t="shared" si="1"/>
        <v>0.94672899999999993</v>
      </c>
    </row>
    <row r="36" spans="1:11">
      <c r="A36" s="2"/>
      <c r="B36" t="s">
        <v>29</v>
      </c>
      <c r="G36" s="2"/>
      <c r="H36" t="s">
        <v>29</v>
      </c>
    </row>
    <row r="37" spans="1:11">
      <c r="A37" s="2"/>
      <c r="B37" t="s">
        <v>325</v>
      </c>
      <c r="C37">
        <v>1.0349999999999999</v>
      </c>
      <c r="D37">
        <f t="shared" si="0"/>
        <v>1.0712249999999999</v>
      </c>
      <c r="G37" s="2"/>
      <c r="H37" t="s">
        <v>350</v>
      </c>
      <c r="I37" t="s">
        <v>373</v>
      </c>
      <c r="J37">
        <f t="shared" si="1"/>
        <v>0.94672899999999993</v>
      </c>
    </row>
    <row r="38" spans="1:11">
      <c r="A38" s="2"/>
      <c r="B38" t="s">
        <v>83</v>
      </c>
      <c r="H38" s="2" t="s">
        <v>83</v>
      </c>
    </row>
    <row r="39" spans="1:11">
      <c r="A39" s="2"/>
      <c r="B39" s="2" t="s">
        <v>326</v>
      </c>
      <c r="C39">
        <v>1.03</v>
      </c>
      <c r="D39">
        <f t="shared" si="0"/>
        <v>1.0609</v>
      </c>
      <c r="H39" t="s">
        <v>351</v>
      </c>
      <c r="I39" t="s">
        <v>374</v>
      </c>
      <c r="J39">
        <f t="shared" si="1"/>
        <v>0.95257599999999998</v>
      </c>
    </row>
    <row r="40" spans="1:11">
      <c r="A40" s="2"/>
      <c r="B40" t="s">
        <v>375</v>
      </c>
      <c r="H40" t="s">
        <v>375</v>
      </c>
    </row>
    <row r="41" spans="1:11">
      <c r="A41" s="2"/>
      <c r="B41" t="s">
        <v>328</v>
      </c>
      <c r="C41">
        <v>0.95199999999999996</v>
      </c>
      <c r="D41">
        <f t="shared" si="0"/>
        <v>0.90630399999999989</v>
      </c>
      <c r="E41">
        <f>AVERAGE(D41:D47)</f>
        <v>0.90868724999999995</v>
      </c>
      <c r="H41" t="s">
        <v>353</v>
      </c>
      <c r="I41" t="s">
        <v>376</v>
      </c>
      <c r="J41">
        <f t="shared" si="1"/>
        <v>0.78499600000000003</v>
      </c>
      <c r="K41">
        <f>AVERAGE(J41:J47)</f>
        <v>0.76699174999999997</v>
      </c>
    </row>
    <row r="42" spans="1:11">
      <c r="A42" s="2"/>
      <c r="B42" t="s">
        <v>377</v>
      </c>
      <c r="H42" t="s">
        <v>377</v>
      </c>
    </row>
    <row r="43" spans="1:11">
      <c r="A43" s="2"/>
      <c r="B43" t="s">
        <v>329</v>
      </c>
      <c r="C43">
        <v>0.95199999999999996</v>
      </c>
      <c r="D43">
        <f t="shared" si="0"/>
        <v>0.90630399999999989</v>
      </c>
      <c r="H43" t="s">
        <v>355</v>
      </c>
      <c r="I43" t="s">
        <v>378</v>
      </c>
      <c r="J43">
        <f t="shared" si="1"/>
        <v>0.75168899999999994</v>
      </c>
    </row>
    <row r="44" spans="1:11">
      <c r="A44" s="2"/>
      <c r="B44" t="s">
        <v>379</v>
      </c>
      <c r="H44" t="s">
        <v>379</v>
      </c>
    </row>
    <row r="45" spans="1:11">
      <c r="A45" s="2"/>
      <c r="B45" t="s">
        <v>330</v>
      </c>
      <c r="C45">
        <v>0.95499999999999996</v>
      </c>
      <c r="D45">
        <f t="shared" si="0"/>
        <v>0.91202499999999997</v>
      </c>
      <c r="H45" t="s">
        <v>357</v>
      </c>
      <c r="I45" t="s">
        <v>380</v>
      </c>
      <c r="J45">
        <f t="shared" si="1"/>
        <v>0.75864100000000001</v>
      </c>
    </row>
    <row r="46" spans="1:11">
      <c r="A46" s="2"/>
      <c r="B46" t="s">
        <v>381</v>
      </c>
      <c r="H46" t="s">
        <v>381</v>
      </c>
    </row>
    <row r="47" spans="1:11">
      <c r="A47" s="2"/>
      <c r="B47" t="s">
        <v>331</v>
      </c>
      <c r="C47">
        <v>0.95399999999999996</v>
      </c>
      <c r="D47">
        <f t="shared" si="0"/>
        <v>0.91011599999999993</v>
      </c>
      <c r="H47" t="s">
        <v>359</v>
      </c>
      <c r="I47" t="s">
        <v>382</v>
      </c>
      <c r="J47">
        <f t="shared" si="1"/>
        <v>0.77264100000000002</v>
      </c>
    </row>
    <row r="48" spans="1:11">
      <c r="A48" s="2"/>
      <c r="B48" t="s">
        <v>383</v>
      </c>
      <c r="E48">
        <f>AVERAGE(D49:D55)</f>
        <v>0.71495849999999994</v>
      </c>
      <c r="H48" t="s">
        <v>383</v>
      </c>
    </row>
    <row r="49" spans="1:11">
      <c r="A49" s="2"/>
      <c r="B49" t="s">
        <v>333</v>
      </c>
      <c r="C49">
        <v>0.85799999999999998</v>
      </c>
      <c r="D49">
        <f t="shared" si="0"/>
        <v>0.73616399999999993</v>
      </c>
      <c r="H49" t="s">
        <v>361</v>
      </c>
      <c r="I49" t="s">
        <v>384</v>
      </c>
      <c r="J49">
        <f t="shared" si="1"/>
        <v>0.83722500000000011</v>
      </c>
      <c r="K49">
        <f>AVERAGE(J49:J55)</f>
        <v>0.85195500000000013</v>
      </c>
    </row>
    <row r="50" spans="1:11">
      <c r="A50" s="2"/>
      <c r="B50" t="s">
        <v>385</v>
      </c>
      <c r="H50" t="s">
        <v>385</v>
      </c>
    </row>
    <row r="51" spans="1:11">
      <c r="A51" s="2"/>
      <c r="B51" t="s">
        <v>334</v>
      </c>
      <c r="C51">
        <v>0.85099999999999998</v>
      </c>
      <c r="D51">
        <f t="shared" si="0"/>
        <v>0.72420099999999998</v>
      </c>
      <c r="H51" t="s">
        <v>363</v>
      </c>
      <c r="I51" t="s">
        <v>386</v>
      </c>
      <c r="J51">
        <f t="shared" si="1"/>
        <v>0.85562500000000008</v>
      </c>
    </row>
    <row r="52" spans="1:11">
      <c r="A52" s="2"/>
      <c r="B52" t="s">
        <v>387</v>
      </c>
      <c r="H52" t="s">
        <v>387</v>
      </c>
    </row>
    <row r="53" spans="1:11">
      <c r="A53" s="2"/>
      <c r="B53" t="s">
        <v>335</v>
      </c>
      <c r="C53">
        <v>0.83499999999999996</v>
      </c>
      <c r="D53">
        <f t="shared" si="0"/>
        <v>0.69722499999999998</v>
      </c>
      <c r="H53" t="s">
        <v>365</v>
      </c>
      <c r="I53" t="s">
        <v>388</v>
      </c>
      <c r="J53">
        <f t="shared" si="1"/>
        <v>0.86304100000000006</v>
      </c>
    </row>
    <row r="54" spans="1:11">
      <c r="A54" s="2"/>
      <c r="B54" t="s">
        <v>389</v>
      </c>
      <c r="H54" t="s">
        <v>389</v>
      </c>
    </row>
    <row r="55" spans="1:11">
      <c r="A55" s="2"/>
      <c r="B55" t="s">
        <v>337</v>
      </c>
      <c r="C55">
        <v>0.83799999999999997</v>
      </c>
      <c r="D55">
        <f t="shared" si="0"/>
        <v>0.70224399999999998</v>
      </c>
      <c r="H55" t="s">
        <v>367</v>
      </c>
      <c r="I55" t="s">
        <v>390</v>
      </c>
      <c r="J55">
        <f t="shared" si="1"/>
        <v>0.85192900000000005</v>
      </c>
    </row>
    <row r="56" spans="1:11">
      <c r="A56" s="2"/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D55A6-F724-E64B-B289-EB53D1788042}">
  <dimension ref="A3:F24"/>
  <sheetViews>
    <sheetView workbookViewId="0">
      <selection activeCell="F4" sqref="F4:F12"/>
    </sheetView>
  </sheetViews>
  <sheetFormatPr baseColWidth="10" defaultRowHeight="15.75"/>
  <cols>
    <col min="2" max="2" width="15.625" customWidth="1"/>
  </cols>
  <sheetData>
    <row r="3" spans="1:6">
      <c r="A3" s="2" t="s">
        <v>0</v>
      </c>
      <c r="B3" t="s">
        <v>1</v>
      </c>
    </row>
    <row r="4" spans="1:6">
      <c r="A4" s="2"/>
      <c r="B4" t="s">
        <v>2</v>
      </c>
      <c r="C4" t="s">
        <v>3</v>
      </c>
      <c r="E4" t="s">
        <v>664</v>
      </c>
      <c r="F4" s="7"/>
    </row>
    <row r="5" spans="1:6">
      <c r="A5" s="2"/>
      <c r="B5" t="s">
        <v>4</v>
      </c>
      <c r="F5" s="7"/>
    </row>
    <row r="6" spans="1:6">
      <c r="A6" s="2"/>
      <c r="B6" t="s">
        <v>391</v>
      </c>
      <c r="C6" t="s">
        <v>242</v>
      </c>
      <c r="D6">
        <f>C6*C6</f>
        <v>0.50409999999999999</v>
      </c>
      <c r="E6">
        <f>AVERAGE(D6:D8)</f>
        <v>0.52671500000000004</v>
      </c>
      <c r="F6" s="7">
        <f>E6+E14</f>
        <v>1.0001876666666667</v>
      </c>
    </row>
    <row r="7" spans="1:6">
      <c r="A7" s="2"/>
      <c r="B7" t="s">
        <v>392</v>
      </c>
      <c r="C7" t="s">
        <v>216</v>
      </c>
      <c r="D7">
        <f t="shared" ref="D7:D24" si="0">C7*C7</f>
        <v>0.53728900000000002</v>
      </c>
      <c r="F7" s="7"/>
    </row>
    <row r="8" spans="1:6">
      <c r="A8" s="2"/>
      <c r="B8" t="s">
        <v>393</v>
      </c>
      <c r="C8" t="s">
        <v>394</v>
      </c>
      <c r="D8">
        <f t="shared" si="0"/>
        <v>0.53875600000000001</v>
      </c>
      <c r="F8" s="7"/>
    </row>
    <row r="9" spans="1:6">
      <c r="A9" s="2"/>
      <c r="B9" t="s">
        <v>395</v>
      </c>
      <c r="F9" s="7"/>
    </row>
    <row r="10" spans="1:6">
      <c r="A10" s="2"/>
      <c r="B10" t="s">
        <v>396</v>
      </c>
      <c r="C10" t="s">
        <v>397</v>
      </c>
      <c r="D10">
        <f t="shared" si="0"/>
        <v>0.45024100000000006</v>
      </c>
      <c r="E10">
        <f>AVERAGE(D10:D12)</f>
        <v>0.49189366666666667</v>
      </c>
      <c r="F10" s="7">
        <f>E10+E20</f>
        <v>0.9997773333333333</v>
      </c>
    </row>
    <row r="11" spans="1:6">
      <c r="A11" s="2"/>
      <c r="B11" t="s">
        <v>398</v>
      </c>
      <c r="C11" t="s">
        <v>399</v>
      </c>
      <c r="D11">
        <f t="shared" si="0"/>
        <v>0.50126399999999993</v>
      </c>
      <c r="F11" s="7"/>
    </row>
    <row r="12" spans="1:6">
      <c r="A12" s="2"/>
      <c r="B12" t="s">
        <v>400</v>
      </c>
      <c r="C12" t="s">
        <v>169</v>
      </c>
      <c r="D12">
        <f t="shared" si="0"/>
        <v>0.52417599999999998</v>
      </c>
      <c r="F12" s="7"/>
    </row>
    <row r="13" spans="1:6">
      <c r="A13" s="2"/>
      <c r="B13" t="s">
        <v>24</v>
      </c>
    </row>
    <row r="14" spans="1:6">
      <c r="A14" s="2"/>
      <c r="B14" t="s">
        <v>391</v>
      </c>
      <c r="C14" t="s">
        <v>401</v>
      </c>
      <c r="D14">
        <f t="shared" si="0"/>
        <v>0.49561599999999995</v>
      </c>
      <c r="E14">
        <f>AVERAGE(D14:D18)</f>
        <v>0.47347266666666671</v>
      </c>
    </row>
    <row r="15" spans="1:6">
      <c r="A15" s="2"/>
      <c r="B15" t="s">
        <v>25</v>
      </c>
    </row>
    <row r="16" spans="1:6">
      <c r="A16" s="2"/>
      <c r="B16" t="s">
        <v>392</v>
      </c>
      <c r="C16" t="s">
        <v>185</v>
      </c>
      <c r="D16">
        <f t="shared" si="0"/>
        <v>0.46376100000000009</v>
      </c>
    </row>
    <row r="17" spans="1:5">
      <c r="A17" s="2"/>
      <c r="B17" t="s">
        <v>26</v>
      </c>
    </row>
    <row r="18" spans="1:5">
      <c r="A18" s="2"/>
      <c r="B18" t="s">
        <v>393</v>
      </c>
      <c r="C18" t="s">
        <v>402</v>
      </c>
      <c r="D18">
        <f t="shared" si="0"/>
        <v>0.46104100000000009</v>
      </c>
    </row>
    <row r="19" spans="1:5">
      <c r="A19" s="2"/>
      <c r="B19" t="s">
        <v>403</v>
      </c>
    </row>
    <row r="20" spans="1:5">
      <c r="A20" s="2"/>
      <c r="B20" t="s">
        <v>396</v>
      </c>
      <c r="C20" t="s">
        <v>404</v>
      </c>
      <c r="D20">
        <f t="shared" si="0"/>
        <v>0.54908100000000004</v>
      </c>
      <c r="E20">
        <f>AVERAGE(D20:D24)</f>
        <v>0.50788366666666662</v>
      </c>
    </row>
    <row r="21" spans="1:5">
      <c r="A21" s="2"/>
      <c r="B21" t="s">
        <v>405</v>
      </c>
    </row>
    <row r="22" spans="1:5">
      <c r="A22" s="2"/>
      <c r="B22" t="s">
        <v>398</v>
      </c>
      <c r="C22" t="s">
        <v>406</v>
      </c>
      <c r="D22">
        <f t="shared" si="0"/>
        <v>0.49984899999999993</v>
      </c>
    </row>
    <row r="23" spans="1:5">
      <c r="A23" s="2"/>
      <c r="B23" t="s">
        <v>407</v>
      </c>
    </row>
    <row r="24" spans="1:5">
      <c r="A24" s="2"/>
      <c r="B24" t="s">
        <v>400</v>
      </c>
      <c r="C24" t="s">
        <v>153</v>
      </c>
      <c r="D24">
        <f t="shared" si="0"/>
        <v>0.47472099999999995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D52AD-0416-0F4B-998B-8E78AD2B7BC0}">
  <dimension ref="A2:F34"/>
  <sheetViews>
    <sheetView workbookViewId="0">
      <selection activeCell="F4" sqref="F4:F22"/>
    </sheetView>
  </sheetViews>
  <sheetFormatPr baseColWidth="10" defaultRowHeight="15.75"/>
  <cols>
    <col min="2" max="2" width="18.375" customWidth="1"/>
  </cols>
  <sheetData>
    <row r="2" spans="1:6">
      <c r="B2" t="s">
        <v>2</v>
      </c>
      <c r="C2" t="s">
        <v>3</v>
      </c>
      <c r="E2" t="s">
        <v>664</v>
      </c>
    </row>
    <row r="3" spans="1:6">
      <c r="A3" s="8"/>
      <c r="B3" t="s">
        <v>4</v>
      </c>
    </row>
    <row r="4" spans="1:6">
      <c r="A4" s="8"/>
      <c r="B4" t="s">
        <v>496</v>
      </c>
      <c r="C4">
        <v>0.75700000000000001</v>
      </c>
      <c r="D4">
        <f xml:space="preserve"> C4*C4</f>
        <v>0.57304900000000003</v>
      </c>
      <c r="E4">
        <f>AVERAGE(D4:D6)</f>
        <v>0.75846500000000006</v>
      </c>
      <c r="F4" s="7">
        <f>E4+E16</f>
        <v>0.99942300000000006</v>
      </c>
    </row>
    <row r="5" spans="1:6">
      <c r="A5" s="8"/>
      <c r="B5" t="s">
        <v>497</v>
      </c>
      <c r="C5">
        <v>0.88900000000000001</v>
      </c>
      <c r="D5">
        <f t="shared" ref="D5:D32" si="0" xml:space="preserve"> C5*C5</f>
        <v>0.79032100000000005</v>
      </c>
      <c r="F5" s="7"/>
    </row>
    <row r="6" spans="1:6">
      <c r="A6" s="8"/>
      <c r="B6" t="s">
        <v>498</v>
      </c>
      <c r="C6">
        <v>0.95499999999999996</v>
      </c>
      <c r="D6">
        <f t="shared" si="0"/>
        <v>0.91202499999999997</v>
      </c>
      <c r="F6" s="7"/>
    </row>
    <row r="7" spans="1:6">
      <c r="A7" s="8"/>
      <c r="B7" t="s">
        <v>499</v>
      </c>
      <c r="F7" s="7"/>
    </row>
    <row r="8" spans="1:6">
      <c r="A8" s="8"/>
      <c r="B8" t="s">
        <v>500</v>
      </c>
      <c r="C8">
        <v>0.503</v>
      </c>
      <c r="D8">
        <f t="shared" si="0"/>
        <v>0.25300899999999998</v>
      </c>
      <c r="E8">
        <f>AVERAGE(D8:D10)</f>
        <v>0.37052099999999993</v>
      </c>
      <c r="F8" s="7">
        <f>E8+E22</f>
        <v>0.99954533333333329</v>
      </c>
    </row>
    <row r="9" spans="1:6">
      <c r="A9" s="8"/>
      <c r="B9" t="s">
        <v>501</v>
      </c>
      <c r="C9">
        <v>0.57699999999999996</v>
      </c>
      <c r="D9">
        <f t="shared" si="0"/>
        <v>0.33292899999999997</v>
      </c>
      <c r="F9" s="7"/>
    </row>
    <row r="10" spans="1:6">
      <c r="A10" s="8"/>
      <c r="B10" t="s">
        <v>502</v>
      </c>
      <c r="C10">
        <v>0.72499999999999998</v>
      </c>
      <c r="D10">
        <f t="shared" si="0"/>
        <v>0.52562500000000001</v>
      </c>
      <c r="F10" s="7"/>
    </row>
    <row r="11" spans="1:6">
      <c r="A11" s="8"/>
      <c r="B11" t="s">
        <v>503</v>
      </c>
      <c r="F11" s="7"/>
    </row>
    <row r="12" spans="1:6">
      <c r="A12" s="8"/>
      <c r="B12" t="s">
        <v>504</v>
      </c>
      <c r="C12">
        <v>0.68300000000000005</v>
      </c>
      <c r="D12">
        <f t="shared" si="0"/>
        <v>0.4664890000000001</v>
      </c>
      <c r="E12">
        <f>AVERAGE(D12:D14)</f>
        <v>0.49891800000000003</v>
      </c>
      <c r="F12" s="7">
        <f>E12+E28</f>
        <v>1.0003863333333334</v>
      </c>
    </row>
    <row r="13" spans="1:6">
      <c r="A13" s="8"/>
      <c r="B13" t="s">
        <v>505</v>
      </c>
      <c r="C13">
        <v>0.65900000000000003</v>
      </c>
      <c r="D13">
        <f t="shared" si="0"/>
        <v>0.43428100000000003</v>
      </c>
      <c r="F13" s="7"/>
    </row>
    <row r="14" spans="1:6">
      <c r="A14" s="8"/>
      <c r="B14" t="s">
        <v>506</v>
      </c>
      <c r="C14">
        <v>0.77200000000000002</v>
      </c>
      <c r="D14">
        <f t="shared" si="0"/>
        <v>0.59598400000000007</v>
      </c>
      <c r="F14" s="7"/>
    </row>
    <row r="15" spans="1:6">
      <c r="A15" s="8"/>
      <c r="B15" t="s">
        <v>24</v>
      </c>
      <c r="F15" s="7"/>
    </row>
    <row r="16" spans="1:6">
      <c r="A16" s="8"/>
      <c r="B16" t="s">
        <v>496</v>
      </c>
      <c r="C16">
        <v>0.65300000000000002</v>
      </c>
      <c r="D16">
        <f t="shared" si="0"/>
        <v>0.42640900000000004</v>
      </c>
      <c r="E16">
        <f>AVERAGE(D16:D20)</f>
        <v>0.24095800000000003</v>
      </c>
      <c r="F16" s="7"/>
    </row>
    <row r="17" spans="1:6">
      <c r="A17" s="8"/>
      <c r="B17" t="s">
        <v>25</v>
      </c>
      <c r="F17" s="7"/>
    </row>
    <row r="18" spans="1:6">
      <c r="A18" s="8"/>
      <c r="B18" t="s">
        <v>497</v>
      </c>
      <c r="C18">
        <v>0.45700000000000002</v>
      </c>
      <c r="D18">
        <f t="shared" si="0"/>
        <v>0.20884900000000001</v>
      </c>
      <c r="F18" s="7"/>
    </row>
    <row r="19" spans="1:6">
      <c r="A19" s="8"/>
      <c r="B19" t="s">
        <v>26</v>
      </c>
      <c r="F19" s="7"/>
    </row>
    <row r="20" spans="1:6">
      <c r="A20" s="8"/>
      <c r="B20" t="s">
        <v>498</v>
      </c>
      <c r="C20">
        <v>0.29599999999999999</v>
      </c>
      <c r="D20">
        <f t="shared" si="0"/>
        <v>8.7615999999999986E-2</v>
      </c>
      <c r="F20" s="7"/>
    </row>
    <row r="21" spans="1:6">
      <c r="A21" s="8"/>
      <c r="B21" t="s">
        <v>507</v>
      </c>
      <c r="F21" s="7"/>
    </row>
    <row r="22" spans="1:6">
      <c r="A22" s="8"/>
      <c r="B22" t="s">
        <v>500</v>
      </c>
      <c r="C22">
        <v>0.86399999999999999</v>
      </c>
      <c r="D22">
        <f t="shared" si="0"/>
        <v>0.74649599999999994</v>
      </c>
      <c r="E22">
        <f>AVERAGE(D22:D26)</f>
        <v>0.6290243333333333</v>
      </c>
      <c r="F22" s="7"/>
    </row>
    <row r="23" spans="1:6">
      <c r="A23" s="8"/>
      <c r="B23" t="s">
        <v>508</v>
      </c>
    </row>
    <row r="24" spans="1:6">
      <c r="A24" s="8"/>
      <c r="B24" t="s">
        <v>501</v>
      </c>
      <c r="C24">
        <v>0.81599999999999995</v>
      </c>
      <c r="D24">
        <f t="shared" si="0"/>
        <v>0.66585599999999989</v>
      </c>
    </row>
    <row r="25" spans="1:6">
      <c r="A25" s="8"/>
      <c r="B25" t="s">
        <v>509</v>
      </c>
    </row>
    <row r="26" spans="1:6">
      <c r="A26" s="8"/>
      <c r="B26" t="s">
        <v>502</v>
      </c>
      <c r="C26">
        <v>0.68899999999999995</v>
      </c>
      <c r="D26">
        <f t="shared" si="0"/>
        <v>0.47472099999999995</v>
      </c>
    </row>
    <row r="27" spans="1:6">
      <c r="A27" s="8"/>
      <c r="B27" t="s">
        <v>510</v>
      </c>
    </row>
    <row r="28" spans="1:6">
      <c r="A28" s="8"/>
      <c r="B28" t="s">
        <v>504</v>
      </c>
      <c r="C28">
        <v>0.73</v>
      </c>
      <c r="D28">
        <f t="shared" si="0"/>
        <v>0.53289999999999993</v>
      </c>
      <c r="E28">
        <f>AVERAGE(D28:D32)</f>
        <v>0.50146833333333329</v>
      </c>
    </row>
    <row r="29" spans="1:6">
      <c r="A29" s="8"/>
      <c r="B29" t="s">
        <v>511</v>
      </c>
    </row>
    <row r="30" spans="1:6">
      <c r="A30" s="8"/>
      <c r="B30" t="s">
        <v>505</v>
      </c>
      <c r="C30">
        <v>0.753</v>
      </c>
      <c r="D30">
        <f t="shared" si="0"/>
        <v>0.56700899999999999</v>
      </c>
    </row>
    <row r="31" spans="1:6">
      <c r="A31" s="8"/>
      <c r="B31" t="s">
        <v>512</v>
      </c>
    </row>
    <row r="32" spans="1:6">
      <c r="A32" s="8"/>
      <c r="B32" t="s">
        <v>506</v>
      </c>
      <c r="C32">
        <v>0.63600000000000001</v>
      </c>
      <c r="D32">
        <f t="shared" si="0"/>
        <v>0.40449600000000002</v>
      </c>
    </row>
    <row r="33" spans="1:1">
      <c r="A33" s="8"/>
    </row>
    <row r="34" spans="1:1">
      <c r="A34" s="8"/>
    </row>
  </sheetData>
  <phoneticPr fontId="5" type="noConversion"/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E6DF5-6DBB-B24D-987E-6461529494CD}">
  <dimension ref="A1:F34"/>
  <sheetViews>
    <sheetView workbookViewId="0">
      <selection activeCell="F4" sqref="F4:F14"/>
    </sheetView>
  </sheetViews>
  <sheetFormatPr baseColWidth="10" defaultRowHeight="15.75"/>
  <sheetData>
    <row r="1" spans="1:6" ht="21">
      <c r="A1" s="5" t="s">
        <v>427</v>
      </c>
    </row>
    <row r="3" spans="1:6">
      <c r="A3" s="2" t="s">
        <v>0</v>
      </c>
      <c r="B3" t="s">
        <v>1</v>
      </c>
    </row>
    <row r="4" spans="1:6">
      <c r="A4" s="2"/>
      <c r="B4" t="s">
        <v>2</v>
      </c>
      <c r="C4" t="s">
        <v>3</v>
      </c>
      <c r="E4" t="s">
        <v>664</v>
      </c>
      <c r="F4" s="7"/>
    </row>
    <row r="5" spans="1:6">
      <c r="A5" s="2"/>
      <c r="B5" t="s">
        <v>4</v>
      </c>
      <c r="F5" s="7"/>
    </row>
    <row r="6" spans="1:6">
      <c r="A6" s="2"/>
      <c r="B6" t="s">
        <v>259</v>
      </c>
      <c r="C6" t="s">
        <v>31</v>
      </c>
      <c r="D6">
        <f>C6*C6</f>
        <v>0.62094400000000005</v>
      </c>
      <c r="E6">
        <f>AVERAGE(D6:D8)</f>
        <v>0.57768066666666673</v>
      </c>
      <c r="F6" s="7">
        <f>E6+E18</f>
        <v>0.99984666666666677</v>
      </c>
    </row>
    <row r="7" spans="1:6">
      <c r="A7" s="2"/>
      <c r="B7" t="s">
        <v>261</v>
      </c>
      <c r="C7" t="s">
        <v>138</v>
      </c>
      <c r="D7">
        <f t="shared" ref="D7:D34" si="0">C7*C7</f>
        <v>0.60372900000000007</v>
      </c>
      <c r="F7" s="7"/>
    </row>
    <row r="8" spans="1:6">
      <c r="A8" s="2"/>
      <c r="B8" t="s">
        <v>263</v>
      </c>
      <c r="C8" t="s">
        <v>408</v>
      </c>
      <c r="D8">
        <f t="shared" si="0"/>
        <v>0.50836899999999996</v>
      </c>
      <c r="F8" s="7"/>
    </row>
    <row r="9" spans="1:6">
      <c r="A9" s="2"/>
      <c r="B9" t="s">
        <v>9</v>
      </c>
      <c r="F9" s="7"/>
    </row>
    <row r="10" spans="1:6">
      <c r="A10" s="2"/>
      <c r="B10" t="s">
        <v>409</v>
      </c>
      <c r="C10" t="s">
        <v>401</v>
      </c>
      <c r="D10">
        <f t="shared" si="0"/>
        <v>0.49561599999999995</v>
      </c>
      <c r="E10">
        <f>AVERAGE(D10:D12)</f>
        <v>0.46403366666666668</v>
      </c>
      <c r="F10" s="7">
        <f>E10+E24</f>
        <v>0.9996126666666667</v>
      </c>
    </row>
    <row r="11" spans="1:6">
      <c r="A11" s="2"/>
      <c r="B11" t="s">
        <v>410</v>
      </c>
      <c r="C11" t="s">
        <v>411</v>
      </c>
      <c r="D11">
        <f t="shared" si="0"/>
        <v>0.45292900000000008</v>
      </c>
      <c r="F11" s="7"/>
    </row>
    <row r="12" spans="1:6">
      <c r="A12" s="2"/>
      <c r="B12" t="s">
        <v>412</v>
      </c>
      <c r="C12" t="s">
        <v>61</v>
      </c>
      <c r="D12">
        <f t="shared" si="0"/>
        <v>0.44355600000000006</v>
      </c>
      <c r="F12" s="7"/>
    </row>
    <row r="13" spans="1:6">
      <c r="A13" s="2"/>
      <c r="B13" t="s">
        <v>111</v>
      </c>
      <c r="F13" s="7"/>
    </row>
    <row r="14" spans="1:6">
      <c r="A14" s="2"/>
      <c r="B14" t="s">
        <v>413</v>
      </c>
      <c r="C14" t="s">
        <v>414</v>
      </c>
      <c r="D14">
        <f t="shared" si="0"/>
        <v>0.69388899999999998</v>
      </c>
      <c r="E14">
        <f>AVERAGE(D14:D16)</f>
        <v>0.73126766666666665</v>
      </c>
      <c r="F14" s="7">
        <f>E14+E30</f>
        <v>0.99987333333333339</v>
      </c>
    </row>
    <row r="15" spans="1:6">
      <c r="A15" s="2"/>
      <c r="B15" t="s">
        <v>415</v>
      </c>
      <c r="C15" t="s">
        <v>378</v>
      </c>
      <c r="D15">
        <f t="shared" si="0"/>
        <v>0.75168899999999994</v>
      </c>
    </row>
    <row r="16" spans="1:6">
      <c r="A16" s="2"/>
      <c r="B16" t="s">
        <v>416</v>
      </c>
      <c r="C16" t="s">
        <v>417</v>
      </c>
      <c r="D16">
        <f t="shared" si="0"/>
        <v>0.74822500000000003</v>
      </c>
    </row>
    <row r="17" spans="1:5">
      <c r="A17" s="2"/>
      <c r="B17" t="s">
        <v>24</v>
      </c>
    </row>
    <row r="18" spans="1:5">
      <c r="A18" s="2"/>
      <c r="B18" t="s">
        <v>259</v>
      </c>
      <c r="C18" t="s">
        <v>56</v>
      </c>
      <c r="D18">
        <f t="shared" si="0"/>
        <v>0.37945600000000002</v>
      </c>
      <c r="E18">
        <f>AVERAGE(D18:D22)</f>
        <v>0.42216599999999999</v>
      </c>
    </row>
    <row r="19" spans="1:5">
      <c r="A19" s="2"/>
      <c r="B19" t="s">
        <v>25</v>
      </c>
    </row>
    <row r="20" spans="1:5">
      <c r="A20" s="2"/>
      <c r="B20" t="s">
        <v>261</v>
      </c>
      <c r="C20" t="s">
        <v>117</v>
      </c>
      <c r="D20">
        <f t="shared" si="0"/>
        <v>0.39564100000000002</v>
      </c>
    </row>
    <row r="21" spans="1:5">
      <c r="A21" s="2"/>
      <c r="B21" t="s">
        <v>26</v>
      </c>
    </row>
    <row r="22" spans="1:5">
      <c r="A22" s="2"/>
      <c r="B22" t="s">
        <v>263</v>
      </c>
      <c r="C22" t="s">
        <v>419</v>
      </c>
      <c r="D22">
        <f t="shared" si="0"/>
        <v>0.49140099999999992</v>
      </c>
    </row>
    <row r="23" spans="1:5">
      <c r="A23" s="2"/>
      <c r="B23" t="s">
        <v>27</v>
      </c>
    </row>
    <row r="24" spans="1:5">
      <c r="A24" s="2"/>
      <c r="B24" t="s">
        <v>409</v>
      </c>
      <c r="C24" t="s">
        <v>242</v>
      </c>
      <c r="D24">
        <f t="shared" si="0"/>
        <v>0.50409999999999999</v>
      </c>
      <c r="E24">
        <f>AVERAGE(D24:D28)</f>
        <v>0.53557900000000003</v>
      </c>
    </row>
    <row r="25" spans="1:5">
      <c r="A25" s="2"/>
      <c r="B25" t="s">
        <v>28</v>
      </c>
    </row>
    <row r="26" spans="1:5">
      <c r="A26" s="2"/>
      <c r="B26" t="s">
        <v>410</v>
      </c>
      <c r="C26" t="s">
        <v>420</v>
      </c>
      <c r="D26">
        <f t="shared" si="0"/>
        <v>0.54612099999999997</v>
      </c>
    </row>
    <row r="27" spans="1:5">
      <c r="A27" s="2"/>
      <c r="B27" t="s">
        <v>29</v>
      </c>
    </row>
    <row r="28" spans="1:5">
      <c r="A28" s="2"/>
      <c r="B28" t="s">
        <v>412</v>
      </c>
      <c r="C28" t="s">
        <v>87</v>
      </c>
      <c r="D28">
        <f t="shared" si="0"/>
        <v>0.55651600000000001</v>
      </c>
    </row>
    <row r="29" spans="1:5">
      <c r="A29" s="2"/>
      <c r="B29" t="s">
        <v>421</v>
      </c>
    </row>
    <row r="30" spans="1:5">
      <c r="A30" s="2"/>
      <c r="B30" t="s">
        <v>413</v>
      </c>
      <c r="C30" t="s">
        <v>422</v>
      </c>
      <c r="D30">
        <f t="shared" si="0"/>
        <v>0.30580900000000005</v>
      </c>
      <c r="E30">
        <f>AVERAGE(D30:D34)</f>
        <v>0.26860566666666669</v>
      </c>
    </row>
    <row r="31" spans="1:5">
      <c r="A31" s="2"/>
      <c r="B31" t="s">
        <v>423</v>
      </c>
    </row>
    <row r="32" spans="1:5">
      <c r="A32" s="2"/>
      <c r="B32" t="s">
        <v>415</v>
      </c>
      <c r="C32" t="s">
        <v>424</v>
      </c>
      <c r="D32">
        <f t="shared" si="0"/>
        <v>0.248004</v>
      </c>
    </row>
    <row r="33" spans="1:4">
      <c r="A33" s="2"/>
      <c r="B33" t="s">
        <v>425</v>
      </c>
    </row>
    <row r="34" spans="1:4">
      <c r="A34" s="2"/>
      <c r="B34" t="s">
        <v>416</v>
      </c>
      <c r="C34" t="s">
        <v>426</v>
      </c>
      <c r="D34">
        <f t="shared" si="0"/>
        <v>0.25200400000000001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52261-1C7F-8646-A96F-EE34592C1837}">
  <dimension ref="A1:F41"/>
  <sheetViews>
    <sheetView workbookViewId="0">
      <selection activeCell="F1" sqref="F1:F16"/>
    </sheetView>
  </sheetViews>
  <sheetFormatPr baseColWidth="10" defaultRowHeight="15.75"/>
  <sheetData>
    <row r="1" spans="1:6">
      <c r="A1" s="9"/>
      <c r="B1" t="s">
        <v>2</v>
      </c>
      <c r="C1" t="s">
        <v>99</v>
      </c>
      <c r="F1" s="7"/>
    </row>
    <row r="2" spans="1:6">
      <c r="A2" s="9" t="s">
        <v>627</v>
      </c>
      <c r="B2" t="s">
        <v>628</v>
      </c>
      <c r="E2" t="s">
        <v>664</v>
      </c>
      <c r="F2" s="7"/>
    </row>
    <row r="3" spans="1:6">
      <c r="A3" s="9" t="s">
        <v>627</v>
      </c>
      <c r="B3" t="s">
        <v>629</v>
      </c>
      <c r="C3">
        <v>0.73</v>
      </c>
      <c r="D3">
        <f>C3*C3</f>
        <v>0.53289999999999993</v>
      </c>
      <c r="E3">
        <f>AVERAGE(D3:D6)</f>
        <v>0.53680050000000001</v>
      </c>
      <c r="F3" s="7">
        <f>E3+E17</f>
        <v>0.99981925000000005</v>
      </c>
    </row>
    <row r="4" spans="1:6">
      <c r="A4" s="9" t="s">
        <v>627</v>
      </c>
      <c r="B4" t="s">
        <v>630</v>
      </c>
      <c r="C4">
        <v>0.73399999999999999</v>
      </c>
      <c r="D4">
        <f t="shared" ref="D4:D40" si="0">C4*C4</f>
        <v>0.53875600000000001</v>
      </c>
      <c r="F4" s="7"/>
    </row>
    <row r="5" spans="1:6">
      <c r="A5" s="9" t="s">
        <v>627</v>
      </c>
      <c r="B5" t="s">
        <v>631</v>
      </c>
      <c r="C5">
        <v>0.71099999999999997</v>
      </c>
      <c r="D5">
        <f t="shared" si="0"/>
        <v>0.505521</v>
      </c>
      <c r="F5" s="7"/>
    </row>
    <row r="6" spans="1:6">
      <c r="A6" s="9" t="s">
        <v>627</v>
      </c>
      <c r="B6" t="s">
        <v>632</v>
      </c>
      <c r="C6">
        <v>0.755</v>
      </c>
      <c r="D6">
        <f t="shared" si="0"/>
        <v>0.570025</v>
      </c>
      <c r="F6" s="7"/>
    </row>
    <row r="7" spans="1:6">
      <c r="A7" s="9" t="s">
        <v>627</v>
      </c>
      <c r="B7" t="s">
        <v>633</v>
      </c>
      <c r="D7">
        <f t="shared" si="0"/>
        <v>0</v>
      </c>
      <c r="F7" s="7"/>
    </row>
    <row r="8" spans="1:6">
      <c r="A8" s="9" t="s">
        <v>627</v>
      </c>
      <c r="B8" t="s">
        <v>634</v>
      </c>
      <c r="C8">
        <v>0.63700000000000001</v>
      </c>
      <c r="D8">
        <f t="shared" si="0"/>
        <v>0.40576899999999999</v>
      </c>
      <c r="E8">
        <f>AVERAGE(D8:D11)</f>
        <v>0.43761875</v>
      </c>
      <c r="F8" s="7">
        <f>E8+E26</f>
        <v>0.99966774999999997</v>
      </c>
    </row>
    <row r="9" spans="1:6">
      <c r="A9" s="9" t="s">
        <v>627</v>
      </c>
      <c r="B9" t="s">
        <v>635</v>
      </c>
      <c r="C9">
        <v>0.68799999999999994</v>
      </c>
      <c r="D9">
        <f t="shared" si="0"/>
        <v>0.47334399999999993</v>
      </c>
      <c r="F9" s="7"/>
    </row>
    <row r="10" spans="1:6">
      <c r="A10" s="9" t="s">
        <v>627</v>
      </c>
      <c r="B10" t="s">
        <v>636</v>
      </c>
      <c r="C10">
        <v>0.65100000000000002</v>
      </c>
      <c r="D10">
        <f t="shared" si="0"/>
        <v>0.42380100000000004</v>
      </c>
      <c r="F10" s="7"/>
    </row>
    <row r="11" spans="1:6">
      <c r="A11" s="9" t="s">
        <v>627</v>
      </c>
      <c r="B11" t="s">
        <v>637</v>
      </c>
      <c r="C11">
        <v>0.66900000000000004</v>
      </c>
      <c r="D11">
        <f t="shared" si="0"/>
        <v>0.44756100000000004</v>
      </c>
      <c r="F11" s="7"/>
    </row>
    <row r="12" spans="1:6">
      <c r="A12" s="9" t="s">
        <v>627</v>
      </c>
      <c r="B12" t="s">
        <v>583</v>
      </c>
      <c r="D12">
        <f t="shared" si="0"/>
        <v>0</v>
      </c>
      <c r="F12" s="7"/>
    </row>
    <row r="13" spans="1:6">
      <c r="A13" s="9" t="s">
        <v>627</v>
      </c>
      <c r="B13" t="s">
        <v>638</v>
      </c>
      <c r="C13">
        <v>0.61599999999999999</v>
      </c>
      <c r="D13">
        <f t="shared" si="0"/>
        <v>0.37945600000000002</v>
      </c>
      <c r="E13">
        <f>AVERAGE(D13:D16)</f>
        <v>0.41443150000000006</v>
      </c>
      <c r="F13" s="7">
        <f>E13+E34</f>
        <v>1.00027975</v>
      </c>
    </row>
    <row r="14" spans="1:6">
      <c r="A14" s="9" t="s">
        <v>627</v>
      </c>
      <c r="B14" t="s">
        <v>639</v>
      </c>
      <c r="C14">
        <v>0.66700000000000004</v>
      </c>
      <c r="D14">
        <f t="shared" si="0"/>
        <v>0.44488900000000003</v>
      </c>
      <c r="F14" s="7"/>
    </row>
    <row r="15" spans="1:6">
      <c r="A15" s="9" t="s">
        <v>627</v>
      </c>
      <c r="B15" t="s">
        <v>640</v>
      </c>
      <c r="C15">
        <v>0.64100000000000001</v>
      </c>
      <c r="D15">
        <f t="shared" si="0"/>
        <v>0.410881</v>
      </c>
      <c r="F15" s="7"/>
    </row>
    <row r="16" spans="1:6">
      <c r="A16" s="9" t="s">
        <v>627</v>
      </c>
      <c r="B16" t="s">
        <v>641</v>
      </c>
      <c r="C16">
        <v>0.65</v>
      </c>
      <c r="D16">
        <f t="shared" si="0"/>
        <v>0.42250000000000004</v>
      </c>
      <c r="F16" s="7"/>
    </row>
    <row r="17" spans="1:5">
      <c r="A17" s="9" t="s">
        <v>627</v>
      </c>
      <c r="B17" t="s">
        <v>642</v>
      </c>
      <c r="E17">
        <f>AVERAGE(D18:D24)</f>
        <v>0.46301875000000003</v>
      </c>
    </row>
    <row r="18" spans="1:5">
      <c r="A18" s="9" t="s">
        <v>627</v>
      </c>
      <c r="B18" t="s">
        <v>629</v>
      </c>
      <c r="C18">
        <v>0.68300000000000005</v>
      </c>
      <c r="D18">
        <f t="shared" si="0"/>
        <v>0.4664890000000001</v>
      </c>
    </row>
    <row r="19" spans="1:5">
      <c r="A19" s="9" t="s">
        <v>627</v>
      </c>
      <c r="B19" t="s">
        <v>643</v>
      </c>
    </row>
    <row r="20" spans="1:5">
      <c r="A20" s="9" t="s">
        <v>627</v>
      </c>
      <c r="B20" t="s">
        <v>630</v>
      </c>
      <c r="C20">
        <v>0.67900000000000005</v>
      </c>
      <c r="D20">
        <f t="shared" si="0"/>
        <v>0.46104100000000009</v>
      </c>
    </row>
    <row r="21" spans="1:5">
      <c r="A21" s="9" t="s">
        <v>627</v>
      </c>
      <c r="B21" t="s">
        <v>644</v>
      </c>
    </row>
    <row r="22" spans="1:5">
      <c r="A22" s="9" t="s">
        <v>627</v>
      </c>
      <c r="B22" t="s">
        <v>631</v>
      </c>
      <c r="C22">
        <v>0.70299999999999996</v>
      </c>
      <c r="D22">
        <f t="shared" si="0"/>
        <v>0.49420899999999995</v>
      </c>
    </row>
    <row r="23" spans="1:5">
      <c r="A23" s="9" t="s">
        <v>627</v>
      </c>
      <c r="B23" t="s">
        <v>645</v>
      </c>
    </row>
    <row r="24" spans="1:5">
      <c r="A24" s="9" t="s">
        <v>627</v>
      </c>
      <c r="B24" t="s">
        <v>632</v>
      </c>
      <c r="C24">
        <v>0.65600000000000003</v>
      </c>
      <c r="D24">
        <f t="shared" si="0"/>
        <v>0.43033600000000005</v>
      </c>
    </row>
    <row r="25" spans="1:5">
      <c r="A25" s="9" t="s">
        <v>627</v>
      </c>
      <c r="B25" t="s">
        <v>646</v>
      </c>
    </row>
    <row r="26" spans="1:5">
      <c r="A26" s="9" t="s">
        <v>627</v>
      </c>
      <c r="B26" t="s">
        <v>634</v>
      </c>
      <c r="C26">
        <v>0.77100000000000002</v>
      </c>
      <c r="D26">
        <f t="shared" si="0"/>
        <v>0.594441</v>
      </c>
      <c r="E26">
        <f>AVERAGE(D26:D32)</f>
        <v>0.56204900000000002</v>
      </c>
    </row>
    <row r="27" spans="1:5">
      <c r="A27" s="9" t="s">
        <v>627</v>
      </c>
      <c r="B27" t="s">
        <v>647</v>
      </c>
    </row>
    <row r="28" spans="1:5">
      <c r="A28" s="9" t="s">
        <v>627</v>
      </c>
      <c r="B28" t="s">
        <v>635</v>
      </c>
      <c r="C28">
        <v>0.72499999999999998</v>
      </c>
      <c r="D28">
        <f t="shared" si="0"/>
        <v>0.52562500000000001</v>
      </c>
    </row>
    <row r="29" spans="1:5">
      <c r="A29" s="9" t="s">
        <v>627</v>
      </c>
      <c r="B29" t="s">
        <v>648</v>
      </c>
    </row>
    <row r="30" spans="1:5">
      <c r="A30" s="9" t="s">
        <v>627</v>
      </c>
      <c r="B30" t="s">
        <v>636</v>
      </c>
      <c r="C30">
        <v>0.75900000000000001</v>
      </c>
      <c r="D30">
        <f t="shared" si="0"/>
        <v>0.57608100000000007</v>
      </c>
    </row>
    <row r="31" spans="1:5">
      <c r="A31" s="9" t="s">
        <v>627</v>
      </c>
      <c r="B31" t="s">
        <v>649</v>
      </c>
    </row>
    <row r="32" spans="1:5">
      <c r="A32" s="9" t="s">
        <v>627</v>
      </c>
      <c r="B32" t="s">
        <v>637</v>
      </c>
      <c r="C32">
        <v>0.74299999999999999</v>
      </c>
      <c r="D32">
        <f t="shared" si="0"/>
        <v>0.55204900000000001</v>
      </c>
    </row>
    <row r="33" spans="1:5">
      <c r="A33" s="9" t="s">
        <v>627</v>
      </c>
      <c r="B33" t="s">
        <v>650</v>
      </c>
    </row>
    <row r="34" spans="1:5">
      <c r="A34" s="9" t="s">
        <v>627</v>
      </c>
      <c r="B34" t="s">
        <v>638</v>
      </c>
      <c r="C34">
        <v>0.78800000000000003</v>
      </c>
      <c r="D34">
        <f t="shared" si="0"/>
        <v>0.62094400000000005</v>
      </c>
      <c r="E34">
        <f>AVERAGE(D34:D40)</f>
        <v>0.58584824999999996</v>
      </c>
    </row>
    <row r="35" spans="1:5">
      <c r="A35" s="9" t="s">
        <v>627</v>
      </c>
      <c r="B35" t="s">
        <v>651</v>
      </c>
    </row>
    <row r="36" spans="1:5">
      <c r="A36" s="9" t="s">
        <v>627</v>
      </c>
      <c r="B36" t="s">
        <v>639</v>
      </c>
      <c r="C36">
        <v>0.745</v>
      </c>
      <c r="D36">
        <f t="shared" si="0"/>
        <v>0.55502499999999999</v>
      </c>
    </row>
    <row r="37" spans="1:5">
      <c r="A37" s="9" t="s">
        <v>627</v>
      </c>
      <c r="B37" t="s">
        <v>652</v>
      </c>
    </row>
    <row r="38" spans="1:5">
      <c r="A38" s="9" t="s">
        <v>627</v>
      </c>
      <c r="B38" t="s">
        <v>640</v>
      </c>
      <c r="C38">
        <v>0.76800000000000002</v>
      </c>
      <c r="D38">
        <f t="shared" si="0"/>
        <v>0.58982400000000001</v>
      </c>
    </row>
    <row r="39" spans="1:5">
      <c r="A39" s="9" t="s">
        <v>627</v>
      </c>
      <c r="B39" t="s">
        <v>653</v>
      </c>
    </row>
    <row r="40" spans="1:5">
      <c r="A40" s="9" t="s">
        <v>627</v>
      </c>
      <c r="B40" t="s">
        <v>641</v>
      </c>
      <c r="C40">
        <v>0.76</v>
      </c>
      <c r="D40">
        <f t="shared" si="0"/>
        <v>0.5776</v>
      </c>
    </row>
    <row r="41" spans="1:5">
      <c r="A41" s="9" t="s">
        <v>627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9BE6D-DA45-A640-BB1C-E34ECFE09C42}">
  <dimension ref="A2:F41"/>
  <sheetViews>
    <sheetView workbookViewId="0">
      <selection activeCell="A5" sqref="A5:D28"/>
    </sheetView>
  </sheetViews>
  <sheetFormatPr baseColWidth="10" defaultRowHeight="15.75"/>
  <sheetData>
    <row r="2" spans="1:6">
      <c r="A2" s="9"/>
      <c r="B2" t="s">
        <v>2</v>
      </c>
      <c r="C2" t="s">
        <v>663</v>
      </c>
      <c r="E2" t="s">
        <v>664</v>
      </c>
    </row>
    <row r="3" spans="1:6">
      <c r="A3" s="9" t="s">
        <v>627</v>
      </c>
      <c r="B3" t="s">
        <v>654</v>
      </c>
      <c r="F3" s="7"/>
    </row>
    <row r="4" spans="1:6">
      <c r="A4" s="9" t="s">
        <v>627</v>
      </c>
      <c r="B4" t="s">
        <v>655</v>
      </c>
      <c r="C4">
        <v>0.69</v>
      </c>
      <c r="D4">
        <f>C4*C4</f>
        <v>0.47609999999999991</v>
      </c>
      <c r="E4">
        <f>AVERAGE(D4:D7)</f>
        <v>0.37636724999999993</v>
      </c>
      <c r="F4" s="7">
        <f>E4+E19</f>
        <v>0.99993949999999987</v>
      </c>
    </row>
    <row r="5" spans="1:6">
      <c r="A5" s="9" t="s">
        <v>627</v>
      </c>
      <c r="B5" t="s">
        <v>656</v>
      </c>
      <c r="C5">
        <v>0.60099999999999998</v>
      </c>
      <c r="D5">
        <f t="shared" ref="D5:D41" si="0">C5*C5</f>
        <v>0.36120099999999999</v>
      </c>
      <c r="F5" s="7"/>
    </row>
    <row r="6" spans="1:6">
      <c r="A6" s="9" t="s">
        <v>627</v>
      </c>
      <c r="B6" t="s">
        <v>657</v>
      </c>
      <c r="C6">
        <v>0.57799999999999996</v>
      </c>
      <c r="D6">
        <f t="shared" si="0"/>
        <v>0.33408399999999994</v>
      </c>
      <c r="F6" s="7"/>
    </row>
    <row r="7" spans="1:6">
      <c r="A7" s="9" t="s">
        <v>627</v>
      </c>
      <c r="B7" t="s">
        <v>658</v>
      </c>
      <c r="C7">
        <v>0.57799999999999996</v>
      </c>
      <c r="D7">
        <f t="shared" si="0"/>
        <v>0.33408399999999994</v>
      </c>
      <c r="F7" s="7"/>
    </row>
    <row r="8" spans="1:6">
      <c r="A8" s="9" t="s">
        <v>627</v>
      </c>
      <c r="B8" t="s">
        <v>633</v>
      </c>
      <c r="F8" s="7"/>
    </row>
    <row r="9" spans="1:6">
      <c r="A9" s="9" t="s">
        <v>627</v>
      </c>
      <c r="B9" t="s">
        <v>634</v>
      </c>
      <c r="C9">
        <v>0.63300000000000001</v>
      </c>
      <c r="D9">
        <f t="shared" si="0"/>
        <v>0.40068900000000002</v>
      </c>
      <c r="E9">
        <f>AVERAGE(D9:D12)</f>
        <v>0.4343172500000001</v>
      </c>
      <c r="F9" s="7">
        <f>E9+E27</f>
        <v>1.00009525</v>
      </c>
    </row>
    <row r="10" spans="1:6">
      <c r="A10" s="9" t="s">
        <v>627</v>
      </c>
      <c r="B10" t="s">
        <v>635</v>
      </c>
      <c r="C10">
        <v>0.68400000000000005</v>
      </c>
      <c r="D10">
        <f t="shared" si="0"/>
        <v>0.46785600000000005</v>
      </c>
      <c r="F10" s="7"/>
    </row>
    <row r="11" spans="1:6">
      <c r="A11" s="9" t="s">
        <v>627</v>
      </c>
      <c r="B11" t="s">
        <v>636</v>
      </c>
      <c r="C11">
        <v>0.65</v>
      </c>
      <c r="D11">
        <f t="shared" si="0"/>
        <v>0.42250000000000004</v>
      </c>
      <c r="F11" s="7"/>
    </row>
    <row r="12" spans="1:6">
      <c r="A12" s="9" t="s">
        <v>627</v>
      </c>
      <c r="B12" t="s">
        <v>637</v>
      </c>
      <c r="C12">
        <v>0.66800000000000004</v>
      </c>
      <c r="D12">
        <f t="shared" si="0"/>
        <v>0.44622400000000007</v>
      </c>
      <c r="F12" s="7"/>
    </row>
    <row r="13" spans="1:6">
      <c r="A13" s="9" t="s">
        <v>627</v>
      </c>
      <c r="B13" t="s">
        <v>583</v>
      </c>
      <c r="F13" s="7"/>
    </row>
    <row r="14" spans="1:6">
      <c r="A14" s="9" t="s">
        <v>627</v>
      </c>
      <c r="B14" t="s">
        <v>638</v>
      </c>
      <c r="C14">
        <v>0.61699999999999999</v>
      </c>
      <c r="D14">
        <f t="shared" si="0"/>
        <v>0.380689</v>
      </c>
      <c r="E14">
        <f>AVERAGE(D14:D17)</f>
        <v>0.41507350000000004</v>
      </c>
      <c r="F14" s="7">
        <f>E14+E35</f>
        <v>0.99977200000000011</v>
      </c>
    </row>
    <row r="15" spans="1:6">
      <c r="A15" s="9" t="s">
        <v>627</v>
      </c>
      <c r="B15" t="s">
        <v>639</v>
      </c>
      <c r="C15">
        <v>0.66800000000000004</v>
      </c>
      <c r="D15">
        <f t="shared" si="0"/>
        <v>0.44622400000000007</v>
      </c>
      <c r="F15" s="7"/>
    </row>
    <row r="16" spans="1:6">
      <c r="A16" s="9" t="s">
        <v>627</v>
      </c>
      <c r="B16" t="s">
        <v>640</v>
      </c>
      <c r="C16">
        <v>0.64100000000000001</v>
      </c>
      <c r="D16">
        <f t="shared" si="0"/>
        <v>0.410881</v>
      </c>
      <c r="F16" s="7"/>
    </row>
    <row r="17" spans="1:6">
      <c r="A17" s="9" t="s">
        <v>627</v>
      </c>
      <c r="B17" t="s">
        <v>641</v>
      </c>
      <c r="C17">
        <v>0.65</v>
      </c>
      <c r="D17">
        <f t="shared" si="0"/>
        <v>0.42250000000000004</v>
      </c>
      <c r="F17" s="7"/>
    </row>
    <row r="18" spans="1:6">
      <c r="A18" s="9" t="s">
        <v>627</v>
      </c>
      <c r="B18" t="s">
        <v>659</v>
      </c>
    </row>
    <row r="19" spans="1:6">
      <c r="A19" s="9" t="s">
        <v>627</v>
      </c>
      <c r="B19" t="s">
        <v>655</v>
      </c>
      <c r="C19">
        <v>0.72399999999999998</v>
      </c>
      <c r="D19">
        <f t="shared" si="0"/>
        <v>0.52417599999999998</v>
      </c>
      <c r="E19">
        <f>AVERAGE(D19:D25)</f>
        <v>0.62357224999999994</v>
      </c>
    </row>
    <row r="20" spans="1:6">
      <c r="A20" s="9" t="s">
        <v>627</v>
      </c>
      <c r="B20" t="s">
        <v>660</v>
      </c>
    </row>
    <row r="21" spans="1:6">
      <c r="A21" s="9" t="s">
        <v>627</v>
      </c>
      <c r="B21" t="s">
        <v>656</v>
      </c>
      <c r="C21">
        <v>0.79900000000000004</v>
      </c>
      <c r="D21">
        <f t="shared" si="0"/>
        <v>0.63840100000000011</v>
      </c>
    </row>
    <row r="22" spans="1:6">
      <c r="A22" s="9" t="s">
        <v>627</v>
      </c>
      <c r="B22" t="s">
        <v>661</v>
      </c>
    </row>
    <row r="23" spans="1:6">
      <c r="A23" s="9" t="s">
        <v>627</v>
      </c>
      <c r="B23" t="s">
        <v>657</v>
      </c>
      <c r="C23">
        <v>0.81599999999999995</v>
      </c>
      <c r="D23">
        <f t="shared" si="0"/>
        <v>0.66585599999999989</v>
      </c>
    </row>
    <row r="24" spans="1:6">
      <c r="A24" s="9" t="s">
        <v>627</v>
      </c>
      <c r="B24" t="s">
        <v>662</v>
      </c>
    </row>
    <row r="25" spans="1:6">
      <c r="A25" s="9" t="s">
        <v>627</v>
      </c>
      <c r="B25" t="s">
        <v>658</v>
      </c>
      <c r="C25">
        <v>0.81599999999999995</v>
      </c>
      <c r="D25">
        <f t="shared" si="0"/>
        <v>0.66585599999999989</v>
      </c>
    </row>
    <row r="26" spans="1:6">
      <c r="A26" s="9" t="s">
        <v>627</v>
      </c>
      <c r="B26" t="s">
        <v>646</v>
      </c>
    </row>
    <row r="27" spans="1:6">
      <c r="A27" s="9" t="s">
        <v>627</v>
      </c>
      <c r="B27" t="s">
        <v>634</v>
      </c>
      <c r="C27">
        <v>0.77400000000000002</v>
      </c>
      <c r="D27">
        <f t="shared" si="0"/>
        <v>0.59907600000000005</v>
      </c>
      <c r="E27">
        <f>AVERAGE(D27:D33)</f>
        <v>0.56577799999999989</v>
      </c>
    </row>
    <row r="28" spans="1:6">
      <c r="A28" s="9" t="s">
        <v>627</v>
      </c>
      <c r="B28" t="s">
        <v>647</v>
      </c>
    </row>
    <row r="29" spans="1:6">
      <c r="A29" s="9" t="s">
        <v>627</v>
      </c>
      <c r="B29" t="s">
        <v>635</v>
      </c>
      <c r="C29">
        <v>0.73</v>
      </c>
      <c r="D29">
        <f t="shared" si="0"/>
        <v>0.53289999999999993</v>
      </c>
    </row>
    <row r="30" spans="1:6">
      <c r="A30" s="9" t="s">
        <v>627</v>
      </c>
      <c r="B30" t="s">
        <v>648</v>
      </c>
    </row>
    <row r="31" spans="1:6">
      <c r="A31" s="9" t="s">
        <v>627</v>
      </c>
      <c r="B31" t="s">
        <v>636</v>
      </c>
      <c r="C31">
        <v>0.76</v>
      </c>
      <c r="D31">
        <f t="shared" si="0"/>
        <v>0.5776</v>
      </c>
    </row>
    <row r="32" spans="1:6">
      <c r="A32" s="9" t="s">
        <v>627</v>
      </c>
      <c r="B32" t="s">
        <v>649</v>
      </c>
    </row>
    <row r="33" spans="1:5">
      <c r="A33" s="9" t="s">
        <v>627</v>
      </c>
      <c r="B33" t="s">
        <v>637</v>
      </c>
      <c r="C33">
        <v>0.74399999999999999</v>
      </c>
      <c r="D33">
        <f t="shared" si="0"/>
        <v>0.55353600000000003</v>
      </c>
    </row>
    <row r="34" spans="1:5">
      <c r="A34" s="9" t="s">
        <v>627</v>
      </c>
      <c r="B34" t="s">
        <v>650</v>
      </c>
    </row>
    <row r="35" spans="1:5">
      <c r="A35" s="9" t="s">
        <v>627</v>
      </c>
      <c r="B35" t="s">
        <v>638</v>
      </c>
      <c r="C35">
        <v>0.78700000000000003</v>
      </c>
      <c r="D35">
        <f t="shared" si="0"/>
        <v>0.61936900000000006</v>
      </c>
      <c r="E35">
        <f>AVERAGE(D35:D41)</f>
        <v>0.58469850000000001</v>
      </c>
    </row>
    <row r="36" spans="1:5">
      <c r="A36" s="9" t="s">
        <v>627</v>
      </c>
      <c r="B36" t="s">
        <v>651</v>
      </c>
    </row>
    <row r="37" spans="1:5">
      <c r="A37" s="9" t="s">
        <v>627</v>
      </c>
      <c r="B37" t="s">
        <v>639</v>
      </c>
      <c r="C37">
        <v>0.74399999999999999</v>
      </c>
      <c r="D37">
        <f t="shared" si="0"/>
        <v>0.55353600000000003</v>
      </c>
    </row>
    <row r="38" spans="1:5">
      <c r="A38" s="9" t="s">
        <v>627</v>
      </c>
      <c r="B38" t="s">
        <v>652</v>
      </c>
    </row>
    <row r="39" spans="1:5">
      <c r="A39" s="9" t="s">
        <v>627</v>
      </c>
      <c r="B39" t="s">
        <v>640</v>
      </c>
      <c r="C39">
        <v>0.76700000000000002</v>
      </c>
      <c r="D39">
        <f t="shared" si="0"/>
        <v>0.58828900000000006</v>
      </c>
    </row>
    <row r="40" spans="1:5">
      <c r="A40" s="9" t="s">
        <v>627</v>
      </c>
      <c r="B40" t="s">
        <v>653</v>
      </c>
    </row>
    <row r="41" spans="1:5">
      <c r="A41" s="9" t="s">
        <v>627</v>
      </c>
      <c r="B41" t="s">
        <v>641</v>
      </c>
      <c r="C41">
        <v>0.76</v>
      </c>
      <c r="D41">
        <f t="shared" si="0"/>
        <v>0.5776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C03E4-A0FE-EA49-94B9-4C7232E458DE}">
  <dimension ref="A1:F24"/>
  <sheetViews>
    <sheetView topLeftCell="D2" workbookViewId="0">
      <selection activeCell="F5" sqref="F5:F12"/>
    </sheetView>
  </sheetViews>
  <sheetFormatPr baseColWidth="10" defaultRowHeight="15.75"/>
  <cols>
    <col min="2" max="2" width="17.5" customWidth="1"/>
  </cols>
  <sheetData>
    <row r="1" spans="1:6" ht="20.25">
      <c r="A1" s="4" t="s">
        <v>493</v>
      </c>
    </row>
    <row r="3" spans="1:6">
      <c r="A3" s="2" t="s">
        <v>0</v>
      </c>
      <c r="B3" t="s">
        <v>1</v>
      </c>
    </row>
    <row r="4" spans="1:6">
      <c r="A4" s="2"/>
      <c r="B4" t="s">
        <v>2</v>
      </c>
      <c r="C4" t="s">
        <v>3</v>
      </c>
    </row>
    <row r="5" spans="1:6">
      <c r="A5" s="2"/>
      <c r="B5" t="s">
        <v>100</v>
      </c>
      <c r="F5" s="7"/>
    </row>
    <row r="6" spans="1:6">
      <c r="A6" s="2"/>
      <c r="B6" t="s">
        <v>101</v>
      </c>
      <c r="C6" t="s">
        <v>180</v>
      </c>
      <c r="D6">
        <f>C6*C6</f>
        <v>0.54464400000000002</v>
      </c>
      <c r="E6">
        <f>AVERAGE(D6:D8)</f>
        <v>0.53282866666666673</v>
      </c>
      <c r="F6" s="7">
        <f>E6+E14</f>
        <v>1.0003123333333335</v>
      </c>
    </row>
    <row r="7" spans="1:6">
      <c r="A7" s="2"/>
      <c r="B7" t="s">
        <v>103</v>
      </c>
      <c r="C7" t="s">
        <v>153</v>
      </c>
      <c r="D7">
        <f t="shared" ref="D7:D24" si="0">C7*C7</f>
        <v>0.47472099999999995</v>
      </c>
      <c r="F7" s="7"/>
    </row>
    <row r="8" spans="1:6">
      <c r="A8" s="2"/>
      <c r="B8" t="s">
        <v>105</v>
      </c>
      <c r="C8" t="s">
        <v>35</v>
      </c>
      <c r="D8">
        <f t="shared" si="0"/>
        <v>0.579121</v>
      </c>
      <c r="F8" s="7"/>
    </row>
    <row r="9" spans="1:6">
      <c r="A9" s="2"/>
      <c r="B9" t="s">
        <v>111</v>
      </c>
      <c r="F9" s="7"/>
    </row>
    <row r="10" spans="1:6">
      <c r="A10" s="2"/>
      <c r="B10" t="s">
        <v>112</v>
      </c>
      <c r="C10" t="s">
        <v>74</v>
      </c>
      <c r="D10">
        <f t="shared" si="0"/>
        <v>0.32376099999999997</v>
      </c>
      <c r="E10">
        <f>AVERAGE(D10:D12)</f>
        <v>0.30485266666666666</v>
      </c>
      <c r="F10" s="7">
        <f>E10+E20</f>
        <v>1.0004706666666667</v>
      </c>
    </row>
    <row r="11" spans="1:6">
      <c r="A11" s="2"/>
      <c r="B11" t="s">
        <v>114</v>
      </c>
      <c r="C11" t="s">
        <v>428</v>
      </c>
      <c r="D11">
        <f t="shared" si="0"/>
        <v>0.29811600000000005</v>
      </c>
      <c r="F11" s="7"/>
    </row>
    <row r="12" spans="1:6">
      <c r="A12" s="2"/>
      <c r="B12" t="s">
        <v>116</v>
      </c>
      <c r="C12" t="s">
        <v>429</v>
      </c>
      <c r="D12">
        <f t="shared" si="0"/>
        <v>0.29268100000000002</v>
      </c>
      <c r="F12" s="7"/>
    </row>
    <row r="13" spans="1:6">
      <c r="A13" s="2"/>
      <c r="B13" t="s">
        <v>122</v>
      </c>
    </row>
    <row r="14" spans="1:6">
      <c r="A14" s="2"/>
      <c r="B14" t="s">
        <v>101</v>
      </c>
      <c r="C14" t="s">
        <v>151</v>
      </c>
      <c r="D14">
        <f t="shared" si="0"/>
        <v>0.45562500000000006</v>
      </c>
      <c r="E14">
        <f>AVERAGE(D14:D18)</f>
        <v>0.46748366666666669</v>
      </c>
    </row>
    <row r="15" spans="1:6">
      <c r="A15" s="2"/>
      <c r="B15" t="s">
        <v>124</v>
      </c>
    </row>
    <row r="16" spans="1:6">
      <c r="A16" s="2"/>
      <c r="B16" t="s">
        <v>103</v>
      </c>
      <c r="C16" t="s">
        <v>181</v>
      </c>
      <c r="D16">
        <f t="shared" si="0"/>
        <v>0.52562500000000001</v>
      </c>
    </row>
    <row r="17" spans="1:5">
      <c r="A17" s="2"/>
      <c r="B17" t="s">
        <v>126</v>
      </c>
    </row>
    <row r="18" spans="1:5">
      <c r="A18" s="2"/>
      <c r="B18" t="s">
        <v>105</v>
      </c>
      <c r="C18" t="s">
        <v>18</v>
      </c>
      <c r="D18">
        <f t="shared" si="0"/>
        <v>0.42120100000000005</v>
      </c>
    </row>
    <row r="19" spans="1:5">
      <c r="A19" s="2"/>
      <c r="B19" t="s">
        <v>132</v>
      </c>
    </row>
    <row r="20" spans="1:5">
      <c r="A20" s="2"/>
      <c r="B20" t="s">
        <v>112</v>
      </c>
      <c r="C20" t="s">
        <v>98</v>
      </c>
      <c r="D20">
        <f t="shared" si="0"/>
        <v>0.67732899999999996</v>
      </c>
      <c r="E20">
        <f>AVERAGE(D20:D24)</f>
        <v>0.69561799999999996</v>
      </c>
    </row>
    <row r="21" spans="1:5">
      <c r="A21" s="2"/>
      <c r="B21" t="s">
        <v>135</v>
      </c>
    </row>
    <row r="22" spans="1:5">
      <c r="A22" s="2"/>
      <c r="B22" t="s">
        <v>114</v>
      </c>
      <c r="C22" t="s">
        <v>305</v>
      </c>
      <c r="D22">
        <f t="shared" si="0"/>
        <v>0.70224399999999998</v>
      </c>
    </row>
    <row r="23" spans="1:5">
      <c r="A23" s="2"/>
      <c r="B23" t="s">
        <v>137</v>
      </c>
    </row>
    <row r="24" spans="1:5">
      <c r="A24" s="2"/>
      <c r="B24" t="s">
        <v>116</v>
      </c>
      <c r="C24" t="s">
        <v>430</v>
      </c>
      <c r="D24">
        <f t="shared" si="0"/>
        <v>0.70728099999999994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94EFA-7D67-9C47-BC02-AA0158711399}">
  <dimension ref="A1:F44"/>
  <sheetViews>
    <sheetView topLeftCell="A8" workbookViewId="0">
      <selection activeCell="F5" sqref="F5:F19"/>
    </sheetView>
  </sheetViews>
  <sheetFormatPr baseColWidth="10" defaultRowHeight="15.75"/>
  <cols>
    <col min="2" max="2" width="18.375" customWidth="1"/>
  </cols>
  <sheetData>
    <row r="1" spans="1:6" ht="21">
      <c r="A1" s="5" t="s">
        <v>431</v>
      </c>
    </row>
    <row r="3" spans="1:6">
      <c r="A3" s="2" t="s">
        <v>0</v>
      </c>
      <c r="B3" t="s">
        <v>1</v>
      </c>
    </row>
    <row r="4" spans="1:6">
      <c r="A4" s="2"/>
      <c r="B4" t="s">
        <v>2</v>
      </c>
      <c r="C4" t="s">
        <v>3</v>
      </c>
      <c r="E4" t="s">
        <v>664</v>
      </c>
    </row>
    <row r="5" spans="1:6">
      <c r="A5" s="2"/>
      <c r="B5" t="s">
        <v>4</v>
      </c>
      <c r="F5" s="7"/>
    </row>
    <row r="6" spans="1:6">
      <c r="A6" s="2"/>
      <c r="B6" t="s">
        <v>432</v>
      </c>
      <c r="C6" t="s">
        <v>167</v>
      </c>
      <c r="D6">
        <f>C6*C6</f>
        <v>0.52128399999999997</v>
      </c>
      <c r="E6">
        <f>AVERAGE(D6:D8)</f>
        <v>0.52316299999999993</v>
      </c>
      <c r="F6" s="7">
        <f>E6+E22</f>
        <v>1.0001926666666665</v>
      </c>
    </row>
    <row r="7" spans="1:6">
      <c r="A7" s="2"/>
      <c r="B7" t="s">
        <v>433</v>
      </c>
      <c r="C7" t="s">
        <v>226</v>
      </c>
      <c r="D7">
        <f t="shared" ref="D7:D44" si="0">C7*C7</f>
        <v>0.48720399999999991</v>
      </c>
      <c r="F7" s="7"/>
    </row>
    <row r="8" spans="1:6">
      <c r="A8" s="2"/>
      <c r="B8" t="s">
        <v>434</v>
      </c>
      <c r="C8" t="s">
        <v>435</v>
      </c>
      <c r="D8">
        <f t="shared" si="0"/>
        <v>0.56100099999999997</v>
      </c>
      <c r="F8" s="7"/>
    </row>
    <row r="9" spans="1:6">
      <c r="A9" s="2"/>
      <c r="B9" t="s">
        <v>436</v>
      </c>
      <c r="F9" s="7"/>
    </row>
    <row r="10" spans="1:6">
      <c r="A10" s="2"/>
      <c r="B10" t="s">
        <v>437</v>
      </c>
      <c r="C10" t="s">
        <v>15</v>
      </c>
      <c r="D10">
        <f t="shared" si="0"/>
        <v>0.37822499999999998</v>
      </c>
      <c r="E10">
        <f>AVERAGE(D10:D12)</f>
        <v>0.31600466666666666</v>
      </c>
      <c r="F10" s="7">
        <f>E10+E28</f>
        <v>1.0001653333333334</v>
      </c>
    </row>
    <row r="11" spans="1:6">
      <c r="A11" s="2"/>
      <c r="B11" t="s">
        <v>438</v>
      </c>
      <c r="C11" t="s">
        <v>439</v>
      </c>
      <c r="D11">
        <f t="shared" si="0"/>
        <v>0.267289</v>
      </c>
      <c r="F11" s="7"/>
    </row>
    <row r="12" spans="1:6">
      <c r="A12" s="2"/>
      <c r="B12" t="s">
        <v>440</v>
      </c>
      <c r="C12" t="s">
        <v>336</v>
      </c>
      <c r="D12">
        <f t="shared" si="0"/>
        <v>0.30250000000000005</v>
      </c>
      <c r="F12" s="7"/>
    </row>
    <row r="13" spans="1:6">
      <c r="A13" s="2"/>
      <c r="B13" t="s">
        <v>441</v>
      </c>
      <c r="F13" s="7"/>
    </row>
    <row r="14" spans="1:6">
      <c r="A14" s="2"/>
      <c r="B14" t="s">
        <v>442</v>
      </c>
      <c r="C14" t="s">
        <v>443</v>
      </c>
      <c r="D14">
        <f t="shared" si="0"/>
        <v>0.41473600000000005</v>
      </c>
      <c r="E14">
        <f>AVERAGE(D14:D16)</f>
        <v>0.3908666666666667</v>
      </c>
      <c r="F14" s="7">
        <f>E14+E34</f>
        <v>1.0001726666666668</v>
      </c>
    </row>
    <row r="15" spans="1:6">
      <c r="A15" s="2"/>
      <c r="B15" t="s">
        <v>444</v>
      </c>
      <c r="C15" t="s">
        <v>311</v>
      </c>
      <c r="D15">
        <f t="shared" si="0"/>
        <v>0.32489999999999997</v>
      </c>
      <c r="F15" s="7"/>
    </row>
    <row r="16" spans="1:6">
      <c r="A16" s="2"/>
      <c r="B16" t="s">
        <v>445</v>
      </c>
      <c r="C16" t="s">
        <v>446</v>
      </c>
      <c r="D16">
        <f>C16*C16</f>
        <v>0.43296400000000002</v>
      </c>
      <c r="F16" s="7"/>
    </row>
    <row r="17" spans="1:6">
      <c r="A17" s="2"/>
      <c r="B17" t="s">
        <v>447</v>
      </c>
      <c r="F17" s="7"/>
    </row>
    <row r="18" spans="1:6">
      <c r="A18" s="2"/>
      <c r="B18" t="s">
        <v>448</v>
      </c>
      <c r="C18" t="s">
        <v>449</v>
      </c>
      <c r="D18">
        <f t="shared" si="0"/>
        <v>0.24700900000000001</v>
      </c>
      <c r="E18">
        <f>AVERAGE(D18:D20)</f>
        <v>0.26016299999999998</v>
      </c>
      <c r="F18" s="7">
        <f>E18+E40</f>
        <v>0.99990766666666664</v>
      </c>
    </row>
    <row r="19" spans="1:6">
      <c r="A19" s="2"/>
      <c r="B19" t="s">
        <v>450</v>
      </c>
      <c r="C19" t="s">
        <v>418</v>
      </c>
      <c r="D19">
        <f t="shared" si="0"/>
        <v>0.244036</v>
      </c>
      <c r="F19" s="7"/>
    </row>
    <row r="20" spans="1:6">
      <c r="A20" s="2"/>
      <c r="B20" t="s">
        <v>451</v>
      </c>
      <c r="C20" t="s">
        <v>452</v>
      </c>
      <c r="D20">
        <f t="shared" si="0"/>
        <v>0.28944400000000003</v>
      </c>
    </row>
    <row r="21" spans="1:6">
      <c r="A21" s="2"/>
      <c r="B21" t="s">
        <v>24</v>
      </c>
    </row>
    <row r="22" spans="1:6">
      <c r="A22" s="2"/>
      <c r="B22" t="s">
        <v>432</v>
      </c>
      <c r="C22" t="s">
        <v>186</v>
      </c>
      <c r="D22">
        <f t="shared" si="0"/>
        <v>0.47886399999999996</v>
      </c>
      <c r="E22">
        <f>AVERAGE(D22:D26)</f>
        <v>0.47702966666666669</v>
      </c>
    </row>
    <row r="23" spans="1:6">
      <c r="A23" s="2"/>
      <c r="B23" t="s">
        <v>25</v>
      </c>
    </row>
    <row r="24" spans="1:6">
      <c r="A24" s="2"/>
      <c r="B24" t="s">
        <v>433</v>
      </c>
      <c r="C24" t="s">
        <v>209</v>
      </c>
      <c r="D24">
        <f t="shared" si="0"/>
        <v>0.512656</v>
      </c>
    </row>
    <row r="25" spans="1:6">
      <c r="A25" s="2"/>
      <c r="B25" t="s">
        <v>26</v>
      </c>
    </row>
    <row r="26" spans="1:6">
      <c r="A26" s="2"/>
      <c r="B26" t="s">
        <v>434</v>
      </c>
      <c r="C26" t="s">
        <v>453</v>
      </c>
      <c r="D26">
        <f t="shared" si="0"/>
        <v>0.43956900000000004</v>
      </c>
    </row>
    <row r="27" spans="1:6">
      <c r="A27" s="2"/>
      <c r="B27" t="s">
        <v>454</v>
      </c>
    </row>
    <row r="28" spans="1:6">
      <c r="A28" s="2"/>
      <c r="B28" t="s">
        <v>437</v>
      </c>
      <c r="C28" t="s">
        <v>455</v>
      </c>
      <c r="D28">
        <f t="shared" si="0"/>
        <v>0.6225210000000001</v>
      </c>
      <c r="E28">
        <f>AVERAGE(D28:D32)</f>
        <v>0.68416066666666664</v>
      </c>
    </row>
    <row r="29" spans="1:6">
      <c r="A29" s="2"/>
      <c r="B29" t="s">
        <v>456</v>
      </c>
    </row>
    <row r="30" spans="1:6">
      <c r="A30" s="2"/>
      <c r="B30" t="s">
        <v>438</v>
      </c>
      <c r="C30" t="s">
        <v>457</v>
      </c>
      <c r="D30">
        <f t="shared" si="0"/>
        <v>0.73273599999999994</v>
      </c>
    </row>
    <row r="31" spans="1:6">
      <c r="A31" s="2"/>
      <c r="B31" t="s">
        <v>458</v>
      </c>
    </row>
    <row r="32" spans="1:6">
      <c r="A32" s="2"/>
      <c r="B32" t="s">
        <v>440</v>
      </c>
      <c r="C32" t="s">
        <v>459</v>
      </c>
      <c r="D32">
        <f t="shared" si="0"/>
        <v>0.69722499999999998</v>
      </c>
    </row>
    <row r="33" spans="1:5">
      <c r="A33" s="2"/>
      <c r="B33" t="s">
        <v>460</v>
      </c>
    </row>
    <row r="34" spans="1:5">
      <c r="A34" s="2"/>
      <c r="B34" t="s">
        <v>442</v>
      </c>
      <c r="C34" t="s">
        <v>461</v>
      </c>
      <c r="D34">
        <f t="shared" si="0"/>
        <v>0.585225</v>
      </c>
      <c r="E34">
        <f>AVERAGE(D34:D38)</f>
        <v>0.60930600000000001</v>
      </c>
    </row>
    <row r="35" spans="1:5">
      <c r="A35" s="2"/>
      <c r="B35" t="s">
        <v>462</v>
      </c>
    </row>
    <row r="36" spans="1:5">
      <c r="A36" s="2"/>
      <c r="B36" t="s">
        <v>444</v>
      </c>
      <c r="C36" t="s">
        <v>221</v>
      </c>
      <c r="D36">
        <f t="shared" si="0"/>
        <v>0.67568399999999995</v>
      </c>
    </row>
    <row r="37" spans="1:5">
      <c r="A37" s="2"/>
      <c r="B37" t="s">
        <v>463</v>
      </c>
    </row>
    <row r="38" spans="1:5">
      <c r="A38" s="2"/>
      <c r="B38" t="s">
        <v>445</v>
      </c>
      <c r="C38" t="s">
        <v>464</v>
      </c>
      <c r="D38">
        <f t="shared" si="0"/>
        <v>0.56700899999999999</v>
      </c>
    </row>
    <row r="39" spans="1:5">
      <c r="A39" s="2"/>
      <c r="B39" t="s">
        <v>465</v>
      </c>
    </row>
    <row r="40" spans="1:5">
      <c r="A40" s="2"/>
      <c r="B40" t="s">
        <v>448</v>
      </c>
      <c r="C40" t="s">
        <v>466</v>
      </c>
      <c r="D40">
        <f t="shared" si="0"/>
        <v>0.75342399999999998</v>
      </c>
      <c r="E40">
        <f>AVERAGE(D40:D44)</f>
        <v>0.73974466666666672</v>
      </c>
    </row>
    <row r="41" spans="1:5">
      <c r="A41" s="2"/>
      <c r="B41" t="s">
        <v>467</v>
      </c>
    </row>
    <row r="42" spans="1:5">
      <c r="A42" s="2"/>
      <c r="B42" t="s">
        <v>450</v>
      </c>
      <c r="C42" t="s">
        <v>468</v>
      </c>
      <c r="D42">
        <f t="shared" si="0"/>
        <v>0.75516099999999997</v>
      </c>
    </row>
    <row r="43" spans="1:5">
      <c r="A43" s="2"/>
      <c r="B43" t="s">
        <v>469</v>
      </c>
    </row>
    <row r="44" spans="1:5">
      <c r="A44" s="2"/>
      <c r="B44" t="s">
        <v>451</v>
      </c>
      <c r="C44" t="s">
        <v>470</v>
      </c>
      <c r="D44">
        <f t="shared" si="0"/>
        <v>0.71064899999999998</v>
      </c>
    </row>
  </sheetData>
  <phoneticPr fontId="5" type="noConversion"/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D356D-04DD-B241-994F-0753E5D886E7}">
  <dimension ref="A2:X57"/>
  <sheetViews>
    <sheetView workbookViewId="0"/>
  </sheetViews>
  <sheetFormatPr baseColWidth="10" defaultRowHeight="15.75"/>
  <sheetData>
    <row r="2" spans="1:24">
      <c r="A2" s="9"/>
      <c r="B2" s="1" t="s">
        <v>702</v>
      </c>
      <c r="G2" s="1" t="s">
        <v>703</v>
      </c>
      <c r="M2" s="1" t="s">
        <v>722</v>
      </c>
      <c r="S2" s="1" t="s">
        <v>740</v>
      </c>
    </row>
    <row r="3" spans="1:24">
      <c r="A3" s="9" t="s">
        <v>627</v>
      </c>
      <c r="B3" t="s">
        <v>2</v>
      </c>
      <c r="C3" t="s">
        <v>663</v>
      </c>
      <c r="E3" t="s">
        <v>664</v>
      </c>
      <c r="G3" s="9" t="s">
        <v>0</v>
      </c>
      <c r="H3" t="s">
        <v>1</v>
      </c>
      <c r="M3" s="9" t="s">
        <v>0</v>
      </c>
      <c r="N3" t="s">
        <v>1</v>
      </c>
      <c r="S3" s="9" t="s">
        <v>0</v>
      </c>
      <c r="T3" t="s">
        <v>1</v>
      </c>
    </row>
    <row r="4" spans="1:24">
      <c r="A4" s="9" t="s">
        <v>627</v>
      </c>
      <c r="B4" t="s">
        <v>666</v>
      </c>
      <c r="F4" s="7"/>
      <c r="G4" s="9" t="s">
        <v>627</v>
      </c>
      <c r="H4" t="s">
        <v>2</v>
      </c>
      <c r="I4" t="s">
        <v>721</v>
      </c>
      <c r="K4" t="s">
        <v>664</v>
      </c>
      <c r="M4" s="9" t="s">
        <v>627</v>
      </c>
      <c r="N4" t="s">
        <v>2</v>
      </c>
      <c r="O4" t="s">
        <v>663</v>
      </c>
      <c r="Q4" t="s">
        <v>664</v>
      </c>
      <c r="S4" s="9" t="s">
        <v>627</v>
      </c>
      <c r="T4" t="s">
        <v>2</v>
      </c>
      <c r="U4" t="s">
        <v>721</v>
      </c>
      <c r="W4" t="s">
        <v>664</v>
      </c>
    </row>
    <row r="5" spans="1:24">
      <c r="A5" s="9" t="s">
        <v>627</v>
      </c>
      <c r="B5" t="s">
        <v>667</v>
      </c>
      <c r="C5">
        <v>0.42499999999999999</v>
      </c>
      <c r="D5">
        <f>C5*C5</f>
        <v>0.18062499999999998</v>
      </c>
      <c r="E5">
        <f>AVERAGE(D5:D8)</f>
        <v>0.20585275</v>
      </c>
      <c r="F5" s="7">
        <f>E5+E24</f>
        <v>0.99983525000000006</v>
      </c>
      <c r="G5" s="9" t="s">
        <v>627</v>
      </c>
      <c r="H5" t="s">
        <v>704</v>
      </c>
      <c r="L5" s="7"/>
      <c r="M5" s="9" t="s">
        <v>627</v>
      </c>
      <c r="N5" t="s">
        <v>723</v>
      </c>
      <c r="S5" s="9" t="s">
        <v>627</v>
      </c>
      <c r="T5" t="s">
        <v>741</v>
      </c>
    </row>
    <row r="6" spans="1:24">
      <c r="A6" s="9" t="s">
        <v>627</v>
      </c>
      <c r="B6" t="s">
        <v>668</v>
      </c>
      <c r="C6">
        <v>0.46899999999999997</v>
      </c>
      <c r="D6">
        <f t="shared" ref="D6:D55" si="0">C6*C6</f>
        <v>0.21996099999999996</v>
      </c>
      <c r="F6" s="7"/>
      <c r="G6" s="9" t="s">
        <v>627</v>
      </c>
      <c r="H6" t="s">
        <v>705</v>
      </c>
      <c r="I6">
        <v>0.20399999999999999</v>
      </c>
      <c r="J6">
        <f>I6*I6</f>
        <v>4.1615999999999993E-2</v>
      </c>
      <c r="K6">
        <f>AVERAGE(J6:J9)</f>
        <v>8.9684250000000007E-2</v>
      </c>
      <c r="L6" s="7">
        <f>K6+K26</f>
        <v>1.0002217499999999</v>
      </c>
      <c r="M6" s="9" t="s">
        <v>627</v>
      </c>
      <c r="N6" t="s">
        <v>724</v>
      </c>
      <c r="O6">
        <v>0.30499999999999999</v>
      </c>
      <c r="P6">
        <f>O6*O6</f>
        <v>9.3024999999999997E-2</v>
      </c>
      <c r="Q6">
        <f>AVERAGE(P6:P9)</f>
        <v>0.15161450000000001</v>
      </c>
      <c r="R6" s="7">
        <f>Q6+Q26</f>
        <v>1.000467</v>
      </c>
      <c r="S6" s="9" t="s">
        <v>627</v>
      </c>
      <c r="T6" t="s">
        <v>742</v>
      </c>
      <c r="U6">
        <v>0.23300000000000001</v>
      </c>
      <c r="V6">
        <f>U6*U6</f>
        <v>5.4289000000000004E-2</v>
      </c>
      <c r="W6">
        <f>AVERAGE(V6:V9)</f>
        <v>8.7511000000000005E-2</v>
      </c>
      <c r="X6" s="7">
        <f>W6+W26</f>
        <v>1.0001372499999999</v>
      </c>
    </row>
    <row r="7" spans="1:24">
      <c r="A7" s="9" t="s">
        <v>627</v>
      </c>
      <c r="B7" t="s">
        <v>669</v>
      </c>
      <c r="C7">
        <v>0.443</v>
      </c>
      <c r="D7">
        <f t="shared" si="0"/>
        <v>0.19624900000000001</v>
      </c>
      <c r="F7" s="7"/>
      <c r="G7" s="9" t="s">
        <v>627</v>
      </c>
      <c r="H7" t="s">
        <v>706</v>
      </c>
      <c r="I7">
        <v>0.29599999999999999</v>
      </c>
      <c r="J7">
        <f t="shared" ref="J7:J56" si="1">I7*I7</f>
        <v>8.7615999999999986E-2</v>
      </c>
      <c r="L7" s="7"/>
      <c r="M7" s="9" t="s">
        <v>627</v>
      </c>
      <c r="N7" t="s">
        <v>725</v>
      </c>
      <c r="O7">
        <v>0.372</v>
      </c>
      <c r="P7">
        <f t="shared" ref="P7:P56" si="2">O7*O7</f>
        <v>0.13838400000000001</v>
      </c>
      <c r="R7" s="7"/>
      <c r="S7" s="9" t="s">
        <v>627</v>
      </c>
      <c r="T7" t="s">
        <v>743</v>
      </c>
      <c r="U7">
        <v>0.317</v>
      </c>
      <c r="V7">
        <f t="shared" ref="V7:V56" si="3">U7*U7</f>
        <v>0.10048900000000001</v>
      </c>
      <c r="X7" s="7"/>
    </row>
    <row r="8" spans="1:24">
      <c r="A8" s="9" t="s">
        <v>627</v>
      </c>
      <c r="B8" t="s">
        <v>670</v>
      </c>
      <c r="C8">
        <v>0.47599999999999998</v>
      </c>
      <c r="D8">
        <f t="shared" si="0"/>
        <v>0.22657599999999997</v>
      </c>
      <c r="F8" s="7"/>
      <c r="G8" s="9" t="s">
        <v>627</v>
      </c>
      <c r="H8" t="s">
        <v>707</v>
      </c>
      <c r="I8">
        <v>0.28100000000000003</v>
      </c>
      <c r="J8">
        <f t="shared" si="1"/>
        <v>7.8961000000000017E-2</v>
      </c>
      <c r="L8" s="7"/>
      <c r="M8" s="9" t="s">
        <v>627</v>
      </c>
      <c r="N8" t="s">
        <v>726</v>
      </c>
      <c r="O8">
        <v>0.39500000000000002</v>
      </c>
      <c r="P8">
        <f t="shared" si="2"/>
        <v>0.15602500000000002</v>
      </c>
      <c r="R8" s="7"/>
      <c r="S8" s="9" t="s">
        <v>627</v>
      </c>
      <c r="T8" t="s">
        <v>744</v>
      </c>
      <c r="U8">
        <v>0.32900000000000001</v>
      </c>
      <c r="V8">
        <f t="shared" si="3"/>
        <v>0.108241</v>
      </c>
      <c r="X8" s="7"/>
    </row>
    <row r="9" spans="1:24">
      <c r="A9" s="9" t="s">
        <v>627</v>
      </c>
      <c r="B9" t="s">
        <v>671</v>
      </c>
      <c r="D9">
        <f t="shared" si="0"/>
        <v>0</v>
      </c>
      <c r="F9" s="7"/>
      <c r="G9" s="9" t="s">
        <v>627</v>
      </c>
      <c r="H9" t="s">
        <v>708</v>
      </c>
      <c r="I9">
        <v>0.38800000000000001</v>
      </c>
      <c r="J9">
        <f t="shared" si="1"/>
        <v>0.15054400000000001</v>
      </c>
      <c r="L9" s="7"/>
      <c r="M9" s="9" t="s">
        <v>627</v>
      </c>
      <c r="N9" t="s">
        <v>727</v>
      </c>
      <c r="O9">
        <v>0.46800000000000003</v>
      </c>
      <c r="P9">
        <f t="shared" si="2"/>
        <v>0.21902400000000002</v>
      </c>
      <c r="R9" s="7"/>
      <c r="S9" s="9" t="s">
        <v>627</v>
      </c>
      <c r="T9" t="s">
        <v>745</v>
      </c>
      <c r="U9">
        <v>0.29499999999999998</v>
      </c>
      <c r="V9">
        <f t="shared" si="3"/>
        <v>8.7024999999999991E-2</v>
      </c>
      <c r="X9" s="7"/>
    </row>
    <row r="10" spans="1:24">
      <c r="A10" s="9" t="s">
        <v>627</v>
      </c>
      <c r="B10" t="s">
        <v>672</v>
      </c>
      <c r="C10">
        <v>0.67500000000000004</v>
      </c>
      <c r="D10">
        <f t="shared" si="0"/>
        <v>0.45562500000000006</v>
      </c>
      <c r="E10">
        <f>AVERAGE(D10:D13)</f>
        <v>0.44803725000000011</v>
      </c>
      <c r="F10" s="7">
        <f>E10+E33</f>
        <v>1.0002007500000001</v>
      </c>
      <c r="G10" s="9" t="s">
        <v>627</v>
      </c>
      <c r="H10" t="s">
        <v>671</v>
      </c>
      <c r="J10">
        <f t="shared" si="1"/>
        <v>0</v>
      </c>
      <c r="L10" s="7"/>
      <c r="M10" s="9" t="s">
        <v>627</v>
      </c>
      <c r="N10" t="s">
        <v>671</v>
      </c>
      <c r="R10" s="7"/>
      <c r="S10" s="9" t="s">
        <v>627</v>
      </c>
      <c r="T10" t="s">
        <v>671</v>
      </c>
      <c r="V10">
        <f t="shared" si="3"/>
        <v>0</v>
      </c>
      <c r="X10" s="7"/>
    </row>
    <row r="11" spans="1:24">
      <c r="A11" s="9" t="s">
        <v>627</v>
      </c>
      <c r="B11" t="s">
        <v>673</v>
      </c>
      <c r="C11">
        <v>0.68200000000000005</v>
      </c>
      <c r="D11">
        <f t="shared" si="0"/>
        <v>0.46512400000000009</v>
      </c>
      <c r="F11" s="7"/>
      <c r="G11" s="9" t="s">
        <v>627</v>
      </c>
      <c r="H11" t="s">
        <v>709</v>
      </c>
      <c r="I11">
        <v>0.70299999999999996</v>
      </c>
      <c r="J11">
        <f t="shared" si="1"/>
        <v>0.49420899999999995</v>
      </c>
      <c r="K11">
        <f>AVERAGE(J11:J14)</f>
        <v>0.48654900000000001</v>
      </c>
      <c r="L11" s="7">
        <f>K11+K34</f>
        <v>1.0003197500000001</v>
      </c>
      <c r="M11" s="9" t="s">
        <v>627</v>
      </c>
      <c r="N11" t="s">
        <v>728</v>
      </c>
      <c r="O11">
        <v>0.70399999999999996</v>
      </c>
      <c r="P11">
        <f t="shared" si="2"/>
        <v>0.49561599999999995</v>
      </c>
      <c r="Q11">
        <f>AVERAGE(P11:P14)</f>
        <v>0.47631649999999998</v>
      </c>
      <c r="R11" s="7">
        <f>Q11+Q34</f>
        <v>1.0003262499999999</v>
      </c>
      <c r="S11" s="9" t="s">
        <v>627</v>
      </c>
      <c r="T11" t="s">
        <v>746</v>
      </c>
      <c r="U11">
        <v>0.69399999999999995</v>
      </c>
      <c r="V11">
        <f t="shared" si="3"/>
        <v>0.48163599999999995</v>
      </c>
      <c r="W11">
        <f>AVERAGE(V11:V14)</f>
        <v>0.48861249999999995</v>
      </c>
      <c r="X11" s="7">
        <f>W11+W34</f>
        <v>0.99984899999999999</v>
      </c>
    </row>
    <row r="12" spans="1:24">
      <c r="A12" s="9" t="s">
        <v>627</v>
      </c>
      <c r="B12" t="s">
        <v>674</v>
      </c>
      <c r="C12">
        <v>0.67</v>
      </c>
      <c r="D12">
        <f t="shared" si="0"/>
        <v>0.44890000000000008</v>
      </c>
      <c r="F12" s="7"/>
      <c r="G12" s="9" t="s">
        <v>627</v>
      </c>
      <c r="H12" t="s">
        <v>710</v>
      </c>
      <c r="I12">
        <v>0.70499999999999996</v>
      </c>
      <c r="J12">
        <f t="shared" si="1"/>
        <v>0.49702499999999994</v>
      </c>
      <c r="L12" s="7"/>
      <c r="M12" s="9" t="s">
        <v>627</v>
      </c>
      <c r="N12" t="s">
        <v>729</v>
      </c>
      <c r="O12">
        <v>0.70499999999999996</v>
      </c>
      <c r="P12">
        <f t="shared" si="2"/>
        <v>0.49702499999999994</v>
      </c>
      <c r="R12" s="7"/>
      <c r="S12" s="9" t="s">
        <v>627</v>
      </c>
      <c r="T12" t="s">
        <v>747</v>
      </c>
      <c r="U12">
        <v>0.69799999999999995</v>
      </c>
      <c r="V12">
        <f t="shared" si="3"/>
        <v>0.48720399999999991</v>
      </c>
      <c r="X12" s="7"/>
    </row>
    <row r="13" spans="1:24">
      <c r="A13" s="9" t="s">
        <v>627</v>
      </c>
      <c r="B13" t="s">
        <v>675</v>
      </c>
      <c r="C13">
        <v>0.65</v>
      </c>
      <c r="D13">
        <f t="shared" si="0"/>
        <v>0.42250000000000004</v>
      </c>
      <c r="F13" s="7"/>
      <c r="G13" s="9" t="s">
        <v>627</v>
      </c>
      <c r="H13" t="s">
        <v>711</v>
      </c>
      <c r="I13">
        <v>0.69099999999999995</v>
      </c>
      <c r="J13">
        <f t="shared" si="1"/>
        <v>0.47748099999999993</v>
      </c>
      <c r="L13" s="7"/>
      <c r="M13" s="9" t="s">
        <v>627</v>
      </c>
      <c r="N13" t="s">
        <v>730</v>
      </c>
      <c r="O13">
        <v>0.67900000000000005</v>
      </c>
      <c r="P13">
        <f t="shared" si="2"/>
        <v>0.46104100000000009</v>
      </c>
      <c r="R13" s="7"/>
      <c r="S13" s="9" t="s">
        <v>627</v>
      </c>
      <c r="T13" t="s">
        <v>748</v>
      </c>
      <c r="U13">
        <v>0.70099999999999996</v>
      </c>
      <c r="V13">
        <f t="shared" si="3"/>
        <v>0.49140099999999992</v>
      </c>
      <c r="X13" s="7"/>
    </row>
    <row r="14" spans="1:24">
      <c r="A14" s="9" t="s">
        <v>627</v>
      </c>
      <c r="B14" t="s">
        <v>676</v>
      </c>
      <c r="D14">
        <f t="shared" si="0"/>
        <v>0</v>
      </c>
      <c r="F14" s="7"/>
      <c r="G14" s="9" t="s">
        <v>627</v>
      </c>
      <c r="H14" t="s">
        <v>712</v>
      </c>
      <c r="I14">
        <v>0.69099999999999995</v>
      </c>
      <c r="J14">
        <f t="shared" si="1"/>
        <v>0.47748099999999993</v>
      </c>
      <c r="L14" s="7"/>
      <c r="M14" s="9" t="s">
        <v>627</v>
      </c>
      <c r="N14" t="s">
        <v>731</v>
      </c>
      <c r="O14">
        <v>0.67200000000000004</v>
      </c>
      <c r="P14">
        <f t="shared" si="2"/>
        <v>0.45158400000000004</v>
      </c>
      <c r="R14" s="7"/>
      <c r="S14" s="9" t="s">
        <v>627</v>
      </c>
      <c r="T14" t="s">
        <v>749</v>
      </c>
      <c r="U14">
        <v>0.70299999999999996</v>
      </c>
      <c r="V14">
        <f t="shared" si="3"/>
        <v>0.49420899999999995</v>
      </c>
      <c r="X14" s="7"/>
    </row>
    <row r="15" spans="1:24">
      <c r="A15" s="9" t="s">
        <v>627</v>
      </c>
      <c r="B15" t="s">
        <v>677</v>
      </c>
      <c r="C15">
        <v>0.51900000000000002</v>
      </c>
      <c r="D15">
        <f t="shared" si="0"/>
        <v>0.26936100000000002</v>
      </c>
      <c r="E15">
        <f>AVERAGE(D15:D18)</f>
        <v>0.29618225000000004</v>
      </c>
      <c r="F15" s="7">
        <f>E15+E41</f>
        <v>0.99990899999999994</v>
      </c>
      <c r="G15" s="9" t="s">
        <v>627</v>
      </c>
      <c r="H15" t="s">
        <v>676</v>
      </c>
      <c r="J15">
        <f t="shared" si="1"/>
        <v>0</v>
      </c>
      <c r="L15" s="7"/>
      <c r="M15" s="9" t="s">
        <v>627</v>
      </c>
      <c r="N15" t="s">
        <v>676</v>
      </c>
      <c r="R15" s="7"/>
      <c r="S15" s="9" t="s">
        <v>627</v>
      </c>
      <c r="T15" t="s">
        <v>676</v>
      </c>
      <c r="V15">
        <f t="shared" si="3"/>
        <v>0</v>
      </c>
      <c r="X15" s="7"/>
    </row>
    <row r="16" spans="1:24">
      <c r="A16" s="9" t="s">
        <v>627</v>
      </c>
      <c r="B16" t="s">
        <v>678</v>
      </c>
      <c r="C16">
        <v>0.57799999999999996</v>
      </c>
      <c r="D16">
        <f t="shared" si="0"/>
        <v>0.33408399999999994</v>
      </c>
      <c r="F16" s="7"/>
      <c r="G16" s="9" t="s">
        <v>627</v>
      </c>
      <c r="H16" t="s">
        <v>677</v>
      </c>
      <c r="I16">
        <v>0.496</v>
      </c>
      <c r="J16">
        <f t="shared" si="1"/>
        <v>0.24601599999999998</v>
      </c>
      <c r="K16">
        <f>AVERAGE(J16:J19)</f>
        <v>0.27515800000000001</v>
      </c>
      <c r="L16" s="7">
        <f>K16+K42</f>
        <v>1.0000132499999999</v>
      </c>
      <c r="M16" s="9" t="s">
        <v>627</v>
      </c>
      <c r="N16" t="s">
        <v>677</v>
      </c>
      <c r="O16">
        <v>0.46</v>
      </c>
      <c r="P16">
        <f t="shared" si="2"/>
        <v>0.21160000000000001</v>
      </c>
      <c r="Q16">
        <f>AVERAGE(P16:P19)</f>
        <v>0.25413400000000003</v>
      </c>
      <c r="R16" s="7">
        <f>Q16+Q42</f>
        <v>1.0001545000000001</v>
      </c>
      <c r="S16" s="9" t="s">
        <v>627</v>
      </c>
      <c r="T16" t="s">
        <v>677</v>
      </c>
      <c r="U16">
        <v>0.48599999999999999</v>
      </c>
      <c r="V16">
        <f t="shared" si="3"/>
        <v>0.23619599999999999</v>
      </c>
      <c r="W16">
        <f>AVERAGE(V16:V19)</f>
        <v>0.26261375000000003</v>
      </c>
      <c r="X16" s="7">
        <f>W16+W42</f>
        <v>0.99990325000000002</v>
      </c>
    </row>
    <row r="17" spans="1:24">
      <c r="A17" s="9" t="s">
        <v>627</v>
      </c>
      <c r="B17" t="s">
        <v>679</v>
      </c>
      <c r="C17">
        <v>0.52800000000000002</v>
      </c>
      <c r="D17">
        <f t="shared" si="0"/>
        <v>0.27878400000000003</v>
      </c>
      <c r="F17" s="7"/>
      <c r="G17" s="9" t="s">
        <v>627</v>
      </c>
      <c r="H17" t="s">
        <v>678</v>
      </c>
      <c r="I17">
        <v>0.56200000000000006</v>
      </c>
      <c r="J17">
        <f t="shared" si="1"/>
        <v>0.31584400000000007</v>
      </c>
      <c r="L17" s="7"/>
      <c r="M17" s="9" t="s">
        <v>627</v>
      </c>
      <c r="N17" t="s">
        <v>678</v>
      </c>
      <c r="O17">
        <v>0.55400000000000005</v>
      </c>
      <c r="P17">
        <f t="shared" si="2"/>
        <v>0.30691600000000008</v>
      </c>
      <c r="R17" s="7"/>
      <c r="S17" s="9" t="s">
        <v>627</v>
      </c>
      <c r="T17" t="s">
        <v>678</v>
      </c>
      <c r="U17">
        <v>0.55700000000000005</v>
      </c>
      <c r="V17">
        <f t="shared" si="3"/>
        <v>0.31024900000000005</v>
      </c>
      <c r="X17" s="7"/>
    </row>
    <row r="18" spans="1:24">
      <c r="A18" s="9" t="s">
        <v>627</v>
      </c>
      <c r="B18" t="s">
        <v>680</v>
      </c>
      <c r="C18">
        <v>0.55000000000000004</v>
      </c>
      <c r="D18">
        <f t="shared" si="0"/>
        <v>0.30250000000000005</v>
      </c>
      <c r="F18" s="7"/>
      <c r="G18" s="9" t="s">
        <v>627</v>
      </c>
      <c r="H18" t="s">
        <v>679</v>
      </c>
      <c r="I18">
        <v>0.52400000000000002</v>
      </c>
      <c r="J18">
        <f t="shared" si="1"/>
        <v>0.27457600000000004</v>
      </c>
      <c r="L18" s="7"/>
      <c r="M18" s="9" t="s">
        <v>627</v>
      </c>
      <c r="N18" t="s">
        <v>679</v>
      </c>
      <c r="O18">
        <v>0.496</v>
      </c>
      <c r="P18">
        <f t="shared" si="2"/>
        <v>0.24601599999999998</v>
      </c>
      <c r="R18" s="7"/>
      <c r="S18" s="9" t="s">
        <v>627</v>
      </c>
      <c r="T18" t="s">
        <v>679</v>
      </c>
      <c r="U18">
        <v>0.503</v>
      </c>
      <c r="V18">
        <f t="shared" si="3"/>
        <v>0.25300899999999998</v>
      </c>
      <c r="X18" s="7"/>
    </row>
    <row r="19" spans="1:24">
      <c r="A19" s="9" t="s">
        <v>627</v>
      </c>
      <c r="B19" t="s">
        <v>681</v>
      </c>
      <c r="D19">
        <f t="shared" si="0"/>
        <v>0</v>
      </c>
      <c r="F19" s="7"/>
      <c r="G19" s="9" t="s">
        <v>627</v>
      </c>
      <c r="H19" t="s">
        <v>680</v>
      </c>
      <c r="I19">
        <v>0.51400000000000001</v>
      </c>
      <c r="J19">
        <f t="shared" si="1"/>
        <v>0.26419599999999999</v>
      </c>
      <c r="L19" s="7"/>
      <c r="M19" s="9" t="s">
        <v>627</v>
      </c>
      <c r="N19" t="s">
        <v>680</v>
      </c>
      <c r="O19">
        <v>0.502</v>
      </c>
      <c r="P19">
        <f t="shared" si="2"/>
        <v>0.25200400000000001</v>
      </c>
      <c r="R19" s="7"/>
      <c r="S19" s="9" t="s">
        <v>627</v>
      </c>
      <c r="T19" t="s">
        <v>680</v>
      </c>
      <c r="U19">
        <v>0.501</v>
      </c>
      <c r="V19">
        <f t="shared" si="3"/>
        <v>0.25100099999999997</v>
      </c>
      <c r="X19" s="7"/>
    </row>
    <row r="20" spans="1:24">
      <c r="A20" s="9" t="s">
        <v>627</v>
      </c>
      <c r="B20" t="s">
        <v>682</v>
      </c>
      <c r="C20">
        <v>0.54400000000000004</v>
      </c>
      <c r="D20">
        <f t="shared" si="0"/>
        <v>0.29593600000000003</v>
      </c>
      <c r="E20">
        <f>AVERAGE(D20:D23)</f>
        <v>0.32815675</v>
      </c>
      <c r="F20" s="7">
        <f>E20+E49</f>
        <v>1.0000742499999999</v>
      </c>
      <c r="G20" s="9" t="s">
        <v>627</v>
      </c>
      <c r="H20" t="s">
        <v>681</v>
      </c>
      <c r="J20">
        <f t="shared" si="1"/>
        <v>0</v>
      </c>
      <c r="L20" s="7"/>
      <c r="M20" s="9" t="s">
        <v>627</v>
      </c>
      <c r="N20" t="s">
        <v>681</v>
      </c>
      <c r="R20" s="7"/>
      <c r="S20" s="9" t="s">
        <v>627</v>
      </c>
      <c r="T20" t="s">
        <v>681</v>
      </c>
      <c r="V20">
        <f t="shared" si="3"/>
        <v>0</v>
      </c>
      <c r="X20" s="7"/>
    </row>
    <row r="21" spans="1:24">
      <c r="A21" s="9" t="s">
        <v>627</v>
      </c>
      <c r="B21" t="s">
        <v>683</v>
      </c>
      <c r="C21">
        <v>0.55300000000000005</v>
      </c>
      <c r="D21">
        <f t="shared" si="0"/>
        <v>0.30580900000000005</v>
      </c>
      <c r="F21" s="7"/>
      <c r="G21" s="9" t="s">
        <v>627</v>
      </c>
      <c r="H21" t="s">
        <v>682</v>
      </c>
      <c r="I21">
        <v>0.54200000000000004</v>
      </c>
      <c r="J21">
        <f t="shared" si="1"/>
        <v>0.29376400000000003</v>
      </c>
      <c r="K21">
        <f>AVERAGE(J21:J24)</f>
        <v>0.32179249999999998</v>
      </c>
      <c r="L21" s="7">
        <f>K21+K50</f>
        <v>0.99967874999999995</v>
      </c>
      <c r="M21" s="9" t="s">
        <v>627</v>
      </c>
      <c r="N21" t="s">
        <v>682</v>
      </c>
      <c r="O21">
        <v>0.50700000000000001</v>
      </c>
      <c r="P21">
        <f t="shared" si="2"/>
        <v>0.25704900000000003</v>
      </c>
      <c r="Q21">
        <f>AVERAGE(P21:P24)</f>
        <v>0.28511950000000008</v>
      </c>
      <c r="R21" s="7">
        <f>Q21+Q50</f>
        <v>1.0001899999999999</v>
      </c>
      <c r="S21" s="9" t="s">
        <v>627</v>
      </c>
      <c r="T21" t="s">
        <v>682</v>
      </c>
      <c r="U21">
        <v>0.58799999999999997</v>
      </c>
      <c r="V21">
        <f t="shared" si="3"/>
        <v>0.34574399999999994</v>
      </c>
      <c r="W21">
        <f>AVERAGE(V21:V24)</f>
        <v>0.38168849999999999</v>
      </c>
      <c r="X21" s="7">
        <f>W21+W50</f>
        <v>1.0004949999999999</v>
      </c>
    </row>
    <row r="22" spans="1:24">
      <c r="A22" s="9" t="s">
        <v>627</v>
      </c>
      <c r="B22" t="s">
        <v>684</v>
      </c>
      <c r="C22">
        <v>0.58099999999999996</v>
      </c>
      <c r="D22">
        <f t="shared" si="0"/>
        <v>0.33756099999999994</v>
      </c>
      <c r="G22" s="9" t="s">
        <v>627</v>
      </c>
      <c r="H22" t="s">
        <v>683</v>
      </c>
      <c r="I22">
        <v>0.56499999999999995</v>
      </c>
      <c r="J22">
        <f t="shared" si="1"/>
        <v>0.31922499999999993</v>
      </c>
      <c r="L22" s="7"/>
      <c r="M22" s="9" t="s">
        <v>627</v>
      </c>
      <c r="N22" t="s">
        <v>683</v>
      </c>
      <c r="O22">
        <v>0.51600000000000001</v>
      </c>
      <c r="P22">
        <f t="shared" si="2"/>
        <v>0.26625599999999999</v>
      </c>
      <c r="S22" s="9" t="s">
        <v>627</v>
      </c>
      <c r="T22" t="s">
        <v>683</v>
      </c>
      <c r="U22">
        <v>0.629</v>
      </c>
      <c r="V22">
        <f t="shared" si="3"/>
        <v>0.39564100000000002</v>
      </c>
      <c r="X22" s="7"/>
    </row>
    <row r="23" spans="1:24">
      <c r="A23" s="9" t="s">
        <v>627</v>
      </c>
      <c r="B23" t="s">
        <v>685</v>
      </c>
      <c r="C23">
        <v>0.61099999999999999</v>
      </c>
      <c r="D23">
        <f t="shared" si="0"/>
        <v>0.37332099999999996</v>
      </c>
      <c r="G23" s="9" t="s">
        <v>627</v>
      </c>
      <c r="H23" t="s">
        <v>684</v>
      </c>
      <c r="I23">
        <v>0.56999999999999995</v>
      </c>
      <c r="J23">
        <f t="shared" si="1"/>
        <v>0.32489999999999997</v>
      </c>
      <c r="L23" s="7"/>
      <c r="M23" s="9" t="s">
        <v>627</v>
      </c>
      <c r="N23" t="s">
        <v>684</v>
      </c>
      <c r="O23">
        <v>0.55300000000000005</v>
      </c>
      <c r="P23">
        <f t="shared" si="2"/>
        <v>0.30580900000000005</v>
      </c>
      <c r="S23" s="9" t="s">
        <v>627</v>
      </c>
      <c r="T23" t="s">
        <v>684</v>
      </c>
      <c r="U23">
        <v>0.61299999999999999</v>
      </c>
      <c r="V23">
        <f t="shared" si="3"/>
        <v>0.37576899999999996</v>
      </c>
    </row>
    <row r="24" spans="1:24">
      <c r="A24" s="9" t="s">
        <v>627</v>
      </c>
      <c r="B24" t="s">
        <v>686</v>
      </c>
      <c r="E24">
        <f>AVERAGE(D25:D31)</f>
        <v>0.79398250000000004</v>
      </c>
      <c r="G24" s="9" t="s">
        <v>627</v>
      </c>
      <c r="H24" t="s">
        <v>685</v>
      </c>
      <c r="I24">
        <v>0.59099999999999997</v>
      </c>
      <c r="J24">
        <f t="shared" si="1"/>
        <v>0.34928099999999995</v>
      </c>
      <c r="L24" s="7"/>
      <c r="M24" s="9" t="s">
        <v>627</v>
      </c>
      <c r="N24" t="s">
        <v>685</v>
      </c>
      <c r="O24">
        <v>0.55800000000000005</v>
      </c>
      <c r="P24">
        <f t="shared" si="2"/>
        <v>0.31136400000000009</v>
      </c>
      <c r="S24" s="9" t="s">
        <v>627</v>
      </c>
      <c r="T24" t="s">
        <v>685</v>
      </c>
      <c r="U24">
        <v>0.64</v>
      </c>
      <c r="V24">
        <f t="shared" si="3"/>
        <v>0.40960000000000002</v>
      </c>
    </row>
    <row r="25" spans="1:24">
      <c r="A25" s="9" t="s">
        <v>627</v>
      </c>
      <c r="B25" t="s">
        <v>667</v>
      </c>
      <c r="C25">
        <v>0.90500000000000003</v>
      </c>
      <c r="D25">
        <f t="shared" si="0"/>
        <v>0.819025</v>
      </c>
      <c r="G25" s="9" t="s">
        <v>627</v>
      </c>
      <c r="H25" t="s">
        <v>713</v>
      </c>
      <c r="J25">
        <f t="shared" si="1"/>
        <v>0</v>
      </c>
      <c r="L25" s="7"/>
      <c r="M25" s="9" t="s">
        <v>627</v>
      </c>
      <c r="N25" t="s">
        <v>732</v>
      </c>
      <c r="S25" s="9" t="s">
        <v>627</v>
      </c>
      <c r="T25" t="s">
        <v>750</v>
      </c>
    </row>
    <row r="26" spans="1:24">
      <c r="A26" s="9" t="s">
        <v>627</v>
      </c>
      <c r="B26" t="s">
        <v>687</v>
      </c>
      <c r="G26" s="9" t="s">
        <v>627</v>
      </c>
      <c r="H26" t="s">
        <v>705</v>
      </c>
      <c r="I26">
        <v>0.97899999999999998</v>
      </c>
      <c r="J26">
        <f t="shared" si="1"/>
        <v>0.95844099999999999</v>
      </c>
      <c r="K26">
        <f>AVERAGE(J26:J32)</f>
        <v>0.9105375</v>
      </c>
      <c r="M26" s="9" t="s">
        <v>627</v>
      </c>
      <c r="N26" t="s">
        <v>724</v>
      </c>
      <c r="O26">
        <v>0.95299999999999996</v>
      </c>
      <c r="P26">
        <f t="shared" si="2"/>
        <v>0.90820899999999993</v>
      </c>
      <c r="Q26">
        <f>AVERAGE(P26:P32)</f>
        <v>0.84885250000000001</v>
      </c>
      <c r="S26" s="9" t="s">
        <v>627</v>
      </c>
      <c r="T26" t="s">
        <v>742</v>
      </c>
      <c r="U26">
        <v>0.97299999999999998</v>
      </c>
      <c r="V26">
        <f t="shared" si="3"/>
        <v>0.94672899999999993</v>
      </c>
      <c r="W26">
        <f>AVERAGE(V26:V33)</f>
        <v>0.91262624999999997</v>
      </c>
    </row>
    <row r="27" spans="1:24">
      <c r="A27" s="9" t="s">
        <v>627</v>
      </c>
      <c r="B27" t="s">
        <v>668</v>
      </c>
      <c r="C27">
        <v>0.88300000000000001</v>
      </c>
      <c r="D27">
        <f t="shared" si="0"/>
        <v>0.77968899999999997</v>
      </c>
      <c r="G27" s="9" t="s">
        <v>627</v>
      </c>
      <c r="H27" t="s">
        <v>714</v>
      </c>
      <c r="M27" s="9" t="s">
        <v>627</v>
      </c>
      <c r="N27" t="s">
        <v>733</v>
      </c>
      <c r="S27" s="9" t="s">
        <v>627</v>
      </c>
      <c r="T27" t="s">
        <v>751</v>
      </c>
    </row>
    <row r="28" spans="1:24">
      <c r="A28" s="9" t="s">
        <v>627</v>
      </c>
      <c r="B28" t="s">
        <v>688</v>
      </c>
      <c r="G28" s="9" t="s">
        <v>627</v>
      </c>
      <c r="H28" t="s">
        <v>706</v>
      </c>
      <c r="I28">
        <v>0.95499999999999996</v>
      </c>
      <c r="J28">
        <f t="shared" si="1"/>
        <v>0.91202499999999997</v>
      </c>
      <c r="M28" s="9" t="s">
        <v>627</v>
      </c>
      <c r="N28" t="s">
        <v>725</v>
      </c>
      <c r="O28">
        <v>0.92800000000000005</v>
      </c>
      <c r="P28">
        <f t="shared" si="2"/>
        <v>0.86118400000000006</v>
      </c>
      <c r="S28" s="9" t="s">
        <v>627</v>
      </c>
      <c r="T28" t="s">
        <v>743</v>
      </c>
      <c r="U28">
        <v>0.94799999999999995</v>
      </c>
      <c r="V28">
        <f t="shared" si="3"/>
        <v>0.89870399999999995</v>
      </c>
    </row>
    <row r="29" spans="1:24">
      <c r="A29" s="9" t="s">
        <v>627</v>
      </c>
      <c r="B29" t="s">
        <v>669</v>
      </c>
      <c r="C29">
        <v>0.89600000000000002</v>
      </c>
      <c r="D29">
        <f t="shared" si="0"/>
        <v>0.80281600000000009</v>
      </c>
      <c r="G29" s="9" t="s">
        <v>627</v>
      </c>
      <c r="H29" t="s">
        <v>715</v>
      </c>
      <c r="M29" s="9" t="s">
        <v>627</v>
      </c>
      <c r="N29" t="s">
        <v>734</v>
      </c>
      <c r="S29" s="9" t="s">
        <v>627</v>
      </c>
      <c r="T29" t="s">
        <v>752</v>
      </c>
    </row>
    <row r="30" spans="1:24">
      <c r="A30" s="9" t="s">
        <v>627</v>
      </c>
      <c r="B30" t="s">
        <v>689</v>
      </c>
      <c r="G30" s="9" t="s">
        <v>627</v>
      </c>
      <c r="H30" t="s">
        <v>707</v>
      </c>
      <c r="I30">
        <v>0.96</v>
      </c>
      <c r="J30">
        <f t="shared" si="1"/>
        <v>0.92159999999999997</v>
      </c>
      <c r="M30" s="9" t="s">
        <v>627</v>
      </c>
      <c r="N30" t="s">
        <v>726</v>
      </c>
      <c r="O30">
        <v>0.91900000000000004</v>
      </c>
      <c r="P30">
        <f t="shared" si="2"/>
        <v>0.84456100000000012</v>
      </c>
      <c r="S30" s="9" t="s">
        <v>627</v>
      </c>
      <c r="T30" t="s">
        <v>744</v>
      </c>
      <c r="U30">
        <v>0.94399999999999995</v>
      </c>
      <c r="V30">
        <f t="shared" si="3"/>
        <v>0.89113599999999993</v>
      </c>
    </row>
    <row r="31" spans="1:24">
      <c r="A31" s="9" t="s">
        <v>627</v>
      </c>
      <c r="B31" t="s">
        <v>670</v>
      </c>
      <c r="C31">
        <v>0.88</v>
      </c>
      <c r="D31">
        <f t="shared" si="0"/>
        <v>0.77439999999999998</v>
      </c>
      <c r="G31" s="9" t="s">
        <v>627</v>
      </c>
      <c r="H31" t="s">
        <v>716</v>
      </c>
      <c r="M31" s="9" t="s">
        <v>627</v>
      </c>
      <c r="N31" t="s">
        <v>735</v>
      </c>
      <c r="S31" s="9" t="s">
        <v>627</v>
      </c>
      <c r="T31" t="s">
        <v>753</v>
      </c>
    </row>
    <row r="32" spans="1:24">
      <c r="A32" s="9" t="s">
        <v>627</v>
      </c>
      <c r="B32" t="s">
        <v>690</v>
      </c>
      <c r="G32" s="9" t="s">
        <v>627</v>
      </c>
      <c r="H32" t="s">
        <v>708</v>
      </c>
      <c r="I32">
        <v>0.92200000000000004</v>
      </c>
      <c r="J32">
        <f t="shared" si="1"/>
        <v>0.85008400000000006</v>
      </c>
      <c r="M32" s="9" t="s">
        <v>627</v>
      </c>
      <c r="N32" t="s">
        <v>727</v>
      </c>
      <c r="O32">
        <v>0.88400000000000001</v>
      </c>
      <c r="P32">
        <f t="shared" si="2"/>
        <v>0.78145600000000004</v>
      </c>
      <c r="S32" s="9" t="s">
        <v>627</v>
      </c>
      <c r="T32" t="s">
        <v>745</v>
      </c>
      <c r="U32">
        <v>0.95599999999999996</v>
      </c>
      <c r="V32">
        <f t="shared" si="3"/>
        <v>0.91393599999999997</v>
      </c>
    </row>
    <row r="33" spans="1:23">
      <c r="A33" s="9" t="s">
        <v>627</v>
      </c>
      <c r="B33" t="s">
        <v>672</v>
      </c>
      <c r="C33">
        <v>0.73799999999999999</v>
      </c>
      <c r="D33">
        <f t="shared" si="0"/>
        <v>0.54464400000000002</v>
      </c>
      <c r="E33">
        <f>AVERAGE(D33:D39)</f>
        <v>0.55216350000000003</v>
      </c>
      <c r="G33" s="9" t="s">
        <v>627</v>
      </c>
      <c r="H33" t="s">
        <v>717</v>
      </c>
      <c r="M33" s="9" t="s">
        <v>627</v>
      </c>
      <c r="N33" t="s">
        <v>736</v>
      </c>
      <c r="S33" s="9" t="s">
        <v>627</v>
      </c>
      <c r="T33" t="s">
        <v>754</v>
      </c>
    </row>
    <row r="34" spans="1:23">
      <c r="A34" s="9" t="s">
        <v>627</v>
      </c>
      <c r="B34" t="s">
        <v>691</v>
      </c>
      <c r="G34" s="9" t="s">
        <v>627</v>
      </c>
      <c r="H34" t="s">
        <v>709</v>
      </c>
      <c r="I34">
        <v>0.71199999999999997</v>
      </c>
      <c r="J34">
        <f t="shared" si="1"/>
        <v>0.50694399999999995</v>
      </c>
      <c r="K34">
        <f>AVERAGE(J34:J40)</f>
        <v>0.51377074999999994</v>
      </c>
      <c r="M34" s="9" t="s">
        <v>627</v>
      </c>
      <c r="N34" t="s">
        <v>728</v>
      </c>
      <c r="O34">
        <v>0.71099999999999997</v>
      </c>
      <c r="P34">
        <f t="shared" si="2"/>
        <v>0.505521</v>
      </c>
      <c r="Q34">
        <f>AVERAGE(P34:P40)</f>
        <v>0.52400974999999994</v>
      </c>
      <c r="S34" s="9" t="s">
        <v>627</v>
      </c>
      <c r="T34" t="s">
        <v>746</v>
      </c>
      <c r="U34">
        <v>0.72</v>
      </c>
      <c r="V34">
        <f t="shared" si="3"/>
        <v>0.51839999999999997</v>
      </c>
      <c r="W34">
        <f>AVERAGE(V34:V40)</f>
        <v>0.51123649999999998</v>
      </c>
    </row>
    <row r="35" spans="1:23">
      <c r="A35" s="9" t="s">
        <v>627</v>
      </c>
      <c r="B35" t="s">
        <v>673</v>
      </c>
      <c r="C35">
        <v>0.73099999999999998</v>
      </c>
      <c r="D35">
        <f t="shared" si="0"/>
        <v>0.53436099999999997</v>
      </c>
      <c r="G35" s="9" t="s">
        <v>627</v>
      </c>
      <c r="H35" t="s">
        <v>718</v>
      </c>
      <c r="M35" s="9" t="s">
        <v>627</v>
      </c>
      <c r="N35" t="s">
        <v>737</v>
      </c>
      <c r="S35" s="9" t="s">
        <v>627</v>
      </c>
      <c r="T35" t="s">
        <v>755</v>
      </c>
    </row>
    <row r="36" spans="1:23">
      <c r="A36" s="9" t="s">
        <v>627</v>
      </c>
      <c r="B36" t="s">
        <v>692</v>
      </c>
      <c r="G36" s="9" t="s">
        <v>627</v>
      </c>
      <c r="H36" t="s">
        <v>710</v>
      </c>
      <c r="I36">
        <v>0.70899999999999996</v>
      </c>
      <c r="J36">
        <f t="shared" si="1"/>
        <v>0.50268099999999993</v>
      </c>
      <c r="M36" s="9" t="s">
        <v>627</v>
      </c>
      <c r="N36" t="s">
        <v>729</v>
      </c>
      <c r="O36">
        <v>0.70899999999999996</v>
      </c>
      <c r="P36">
        <f t="shared" si="2"/>
        <v>0.50268099999999993</v>
      </c>
      <c r="S36" s="9" t="s">
        <v>627</v>
      </c>
      <c r="T36" t="s">
        <v>747</v>
      </c>
      <c r="U36">
        <v>0.71599999999999997</v>
      </c>
      <c r="V36">
        <f t="shared" si="3"/>
        <v>0.512656</v>
      </c>
    </row>
    <row r="37" spans="1:23">
      <c r="A37" s="9" t="s">
        <v>627</v>
      </c>
      <c r="B37" t="s">
        <v>674</v>
      </c>
      <c r="C37">
        <v>0.74299999999999999</v>
      </c>
      <c r="D37">
        <f t="shared" si="0"/>
        <v>0.55204900000000001</v>
      </c>
      <c r="G37" s="9" t="s">
        <v>627</v>
      </c>
      <c r="H37" t="s">
        <v>719</v>
      </c>
      <c r="M37" s="9" t="s">
        <v>627</v>
      </c>
      <c r="N37" t="s">
        <v>738</v>
      </c>
      <c r="S37" s="9" t="s">
        <v>627</v>
      </c>
      <c r="T37" t="s">
        <v>756</v>
      </c>
    </row>
    <row r="38" spans="1:23">
      <c r="A38" s="9" t="s">
        <v>627</v>
      </c>
      <c r="B38" t="s">
        <v>693</v>
      </c>
      <c r="G38" s="9" t="s">
        <v>627</v>
      </c>
      <c r="H38" t="s">
        <v>711</v>
      </c>
      <c r="I38">
        <v>0.72299999999999998</v>
      </c>
      <c r="J38">
        <f t="shared" si="1"/>
        <v>0.522729</v>
      </c>
      <c r="M38" s="9" t="s">
        <v>627</v>
      </c>
      <c r="N38" t="s">
        <v>730</v>
      </c>
      <c r="O38">
        <v>0.73399999999999999</v>
      </c>
      <c r="P38">
        <f t="shared" si="2"/>
        <v>0.53875600000000001</v>
      </c>
      <c r="S38" s="9" t="s">
        <v>627</v>
      </c>
      <c r="T38" t="s">
        <v>748</v>
      </c>
      <c r="U38">
        <v>0.71299999999999997</v>
      </c>
      <c r="V38">
        <f t="shared" si="3"/>
        <v>0.50836899999999996</v>
      </c>
    </row>
    <row r="39" spans="1:23">
      <c r="A39" s="9" t="s">
        <v>627</v>
      </c>
      <c r="B39" t="s">
        <v>675</v>
      </c>
      <c r="C39">
        <v>0.76</v>
      </c>
      <c r="D39">
        <f t="shared" si="0"/>
        <v>0.5776</v>
      </c>
      <c r="G39" s="9" t="s">
        <v>627</v>
      </c>
      <c r="H39" t="s">
        <v>720</v>
      </c>
      <c r="M39" s="9" t="s">
        <v>627</v>
      </c>
      <c r="N39" t="s">
        <v>739</v>
      </c>
      <c r="S39" s="9" t="s">
        <v>627</v>
      </c>
      <c r="T39" t="s">
        <v>757</v>
      </c>
    </row>
    <row r="40" spans="1:23">
      <c r="A40" s="9" t="s">
        <v>627</v>
      </c>
      <c r="B40" t="s">
        <v>694</v>
      </c>
      <c r="G40" s="9" t="s">
        <v>627</v>
      </c>
      <c r="H40" t="s">
        <v>712</v>
      </c>
      <c r="I40">
        <v>0.72299999999999998</v>
      </c>
      <c r="J40">
        <f t="shared" si="1"/>
        <v>0.522729</v>
      </c>
      <c r="M40" s="9" t="s">
        <v>627</v>
      </c>
      <c r="N40" t="s">
        <v>731</v>
      </c>
      <c r="O40">
        <v>0.74099999999999999</v>
      </c>
      <c r="P40">
        <f t="shared" si="2"/>
        <v>0.54908100000000004</v>
      </c>
      <c r="S40" s="9" t="s">
        <v>627</v>
      </c>
      <c r="T40" t="s">
        <v>749</v>
      </c>
      <c r="U40">
        <v>0.71099999999999997</v>
      </c>
      <c r="V40">
        <f t="shared" si="3"/>
        <v>0.505521</v>
      </c>
    </row>
    <row r="41" spans="1:23">
      <c r="A41" s="9" t="s">
        <v>627</v>
      </c>
      <c r="B41" t="s">
        <v>677</v>
      </c>
      <c r="C41">
        <v>0.85499999999999998</v>
      </c>
      <c r="D41">
        <f t="shared" si="0"/>
        <v>0.73102499999999992</v>
      </c>
      <c r="E41">
        <f>AVERAGE(D41:D47)</f>
        <v>0.70372674999999996</v>
      </c>
      <c r="G41" s="9" t="s">
        <v>627</v>
      </c>
      <c r="H41" t="s">
        <v>694</v>
      </c>
      <c r="M41" s="9" t="s">
        <v>627</v>
      </c>
      <c r="N41" t="s">
        <v>694</v>
      </c>
      <c r="S41" s="9" t="s">
        <v>627</v>
      </c>
      <c r="T41" t="s">
        <v>694</v>
      </c>
    </row>
    <row r="42" spans="1:23">
      <c r="A42" s="9" t="s">
        <v>627</v>
      </c>
      <c r="B42" t="s">
        <v>695</v>
      </c>
      <c r="G42" s="9" t="s">
        <v>627</v>
      </c>
      <c r="H42" t="s">
        <v>677</v>
      </c>
      <c r="I42">
        <v>0.86799999999999999</v>
      </c>
      <c r="J42">
        <f t="shared" si="1"/>
        <v>0.75342399999999998</v>
      </c>
      <c r="K42">
        <f>AVERAGE(J42:J48)</f>
        <v>0.72485524999999995</v>
      </c>
      <c r="M42" s="9" t="s">
        <v>627</v>
      </c>
      <c r="N42" t="s">
        <v>677</v>
      </c>
      <c r="O42">
        <v>0.88800000000000001</v>
      </c>
      <c r="P42">
        <f t="shared" si="2"/>
        <v>0.78854400000000002</v>
      </c>
      <c r="Q42">
        <f>AVERAGE((P42:P48))</f>
        <v>0.74602049999999998</v>
      </c>
      <c r="S42" s="9" t="s">
        <v>627</v>
      </c>
      <c r="T42" t="s">
        <v>677</v>
      </c>
      <c r="U42">
        <v>0.874</v>
      </c>
      <c r="V42">
        <f t="shared" si="3"/>
        <v>0.763876</v>
      </c>
      <c r="W42">
        <f>AVERAGE(V42:V48)</f>
        <v>0.73728950000000004</v>
      </c>
    </row>
    <row r="43" spans="1:23">
      <c r="A43" s="9" t="s">
        <v>627</v>
      </c>
      <c r="B43" t="s">
        <v>678</v>
      </c>
      <c r="C43">
        <v>0.81599999999999995</v>
      </c>
      <c r="D43">
        <f t="shared" si="0"/>
        <v>0.66585599999999989</v>
      </c>
      <c r="G43" s="9" t="s">
        <v>627</v>
      </c>
      <c r="H43" t="s">
        <v>695</v>
      </c>
      <c r="M43" s="9" t="s">
        <v>627</v>
      </c>
      <c r="N43" t="s">
        <v>695</v>
      </c>
      <c r="S43" s="9" t="s">
        <v>627</v>
      </c>
      <c r="T43" t="s">
        <v>695</v>
      </c>
    </row>
    <row r="44" spans="1:23">
      <c r="A44" s="9" t="s">
        <v>627</v>
      </c>
      <c r="B44" t="s">
        <v>696</v>
      </c>
      <c r="G44" s="9" t="s">
        <v>627</v>
      </c>
      <c r="H44" t="s">
        <v>678</v>
      </c>
      <c r="I44">
        <v>0.82699999999999996</v>
      </c>
      <c r="J44">
        <f t="shared" si="1"/>
        <v>0.6839289999999999</v>
      </c>
      <c r="M44" s="9" t="s">
        <v>627</v>
      </c>
      <c r="N44" t="s">
        <v>678</v>
      </c>
      <c r="O44">
        <v>0.83299999999999996</v>
      </c>
      <c r="P44">
        <f t="shared" si="2"/>
        <v>0.69388899999999998</v>
      </c>
      <c r="S44" s="9" t="s">
        <v>627</v>
      </c>
      <c r="T44" t="s">
        <v>678</v>
      </c>
      <c r="U44">
        <v>0.83099999999999996</v>
      </c>
      <c r="V44">
        <f t="shared" si="3"/>
        <v>0.69056099999999998</v>
      </c>
    </row>
    <row r="45" spans="1:23">
      <c r="A45" s="9" t="s">
        <v>627</v>
      </c>
      <c r="B45" t="s">
        <v>679</v>
      </c>
      <c r="C45">
        <v>0.84899999999999998</v>
      </c>
      <c r="D45">
        <f t="shared" si="0"/>
        <v>0.72080099999999991</v>
      </c>
      <c r="G45" s="9" t="s">
        <v>627</v>
      </c>
      <c r="H45" t="s">
        <v>696</v>
      </c>
      <c r="M45" s="9" t="s">
        <v>627</v>
      </c>
      <c r="N45" t="s">
        <v>696</v>
      </c>
      <c r="S45" s="9" t="s">
        <v>627</v>
      </c>
      <c r="T45" t="s">
        <v>696</v>
      </c>
    </row>
    <row r="46" spans="1:23">
      <c r="A46" s="9" t="s">
        <v>627</v>
      </c>
      <c r="B46" t="s">
        <v>697</v>
      </c>
      <c r="G46" s="9" t="s">
        <v>627</v>
      </c>
      <c r="H46" t="s">
        <v>679</v>
      </c>
      <c r="I46">
        <v>0.85199999999999998</v>
      </c>
      <c r="J46">
        <f t="shared" si="1"/>
        <v>0.72590399999999999</v>
      </c>
      <c r="M46" s="9" t="s">
        <v>627</v>
      </c>
      <c r="N46" t="s">
        <v>679</v>
      </c>
      <c r="O46">
        <v>0.86799999999999999</v>
      </c>
      <c r="P46">
        <f t="shared" si="2"/>
        <v>0.75342399999999998</v>
      </c>
      <c r="S46" s="9" t="s">
        <v>627</v>
      </c>
      <c r="T46" t="s">
        <v>679</v>
      </c>
      <c r="U46">
        <v>0.86399999999999999</v>
      </c>
      <c r="V46">
        <f t="shared" si="3"/>
        <v>0.74649599999999994</v>
      </c>
    </row>
    <row r="47" spans="1:23">
      <c r="A47" s="9" t="s">
        <v>627</v>
      </c>
      <c r="B47" t="s">
        <v>680</v>
      </c>
      <c r="C47">
        <v>0.83499999999999996</v>
      </c>
      <c r="D47">
        <f t="shared" si="0"/>
        <v>0.69722499999999998</v>
      </c>
      <c r="G47" s="9" t="s">
        <v>627</v>
      </c>
      <c r="H47" t="s">
        <v>697</v>
      </c>
      <c r="M47" s="9" t="s">
        <v>627</v>
      </c>
      <c r="N47" t="s">
        <v>697</v>
      </c>
      <c r="S47" s="9" t="s">
        <v>627</v>
      </c>
      <c r="T47" t="s">
        <v>697</v>
      </c>
    </row>
    <row r="48" spans="1:23">
      <c r="A48" s="9" t="s">
        <v>627</v>
      </c>
      <c r="B48" t="s">
        <v>698</v>
      </c>
      <c r="G48" s="9" t="s">
        <v>627</v>
      </c>
      <c r="H48" t="s">
        <v>680</v>
      </c>
      <c r="I48">
        <v>0.85799999999999998</v>
      </c>
      <c r="J48">
        <f t="shared" si="1"/>
        <v>0.73616399999999993</v>
      </c>
      <c r="M48" s="9" t="s">
        <v>627</v>
      </c>
      <c r="N48" t="s">
        <v>680</v>
      </c>
      <c r="O48">
        <v>0.86499999999999999</v>
      </c>
      <c r="P48">
        <f t="shared" si="2"/>
        <v>0.74822500000000003</v>
      </c>
      <c r="S48" s="9" t="s">
        <v>627</v>
      </c>
      <c r="T48" t="s">
        <v>680</v>
      </c>
      <c r="U48">
        <v>0.86499999999999999</v>
      </c>
      <c r="V48">
        <f t="shared" si="3"/>
        <v>0.74822500000000003</v>
      </c>
    </row>
    <row r="49" spans="1:23">
      <c r="A49" s="9" t="s">
        <v>627</v>
      </c>
      <c r="B49" t="s">
        <v>682</v>
      </c>
      <c r="C49">
        <v>0.83899999999999997</v>
      </c>
      <c r="D49">
        <f t="shared" si="0"/>
        <v>0.70392099999999991</v>
      </c>
      <c r="E49">
        <f>AVERAGE(D49:D55)</f>
        <v>0.67191749999999995</v>
      </c>
      <c r="G49" s="9" t="s">
        <v>627</v>
      </c>
      <c r="H49" t="s">
        <v>698</v>
      </c>
      <c r="M49" s="9" t="s">
        <v>627</v>
      </c>
      <c r="N49" t="s">
        <v>698</v>
      </c>
      <c r="S49" s="9" t="s">
        <v>627</v>
      </c>
      <c r="T49" t="s">
        <v>698</v>
      </c>
    </row>
    <row r="50" spans="1:23">
      <c r="A50" s="9" t="s">
        <v>627</v>
      </c>
      <c r="B50" t="s">
        <v>699</v>
      </c>
      <c r="G50" s="9" t="s">
        <v>627</v>
      </c>
      <c r="H50" t="s">
        <v>682</v>
      </c>
      <c r="I50">
        <v>0.84</v>
      </c>
      <c r="J50">
        <f t="shared" si="1"/>
        <v>0.70559999999999989</v>
      </c>
      <c r="K50">
        <f>AVERAGE(J50:J56)</f>
        <v>0.67788625000000002</v>
      </c>
      <c r="M50" s="9" t="s">
        <v>627</v>
      </c>
      <c r="N50" t="s">
        <v>682</v>
      </c>
      <c r="O50">
        <v>0.86199999999999999</v>
      </c>
      <c r="P50">
        <f t="shared" si="2"/>
        <v>0.74304399999999993</v>
      </c>
      <c r="Q50">
        <f>AVERAGE(P50:P56)</f>
        <v>0.71507049999999994</v>
      </c>
      <c r="S50" s="9" t="s">
        <v>627</v>
      </c>
      <c r="T50" t="s">
        <v>682</v>
      </c>
      <c r="U50">
        <v>0.80900000000000005</v>
      </c>
      <c r="V50">
        <f t="shared" si="3"/>
        <v>0.65448100000000009</v>
      </c>
      <c r="W50">
        <f>AVERAGE(V50:V56)</f>
        <v>0.61880650000000004</v>
      </c>
    </row>
    <row r="51" spans="1:23">
      <c r="A51" s="9" t="s">
        <v>627</v>
      </c>
      <c r="B51" t="s">
        <v>683</v>
      </c>
      <c r="C51">
        <v>0.83299999999999996</v>
      </c>
      <c r="D51">
        <f t="shared" si="0"/>
        <v>0.69388899999999998</v>
      </c>
      <c r="G51" s="9" t="s">
        <v>627</v>
      </c>
      <c r="H51" t="s">
        <v>699</v>
      </c>
      <c r="M51" s="9" t="s">
        <v>627</v>
      </c>
      <c r="N51" t="s">
        <v>699</v>
      </c>
      <c r="S51" s="9" t="s">
        <v>627</v>
      </c>
      <c r="T51" t="s">
        <v>699</v>
      </c>
    </row>
    <row r="52" spans="1:23">
      <c r="A52" s="9" t="s">
        <v>627</v>
      </c>
      <c r="B52" t="s">
        <v>700</v>
      </c>
      <c r="G52" s="9" t="s">
        <v>627</v>
      </c>
      <c r="H52" t="s">
        <v>683</v>
      </c>
      <c r="I52">
        <v>0.82499999999999996</v>
      </c>
      <c r="J52">
        <f t="shared" si="1"/>
        <v>0.68062499999999992</v>
      </c>
      <c r="M52" s="9" t="s">
        <v>627</v>
      </c>
      <c r="N52" t="s">
        <v>683</v>
      </c>
      <c r="O52">
        <v>0.85699999999999998</v>
      </c>
      <c r="P52">
        <f t="shared" si="2"/>
        <v>0.73444900000000002</v>
      </c>
      <c r="S52" s="9" t="s">
        <v>627</v>
      </c>
      <c r="T52" t="s">
        <v>683</v>
      </c>
      <c r="U52">
        <v>0.77800000000000002</v>
      </c>
      <c r="V52">
        <f t="shared" si="3"/>
        <v>0.60528400000000004</v>
      </c>
    </row>
    <row r="53" spans="1:23">
      <c r="A53" s="9" t="s">
        <v>627</v>
      </c>
      <c r="B53" t="s">
        <v>684</v>
      </c>
      <c r="C53">
        <v>0.81399999999999995</v>
      </c>
      <c r="D53">
        <f t="shared" si="0"/>
        <v>0.66259599999999996</v>
      </c>
      <c r="G53" s="9" t="s">
        <v>627</v>
      </c>
      <c r="H53" t="s">
        <v>700</v>
      </c>
      <c r="M53" s="9" t="s">
        <v>627</v>
      </c>
      <c r="N53" t="s">
        <v>700</v>
      </c>
      <c r="S53" s="9" t="s">
        <v>627</v>
      </c>
      <c r="T53" t="s">
        <v>700</v>
      </c>
    </row>
    <row r="54" spans="1:23">
      <c r="A54" s="9" t="s">
        <v>627</v>
      </c>
      <c r="B54" t="s">
        <v>701</v>
      </c>
      <c r="G54" s="9" t="s">
        <v>627</v>
      </c>
      <c r="H54" t="s">
        <v>684</v>
      </c>
      <c r="I54">
        <v>0.82199999999999995</v>
      </c>
      <c r="J54">
        <f t="shared" si="1"/>
        <v>0.67568399999999995</v>
      </c>
      <c r="M54" s="9" t="s">
        <v>627</v>
      </c>
      <c r="N54" t="s">
        <v>684</v>
      </c>
      <c r="O54">
        <v>0.83299999999999996</v>
      </c>
      <c r="P54">
        <f t="shared" si="2"/>
        <v>0.69388899999999998</v>
      </c>
      <c r="S54" s="9" t="s">
        <v>627</v>
      </c>
      <c r="T54" t="s">
        <v>684</v>
      </c>
      <c r="U54">
        <v>0.79</v>
      </c>
      <c r="V54">
        <f t="shared" si="3"/>
        <v>0.6241000000000001</v>
      </c>
    </row>
    <row r="55" spans="1:23">
      <c r="A55" s="9" t="s">
        <v>627</v>
      </c>
      <c r="B55" t="s">
        <v>685</v>
      </c>
      <c r="C55">
        <v>0.79200000000000004</v>
      </c>
      <c r="D55">
        <f t="shared" si="0"/>
        <v>0.62726400000000004</v>
      </c>
      <c r="G55" s="9" t="s">
        <v>627</v>
      </c>
      <c r="H55" t="s">
        <v>701</v>
      </c>
      <c r="M55" s="9" t="s">
        <v>627</v>
      </c>
      <c r="N55" t="s">
        <v>701</v>
      </c>
      <c r="S55" s="9" t="s">
        <v>627</v>
      </c>
      <c r="T55" t="s">
        <v>701</v>
      </c>
    </row>
    <row r="56" spans="1:23">
      <c r="G56" s="9" t="s">
        <v>627</v>
      </c>
      <c r="H56" t="s">
        <v>685</v>
      </c>
      <c r="I56">
        <v>0.80600000000000005</v>
      </c>
      <c r="J56">
        <f t="shared" si="1"/>
        <v>0.6496360000000001</v>
      </c>
      <c r="M56" s="9" t="s">
        <v>627</v>
      </c>
      <c r="N56" t="s">
        <v>685</v>
      </c>
      <c r="O56">
        <v>0.83</v>
      </c>
      <c r="P56">
        <f t="shared" si="2"/>
        <v>0.68889999999999996</v>
      </c>
      <c r="S56" s="9" t="s">
        <v>627</v>
      </c>
      <c r="T56" t="s">
        <v>685</v>
      </c>
      <c r="U56">
        <v>0.76900000000000002</v>
      </c>
      <c r="V56">
        <f t="shared" si="3"/>
        <v>0.59136100000000003</v>
      </c>
    </row>
    <row r="57" spans="1:23">
      <c r="M57" s="9" t="s">
        <v>627</v>
      </c>
    </row>
  </sheetData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96BAC-5619-E84F-88A0-58618FE01AF6}">
  <dimension ref="A3:F34"/>
  <sheetViews>
    <sheetView workbookViewId="0">
      <selection activeCell="F5" sqref="F5:F17"/>
    </sheetView>
  </sheetViews>
  <sheetFormatPr baseColWidth="10" defaultRowHeight="15.75"/>
  <sheetData>
    <row r="3" spans="1:6">
      <c r="A3" t="s">
        <v>513</v>
      </c>
    </row>
    <row r="4" spans="1:6">
      <c r="A4" s="8" t="s">
        <v>2</v>
      </c>
      <c r="B4" t="s">
        <v>495</v>
      </c>
      <c r="C4" t="s">
        <v>3</v>
      </c>
      <c r="E4" t="s">
        <v>664</v>
      </c>
    </row>
    <row r="5" spans="1:6">
      <c r="A5" s="8"/>
      <c r="B5" t="s">
        <v>514</v>
      </c>
      <c r="F5" s="7"/>
    </row>
    <row r="6" spans="1:6">
      <c r="A6" s="8"/>
      <c r="B6" t="s">
        <v>515</v>
      </c>
      <c r="C6">
        <v>0.80400000000000005</v>
      </c>
      <c r="D6">
        <f>C6*C6</f>
        <v>0.6464160000000001</v>
      </c>
      <c r="E6">
        <f>AVERAGE(D6:D8)</f>
        <v>0.26573866666666673</v>
      </c>
      <c r="F6" s="7">
        <f>E6+E18</f>
        <v>0.9996923333333334</v>
      </c>
    </row>
    <row r="7" spans="1:6">
      <c r="A7" s="8"/>
      <c r="B7" t="s">
        <v>516</v>
      </c>
      <c r="C7">
        <v>0.25600000000000001</v>
      </c>
      <c r="D7">
        <f t="shared" ref="D7:D34" si="0">C7*C7</f>
        <v>6.5535999999999997E-2</v>
      </c>
      <c r="F7" s="7"/>
    </row>
    <row r="8" spans="1:6">
      <c r="A8" s="8"/>
      <c r="B8" t="s">
        <v>517</v>
      </c>
      <c r="C8">
        <v>0.29199999999999998</v>
      </c>
      <c r="D8">
        <f t="shared" si="0"/>
        <v>8.5263999999999993E-2</v>
      </c>
      <c r="F8" s="7"/>
    </row>
    <row r="9" spans="1:6">
      <c r="A9" s="8"/>
      <c r="B9" t="s">
        <v>518</v>
      </c>
      <c r="F9" s="7"/>
    </row>
    <row r="10" spans="1:6">
      <c r="A10" s="8"/>
      <c r="B10" t="s">
        <v>519</v>
      </c>
      <c r="C10">
        <v>0.68899999999999995</v>
      </c>
      <c r="D10">
        <f t="shared" si="0"/>
        <v>0.47472099999999995</v>
      </c>
      <c r="E10">
        <f>AVERAGE(D10:D12)</f>
        <v>0.44328600000000001</v>
      </c>
      <c r="F10" s="7">
        <f>E10+E24</f>
        <v>1.0002759999999999</v>
      </c>
    </row>
    <row r="11" spans="1:6">
      <c r="A11" s="8"/>
      <c r="B11" t="s">
        <v>520</v>
      </c>
      <c r="C11">
        <v>0.63100000000000001</v>
      </c>
      <c r="D11">
        <f t="shared" si="0"/>
        <v>0.39816099999999999</v>
      </c>
      <c r="F11" s="7"/>
    </row>
    <row r="12" spans="1:6">
      <c r="A12" s="8"/>
      <c r="B12" t="s">
        <v>521</v>
      </c>
      <c r="C12">
        <v>0.67600000000000005</v>
      </c>
      <c r="D12">
        <f t="shared" si="0"/>
        <v>0.45697600000000005</v>
      </c>
      <c r="F12" s="7"/>
    </row>
    <row r="13" spans="1:6">
      <c r="A13" s="8"/>
      <c r="B13" t="s">
        <v>522</v>
      </c>
      <c r="F13" s="7"/>
    </row>
    <row r="14" spans="1:6">
      <c r="A14" s="8"/>
      <c r="B14" t="s">
        <v>523</v>
      </c>
      <c r="C14">
        <v>0.70799999999999996</v>
      </c>
      <c r="D14">
        <f t="shared" si="0"/>
        <v>0.50126399999999993</v>
      </c>
      <c r="E14">
        <f>AVERAGE(D14:D16)</f>
        <v>0.47400966666666672</v>
      </c>
      <c r="F14" s="7">
        <f>E14+E30</f>
        <v>0.9998286666666667</v>
      </c>
    </row>
    <row r="15" spans="1:6">
      <c r="A15" s="8"/>
      <c r="B15" t="s">
        <v>524</v>
      </c>
      <c r="C15">
        <v>0.67400000000000004</v>
      </c>
      <c r="D15">
        <f t="shared" si="0"/>
        <v>0.45427600000000007</v>
      </c>
      <c r="F15" s="7"/>
    </row>
    <row r="16" spans="1:6">
      <c r="A16" s="8"/>
      <c r="B16" t="s">
        <v>525</v>
      </c>
      <c r="C16">
        <v>0.68300000000000005</v>
      </c>
      <c r="D16">
        <f t="shared" si="0"/>
        <v>0.4664890000000001</v>
      </c>
      <c r="F16" s="7"/>
    </row>
    <row r="17" spans="1:6">
      <c r="A17" s="8"/>
      <c r="B17" t="s">
        <v>526</v>
      </c>
      <c r="F17" s="7"/>
    </row>
    <row r="18" spans="1:6">
      <c r="A18" s="8"/>
      <c r="B18" t="s">
        <v>515</v>
      </c>
      <c r="C18">
        <v>0.59399999999999997</v>
      </c>
      <c r="D18">
        <f t="shared" si="0"/>
        <v>0.35283599999999998</v>
      </c>
      <c r="E18">
        <f>AVERAGE(D18:D22)</f>
        <v>0.73395366666666673</v>
      </c>
    </row>
    <row r="19" spans="1:6">
      <c r="A19" s="8"/>
      <c r="B19" t="s">
        <v>527</v>
      </c>
    </row>
    <row r="20" spans="1:6">
      <c r="A20" s="8"/>
      <c r="B20" t="s">
        <v>516</v>
      </c>
      <c r="C20">
        <v>0.96699999999999997</v>
      </c>
      <c r="D20">
        <f t="shared" si="0"/>
        <v>0.93508899999999995</v>
      </c>
    </row>
    <row r="21" spans="1:6">
      <c r="A21" s="8"/>
      <c r="B21" t="s">
        <v>528</v>
      </c>
    </row>
    <row r="22" spans="1:6">
      <c r="A22" s="8"/>
      <c r="B22" t="s">
        <v>517</v>
      </c>
      <c r="C22">
        <v>0.95599999999999996</v>
      </c>
      <c r="D22">
        <f t="shared" si="0"/>
        <v>0.91393599999999997</v>
      </c>
    </row>
    <row r="23" spans="1:6">
      <c r="A23" s="8"/>
      <c r="B23" t="s">
        <v>529</v>
      </c>
    </row>
    <row r="24" spans="1:6">
      <c r="A24" s="8"/>
      <c r="B24" t="s">
        <v>519</v>
      </c>
      <c r="C24">
        <v>0.72499999999999998</v>
      </c>
      <c r="D24">
        <f t="shared" si="0"/>
        <v>0.52562500000000001</v>
      </c>
      <c r="E24">
        <f>AVERAGE(D24:D28)</f>
        <v>0.55698999999999999</v>
      </c>
    </row>
    <row r="25" spans="1:6">
      <c r="A25" s="8"/>
      <c r="B25" t="s">
        <v>530</v>
      </c>
    </row>
    <row r="26" spans="1:6">
      <c r="A26" s="8"/>
      <c r="B26" t="s">
        <v>520</v>
      </c>
      <c r="C26">
        <v>0.77600000000000002</v>
      </c>
      <c r="D26">
        <f t="shared" si="0"/>
        <v>0.60217600000000004</v>
      </c>
    </row>
    <row r="27" spans="1:6">
      <c r="A27" s="8"/>
      <c r="B27" t="s">
        <v>531</v>
      </c>
    </row>
    <row r="28" spans="1:6">
      <c r="A28" s="8"/>
      <c r="B28" t="s">
        <v>521</v>
      </c>
      <c r="C28">
        <v>0.73699999999999999</v>
      </c>
      <c r="D28">
        <f t="shared" si="0"/>
        <v>0.54316900000000001</v>
      </c>
    </row>
    <row r="29" spans="1:6">
      <c r="A29" s="8"/>
      <c r="B29" t="s">
        <v>532</v>
      </c>
    </row>
    <row r="30" spans="1:6">
      <c r="A30" s="8"/>
      <c r="B30" t="s">
        <v>523</v>
      </c>
      <c r="C30">
        <v>0.70599999999999996</v>
      </c>
      <c r="D30">
        <f t="shared" si="0"/>
        <v>0.49843599999999993</v>
      </c>
      <c r="E30">
        <f>AVERAGE(D30:D34)</f>
        <v>0.52581899999999993</v>
      </c>
    </row>
    <row r="31" spans="1:6">
      <c r="A31" s="8"/>
      <c r="B31" t="s">
        <v>533</v>
      </c>
    </row>
    <row r="32" spans="1:6">
      <c r="A32" s="8"/>
      <c r="B32" t="s">
        <v>524</v>
      </c>
      <c r="C32">
        <v>0.73899999999999999</v>
      </c>
      <c r="D32">
        <f t="shared" si="0"/>
        <v>0.54612099999999997</v>
      </c>
    </row>
    <row r="33" spans="1:4">
      <c r="A33" s="8"/>
      <c r="B33" t="s">
        <v>534</v>
      </c>
    </row>
    <row r="34" spans="1:4">
      <c r="A34" s="8"/>
      <c r="B34" t="s">
        <v>525</v>
      </c>
      <c r="C34">
        <v>0.73</v>
      </c>
      <c r="D34">
        <f t="shared" si="0"/>
        <v>0.53289999999999993</v>
      </c>
    </row>
  </sheetData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AA275-FDB5-144B-98FB-E02146243606}">
  <dimension ref="A3:F55"/>
  <sheetViews>
    <sheetView zoomScale="102" workbookViewId="0">
      <selection activeCell="F15" sqref="F15"/>
    </sheetView>
  </sheetViews>
  <sheetFormatPr baseColWidth="10" defaultRowHeight="15.75"/>
  <sheetData>
    <row r="3" spans="1:6">
      <c r="A3" s="8"/>
      <c r="B3" t="s">
        <v>2</v>
      </c>
      <c r="C3" t="s">
        <v>3</v>
      </c>
    </row>
    <row r="4" spans="1:6">
      <c r="A4" s="8"/>
      <c r="B4" t="s">
        <v>535</v>
      </c>
      <c r="F4" s="7"/>
    </row>
    <row r="5" spans="1:6">
      <c r="A5" s="8"/>
      <c r="B5" t="s">
        <v>536</v>
      </c>
      <c r="C5">
        <v>0.29099999999999998</v>
      </c>
      <c r="D5">
        <f>C5*C5</f>
        <v>8.4680999999999992E-2</v>
      </c>
      <c r="E5">
        <f>AVERAGE(D5:D8)</f>
        <v>0.11694825</v>
      </c>
      <c r="F5" s="7">
        <f>E5+E25</f>
        <v>1.0001795</v>
      </c>
    </row>
    <row r="6" spans="1:6">
      <c r="A6" s="8"/>
      <c r="B6" t="s">
        <v>537</v>
      </c>
      <c r="C6">
        <v>0.35799999999999998</v>
      </c>
      <c r="D6">
        <f t="shared" ref="D6:D55" si="0">C6*C6</f>
        <v>0.128164</v>
      </c>
      <c r="F6" s="7"/>
    </row>
    <row r="7" spans="1:6">
      <c r="A7" s="8"/>
      <c r="B7" t="s">
        <v>538</v>
      </c>
      <c r="C7">
        <v>0.36199999999999999</v>
      </c>
      <c r="D7">
        <f t="shared" si="0"/>
        <v>0.13104399999999999</v>
      </c>
      <c r="F7" s="7"/>
    </row>
    <row r="8" spans="1:6">
      <c r="A8" s="8"/>
      <c r="B8" t="s">
        <v>539</v>
      </c>
      <c r="C8">
        <v>0.35199999999999998</v>
      </c>
      <c r="D8">
        <f t="shared" si="0"/>
        <v>0.12390399999999999</v>
      </c>
      <c r="F8" s="7"/>
    </row>
    <row r="9" spans="1:6">
      <c r="A9" s="8"/>
      <c r="B9" t="s">
        <v>540</v>
      </c>
      <c r="F9" s="7"/>
    </row>
    <row r="10" spans="1:6">
      <c r="A10" s="8"/>
      <c r="B10" t="s">
        <v>541</v>
      </c>
      <c r="C10">
        <v>0.33800000000000002</v>
      </c>
      <c r="D10">
        <f t="shared" si="0"/>
        <v>0.11424400000000001</v>
      </c>
      <c r="E10">
        <f>AVERAGE(D10:D13)</f>
        <v>0.15771450000000001</v>
      </c>
      <c r="F10" s="7">
        <f>E10+E33</f>
        <v>0.99974549999999995</v>
      </c>
    </row>
    <row r="11" spans="1:6">
      <c r="A11" s="8"/>
      <c r="B11" t="s">
        <v>542</v>
      </c>
      <c r="C11">
        <v>0.39400000000000002</v>
      </c>
      <c r="D11">
        <f t="shared" si="0"/>
        <v>0.15523600000000001</v>
      </c>
      <c r="F11" s="7"/>
    </row>
    <row r="12" spans="1:6">
      <c r="A12" s="8"/>
      <c r="B12" t="s">
        <v>543</v>
      </c>
      <c r="C12">
        <v>0.41699999999999998</v>
      </c>
      <c r="D12">
        <f t="shared" si="0"/>
        <v>0.17388899999999999</v>
      </c>
      <c r="F12" s="7"/>
    </row>
    <row r="13" spans="1:6">
      <c r="A13" s="8"/>
      <c r="B13" t="s">
        <v>544</v>
      </c>
      <c r="C13">
        <v>0.433</v>
      </c>
      <c r="D13">
        <f t="shared" si="0"/>
        <v>0.18748899999999999</v>
      </c>
      <c r="F13" s="7"/>
    </row>
    <row r="14" spans="1:6">
      <c r="A14" s="8"/>
      <c r="B14" t="s">
        <v>545</v>
      </c>
      <c r="F14" s="7"/>
    </row>
    <row r="15" spans="1:6">
      <c r="A15" s="8"/>
      <c r="B15" t="s">
        <v>546</v>
      </c>
      <c r="C15">
        <v>0.36299999999999999</v>
      </c>
      <c r="D15">
        <f t="shared" si="0"/>
        <v>0.131769</v>
      </c>
      <c r="E15">
        <f>AVERAGE(D15:D18)</f>
        <v>0.16465374999999999</v>
      </c>
      <c r="F15" s="16">
        <f>E15+E33</f>
        <v>1.00668475</v>
      </c>
    </row>
    <row r="16" spans="1:6">
      <c r="A16" s="8"/>
      <c r="B16" t="s">
        <v>547</v>
      </c>
      <c r="C16">
        <v>0.39300000000000002</v>
      </c>
      <c r="D16">
        <f t="shared" si="0"/>
        <v>0.154449</v>
      </c>
      <c r="F16" s="7"/>
    </row>
    <row r="17" spans="1:6">
      <c r="A17" s="8"/>
      <c r="B17" t="s">
        <v>548</v>
      </c>
      <c r="C17">
        <v>0.42899999999999999</v>
      </c>
      <c r="D17">
        <f t="shared" si="0"/>
        <v>0.18404099999999998</v>
      </c>
      <c r="F17" s="7"/>
    </row>
    <row r="18" spans="1:6">
      <c r="A18" s="8"/>
      <c r="B18" t="s">
        <v>549</v>
      </c>
      <c r="C18">
        <v>0.434</v>
      </c>
      <c r="D18">
        <f t="shared" si="0"/>
        <v>0.188356</v>
      </c>
      <c r="F18" s="7"/>
    </row>
    <row r="19" spans="1:6">
      <c r="A19" s="8"/>
      <c r="B19" t="s">
        <v>550</v>
      </c>
      <c r="F19" s="7"/>
    </row>
    <row r="20" spans="1:6">
      <c r="A20" s="8"/>
      <c r="B20" t="s">
        <v>551</v>
      </c>
      <c r="C20">
        <v>0.33700000000000002</v>
      </c>
      <c r="D20">
        <f t="shared" si="0"/>
        <v>0.11356900000000002</v>
      </c>
      <c r="E20">
        <f>AVERAGE(D20:D23)</f>
        <v>0.16189700000000001</v>
      </c>
      <c r="F20" s="7">
        <f>E20+E41</f>
        <v>0.99745550000000005</v>
      </c>
    </row>
    <row r="21" spans="1:6">
      <c r="A21" s="8"/>
      <c r="B21" t="s">
        <v>552</v>
      </c>
      <c r="C21">
        <v>0.40699999999999997</v>
      </c>
      <c r="D21">
        <f t="shared" si="0"/>
        <v>0.16564899999999999</v>
      </c>
      <c r="F21" s="7"/>
    </row>
    <row r="22" spans="1:6">
      <c r="A22" s="8"/>
      <c r="B22" t="s">
        <v>553</v>
      </c>
      <c r="C22">
        <v>0.41699999999999998</v>
      </c>
      <c r="D22">
        <f t="shared" si="0"/>
        <v>0.17388899999999999</v>
      </c>
      <c r="F22" s="7"/>
    </row>
    <row r="23" spans="1:6">
      <c r="A23" s="8"/>
      <c r="B23" t="s">
        <v>554</v>
      </c>
      <c r="C23">
        <v>0.441</v>
      </c>
      <c r="D23">
        <f t="shared" si="0"/>
        <v>0.19448100000000001</v>
      </c>
      <c r="F23" s="7"/>
    </row>
    <row r="24" spans="1:6">
      <c r="A24" s="8"/>
      <c r="B24" t="s">
        <v>555</v>
      </c>
      <c r="F24" s="7"/>
    </row>
    <row r="25" spans="1:6">
      <c r="A25" s="8"/>
      <c r="B25" t="s">
        <v>536</v>
      </c>
      <c r="C25">
        <v>0.95699999999999996</v>
      </c>
      <c r="D25">
        <f t="shared" si="0"/>
        <v>0.91584899999999991</v>
      </c>
      <c r="E25">
        <f>AVERAGE(D25:D31)</f>
        <v>0.88323125000000002</v>
      </c>
      <c r="F25" s="7"/>
    </row>
    <row r="26" spans="1:6">
      <c r="A26" s="8"/>
      <c r="B26" t="s">
        <v>556</v>
      </c>
    </row>
    <row r="27" spans="1:6">
      <c r="A27" s="8"/>
      <c r="B27" t="s">
        <v>537</v>
      </c>
      <c r="C27">
        <v>0.93400000000000005</v>
      </c>
      <c r="D27">
        <f t="shared" si="0"/>
        <v>0.87235600000000013</v>
      </c>
    </row>
    <row r="28" spans="1:6">
      <c r="A28" s="8"/>
      <c r="B28" t="s">
        <v>557</v>
      </c>
    </row>
    <row r="29" spans="1:6">
      <c r="A29" s="8"/>
      <c r="B29" t="s">
        <v>538</v>
      </c>
      <c r="C29">
        <v>0.93200000000000005</v>
      </c>
      <c r="D29">
        <f t="shared" si="0"/>
        <v>0.86862400000000006</v>
      </c>
    </row>
    <row r="30" spans="1:6">
      <c r="A30" s="8"/>
      <c r="B30" t="s">
        <v>558</v>
      </c>
    </row>
    <row r="31" spans="1:6">
      <c r="A31" s="8"/>
      <c r="B31" t="s">
        <v>539</v>
      </c>
      <c r="C31">
        <v>0.93600000000000005</v>
      </c>
      <c r="D31">
        <f t="shared" si="0"/>
        <v>0.8760960000000001</v>
      </c>
    </row>
    <row r="32" spans="1:6">
      <c r="A32" s="8"/>
      <c r="B32" t="s">
        <v>559</v>
      </c>
    </row>
    <row r="33" spans="1:5">
      <c r="A33" s="8"/>
      <c r="B33" t="s">
        <v>541</v>
      </c>
      <c r="C33">
        <v>0.94099999999999995</v>
      </c>
      <c r="D33">
        <f t="shared" si="0"/>
        <v>0.88548099999999985</v>
      </c>
      <c r="E33">
        <f>AVERAGE(D33:D39)</f>
        <v>0.84203099999999997</v>
      </c>
    </row>
    <row r="34" spans="1:5">
      <c r="A34" s="8"/>
      <c r="B34" t="s">
        <v>560</v>
      </c>
    </row>
    <row r="35" spans="1:5">
      <c r="A35" s="8"/>
      <c r="B35" t="s">
        <v>542</v>
      </c>
      <c r="C35">
        <v>0.91900000000000004</v>
      </c>
      <c r="D35">
        <f t="shared" si="0"/>
        <v>0.84456100000000012</v>
      </c>
    </row>
    <row r="36" spans="1:5">
      <c r="A36" s="8"/>
      <c r="B36" t="s">
        <v>561</v>
      </c>
    </row>
    <row r="37" spans="1:5">
      <c r="A37" s="8"/>
      <c r="B37" t="s">
        <v>543</v>
      </c>
      <c r="C37">
        <v>0.90900000000000003</v>
      </c>
      <c r="D37">
        <f t="shared" si="0"/>
        <v>0.82628100000000004</v>
      </c>
    </row>
    <row r="38" spans="1:5">
      <c r="A38" s="8"/>
      <c r="B38" t="s">
        <v>562</v>
      </c>
    </row>
    <row r="39" spans="1:5">
      <c r="A39" s="8"/>
      <c r="B39" t="s">
        <v>544</v>
      </c>
      <c r="C39">
        <v>0.90100000000000002</v>
      </c>
      <c r="D39">
        <f t="shared" si="0"/>
        <v>0.81180099999999999</v>
      </c>
    </row>
    <row r="40" spans="1:5">
      <c r="A40" s="8"/>
      <c r="B40" t="s">
        <v>563</v>
      </c>
    </row>
    <row r="41" spans="1:5">
      <c r="A41" s="8"/>
      <c r="B41" t="s">
        <v>546</v>
      </c>
      <c r="C41">
        <v>0.93200000000000005</v>
      </c>
      <c r="D41">
        <f t="shared" si="0"/>
        <v>0.86862400000000006</v>
      </c>
      <c r="E41">
        <f>AVERAGE(D41:D47)</f>
        <v>0.83555850000000009</v>
      </c>
    </row>
    <row r="42" spans="1:5">
      <c r="A42" s="8"/>
      <c r="B42" t="s">
        <v>564</v>
      </c>
    </row>
    <row r="43" spans="1:5">
      <c r="A43" s="8"/>
      <c r="B43" t="s">
        <v>547</v>
      </c>
      <c r="C43">
        <v>0.92</v>
      </c>
      <c r="D43">
        <f t="shared" si="0"/>
        <v>0.84640000000000004</v>
      </c>
    </row>
    <row r="44" spans="1:5">
      <c r="A44" s="8"/>
      <c r="B44" t="s">
        <v>565</v>
      </c>
    </row>
    <row r="45" spans="1:5">
      <c r="A45" s="8"/>
      <c r="B45" t="s">
        <v>548</v>
      </c>
      <c r="C45">
        <v>0.90300000000000002</v>
      </c>
      <c r="D45">
        <f t="shared" si="0"/>
        <v>0.81540900000000005</v>
      </c>
    </row>
    <row r="46" spans="1:5">
      <c r="A46" s="8"/>
      <c r="B46" t="s">
        <v>566</v>
      </c>
    </row>
    <row r="47" spans="1:5">
      <c r="A47" s="8"/>
      <c r="B47" t="s">
        <v>549</v>
      </c>
      <c r="C47">
        <v>0.90100000000000002</v>
      </c>
      <c r="D47">
        <f t="shared" si="0"/>
        <v>0.81180099999999999</v>
      </c>
    </row>
    <row r="48" spans="1:5">
      <c r="A48" s="8"/>
      <c r="B48" t="s">
        <v>567</v>
      </c>
    </row>
    <row r="49" spans="1:5">
      <c r="A49" s="8"/>
      <c r="B49" t="s">
        <v>551</v>
      </c>
      <c r="C49">
        <v>0.94199999999999995</v>
      </c>
      <c r="D49">
        <f t="shared" si="0"/>
        <v>0.88736399999999993</v>
      </c>
      <c r="E49">
        <f>AVERAGE(D49:D55)</f>
        <v>0.83795575000000011</v>
      </c>
    </row>
    <row r="50" spans="1:5">
      <c r="A50" s="8"/>
      <c r="B50" t="s">
        <v>568</v>
      </c>
    </row>
    <row r="51" spans="1:5">
      <c r="A51" s="8"/>
      <c r="B51" t="s">
        <v>552</v>
      </c>
      <c r="C51">
        <v>0.91300000000000003</v>
      </c>
      <c r="D51">
        <f t="shared" si="0"/>
        <v>0.83356900000000012</v>
      </c>
    </row>
    <row r="52" spans="1:5">
      <c r="A52" s="8"/>
      <c r="B52" t="s">
        <v>569</v>
      </c>
    </row>
    <row r="53" spans="1:5">
      <c r="A53" s="8"/>
      <c r="B53" t="s">
        <v>553</v>
      </c>
      <c r="C53">
        <v>0.90900000000000003</v>
      </c>
      <c r="D53">
        <f t="shared" si="0"/>
        <v>0.82628100000000004</v>
      </c>
    </row>
    <row r="54" spans="1:5">
      <c r="A54" s="8"/>
      <c r="B54" t="s">
        <v>570</v>
      </c>
    </row>
    <row r="55" spans="1:5">
      <c r="A55" s="8"/>
      <c r="B55" t="s">
        <v>554</v>
      </c>
      <c r="C55">
        <v>0.89700000000000002</v>
      </c>
      <c r="D55">
        <f t="shared" si="0"/>
        <v>0.80460900000000002</v>
      </c>
    </row>
  </sheetData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C2563-DBC4-4843-924C-6577D43BCC2C}">
  <dimension ref="A1:F24"/>
  <sheetViews>
    <sheetView topLeftCell="D1" workbookViewId="0">
      <selection activeCell="F4" sqref="F4:F12"/>
    </sheetView>
  </sheetViews>
  <sheetFormatPr baseColWidth="10" defaultRowHeight="15.75"/>
  <cols>
    <col min="2" max="2" width="18" customWidth="1"/>
  </cols>
  <sheetData>
    <row r="1" spans="1:6" ht="20.25">
      <c r="A1" s="4" t="s">
        <v>494</v>
      </c>
    </row>
    <row r="3" spans="1:6">
      <c r="A3" s="2" t="s">
        <v>0</v>
      </c>
      <c r="B3" t="s">
        <v>1</v>
      </c>
    </row>
    <row r="4" spans="1:6">
      <c r="A4" s="2"/>
      <c r="B4" t="s">
        <v>2</v>
      </c>
      <c r="C4" t="s">
        <v>3</v>
      </c>
      <c r="F4" s="7"/>
    </row>
    <row r="5" spans="1:6">
      <c r="A5" s="2"/>
      <c r="B5" t="s">
        <v>4</v>
      </c>
      <c r="F5" s="7"/>
    </row>
    <row r="6" spans="1:6">
      <c r="A6" s="2"/>
      <c r="B6" t="s">
        <v>471</v>
      </c>
      <c r="C6" t="s">
        <v>472</v>
      </c>
      <c r="D6">
        <f>C6*C6</f>
        <v>0.71571599999999991</v>
      </c>
      <c r="E6">
        <f>AVERAGE(D6:D8)</f>
        <v>0.74433333333333318</v>
      </c>
      <c r="F6" s="7">
        <f>E6+E14</f>
        <v>0.99942466666666663</v>
      </c>
    </row>
    <row r="7" spans="1:6">
      <c r="A7" s="2"/>
      <c r="B7" t="s">
        <v>473</v>
      </c>
      <c r="C7" t="s">
        <v>474</v>
      </c>
      <c r="D7">
        <f t="shared" ref="D7:D24" si="0">C7*C7</f>
        <v>0.75690000000000002</v>
      </c>
      <c r="F7" s="7"/>
    </row>
    <row r="8" spans="1:6">
      <c r="A8" s="2"/>
      <c r="B8" t="s">
        <v>475</v>
      </c>
      <c r="C8" t="s">
        <v>476</v>
      </c>
      <c r="D8">
        <f t="shared" si="0"/>
        <v>0.76038399999999995</v>
      </c>
      <c r="F8" s="7"/>
    </row>
    <row r="9" spans="1:6">
      <c r="A9" s="2"/>
      <c r="B9" t="s">
        <v>477</v>
      </c>
      <c r="F9" s="7"/>
    </row>
    <row r="10" spans="1:6">
      <c r="A10" s="2"/>
      <c r="B10" t="s">
        <v>478</v>
      </c>
      <c r="C10" t="s">
        <v>96</v>
      </c>
      <c r="D10">
        <f t="shared" si="0"/>
        <v>0.68558399999999997</v>
      </c>
      <c r="E10">
        <f>AVERAGE(D10:D12)</f>
        <v>0.70626433333333338</v>
      </c>
      <c r="F10" s="7">
        <f>E10+E20</f>
        <v>0.99993466666666686</v>
      </c>
    </row>
    <row r="11" spans="1:6">
      <c r="A11" s="2"/>
      <c r="B11" t="s">
        <v>479</v>
      </c>
      <c r="C11" t="s">
        <v>480</v>
      </c>
      <c r="D11">
        <f t="shared" si="0"/>
        <v>0.70559999999999989</v>
      </c>
      <c r="F11" s="7"/>
    </row>
    <row r="12" spans="1:6">
      <c r="A12" s="2"/>
      <c r="B12" t="s">
        <v>481</v>
      </c>
      <c r="C12" t="s">
        <v>40</v>
      </c>
      <c r="D12">
        <f t="shared" si="0"/>
        <v>0.72760899999999995</v>
      </c>
      <c r="F12" s="7"/>
    </row>
    <row r="13" spans="1:6">
      <c r="A13" s="2"/>
      <c r="B13" t="s">
        <v>24</v>
      </c>
    </row>
    <row r="14" spans="1:6">
      <c r="A14" s="2"/>
      <c r="B14" t="s">
        <v>471</v>
      </c>
      <c r="C14" t="s">
        <v>482</v>
      </c>
      <c r="D14">
        <f t="shared" si="0"/>
        <v>0.28408900000000004</v>
      </c>
      <c r="E14">
        <f>AVERAGE(D14:D18)</f>
        <v>0.25509133333333339</v>
      </c>
    </row>
    <row r="15" spans="1:6">
      <c r="A15" s="2"/>
      <c r="B15" t="s">
        <v>25</v>
      </c>
    </row>
    <row r="16" spans="1:6">
      <c r="A16" s="2"/>
      <c r="B16" t="s">
        <v>473</v>
      </c>
      <c r="C16" t="s">
        <v>483</v>
      </c>
      <c r="D16">
        <f t="shared" si="0"/>
        <v>0.242064</v>
      </c>
    </row>
    <row r="17" spans="1:5">
      <c r="A17" s="2"/>
      <c r="B17" t="s">
        <v>26</v>
      </c>
    </row>
    <row r="18" spans="1:5">
      <c r="A18" s="2"/>
      <c r="B18" t="s">
        <v>475</v>
      </c>
      <c r="C18" t="s">
        <v>484</v>
      </c>
      <c r="D18">
        <f t="shared" si="0"/>
        <v>0.239121</v>
      </c>
    </row>
    <row r="19" spans="1:5">
      <c r="A19" s="2"/>
      <c r="B19" t="s">
        <v>485</v>
      </c>
    </row>
    <row r="20" spans="1:5">
      <c r="A20" s="2"/>
      <c r="B20" t="s">
        <v>478</v>
      </c>
      <c r="C20" t="s">
        <v>119</v>
      </c>
      <c r="D20">
        <f t="shared" si="0"/>
        <v>0.31472100000000008</v>
      </c>
      <c r="E20">
        <f>AVERAGE(D20:D24)</f>
        <v>0.29367033333333342</v>
      </c>
    </row>
    <row r="21" spans="1:5">
      <c r="A21" s="2"/>
      <c r="B21" t="s">
        <v>486</v>
      </c>
    </row>
    <row r="22" spans="1:5">
      <c r="A22" s="2"/>
      <c r="B22" t="s">
        <v>479</v>
      </c>
      <c r="C22" t="s">
        <v>487</v>
      </c>
      <c r="D22">
        <f t="shared" si="0"/>
        <v>0.29484900000000003</v>
      </c>
    </row>
    <row r="23" spans="1:5">
      <c r="A23" s="2"/>
      <c r="B23" t="s">
        <v>488</v>
      </c>
    </row>
    <row r="24" spans="1:5">
      <c r="A24" s="2"/>
      <c r="B24" t="s">
        <v>481</v>
      </c>
      <c r="C24" t="s">
        <v>489</v>
      </c>
      <c r="D24">
        <f t="shared" si="0"/>
        <v>0.27144100000000004</v>
      </c>
    </row>
  </sheetData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9F1C8-D029-3E4F-87F0-7B0280B53262}">
  <dimension ref="A2:F24"/>
  <sheetViews>
    <sheetView workbookViewId="0">
      <selection activeCell="F4" sqref="F4:F15"/>
    </sheetView>
  </sheetViews>
  <sheetFormatPr baseColWidth="10" defaultRowHeight="15.75"/>
  <sheetData>
    <row r="2" spans="1:6">
      <c r="A2" s="8" t="s">
        <v>0</v>
      </c>
      <c r="B2" t="s">
        <v>1</v>
      </c>
    </row>
    <row r="3" spans="1:6">
      <c r="A3" s="8"/>
      <c r="B3" t="s">
        <v>2</v>
      </c>
      <c r="C3" t="s">
        <v>3</v>
      </c>
    </row>
    <row r="4" spans="1:6">
      <c r="A4" s="8"/>
      <c r="B4" t="s">
        <v>597</v>
      </c>
      <c r="F4" s="7"/>
    </row>
    <row r="5" spans="1:6">
      <c r="A5" s="8"/>
      <c r="B5" t="s">
        <v>598</v>
      </c>
      <c r="C5">
        <v>0.78300000000000003</v>
      </c>
      <c r="D5">
        <f>C5*C5</f>
        <v>0.613089</v>
      </c>
      <c r="E5">
        <f>AVERAGE(D5:D7)</f>
        <v>0.69511633333333334</v>
      </c>
      <c r="F5" s="7">
        <f>E5+E13</f>
        <v>0.99997233333333324</v>
      </c>
    </row>
    <row r="6" spans="1:6">
      <c r="A6" s="8"/>
      <c r="B6" t="s">
        <v>599</v>
      </c>
      <c r="C6">
        <v>0.81599999999999995</v>
      </c>
      <c r="D6">
        <f t="shared" ref="D6:D21" si="0">C6*C6</f>
        <v>0.66585599999999989</v>
      </c>
      <c r="F6" s="7"/>
    </row>
    <row r="7" spans="1:6">
      <c r="A7" s="8"/>
      <c r="B7" t="s">
        <v>600</v>
      </c>
      <c r="C7">
        <v>0.89800000000000002</v>
      </c>
      <c r="D7">
        <f t="shared" si="0"/>
        <v>0.80640400000000001</v>
      </c>
      <c r="F7" s="7"/>
    </row>
    <row r="8" spans="1:6">
      <c r="A8" s="8"/>
      <c r="B8" t="s">
        <v>265</v>
      </c>
      <c r="F8" s="7"/>
    </row>
    <row r="9" spans="1:6">
      <c r="A9" s="8"/>
      <c r="B9" t="s">
        <v>624</v>
      </c>
      <c r="C9">
        <v>0.64600000000000002</v>
      </c>
      <c r="D9">
        <f t="shared" si="0"/>
        <v>0.41731600000000002</v>
      </c>
      <c r="E9">
        <f>AVERAGE(D9:D11)</f>
        <v>0.42602000000000007</v>
      </c>
      <c r="F9" s="7">
        <f>E9+E19</f>
        <v>0.99961</v>
      </c>
    </row>
    <row r="10" spans="1:6">
      <c r="A10" s="8"/>
      <c r="B10" t="s">
        <v>625</v>
      </c>
      <c r="C10">
        <v>0.65</v>
      </c>
      <c r="D10">
        <f t="shared" si="0"/>
        <v>0.42250000000000004</v>
      </c>
      <c r="F10" s="7"/>
    </row>
    <row r="11" spans="1:6">
      <c r="A11" s="8"/>
      <c r="B11" t="s">
        <v>626</v>
      </c>
      <c r="C11">
        <v>0.66200000000000003</v>
      </c>
      <c r="D11">
        <f t="shared" si="0"/>
        <v>0.43824400000000002</v>
      </c>
      <c r="F11" s="7"/>
    </row>
    <row r="12" spans="1:6">
      <c r="A12" s="8"/>
      <c r="B12" t="s">
        <v>612</v>
      </c>
      <c r="F12" s="7"/>
    </row>
    <row r="13" spans="1:6">
      <c r="A13" s="8"/>
      <c r="B13" t="s">
        <v>598</v>
      </c>
      <c r="C13">
        <v>0.622</v>
      </c>
      <c r="D13">
        <f t="shared" si="0"/>
        <v>0.38688400000000001</v>
      </c>
      <c r="E13">
        <f>AVERAGE(D13:D17)</f>
        <v>0.30485599999999996</v>
      </c>
      <c r="F13" s="7"/>
    </row>
    <row r="14" spans="1:6">
      <c r="A14" s="8"/>
      <c r="B14" t="s">
        <v>613</v>
      </c>
      <c r="F14" s="7"/>
    </row>
    <row r="15" spans="1:6">
      <c r="A15" s="8"/>
      <c r="B15" t="s">
        <v>599</v>
      </c>
      <c r="C15">
        <v>0.57799999999999996</v>
      </c>
      <c r="D15">
        <f t="shared" si="0"/>
        <v>0.33408399999999994</v>
      </c>
      <c r="F15" s="7"/>
    </row>
    <row r="16" spans="1:6">
      <c r="A16" s="8"/>
      <c r="B16" t="s">
        <v>614</v>
      </c>
    </row>
    <row r="17" spans="1:5">
      <c r="A17" s="8"/>
      <c r="B17" t="s">
        <v>600</v>
      </c>
      <c r="C17">
        <v>0.44</v>
      </c>
      <c r="D17">
        <f t="shared" si="0"/>
        <v>0.19359999999999999</v>
      </c>
    </row>
    <row r="18" spans="1:5">
      <c r="A18" s="8"/>
      <c r="B18" t="s">
        <v>274</v>
      </c>
    </row>
    <row r="19" spans="1:5">
      <c r="A19" s="8"/>
      <c r="B19" t="s">
        <v>624</v>
      </c>
      <c r="C19">
        <v>0.76300000000000001</v>
      </c>
      <c r="D19">
        <f t="shared" si="0"/>
        <v>0.58216900000000005</v>
      </c>
      <c r="E19">
        <f>AVERAGE(D19:D23)</f>
        <v>0.57358999999999993</v>
      </c>
    </row>
    <row r="20" spans="1:5">
      <c r="A20" s="8"/>
      <c r="B20" t="s">
        <v>276</v>
      </c>
    </row>
    <row r="21" spans="1:5">
      <c r="A21" s="8"/>
      <c r="B21" t="s">
        <v>625</v>
      </c>
      <c r="C21">
        <v>0.76</v>
      </c>
      <c r="D21">
        <f t="shared" si="0"/>
        <v>0.5776</v>
      </c>
    </row>
    <row r="22" spans="1:5">
      <c r="A22" s="8"/>
      <c r="B22" t="s">
        <v>277</v>
      </c>
    </row>
    <row r="23" spans="1:5">
      <c r="A23" s="8"/>
      <c r="B23" t="s">
        <v>626</v>
      </c>
      <c r="C23">
        <v>0.749</v>
      </c>
      <c r="D23">
        <f>C23*C23</f>
        <v>0.56100099999999997</v>
      </c>
    </row>
    <row r="24" spans="1:5">
      <c r="A24" s="8"/>
    </row>
  </sheetData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D5A92-E23A-D14D-B0F2-DAFF3131F106}">
  <dimension ref="A1:P30"/>
  <sheetViews>
    <sheetView workbookViewId="0">
      <selection activeCell="N13" sqref="N13"/>
    </sheetView>
  </sheetViews>
  <sheetFormatPr baseColWidth="10" defaultRowHeight="15.75"/>
  <sheetData>
    <row r="1" spans="1:16">
      <c r="A1" t="s">
        <v>571</v>
      </c>
      <c r="F1" t="s">
        <v>572</v>
      </c>
      <c r="K1" t="s">
        <v>573</v>
      </c>
    </row>
    <row r="3" spans="1:16">
      <c r="A3" s="8"/>
      <c r="B3" t="s">
        <v>2</v>
      </c>
      <c r="C3" t="s">
        <v>3</v>
      </c>
      <c r="K3" s="8" t="s">
        <v>2</v>
      </c>
      <c r="L3" t="s">
        <v>495</v>
      </c>
      <c r="M3" t="s">
        <v>3</v>
      </c>
    </row>
    <row r="4" spans="1:16">
      <c r="A4" s="8"/>
      <c r="B4" t="s">
        <v>100</v>
      </c>
      <c r="F4" s="8"/>
      <c r="G4" t="s">
        <v>2</v>
      </c>
      <c r="H4" t="s">
        <v>3</v>
      </c>
      <c r="K4" s="8"/>
      <c r="L4" t="s">
        <v>100</v>
      </c>
      <c r="P4" s="7"/>
    </row>
    <row r="5" spans="1:16">
      <c r="A5" s="8"/>
      <c r="B5" t="s">
        <v>101</v>
      </c>
      <c r="C5" s="12">
        <v>1.0629999999999999</v>
      </c>
      <c r="D5" s="12">
        <f>C5*C5</f>
        <v>1.1299689999999998</v>
      </c>
      <c r="E5">
        <f>AVERAGE(D6:D8)</f>
        <v>0.45423366666666665</v>
      </c>
      <c r="F5" s="14">
        <f>E5+E17</f>
        <v>0.99999133333333334</v>
      </c>
      <c r="G5" t="s">
        <v>100</v>
      </c>
      <c r="K5" s="15"/>
      <c r="L5" t="s">
        <v>101</v>
      </c>
      <c r="M5">
        <v>0.53</v>
      </c>
      <c r="N5">
        <f>M5*M5</f>
        <v>0.28090000000000004</v>
      </c>
      <c r="O5">
        <f>AVERAGE(N5:N6)</f>
        <v>0.41499050000000004</v>
      </c>
      <c r="P5" s="7">
        <f>O5+O13</f>
        <v>0.99966300000000008</v>
      </c>
    </row>
    <row r="6" spans="1:16">
      <c r="A6" s="8"/>
      <c r="B6" t="s">
        <v>103</v>
      </c>
      <c r="C6">
        <v>0.86099999999999999</v>
      </c>
      <c r="D6">
        <f t="shared" ref="D6:D29" si="0">C6*C6</f>
        <v>0.74132100000000001</v>
      </c>
      <c r="F6" s="15"/>
      <c r="G6" t="s">
        <v>101</v>
      </c>
      <c r="H6">
        <v>0.439</v>
      </c>
      <c r="I6">
        <f>H6*H6</f>
        <v>0.192721</v>
      </c>
      <c r="J6">
        <f>AVERAGE(I6:I9)</f>
        <v>0.44916500000000004</v>
      </c>
      <c r="K6" s="15">
        <f>J6+J16</f>
        <v>1.0000435000000001</v>
      </c>
      <c r="L6" t="s">
        <v>103</v>
      </c>
      <c r="M6">
        <v>0.74099999999999999</v>
      </c>
      <c r="N6">
        <f t="shared" ref="N6:N23" si="1">M6*M6</f>
        <v>0.54908100000000004</v>
      </c>
      <c r="P6" s="7"/>
    </row>
    <row r="7" spans="1:16">
      <c r="A7" s="8"/>
      <c r="B7" t="s">
        <v>105</v>
      </c>
      <c r="C7">
        <v>0.57799999999999996</v>
      </c>
      <c r="D7">
        <f t="shared" si="0"/>
        <v>0.33408399999999994</v>
      </c>
      <c r="F7" s="15"/>
      <c r="G7" t="s">
        <v>103</v>
      </c>
      <c r="H7">
        <v>0.69099999999999995</v>
      </c>
      <c r="I7">
        <f t="shared" ref="I7:I30" si="2">H7*H7</f>
        <v>0.47748099999999993</v>
      </c>
      <c r="K7" s="15"/>
      <c r="L7" s="12" t="s">
        <v>105</v>
      </c>
      <c r="M7" s="12">
        <v>1.256</v>
      </c>
      <c r="N7" s="12">
        <f t="shared" si="1"/>
        <v>1.577536</v>
      </c>
      <c r="P7" s="7"/>
    </row>
    <row r="8" spans="1:16">
      <c r="A8" s="8"/>
      <c r="B8" t="s">
        <v>107</v>
      </c>
      <c r="C8">
        <v>0.53600000000000003</v>
      </c>
      <c r="D8">
        <f t="shared" si="0"/>
        <v>0.28729600000000005</v>
      </c>
      <c r="F8" s="15"/>
      <c r="G8" t="s">
        <v>105</v>
      </c>
      <c r="H8">
        <v>0.72299999999999998</v>
      </c>
      <c r="I8">
        <f t="shared" si="2"/>
        <v>0.522729</v>
      </c>
      <c r="K8" s="15"/>
      <c r="L8" t="s">
        <v>574</v>
      </c>
      <c r="P8" s="7"/>
    </row>
    <row r="9" spans="1:16">
      <c r="A9" s="8"/>
      <c r="B9" t="s">
        <v>574</v>
      </c>
      <c r="F9" s="15"/>
      <c r="G9" t="s">
        <v>107</v>
      </c>
      <c r="H9">
        <v>0.77700000000000002</v>
      </c>
      <c r="I9">
        <f t="shared" si="2"/>
        <v>0.60372900000000007</v>
      </c>
      <c r="K9" s="15"/>
      <c r="L9" t="s">
        <v>575</v>
      </c>
      <c r="M9">
        <v>0.77600000000000002</v>
      </c>
      <c r="N9">
        <f t="shared" si="1"/>
        <v>0.60217600000000004</v>
      </c>
      <c r="O9">
        <f>AVERAGE(N9:N11)</f>
        <v>0.6343536666666667</v>
      </c>
      <c r="P9" s="7">
        <f>O9+O19</f>
        <v>0.99950766666666668</v>
      </c>
    </row>
    <row r="10" spans="1:16">
      <c r="A10" s="8"/>
      <c r="B10" t="s">
        <v>575</v>
      </c>
      <c r="C10">
        <v>0.76100000000000001</v>
      </c>
      <c r="D10">
        <f t="shared" si="0"/>
        <v>0.579121</v>
      </c>
      <c r="E10">
        <f>AVERAGE(D10:D13)</f>
        <v>0.67344249999999994</v>
      </c>
      <c r="F10" s="15">
        <f>E10+E23</f>
        <v>0.99943574999999996</v>
      </c>
      <c r="G10" t="s">
        <v>574</v>
      </c>
      <c r="K10" s="15"/>
      <c r="L10" t="s">
        <v>576</v>
      </c>
      <c r="M10">
        <v>0.80700000000000005</v>
      </c>
      <c r="N10">
        <f t="shared" si="1"/>
        <v>0.65124900000000008</v>
      </c>
      <c r="P10" s="7"/>
    </row>
    <row r="11" spans="1:16">
      <c r="A11" s="8"/>
      <c r="B11" t="s">
        <v>576</v>
      </c>
      <c r="C11">
        <v>0.75600000000000001</v>
      </c>
      <c r="D11">
        <f t="shared" si="0"/>
        <v>0.57153600000000004</v>
      </c>
      <c r="F11" s="15"/>
      <c r="G11" t="s">
        <v>575</v>
      </c>
      <c r="H11">
        <v>0.72099999999999997</v>
      </c>
      <c r="I11">
        <f t="shared" si="2"/>
        <v>0.519841</v>
      </c>
      <c r="J11">
        <f>AVERAGE(I11:I13)</f>
        <v>0.65942200000000006</v>
      </c>
      <c r="K11" s="15"/>
      <c r="L11" t="s">
        <v>577</v>
      </c>
      <c r="M11">
        <v>0.80600000000000005</v>
      </c>
      <c r="N11">
        <f t="shared" si="1"/>
        <v>0.6496360000000001</v>
      </c>
      <c r="P11" s="7"/>
    </row>
    <row r="12" spans="1:16">
      <c r="A12" s="8"/>
      <c r="B12" t="s">
        <v>577</v>
      </c>
      <c r="C12">
        <v>0.79200000000000004</v>
      </c>
      <c r="D12">
        <f t="shared" si="0"/>
        <v>0.62726400000000004</v>
      </c>
      <c r="F12" s="15"/>
      <c r="G12" t="s">
        <v>576</v>
      </c>
      <c r="H12">
        <v>0.78700000000000003</v>
      </c>
      <c r="I12">
        <f t="shared" si="2"/>
        <v>0.61936900000000006</v>
      </c>
      <c r="K12" s="15"/>
      <c r="L12" t="s">
        <v>122</v>
      </c>
      <c r="P12" s="7"/>
    </row>
    <row r="13" spans="1:16">
      <c r="A13" s="8"/>
      <c r="B13" t="s">
        <v>581</v>
      </c>
      <c r="C13">
        <v>0.95699999999999996</v>
      </c>
      <c r="D13">
        <f t="shared" si="0"/>
        <v>0.91584899999999991</v>
      </c>
      <c r="F13" s="15"/>
      <c r="G13" t="s">
        <v>577</v>
      </c>
      <c r="H13">
        <v>0.91600000000000004</v>
      </c>
      <c r="I13">
        <f t="shared" si="2"/>
        <v>0.83905600000000002</v>
      </c>
      <c r="K13" s="15"/>
      <c r="L13" t="s">
        <v>101</v>
      </c>
      <c r="M13">
        <v>0.84799999999999998</v>
      </c>
      <c r="N13">
        <f t="shared" si="1"/>
        <v>0.71910399999999997</v>
      </c>
      <c r="O13">
        <f>AVERAGE(N13:N15)</f>
        <v>0.58467250000000004</v>
      </c>
      <c r="P13" s="7"/>
    </row>
    <row r="14" spans="1:16">
      <c r="A14" s="8"/>
      <c r="B14" t="s">
        <v>122</v>
      </c>
      <c r="F14" s="15"/>
      <c r="G14" s="12" t="s">
        <v>581</v>
      </c>
      <c r="H14" s="12">
        <v>1.3180000000000001</v>
      </c>
      <c r="I14" s="12">
        <f t="shared" si="2"/>
        <v>1.7371240000000001</v>
      </c>
      <c r="K14" s="15"/>
      <c r="L14" t="s">
        <v>124</v>
      </c>
      <c r="P14" s="7"/>
    </row>
    <row r="15" spans="1:16">
      <c r="A15" s="8"/>
      <c r="B15" t="s">
        <v>101</v>
      </c>
      <c r="C15" s="12" t="s">
        <v>758</v>
      </c>
      <c r="D15" s="12"/>
      <c r="F15" s="8"/>
      <c r="G15" t="s">
        <v>122</v>
      </c>
      <c r="K15" s="15"/>
      <c r="L15" t="s">
        <v>103</v>
      </c>
      <c r="M15">
        <v>0.67100000000000004</v>
      </c>
      <c r="N15">
        <f t="shared" si="1"/>
        <v>0.45024100000000006</v>
      </c>
    </row>
    <row r="16" spans="1:16">
      <c r="A16" s="8"/>
      <c r="B16" t="s">
        <v>124</v>
      </c>
      <c r="F16" s="8"/>
      <c r="G16" t="s">
        <v>101</v>
      </c>
      <c r="H16">
        <v>0.89800000000000002</v>
      </c>
      <c r="I16">
        <f t="shared" si="2"/>
        <v>0.80640400000000001</v>
      </c>
      <c r="J16">
        <f>AVERAGE(I16:I22)</f>
        <v>0.55087850000000005</v>
      </c>
      <c r="K16" s="15"/>
      <c r="L16" t="s">
        <v>126</v>
      </c>
    </row>
    <row r="17" spans="1:15">
      <c r="A17" s="8"/>
      <c r="B17" t="s">
        <v>103</v>
      </c>
      <c r="C17">
        <v>0.50900000000000001</v>
      </c>
      <c r="D17">
        <f t="shared" si="0"/>
        <v>0.25908100000000001</v>
      </c>
      <c r="E17">
        <f>AVERAGE(D17:D21)</f>
        <v>0.5457576666666667</v>
      </c>
      <c r="F17" s="8"/>
      <c r="G17" t="s">
        <v>124</v>
      </c>
      <c r="K17" s="15"/>
      <c r="L17" s="12" t="s">
        <v>105</v>
      </c>
      <c r="M17" s="12" t="s">
        <v>323</v>
      </c>
      <c r="N17" s="12" t="e">
        <f t="shared" si="1"/>
        <v>#VALUE!</v>
      </c>
    </row>
    <row r="18" spans="1:15">
      <c r="A18" s="8"/>
      <c r="B18" t="s">
        <v>126</v>
      </c>
      <c r="F18" s="8"/>
      <c r="G18" t="s">
        <v>103</v>
      </c>
      <c r="H18">
        <v>0.72299999999999998</v>
      </c>
      <c r="I18">
        <f t="shared" si="2"/>
        <v>0.522729</v>
      </c>
      <c r="K18" s="15"/>
      <c r="L18" t="s">
        <v>578</v>
      </c>
    </row>
    <row r="19" spans="1:15">
      <c r="A19" s="8"/>
      <c r="B19" t="s">
        <v>105</v>
      </c>
      <c r="C19">
        <v>0.81599999999999995</v>
      </c>
      <c r="D19">
        <f t="shared" si="0"/>
        <v>0.66585599999999989</v>
      </c>
      <c r="F19" s="8"/>
      <c r="G19" t="s">
        <v>126</v>
      </c>
      <c r="K19" s="15"/>
      <c r="L19" t="s">
        <v>575</v>
      </c>
      <c r="M19">
        <v>0.63</v>
      </c>
      <c r="N19">
        <f t="shared" si="1"/>
        <v>0.39690000000000003</v>
      </c>
      <c r="O19">
        <f>AVERAGE(N19:N23)</f>
        <v>0.36515399999999998</v>
      </c>
    </row>
    <row r="20" spans="1:15">
      <c r="A20" s="8"/>
      <c r="B20" t="s">
        <v>128</v>
      </c>
      <c r="F20" s="8"/>
      <c r="G20" t="s">
        <v>105</v>
      </c>
      <c r="H20">
        <v>0.69099999999999995</v>
      </c>
      <c r="I20">
        <f t="shared" si="2"/>
        <v>0.47748099999999993</v>
      </c>
      <c r="K20" s="15"/>
      <c r="L20" t="s">
        <v>579</v>
      </c>
    </row>
    <row r="21" spans="1:15">
      <c r="A21" s="8"/>
      <c r="B21" t="s">
        <v>107</v>
      </c>
      <c r="C21">
        <v>0.84399999999999997</v>
      </c>
      <c r="D21">
        <f t="shared" si="0"/>
        <v>0.71233599999999997</v>
      </c>
      <c r="F21" s="8"/>
      <c r="G21" t="s">
        <v>128</v>
      </c>
      <c r="K21" s="15"/>
      <c r="L21" t="s">
        <v>576</v>
      </c>
      <c r="M21">
        <v>0.59099999999999997</v>
      </c>
      <c r="N21">
        <f t="shared" si="1"/>
        <v>0.34928099999999995</v>
      </c>
    </row>
    <row r="22" spans="1:15">
      <c r="A22" s="8"/>
      <c r="B22" t="s">
        <v>578</v>
      </c>
      <c r="F22" s="8"/>
      <c r="G22" t="s">
        <v>107</v>
      </c>
      <c r="H22">
        <v>0.63</v>
      </c>
      <c r="I22">
        <f t="shared" si="2"/>
        <v>0.39690000000000003</v>
      </c>
      <c r="K22" s="15"/>
      <c r="L22" t="s">
        <v>580</v>
      </c>
    </row>
    <row r="23" spans="1:15">
      <c r="A23" s="8"/>
      <c r="B23" t="s">
        <v>575</v>
      </c>
      <c r="C23">
        <v>0.64800000000000002</v>
      </c>
      <c r="D23">
        <f t="shared" si="0"/>
        <v>0.419904</v>
      </c>
      <c r="E23">
        <f>AVERAGE(D23:D29)</f>
        <v>0.32599325000000001</v>
      </c>
      <c r="F23" s="8"/>
      <c r="G23" t="s">
        <v>578</v>
      </c>
      <c r="K23" s="15"/>
      <c r="L23" t="s">
        <v>577</v>
      </c>
      <c r="M23">
        <v>0.59099999999999997</v>
      </c>
      <c r="N23">
        <f t="shared" si="1"/>
        <v>0.34928099999999995</v>
      </c>
    </row>
    <row r="24" spans="1:15">
      <c r="A24" s="8"/>
      <c r="B24" t="s">
        <v>579</v>
      </c>
      <c r="F24" s="8"/>
      <c r="G24" t="s">
        <v>575</v>
      </c>
      <c r="H24">
        <v>0.69299999999999995</v>
      </c>
      <c r="I24">
        <f t="shared" si="2"/>
        <v>0.48024899999999993</v>
      </c>
      <c r="J24">
        <f>AVERAGE(I24:I28)</f>
        <v>0.34279266666666669</v>
      </c>
      <c r="K24" s="16">
        <f>J11+J24</f>
        <v>1.0022146666666667</v>
      </c>
    </row>
    <row r="25" spans="1:15">
      <c r="A25" s="8"/>
      <c r="B25" t="s">
        <v>576</v>
      </c>
      <c r="C25">
        <v>0.65500000000000003</v>
      </c>
      <c r="D25">
        <f t="shared" si="0"/>
        <v>0.42902500000000005</v>
      </c>
      <c r="F25" s="8"/>
      <c r="G25" t="s">
        <v>579</v>
      </c>
    </row>
    <row r="26" spans="1:15">
      <c r="A26" s="8"/>
      <c r="B26" t="s">
        <v>580</v>
      </c>
      <c r="F26" s="8"/>
      <c r="G26" t="s">
        <v>576</v>
      </c>
      <c r="H26">
        <v>0.623</v>
      </c>
      <c r="I26">
        <f t="shared" si="2"/>
        <v>0.388129</v>
      </c>
    </row>
    <row r="27" spans="1:15">
      <c r="A27" s="8"/>
      <c r="B27" t="s">
        <v>577</v>
      </c>
      <c r="C27">
        <v>0.61</v>
      </c>
      <c r="D27">
        <f t="shared" si="0"/>
        <v>0.37209999999999999</v>
      </c>
      <c r="F27" s="8"/>
      <c r="G27" t="s">
        <v>580</v>
      </c>
    </row>
    <row r="28" spans="1:15">
      <c r="A28" s="8"/>
      <c r="B28" t="s">
        <v>582</v>
      </c>
      <c r="F28" s="8"/>
      <c r="G28" t="s">
        <v>577</v>
      </c>
      <c r="H28">
        <v>0.4</v>
      </c>
      <c r="I28">
        <f t="shared" si="2"/>
        <v>0.16000000000000003</v>
      </c>
    </row>
    <row r="29" spans="1:15">
      <c r="A29" s="8"/>
      <c r="B29" t="s">
        <v>581</v>
      </c>
      <c r="C29">
        <v>0.28799999999999998</v>
      </c>
      <c r="D29">
        <f t="shared" si="0"/>
        <v>8.294399999999999E-2</v>
      </c>
      <c r="F29" s="8"/>
      <c r="G29" t="s">
        <v>582</v>
      </c>
    </row>
    <row r="30" spans="1:15">
      <c r="F30" s="8"/>
      <c r="G30" t="s">
        <v>581</v>
      </c>
      <c r="H30" s="12" t="s">
        <v>323</v>
      </c>
      <c r="I30" s="12" t="e">
        <f t="shared" si="2"/>
        <v>#VALUE!</v>
      </c>
    </row>
  </sheetData>
  <pageMargins left="0.7" right="0.7" top="0.78740157499999996" bottom="0.78740157499999996" header="0.3" footer="0.3"/>
  <pageSetup paperSize="9" orientation="portrait" horizontalDpi="0" verticalDpi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2416D-917D-474D-81BC-0DF3E12A853E}">
  <dimension ref="A3:F23"/>
  <sheetViews>
    <sheetView workbookViewId="0">
      <selection activeCell="F5" sqref="F5:F13"/>
    </sheetView>
  </sheetViews>
  <sheetFormatPr baseColWidth="10" defaultRowHeight="15.75"/>
  <sheetData>
    <row r="3" spans="1:6">
      <c r="A3" s="8"/>
      <c r="B3" t="s">
        <v>2</v>
      </c>
      <c r="C3" t="s">
        <v>3</v>
      </c>
    </row>
    <row r="4" spans="1:6">
      <c r="A4" s="8"/>
      <c r="B4" t="s">
        <v>583</v>
      </c>
    </row>
    <row r="5" spans="1:6">
      <c r="A5" s="8"/>
      <c r="B5" t="s">
        <v>584</v>
      </c>
      <c r="C5">
        <v>0.754</v>
      </c>
      <c r="D5">
        <f>C5*C5</f>
        <v>0.56851600000000002</v>
      </c>
      <c r="E5">
        <f>AVERAGE(D5:D7)</f>
        <v>0.58579999999999999</v>
      </c>
      <c r="F5" s="7">
        <f>E5+E13</f>
        <v>0.99977266666666664</v>
      </c>
    </row>
    <row r="6" spans="1:6">
      <c r="A6" s="8"/>
      <c r="B6" t="s">
        <v>585</v>
      </c>
      <c r="C6">
        <v>0.77200000000000002</v>
      </c>
      <c r="D6">
        <f t="shared" ref="D6:D23" si="0">C6*C6</f>
        <v>0.59598400000000007</v>
      </c>
      <c r="F6" s="7"/>
    </row>
    <row r="7" spans="1:6">
      <c r="A7" s="8"/>
      <c r="B7" t="s">
        <v>586</v>
      </c>
      <c r="C7">
        <v>0.77</v>
      </c>
      <c r="D7">
        <f t="shared" si="0"/>
        <v>0.59289999999999998</v>
      </c>
      <c r="F7" s="7"/>
    </row>
    <row r="8" spans="1:6">
      <c r="A8" s="8"/>
      <c r="B8" t="s">
        <v>587</v>
      </c>
      <c r="F8" s="7"/>
    </row>
    <row r="9" spans="1:6">
      <c r="A9" s="8"/>
      <c r="B9" t="s">
        <v>588</v>
      </c>
      <c r="C9">
        <v>0.73899999999999999</v>
      </c>
      <c r="D9">
        <f t="shared" si="0"/>
        <v>0.54612099999999997</v>
      </c>
      <c r="E9">
        <f>AVERAGE(D9:D11)</f>
        <v>0.5819470000000001</v>
      </c>
      <c r="F9" s="7">
        <f>E9+E19</f>
        <v>1.0004256666666669</v>
      </c>
    </row>
    <row r="10" spans="1:6">
      <c r="A10" s="8"/>
      <c r="B10" t="s">
        <v>589</v>
      </c>
      <c r="C10">
        <v>0.746</v>
      </c>
      <c r="D10">
        <f t="shared" si="0"/>
        <v>0.55651600000000001</v>
      </c>
      <c r="F10" s="7"/>
    </row>
    <row r="11" spans="1:6">
      <c r="A11" s="8"/>
      <c r="B11" t="s">
        <v>590</v>
      </c>
      <c r="C11">
        <v>0.80200000000000005</v>
      </c>
      <c r="D11">
        <f t="shared" si="0"/>
        <v>0.64320400000000011</v>
      </c>
      <c r="F11" s="7"/>
    </row>
    <row r="12" spans="1:6">
      <c r="A12" s="8"/>
      <c r="B12" t="s">
        <v>591</v>
      </c>
      <c r="F12" s="7"/>
    </row>
    <row r="13" spans="1:6">
      <c r="A13" s="8"/>
      <c r="B13" t="s">
        <v>584</v>
      </c>
      <c r="C13">
        <v>0.65700000000000003</v>
      </c>
      <c r="D13">
        <f t="shared" si="0"/>
        <v>0.43164900000000006</v>
      </c>
      <c r="E13">
        <f>AVERAGE(D13:D17)</f>
        <v>0.41397266666666671</v>
      </c>
      <c r="F13" s="7"/>
    </row>
    <row r="14" spans="1:6">
      <c r="A14" s="8"/>
      <c r="B14" t="s">
        <v>592</v>
      </c>
    </row>
    <row r="15" spans="1:6">
      <c r="A15" s="8"/>
      <c r="B15" t="s">
        <v>585</v>
      </c>
      <c r="C15">
        <v>0.63500000000000001</v>
      </c>
      <c r="D15">
        <f t="shared" si="0"/>
        <v>0.403225</v>
      </c>
    </row>
    <row r="16" spans="1:6">
      <c r="A16" s="8"/>
      <c r="B16" t="s">
        <v>593</v>
      </c>
    </row>
    <row r="17" spans="1:5">
      <c r="A17" s="8"/>
      <c r="B17" t="s">
        <v>586</v>
      </c>
      <c r="C17">
        <v>0.63800000000000001</v>
      </c>
      <c r="D17">
        <f t="shared" si="0"/>
        <v>0.40704400000000002</v>
      </c>
    </row>
    <row r="18" spans="1:5">
      <c r="A18" s="8"/>
      <c r="B18" t="s">
        <v>594</v>
      </c>
    </row>
    <row r="19" spans="1:5">
      <c r="A19" s="8"/>
      <c r="B19" t="s">
        <v>588</v>
      </c>
      <c r="C19">
        <v>0.67400000000000004</v>
      </c>
      <c r="D19">
        <f t="shared" si="0"/>
        <v>0.45427600000000007</v>
      </c>
      <c r="E19">
        <f>AVERAGE(D19:D23)</f>
        <v>0.41847866666666672</v>
      </c>
    </row>
    <row r="20" spans="1:5">
      <c r="A20" s="8"/>
      <c r="B20" t="s">
        <v>595</v>
      </c>
    </row>
    <row r="21" spans="1:5">
      <c r="A21" s="8"/>
      <c r="B21" t="s">
        <v>589</v>
      </c>
      <c r="C21">
        <v>0.66600000000000004</v>
      </c>
      <c r="D21">
        <f t="shared" si="0"/>
        <v>0.44355600000000006</v>
      </c>
    </row>
    <row r="22" spans="1:5">
      <c r="A22" s="8"/>
      <c r="B22" t="s">
        <v>596</v>
      </c>
    </row>
    <row r="23" spans="1:5">
      <c r="A23" s="8"/>
      <c r="B23" t="s">
        <v>590</v>
      </c>
      <c r="C23">
        <v>0.59799999999999998</v>
      </c>
      <c r="D23">
        <f t="shared" si="0"/>
        <v>0.35760399999999998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22</vt:i4>
      </vt:variant>
    </vt:vector>
  </HeadingPairs>
  <TitlesOfParts>
    <vt:vector size="22" baseType="lpstr">
      <vt:lpstr>Overview</vt:lpstr>
      <vt:lpstr>Bagci et al.</vt:lpstr>
      <vt:lpstr>Barlow</vt:lpstr>
      <vt:lpstr>Bohman &amp; Mikilikoswka</vt:lpstr>
      <vt:lpstr>Bohmert &amp; DeMaris</vt:lpstr>
      <vt:lpstr>Bohrer</vt:lpstr>
      <vt:lpstr>Bracegirdle</vt:lpstr>
      <vt:lpstr>Cernat</vt:lpstr>
      <vt:lpstr>Hässler</vt:lpstr>
      <vt:lpstr>Jugert</vt:lpstr>
      <vt:lpstr>Kotzur &amp; Wager</vt:lpstr>
      <vt:lpstr>Levin et al 2003</vt:lpstr>
      <vt:lpstr>Levin et al 2007</vt:lpstr>
      <vt:lpstr>Stark</vt:lpstr>
      <vt:lpstr>Swart et al.</vt:lpstr>
      <vt:lpstr>van Laar et al.</vt:lpstr>
      <vt:lpstr>Van Zalk et al.</vt:lpstr>
      <vt:lpstr>Vezzali et al.</vt:lpstr>
      <vt:lpstr>Wagner et al.</vt:lpstr>
      <vt:lpstr>Wölfer &amp; Hewstone</vt:lpstr>
      <vt:lpstr>Wölfer (2016)</vt:lpstr>
      <vt:lpstr>Wölfer (2019)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Böttcher</dc:creator>
  <cp:lastModifiedBy>Friehs, Maria-Therese</cp:lastModifiedBy>
  <dcterms:created xsi:type="dcterms:W3CDTF">2023-09-20T13:00:57Z</dcterms:created>
  <dcterms:modified xsi:type="dcterms:W3CDTF">2026-03-13T10:33:49Z</dcterms:modified>
</cp:coreProperties>
</file>