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Rotty Lab\Manuscripts\2024 Paulson et al_Arp2 3\EMBO REP submission\Second revision 1.4.26\"/>
    </mc:Choice>
  </mc:AlternateContent>
  <xr:revisionPtr revIDLastSave="0" documentId="8_{AF0CD79E-AAA6-4830-A521-F9D682693F41}" xr6:coauthVersionLast="47" xr6:coauthVersionMax="47" xr10:uidLastSave="{00000000-0000-0000-0000-000000000000}"/>
  <bookViews>
    <workbookView xWindow="-110" yWindow="30" windowWidth="19420" windowHeight="10880" xr2:uid="{3BC8B50E-915E-4C4D-BB2D-78185BEF4292}"/>
  </bookViews>
  <sheets>
    <sheet name="Legend" sheetId="1" r:id="rId1"/>
    <sheet name="AF-iC3b dosage" sheetId="2" r:id="rId2"/>
    <sheet name="pHrodo-iC3b phago" sheetId="3" r:id="rId3"/>
    <sheet name="AF-iC3b CK-666" sheetId="4" r:id="rId4"/>
    <sheet name="pHrodo-iC3b CK-666" sheetId="5" r:id="rId5"/>
    <sheet name="iC3b hapto" sheetId="6" r:id="rId6"/>
    <sheet name="iC3b CK-66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B17" i="2"/>
  <c r="Q69" i="5"/>
  <c r="Q70" i="5" s="1"/>
  <c r="Q71" i="5" s="1"/>
  <c r="N69" i="5"/>
  <c r="N70" i="5" s="1"/>
  <c r="N71" i="5" s="1"/>
  <c r="K69" i="5"/>
  <c r="K70" i="5" s="1"/>
  <c r="K71" i="5" s="1"/>
  <c r="H69" i="5"/>
  <c r="H70" i="5" s="1"/>
  <c r="H71" i="5" s="1"/>
  <c r="E69" i="5"/>
  <c r="E70" i="5" s="1"/>
  <c r="E71" i="5" s="1"/>
  <c r="B69" i="5"/>
  <c r="B70" i="5" s="1"/>
  <c r="B71" i="5" s="1"/>
  <c r="Q51" i="5"/>
  <c r="Q52" i="5" s="1"/>
  <c r="Q53" i="5" s="1"/>
  <c r="N51" i="5"/>
  <c r="N52" i="5" s="1"/>
  <c r="N53" i="5" s="1"/>
  <c r="K51" i="5"/>
  <c r="K52" i="5" s="1"/>
  <c r="K53" i="5" s="1"/>
  <c r="H51" i="5"/>
  <c r="H52" i="5" s="1"/>
  <c r="H53" i="5" s="1"/>
  <c r="E51" i="5"/>
  <c r="E52" i="5" s="1"/>
  <c r="E53" i="5" s="1"/>
  <c r="B51" i="5"/>
  <c r="B52" i="5" s="1"/>
  <c r="B53" i="5" s="1"/>
  <c r="Q33" i="5"/>
  <c r="Q34" i="5" s="1"/>
  <c r="Q35" i="5" s="1"/>
  <c r="N33" i="5"/>
  <c r="N34" i="5" s="1"/>
  <c r="N35" i="5" s="1"/>
  <c r="K33" i="5"/>
  <c r="K34" i="5" s="1"/>
  <c r="K35" i="5" s="1"/>
  <c r="H33" i="5"/>
  <c r="H34" i="5" s="1"/>
  <c r="H35" i="5" s="1"/>
  <c r="E33" i="5"/>
  <c r="E34" i="5" s="1"/>
  <c r="E35" i="5" s="1"/>
  <c r="B33" i="5"/>
  <c r="B34" i="5" s="1"/>
  <c r="B35" i="5" s="1"/>
  <c r="Q15" i="5"/>
  <c r="Q16" i="5" s="1"/>
  <c r="Q17" i="5" s="1"/>
  <c r="N15" i="5"/>
  <c r="N16" i="5" s="1"/>
  <c r="N17" i="5" s="1"/>
  <c r="K15" i="5"/>
  <c r="K16" i="5" s="1"/>
  <c r="K17" i="5" s="1"/>
  <c r="H15" i="5"/>
  <c r="H16" i="5" s="1"/>
  <c r="H17" i="5" s="1"/>
  <c r="E15" i="5"/>
  <c r="E16" i="5" s="1"/>
  <c r="E17" i="5" s="1"/>
  <c r="N52" i="2"/>
  <c r="N53" i="2" s="1"/>
  <c r="Q51" i="2"/>
  <c r="Q52" i="2" s="1"/>
  <c r="Q53" i="2" s="1"/>
  <c r="N51" i="2"/>
  <c r="K51" i="2"/>
  <c r="K52" i="2" s="1"/>
  <c r="K53" i="2" s="1"/>
  <c r="H51" i="2"/>
  <c r="H52" i="2" s="1"/>
  <c r="H53" i="2" s="1"/>
  <c r="E51" i="2"/>
  <c r="E52" i="2" s="1"/>
  <c r="E53" i="2" s="1"/>
  <c r="B51" i="2"/>
  <c r="B52" i="2" s="1"/>
  <c r="B53" i="2" s="1"/>
  <c r="Q51" i="4"/>
  <c r="Q52" i="4" s="1"/>
  <c r="Q53" i="4" s="1"/>
  <c r="N51" i="4"/>
  <c r="N52" i="4" s="1"/>
  <c r="N53" i="4" s="1"/>
  <c r="K51" i="4"/>
  <c r="K52" i="4" s="1"/>
  <c r="K53" i="4" s="1"/>
  <c r="H51" i="4"/>
  <c r="H52" i="4" s="1"/>
  <c r="H53" i="4" s="1"/>
  <c r="E51" i="4"/>
  <c r="E52" i="4" s="1"/>
  <c r="E53" i="4" s="1"/>
  <c r="B51" i="4"/>
  <c r="B52" i="4" s="1"/>
  <c r="B53" i="4" s="1"/>
  <c r="Q33" i="4"/>
  <c r="Q34" i="4" s="1"/>
  <c r="Q35" i="4" s="1"/>
  <c r="N33" i="4"/>
  <c r="N34" i="4" s="1"/>
  <c r="N35" i="4" s="1"/>
  <c r="K33" i="4"/>
  <c r="K34" i="4" s="1"/>
  <c r="K35" i="4" s="1"/>
  <c r="H33" i="4"/>
  <c r="H34" i="4" s="1"/>
  <c r="H35" i="4" s="1"/>
  <c r="E33" i="4"/>
  <c r="E34" i="4" s="1"/>
  <c r="E35" i="4" s="1"/>
  <c r="B33" i="4"/>
  <c r="B34" i="4" s="1"/>
  <c r="B35" i="4" s="1"/>
  <c r="Q15" i="4"/>
  <c r="Q16" i="4" s="1"/>
  <c r="Q17" i="4" s="1"/>
  <c r="N15" i="4"/>
  <c r="N16" i="4" s="1"/>
  <c r="N17" i="4" s="1"/>
  <c r="K15" i="4"/>
  <c r="K16" i="4" s="1"/>
  <c r="K17" i="4" s="1"/>
  <c r="H15" i="4"/>
  <c r="H16" i="4" s="1"/>
  <c r="H17" i="4" s="1"/>
  <c r="E15" i="4"/>
  <c r="E16" i="4" s="1"/>
  <c r="E17" i="4" s="1"/>
  <c r="B15" i="4"/>
  <c r="B16" i="4" s="1"/>
  <c r="B17" i="4" s="1"/>
  <c r="Q33" i="2"/>
  <c r="Q34" i="2" s="1"/>
  <c r="Q35" i="2" s="1"/>
  <c r="N33" i="2"/>
  <c r="N34" i="2" s="1"/>
  <c r="N35" i="2" s="1"/>
  <c r="K33" i="2"/>
  <c r="K34" i="2" s="1"/>
  <c r="K35" i="2" s="1"/>
  <c r="H33" i="2"/>
  <c r="H34" i="2" s="1"/>
  <c r="H35" i="2" s="1"/>
  <c r="E33" i="2"/>
  <c r="E34" i="2" s="1"/>
  <c r="E35" i="2" s="1"/>
  <c r="B33" i="2"/>
  <c r="B34" i="2" s="1"/>
  <c r="B35" i="2" s="1"/>
  <c r="B69" i="7"/>
  <c r="B70" i="7" s="1"/>
  <c r="B71" i="7" s="1"/>
  <c r="B51" i="7"/>
  <c r="B52" i="7" s="1"/>
  <c r="B53" i="7" s="1"/>
  <c r="B33" i="7"/>
  <c r="B34" i="7" s="1"/>
  <c r="B35" i="7" s="1"/>
  <c r="B15" i="7"/>
  <c r="B16" i="7" s="1"/>
  <c r="B17" i="7" s="1"/>
  <c r="B69" i="6"/>
  <c r="B70" i="6" s="1"/>
  <c r="B71" i="6" s="1"/>
  <c r="B51" i="6"/>
  <c r="B52" i="6" s="1"/>
  <c r="B53" i="6" s="1"/>
  <c r="B33" i="6"/>
  <c r="B34" i="6" s="1"/>
  <c r="B35" i="6" s="1"/>
  <c r="B15" i="6"/>
  <c r="B16" i="6" s="1"/>
  <c r="B17" i="6" s="1"/>
  <c r="Q15" i="2"/>
  <c r="Q16" i="2" s="1"/>
  <c r="Q17" i="2" s="1"/>
  <c r="N15" i="2"/>
  <c r="N16" i="2" s="1"/>
  <c r="N17" i="2" s="1"/>
  <c r="K15" i="2"/>
  <c r="K16" i="2" s="1"/>
  <c r="K17" i="2" s="1"/>
  <c r="H15" i="2"/>
  <c r="H16" i="2" s="1"/>
  <c r="H17" i="2" s="1"/>
  <c r="E15" i="2"/>
  <c r="E16" i="2" s="1"/>
  <c r="B15" i="2"/>
  <c r="B16" i="2" s="1"/>
  <c r="B15" i="5"/>
  <c r="B16" i="5" s="1"/>
  <c r="B17" i="5" s="1"/>
  <c r="B69" i="3"/>
  <c r="B70" i="3" s="1"/>
  <c r="B71" i="3" s="1"/>
  <c r="B51" i="3"/>
  <c r="B52" i="3" s="1"/>
  <c r="B53" i="3" s="1"/>
  <c r="B33" i="3"/>
  <c r="B34" i="3" s="1"/>
  <c r="B35" i="3" s="1"/>
  <c r="B15" i="3"/>
  <c r="B16" i="3" s="1"/>
  <c r="B17" i="3" s="1"/>
</calcChain>
</file>

<file path=xl/sharedStrings.xml><?xml version="1.0" encoding="utf-8"?>
<sst xmlns="http://schemas.openxmlformats.org/spreadsheetml/2006/main" count="853" uniqueCount="67">
  <si>
    <t>Mean Group 1</t>
  </si>
  <si>
    <t>SD Group 1</t>
  </si>
  <si>
    <t>n Group 1</t>
  </si>
  <si>
    <t>Mean Group 2</t>
  </si>
  <si>
    <t>SD Group 2</t>
  </si>
  <si>
    <t>n Group 2</t>
  </si>
  <si>
    <t>Pooled SD</t>
  </si>
  <si>
    <t>Cohen's D</t>
  </si>
  <si>
    <t>Hedges' g</t>
  </si>
  <si>
    <t>Velocity</t>
  </si>
  <si>
    <t>Group 1 = FN</t>
  </si>
  <si>
    <t>Group 2 = 1ug/mL iC3b</t>
  </si>
  <si>
    <t>Group 2 = 10ug/mL iC3b</t>
  </si>
  <si>
    <t>Group 2 = 20ug/mL iC3b</t>
  </si>
  <si>
    <t>Accumulated Distance</t>
  </si>
  <si>
    <t>Persistence</t>
  </si>
  <si>
    <t>% phagocytic cells</t>
  </si>
  <si>
    <t>Group 1 = media</t>
  </si>
  <si>
    <t>Group 2 = confined</t>
  </si>
  <si>
    <t>Phagosome area</t>
  </si>
  <si>
    <t>Phagosome number</t>
  </si>
  <si>
    <t>phagosome size per</t>
  </si>
  <si>
    <t>Group 1 = 1ug/mL iC3b</t>
  </si>
  <si>
    <t>Group 1 = 10ug/mL iC3b</t>
  </si>
  <si>
    <t>Average phagosome size</t>
  </si>
  <si>
    <t>phagosome number</t>
  </si>
  <si>
    <t>Average phagosome size per phagosome</t>
  </si>
  <si>
    <t>Group 1 = DMSO media</t>
  </si>
  <si>
    <t>Group 2 = DMSO confined</t>
  </si>
  <si>
    <t>Group 2 = CK-666 media</t>
  </si>
  <si>
    <t>Group 2 = CK-666 confined</t>
  </si>
  <si>
    <t>Group 1 = DMSO confined</t>
  </si>
  <si>
    <t>Group 1 = CK-666 media</t>
  </si>
  <si>
    <t>FMIx</t>
  </si>
  <si>
    <t>Group 1 = away from gradient</t>
  </si>
  <si>
    <t>Group 2 = towards gradient</t>
  </si>
  <si>
    <t>Accumulated distance</t>
  </si>
  <si>
    <t>Figure 1A-E</t>
  </si>
  <si>
    <t>Figure 1F-J</t>
  </si>
  <si>
    <t>Figure 2A-E</t>
  </si>
  <si>
    <t>Figure 2F-J</t>
  </si>
  <si>
    <t>Figure 3A-F</t>
  </si>
  <si>
    <t>Figure 3G-L</t>
  </si>
  <si>
    <t>AF-iC3b dosage</t>
  </si>
  <si>
    <t>pHrodo-iC3b phago</t>
  </si>
  <si>
    <t>AF-iC3b CK-666</t>
  </si>
  <si>
    <t>pHrodo-iC3b CK-666</t>
  </si>
  <si>
    <t>iC3b hapto</t>
  </si>
  <si>
    <t>iC3b CK-666</t>
  </si>
  <si>
    <t>Figure panels supported</t>
  </si>
  <si>
    <t>1A-E</t>
  </si>
  <si>
    <t>1F-J</t>
  </si>
  <si>
    <t>2A-E</t>
  </si>
  <si>
    <t>2F-J</t>
  </si>
  <si>
    <t>3A-F</t>
  </si>
  <si>
    <t>3G-L</t>
  </si>
  <si>
    <t>Each dataset on the following tabs  reports the following information:</t>
  </si>
  <si>
    <t>Group 1 = identify of first comparison group</t>
  </si>
  <si>
    <t>Group 2 = identity of second comparison group</t>
  </si>
  <si>
    <t xml:space="preserve">Formulas for </t>
  </si>
  <si>
    <t>Mean and SD were calculated in Graphpad Prism</t>
  </si>
  <si>
    <t>Formulas for Cohen's D and Hedges' g can be found in each tab of this excel sheet</t>
  </si>
  <si>
    <t>Cohen's D was calculated as the absolute value of mean differences divided by the pooled SD</t>
  </si>
  <si>
    <t>SD = standard deviation</t>
  </si>
  <si>
    <t>Hedges' g was the product of Cohen's D and the correction factor J</t>
  </si>
  <si>
    <t>Correction factor J was expressed as 1-(3/(4*N-9)), where N = total n across both groups</t>
  </si>
  <si>
    <t>Both Cohen's D and Hedges' g are reported here, but Hedges' g is likely the most accurate description of effect size for the current sample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</si>
</sst>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1192-B3C0-4AE3-96DA-20F63E80B7A8}">
  <dimension ref="A1:C30"/>
  <sheetViews>
    <sheetView tabSelected="1" topLeftCell="A13" workbookViewId="0">
      <selection activeCell="B31" sqref="B31"/>
    </sheetView>
  </sheetViews>
  <sheetFormatPr defaultRowHeight="14.5" x14ac:dyDescent="0.35"/>
  <cols>
    <col min="1" max="1" width="17.36328125" customWidth="1"/>
    <col min="2" max="2" width="59.26953125" customWidth="1"/>
  </cols>
  <sheetData>
    <row r="1" spans="1:3" x14ac:dyDescent="0.35">
      <c r="B1" t="s">
        <v>49</v>
      </c>
    </row>
    <row r="2" spans="1:3" x14ac:dyDescent="0.35">
      <c r="A2" t="s">
        <v>43</v>
      </c>
      <c r="B2" s="1" t="s">
        <v>50</v>
      </c>
    </row>
    <row r="3" spans="1:3" x14ac:dyDescent="0.35">
      <c r="A3" t="s">
        <v>44</v>
      </c>
      <c r="B3" t="s">
        <v>51</v>
      </c>
    </row>
    <row r="4" spans="1:3" x14ac:dyDescent="0.35">
      <c r="A4" t="s">
        <v>45</v>
      </c>
      <c r="B4" t="s">
        <v>52</v>
      </c>
    </row>
    <row r="5" spans="1:3" x14ac:dyDescent="0.35">
      <c r="A5" t="s">
        <v>46</v>
      </c>
      <c r="B5" t="s">
        <v>53</v>
      </c>
    </row>
    <row r="6" spans="1:3" x14ac:dyDescent="0.35">
      <c r="A6" t="s">
        <v>47</v>
      </c>
      <c r="B6" t="s">
        <v>54</v>
      </c>
    </row>
    <row r="7" spans="1:3" x14ac:dyDescent="0.35">
      <c r="A7" t="s">
        <v>48</v>
      </c>
      <c r="B7" t="s">
        <v>55</v>
      </c>
    </row>
    <row r="9" spans="1:3" x14ac:dyDescent="0.35">
      <c r="B9" t="s">
        <v>56</v>
      </c>
    </row>
    <row r="10" spans="1:3" x14ac:dyDescent="0.35">
      <c r="B10" t="s">
        <v>57</v>
      </c>
    </row>
    <row r="11" spans="1:3" x14ac:dyDescent="0.35">
      <c r="B11" t="s">
        <v>58</v>
      </c>
    </row>
    <row r="13" spans="1:3" x14ac:dyDescent="0.35">
      <c r="B13" t="s">
        <v>0</v>
      </c>
    </row>
    <row r="14" spans="1:3" x14ac:dyDescent="0.35">
      <c r="B14" t="s">
        <v>1</v>
      </c>
      <c r="C14" t="s">
        <v>63</v>
      </c>
    </row>
    <row r="15" spans="1:3" x14ac:dyDescent="0.35">
      <c r="B15" t="s">
        <v>2</v>
      </c>
    </row>
    <row r="16" spans="1:3" x14ac:dyDescent="0.35">
      <c r="B16" t="s">
        <v>3</v>
      </c>
    </row>
    <row r="17" spans="2:2" x14ac:dyDescent="0.35">
      <c r="B17" t="s">
        <v>4</v>
      </c>
    </row>
    <row r="18" spans="2:2" x14ac:dyDescent="0.35">
      <c r="B18" t="s">
        <v>5</v>
      </c>
    </row>
    <row r="20" spans="2:2" x14ac:dyDescent="0.35">
      <c r="B20" t="s">
        <v>6</v>
      </c>
    </row>
    <row r="21" spans="2:2" x14ac:dyDescent="0.35">
      <c r="B21" t="s">
        <v>7</v>
      </c>
    </row>
    <row r="22" spans="2:2" x14ac:dyDescent="0.35">
      <c r="B22" t="s">
        <v>8</v>
      </c>
    </row>
    <row r="23" spans="2:2" x14ac:dyDescent="0.35">
      <c r="B23" t="s">
        <v>59</v>
      </c>
    </row>
    <row r="25" spans="2:2" x14ac:dyDescent="0.35">
      <c r="B25" s="3" t="s">
        <v>60</v>
      </c>
    </row>
    <row r="26" spans="2:2" x14ac:dyDescent="0.35">
      <c r="B26" s="3" t="s">
        <v>61</v>
      </c>
    </row>
    <row r="27" spans="2:2" x14ac:dyDescent="0.35">
      <c r="B27" t="s">
        <v>62</v>
      </c>
    </row>
    <row r="28" spans="2:2" x14ac:dyDescent="0.35">
      <c r="B28" t="s">
        <v>64</v>
      </c>
    </row>
    <row r="29" spans="2:2" x14ac:dyDescent="0.35">
      <c r="B29" t="s">
        <v>65</v>
      </c>
    </row>
    <row r="30" spans="2:2" x14ac:dyDescent="0.35">
      <c r="B30" s="3" t="s">
        <v>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2D1B-9D5E-4C1B-9FC2-A42016701445}">
  <dimension ref="A1:Q53"/>
  <sheetViews>
    <sheetView topLeftCell="A31" zoomScale="80" zoomScaleNormal="80" workbookViewId="0">
      <selection activeCell="B36" sqref="B36"/>
    </sheetView>
  </sheetViews>
  <sheetFormatPr defaultRowHeight="14.5" x14ac:dyDescent="0.35"/>
  <cols>
    <col min="2" max="2" width="15.453125" customWidth="1"/>
  </cols>
  <sheetData>
    <row r="1" spans="1:17" x14ac:dyDescent="0.35">
      <c r="A1" t="s">
        <v>37</v>
      </c>
    </row>
    <row r="3" spans="1:17" x14ac:dyDescent="0.35">
      <c r="A3" t="s">
        <v>9</v>
      </c>
    </row>
    <row r="5" spans="1:17" x14ac:dyDescent="0.35">
      <c r="A5" t="s">
        <v>10</v>
      </c>
      <c r="D5" t="s">
        <v>10</v>
      </c>
      <c r="G5" t="s">
        <v>10</v>
      </c>
      <c r="J5" t="s">
        <v>22</v>
      </c>
      <c r="M5" t="s">
        <v>22</v>
      </c>
      <c r="P5" t="s">
        <v>23</v>
      </c>
    </row>
    <row r="6" spans="1:17" x14ac:dyDescent="0.35">
      <c r="A6" t="s">
        <v>11</v>
      </c>
      <c r="D6" t="s">
        <v>12</v>
      </c>
      <c r="G6" t="s">
        <v>13</v>
      </c>
      <c r="J6" t="s">
        <v>12</v>
      </c>
      <c r="M6" t="s">
        <v>13</v>
      </c>
      <c r="P6" t="s">
        <v>13</v>
      </c>
    </row>
    <row r="8" spans="1:17" x14ac:dyDescent="0.35">
      <c r="A8" t="s">
        <v>0</v>
      </c>
      <c r="B8" s="2">
        <v>0.67430000000000001</v>
      </c>
      <c r="D8" t="s">
        <v>0</v>
      </c>
      <c r="E8" s="2">
        <v>0.67430000000000001</v>
      </c>
      <c r="G8" t="s">
        <v>0</v>
      </c>
      <c r="H8" s="2">
        <v>0.67430000000000001</v>
      </c>
      <c r="J8" t="s">
        <v>0</v>
      </c>
      <c r="K8" s="2">
        <v>0.6008</v>
      </c>
      <c r="M8" t="s">
        <v>0</v>
      </c>
      <c r="N8" s="2">
        <v>0.6008</v>
      </c>
      <c r="P8" t="s">
        <v>0</v>
      </c>
      <c r="Q8" s="2">
        <v>0.60170000000000001</v>
      </c>
    </row>
    <row r="9" spans="1:17" x14ac:dyDescent="0.35">
      <c r="A9" t="s">
        <v>1</v>
      </c>
      <c r="B9" s="2">
        <v>9.5149999999999998E-2</v>
      </c>
      <c r="D9" t="s">
        <v>1</v>
      </c>
      <c r="E9" s="2">
        <v>9.5149999999999998E-2</v>
      </c>
      <c r="G9" t="s">
        <v>1</v>
      </c>
      <c r="H9" s="2">
        <v>9.5149999999999998E-2</v>
      </c>
      <c r="J9" t="s">
        <v>1</v>
      </c>
      <c r="K9" s="2">
        <v>5.7860000000000002E-2</v>
      </c>
      <c r="M9" t="s">
        <v>1</v>
      </c>
      <c r="N9" s="2">
        <v>5.7860000000000002E-2</v>
      </c>
      <c r="P9" t="s">
        <v>1</v>
      </c>
      <c r="Q9" s="2">
        <v>0.15590000000000001</v>
      </c>
    </row>
    <row r="10" spans="1:17" x14ac:dyDescent="0.35">
      <c r="A10" t="s">
        <v>2</v>
      </c>
      <c r="B10">
        <v>4</v>
      </c>
      <c r="D10" t="s">
        <v>2</v>
      </c>
      <c r="E10">
        <v>4</v>
      </c>
      <c r="G10" t="s">
        <v>2</v>
      </c>
      <c r="H10">
        <v>4</v>
      </c>
      <c r="J10" t="s">
        <v>2</v>
      </c>
      <c r="K10">
        <v>4</v>
      </c>
      <c r="M10" t="s">
        <v>2</v>
      </c>
      <c r="N10">
        <v>4</v>
      </c>
      <c r="P10" t="s">
        <v>2</v>
      </c>
      <c r="Q10">
        <v>4</v>
      </c>
    </row>
    <row r="11" spans="1:17" x14ac:dyDescent="0.35">
      <c r="A11" t="s">
        <v>3</v>
      </c>
      <c r="B11" s="2">
        <v>0.6008</v>
      </c>
      <c r="D11" t="s">
        <v>3</v>
      </c>
      <c r="E11" s="2">
        <v>0.60170000000000001</v>
      </c>
      <c r="G11" t="s">
        <v>3</v>
      </c>
      <c r="H11" s="2">
        <v>0.55320000000000003</v>
      </c>
      <c r="J11" t="s">
        <v>3</v>
      </c>
      <c r="K11" s="2">
        <v>0.60170000000000001</v>
      </c>
      <c r="M11" t="s">
        <v>3</v>
      </c>
      <c r="N11" s="2">
        <v>0.55320000000000003</v>
      </c>
      <c r="P11" t="s">
        <v>3</v>
      </c>
      <c r="Q11" s="2">
        <v>0.55320000000000003</v>
      </c>
    </row>
    <row r="12" spans="1:17" x14ac:dyDescent="0.35">
      <c r="A12" t="s">
        <v>4</v>
      </c>
      <c r="B12" s="2">
        <v>5.7860000000000002E-2</v>
      </c>
      <c r="D12" t="s">
        <v>4</v>
      </c>
      <c r="E12" s="2">
        <v>0.15590000000000001</v>
      </c>
      <c r="G12" t="s">
        <v>4</v>
      </c>
      <c r="H12" s="2">
        <v>0.1246</v>
      </c>
      <c r="J12" t="s">
        <v>4</v>
      </c>
      <c r="K12" s="2">
        <v>0.15590000000000001</v>
      </c>
      <c r="M12" t="s">
        <v>4</v>
      </c>
      <c r="N12" s="2">
        <v>0.1246</v>
      </c>
      <c r="P12" t="s">
        <v>4</v>
      </c>
      <c r="Q12" s="2">
        <v>0.1246</v>
      </c>
    </row>
    <row r="13" spans="1:17" x14ac:dyDescent="0.35">
      <c r="A13" t="s">
        <v>5</v>
      </c>
      <c r="B13">
        <v>4</v>
      </c>
      <c r="D13" t="s">
        <v>5</v>
      </c>
      <c r="E13">
        <v>4</v>
      </c>
      <c r="G13" t="s">
        <v>5</v>
      </c>
      <c r="H13">
        <v>4</v>
      </c>
      <c r="J13" t="s">
        <v>5</v>
      </c>
      <c r="K13">
        <v>4</v>
      </c>
      <c r="M13" t="s">
        <v>5</v>
      </c>
      <c r="N13">
        <v>4</v>
      </c>
      <c r="P13" t="s">
        <v>5</v>
      </c>
      <c r="Q13">
        <v>4</v>
      </c>
    </row>
    <row r="15" spans="1:17" x14ac:dyDescent="0.35">
      <c r="A15" t="s">
        <v>6</v>
      </c>
      <c r="B15">
        <f>SQRT((((B10-1)*B9^2)+((B13-1)*B12^2))/(B10+B13-2))</f>
        <v>7.8744212803227645E-2</v>
      </c>
      <c r="D15" t="s">
        <v>6</v>
      </c>
      <c r="E15">
        <f>SQRT((((E10-1)*E9^2)+((E13-1)*E12^2))/(E10+E13-2))</f>
        <v>0.12914784647836758</v>
      </c>
      <c r="G15" t="s">
        <v>6</v>
      </c>
      <c r="H15">
        <f>SQRT((((H10-1)*H9^2)+((H13-1)*H12^2))/(H10+H13-2))</f>
        <v>0.11085730129314894</v>
      </c>
      <c r="J15" t="s">
        <v>6</v>
      </c>
      <c r="K15">
        <f>SQRT((((K10-1)*K9^2)+((K13-1)*K12^2))/(K10+K13-2))</f>
        <v>0.1175852660838083</v>
      </c>
      <c r="M15" t="s">
        <v>6</v>
      </c>
      <c r="N15">
        <f>SQRT((((N10-1)*N9^2)+((N13-1)*N12^2))/(N10+N13-2))</f>
        <v>9.7141493708919266E-2</v>
      </c>
      <c r="P15" t="s">
        <v>6</v>
      </c>
      <c r="Q15">
        <f>SQRT((((Q10-1)*Q9^2)+((Q13-1)*Q12^2))/(Q10+Q13-2))</f>
        <v>0.14112046272599874</v>
      </c>
    </row>
    <row r="16" spans="1:17" x14ac:dyDescent="0.35">
      <c r="A16" t="s">
        <v>7</v>
      </c>
      <c r="B16">
        <f>ABS(B8-B11)/B15</f>
        <v>0.93340192737297034</v>
      </c>
      <c r="D16" t="s">
        <v>7</v>
      </c>
      <c r="E16">
        <f>ABS(E8-E11)/E15</f>
        <v>0.5621464234958079</v>
      </c>
      <c r="G16" t="s">
        <v>7</v>
      </c>
      <c r="H16">
        <f>ABS(H8-H11)/H15</f>
        <v>1.0923953459751419</v>
      </c>
      <c r="J16" t="s">
        <v>7</v>
      </c>
      <c r="K16">
        <f>ABS(K8-K11)/K15</f>
        <v>7.6540201844552654E-3</v>
      </c>
      <c r="M16" t="s">
        <v>7</v>
      </c>
      <c r="N16">
        <f>ABS(N8-N11)/N15</f>
        <v>0.49000687741771337</v>
      </c>
      <c r="P16" t="s">
        <v>7</v>
      </c>
      <c r="Q16">
        <f>ABS(Q8-Q11)/Q15</f>
        <v>0.34367801141758014</v>
      </c>
    </row>
    <row r="17" spans="1:17" x14ac:dyDescent="0.35">
      <c r="A17" t="s">
        <v>8</v>
      </c>
      <c r="B17">
        <f>B16*(1-(3/(4*(B10+B13)-9)))</f>
        <v>0.81165384988953937</v>
      </c>
      <c r="D17" t="s">
        <v>8</v>
      </c>
      <c r="E17">
        <f>E16*(1-(3/(4*(E10+E13)-9)))</f>
        <v>0.48882297695287641</v>
      </c>
      <c r="G17" t="s">
        <v>8</v>
      </c>
      <c r="H17">
        <f>H16*(1-(3/(4*(H10+H13)-9)))</f>
        <v>0.94990899650012339</v>
      </c>
      <c r="J17" t="s">
        <v>8</v>
      </c>
      <c r="K17">
        <f>K16*(1-(3/(4*(K10+K13)-9)))</f>
        <v>6.6556697256132738E-3</v>
      </c>
      <c r="M17" t="s">
        <v>8</v>
      </c>
      <c r="N17">
        <f>N16*(1-(3/(4*(N10+N13)-9)))</f>
        <v>0.42609293688496813</v>
      </c>
      <c r="P17" t="s">
        <v>8</v>
      </c>
      <c r="Q17">
        <f>Q16*(1-(3/(4*(Q10+Q13)-9)))</f>
        <v>0.29885044471093924</v>
      </c>
    </row>
    <row r="21" spans="1:17" x14ac:dyDescent="0.35">
      <c r="A21" t="s">
        <v>14</v>
      </c>
    </row>
    <row r="23" spans="1:17" x14ac:dyDescent="0.35">
      <c r="A23" t="s">
        <v>10</v>
      </c>
      <c r="D23" t="s">
        <v>10</v>
      </c>
      <c r="G23" t="s">
        <v>10</v>
      </c>
      <c r="J23" t="s">
        <v>22</v>
      </c>
      <c r="M23" t="s">
        <v>22</v>
      </c>
      <c r="P23" t="s">
        <v>23</v>
      </c>
    </row>
    <row r="24" spans="1:17" x14ac:dyDescent="0.35">
      <c r="A24" t="s">
        <v>11</v>
      </c>
      <c r="D24" t="s">
        <v>12</v>
      </c>
      <c r="G24" t="s">
        <v>13</v>
      </c>
      <c r="J24" t="s">
        <v>12</v>
      </c>
      <c r="M24" t="s">
        <v>13</v>
      </c>
      <c r="P24" t="s">
        <v>13</v>
      </c>
    </row>
    <row r="26" spans="1:17" x14ac:dyDescent="0.35">
      <c r="A26" t="s">
        <v>0</v>
      </c>
      <c r="B26" s="2">
        <v>571.4</v>
      </c>
      <c r="D26" t="s">
        <v>0</v>
      </c>
      <c r="E26" s="2">
        <v>571.4</v>
      </c>
      <c r="G26" t="s">
        <v>0</v>
      </c>
      <c r="H26" s="2">
        <v>571.4</v>
      </c>
      <c r="J26" t="s">
        <v>0</v>
      </c>
      <c r="K26" s="2">
        <v>530.5</v>
      </c>
      <c r="M26" t="s">
        <v>0</v>
      </c>
      <c r="N26" s="2">
        <v>530.5</v>
      </c>
      <c r="P26" t="s">
        <v>0</v>
      </c>
      <c r="Q26" s="2">
        <v>519.79999999999995</v>
      </c>
    </row>
    <row r="27" spans="1:17" x14ac:dyDescent="0.35">
      <c r="A27" t="s">
        <v>1</v>
      </c>
      <c r="B27" s="2">
        <v>20.54</v>
      </c>
      <c r="D27" t="s">
        <v>1</v>
      </c>
      <c r="E27" s="2">
        <v>20.54</v>
      </c>
      <c r="G27" t="s">
        <v>1</v>
      </c>
      <c r="H27" s="2">
        <v>20.54</v>
      </c>
      <c r="J27" t="s">
        <v>1</v>
      </c>
      <c r="K27" s="2">
        <v>83.45</v>
      </c>
      <c r="M27" t="s">
        <v>1</v>
      </c>
      <c r="N27" s="2">
        <v>83.45</v>
      </c>
      <c r="P27" t="s">
        <v>1</v>
      </c>
      <c r="Q27" s="2">
        <v>163.80000000000001</v>
      </c>
    </row>
    <row r="28" spans="1:17" x14ac:dyDescent="0.35">
      <c r="A28" t="s">
        <v>2</v>
      </c>
      <c r="B28">
        <v>4</v>
      </c>
      <c r="D28" t="s">
        <v>2</v>
      </c>
      <c r="E28">
        <v>4</v>
      </c>
      <c r="G28" t="s">
        <v>2</v>
      </c>
      <c r="H28">
        <v>4</v>
      </c>
      <c r="J28" t="s">
        <v>2</v>
      </c>
      <c r="K28">
        <v>4</v>
      </c>
      <c r="M28" t="s">
        <v>2</v>
      </c>
      <c r="N28">
        <v>4</v>
      </c>
      <c r="P28" t="s">
        <v>2</v>
      </c>
      <c r="Q28">
        <v>4</v>
      </c>
    </row>
    <row r="29" spans="1:17" x14ac:dyDescent="0.35">
      <c r="A29" t="s">
        <v>3</v>
      </c>
      <c r="B29" s="2">
        <v>530.5</v>
      </c>
      <c r="D29" t="s">
        <v>3</v>
      </c>
      <c r="E29" s="2">
        <v>519.79999999999995</v>
      </c>
      <c r="G29" t="s">
        <v>3</v>
      </c>
      <c r="H29" s="2">
        <v>487.4</v>
      </c>
      <c r="J29" t="s">
        <v>3</v>
      </c>
      <c r="K29" s="2">
        <v>519.79999999999995</v>
      </c>
      <c r="M29" t="s">
        <v>3</v>
      </c>
      <c r="N29" s="2">
        <v>487.4</v>
      </c>
      <c r="P29" t="s">
        <v>3</v>
      </c>
      <c r="Q29" s="2">
        <v>487.4</v>
      </c>
    </row>
    <row r="30" spans="1:17" x14ac:dyDescent="0.35">
      <c r="A30" t="s">
        <v>4</v>
      </c>
      <c r="B30" s="2">
        <v>83.45</v>
      </c>
      <c r="D30" t="s">
        <v>4</v>
      </c>
      <c r="E30" s="2">
        <v>163.80000000000001</v>
      </c>
      <c r="G30" t="s">
        <v>4</v>
      </c>
      <c r="H30" s="2">
        <v>140.9</v>
      </c>
      <c r="J30" t="s">
        <v>4</v>
      </c>
      <c r="K30" s="2">
        <v>163.80000000000001</v>
      </c>
      <c r="M30" t="s">
        <v>4</v>
      </c>
      <c r="N30" s="2">
        <v>140.9</v>
      </c>
      <c r="P30" t="s">
        <v>4</v>
      </c>
      <c r="Q30" s="2">
        <v>140.9</v>
      </c>
    </row>
    <row r="31" spans="1:17" x14ac:dyDescent="0.35">
      <c r="A31" t="s">
        <v>5</v>
      </c>
      <c r="B31">
        <v>4</v>
      </c>
      <c r="D31" t="s">
        <v>5</v>
      </c>
      <c r="E31">
        <v>4</v>
      </c>
      <c r="G31" t="s">
        <v>5</v>
      </c>
      <c r="H31">
        <v>4</v>
      </c>
      <c r="J31" t="s">
        <v>5</v>
      </c>
      <c r="K31">
        <v>4</v>
      </c>
      <c r="M31" t="s">
        <v>5</v>
      </c>
      <c r="N31">
        <v>4</v>
      </c>
      <c r="P31" t="s">
        <v>5</v>
      </c>
      <c r="Q31">
        <v>4</v>
      </c>
    </row>
    <row r="33" spans="1:17" x14ac:dyDescent="0.35">
      <c r="A33" t="s">
        <v>6</v>
      </c>
      <c r="B33">
        <f>SQRT((((B28-1)*B27^2)+((B31-1)*B30^2))/(B28+B31-2))</f>
        <v>60.769211365624948</v>
      </c>
      <c r="D33" t="s">
        <v>6</v>
      </c>
      <c r="E33">
        <f>SQRT((((E28-1)*E27^2)+((E31-1)*E30^2))/(E28+E31-2))</f>
        <v>116.73116893101003</v>
      </c>
      <c r="G33" t="s">
        <v>6</v>
      </c>
      <c r="H33">
        <f>SQRT((((H28-1)*H27^2)+((H31-1)*H30^2))/(H28+H31-2))</f>
        <v>100.68441190174377</v>
      </c>
      <c r="J33" t="s">
        <v>6</v>
      </c>
      <c r="K33">
        <f>SQRT((((K28-1)*K27^2)+((K31-1)*K30^2))/(K28+K31-2))</f>
        <v>129.98911973699953</v>
      </c>
      <c r="M33" t="s">
        <v>6</v>
      </c>
      <c r="N33">
        <f>SQRT((((N28-1)*N27^2)+((N31-1)*N30^2))/(N28+N31-2))</f>
        <v>115.7944569053286</v>
      </c>
      <c r="P33" t="s">
        <v>6</v>
      </c>
      <c r="Q33">
        <f>SQRT((((Q28-1)*Q27^2)+((Q31-1)*Q30^2))/(Q28+Q31-2))</f>
        <v>152.77966160454736</v>
      </c>
    </row>
    <row r="34" spans="1:17" x14ac:dyDescent="0.35">
      <c r="A34" t="s">
        <v>7</v>
      </c>
      <c r="B34">
        <f>ABS(B26-B29)/B33</f>
        <v>0.67303818958453199</v>
      </c>
      <c r="D34" t="s">
        <v>7</v>
      </c>
      <c r="E34">
        <f>ABS(E26-E29)/E33</f>
        <v>0.44204132000508312</v>
      </c>
      <c r="G34" t="s">
        <v>7</v>
      </c>
      <c r="H34">
        <f>ABS(H26-H29)/H33</f>
        <v>0.83429001980936424</v>
      </c>
      <c r="J34" t="s">
        <v>7</v>
      </c>
      <c r="K34">
        <f>ABS(K26-K29)/K33</f>
        <v>8.2314581571510129E-2</v>
      </c>
      <c r="M34" t="s">
        <v>7</v>
      </c>
      <c r="N34">
        <f>ABS(N26-N29)/N33</f>
        <v>0.37221125390516563</v>
      </c>
      <c r="P34" t="s">
        <v>7</v>
      </c>
      <c r="Q34">
        <f>ABS(Q26-Q29)/Q33</f>
        <v>0.21207011234167847</v>
      </c>
    </row>
    <row r="35" spans="1:17" x14ac:dyDescent="0.35">
      <c r="A35" t="s">
        <v>8</v>
      </c>
      <c r="B35">
        <f>B34*(1-(3/(4*(B28+B31)-9)))</f>
        <v>0.5852505996387235</v>
      </c>
      <c r="D35" t="s">
        <v>8</v>
      </c>
      <c r="E35">
        <f>E34*(1-(3/(4*(E28+E31)-9)))</f>
        <v>0.38438375652615925</v>
      </c>
      <c r="G35" t="s">
        <v>8</v>
      </c>
      <c r="H35">
        <f>H34*(1-(3/(4*(H28+H31)-9)))</f>
        <v>0.72546958244292536</v>
      </c>
      <c r="J35" t="s">
        <v>8</v>
      </c>
      <c r="K35">
        <f>K34*(1-(3/(4*(K28+K31)-9)))</f>
        <v>7.1577897018704456E-2</v>
      </c>
      <c r="M35" t="s">
        <v>8</v>
      </c>
      <c r="N35">
        <f>N34*(1-(3/(4*(N28+N31)-9)))</f>
        <v>0.32366195991753532</v>
      </c>
      <c r="P35" t="s">
        <v>8</v>
      </c>
      <c r="Q35">
        <f>Q34*(1-(3/(4*(Q28+Q31)-9)))</f>
        <v>0.18440879334058996</v>
      </c>
    </row>
    <row r="39" spans="1:17" x14ac:dyDescent="0.35">
      <c r="A39" t="s">
        <v>15</v>
      </c>
    </row>
    <row r="41" spans="1:17" x14ac:dyDescent="0.35">
      <c r="A41" t="s">
        <v>10</v>
      </c>
      <c r="D41" t="s">
        <v>10</v>
      </c>
      <c r="G41" t="s">
        <v>10</v>
      </c>
      <c r="J41" t="s">
        <v>22</v>
      </c>
      <c r="M41" t="s">
        <v>22</v>
      </c>
      <c r="P41" t="s">
        <v>23</v>
      </c>
    </row>
    <row r="42" spans="1:17" x14ac:dyDescent="0.35">
      <c r="A42" t="s">
        <v>11</v>
      </c>
      <c r="D42" t="s">
        <v>12</v>
      </c>
      <c r="G42" t="s">
        <v>13</v>
      </c>
      <c r="J42" t="s">
        <v>12</v>
      </c>
      <c r="M42" t="s">
        <v>13</v>
      </c>
      <c r="P42" t="s">
        <v>13</v>
      </c>
    </row>
    <row r="44" spans="1:17" x14ac:dyDescent="0.35">
      <c r="A44" t="s">
        <v>0</v>
      </c>
      <c r="B44" s="2">
        <v>0.18049999999999999</v>
      </c>
      <c r="D44" t="s">
        <v>0</v>
      </c>
      <c r="E44" s="2">
        <v>0.18049999999999999</v>
      </c>
      <c r="G44" t="s">
        <v>0</v>
      </c>
      <c r="H44" s="2">
        <v>0.18049999999999999</v>
      </c>
      <c r="J44" t="s">
        <v>0</v>
      </c>
      <c r="K44" s="2">
        <v>0.129</v>
      </c>
      <c r="M44" t="s">
        <v>0</v>
      </c>
      <c r="N44" s="2">
        <v>0.129</v>
      </c>
      <c r="P44" t="s">
        <v>0</v>
      </c>
      <c r="Q44" s="2">
        <v>0.1303</v>
      </c>
    </row>
    <row r="45" spans="1:17" x14ac:dyDescent="0.35">
      <c r="A45" t="s">
        <v>1</v>
      </c>
      <c r="B45" s="2">
        <v>4.2569999999999997E-2</v>
      </c>
      <c r="D45" t="s">
        <v>1</v>
      </c>
      <c r="E45" s="2">
        <v>4.2569999999999997E-2</v>
      </c>
      <c r="G45" t="s">
        <v>1</v>
      </c>
      <c r="H45" s="2">
        <v>4.2569999999999997E-2</v>
      </c>
      <c r="J45" t="s">
        <v>1</v>
      </c>
      <c r="K45" s="2">
        <v>1.8599999999999998E-2</v>
      </c>
      <c r="M45" t="s">
        <v>1</v>
      </c>
      <c r="N45" s="2">
        <v>1.8599999999999998E-2</v>
      </c>
      <c r="P45" t="s">
        <v>1</v>
      </c>
      <c r="Q45" s="2">
        <v>5.7729999999999997E-2</v>
      </c>
    </row>
    <row r="46" spans="1:17" x14ac:dyDescent="0.35">
      <c r="A46" t="s">
        <v>2</v>
      </c>
      <c r="B46">
        <v>4</v>
      </c>
      <c r="D46" t="s">
        <v>2</v>
      </c>
      <c r="E46">
        <v>4</v>
      </c>
      <c r="G46" t="s">
        <v>2</v>
      </c>
      <c r="H46">
        <v>4</v>
      </c>
      <c r="J46" t="s">
        <v>2</v>
      </c>
      <c r="K46">
        <v>4</v>
      </c>
      <c r="M46" t="s">
        <v>2</v>
      </c>
      <c r="N46">
        <v>4</v>
      </c>
      <c r="P46" t="s">
        <v>2</v>
      </c>
      <c r="Q46">
        <v>4</v>
      </c>
    </row>
    <row r="47" spans="1:17" x14ac:dyDescent="0.35">
      <c r="A47" t="s">
        <v>3</v>
      </c>
      <c r="B47" s="2">
        <v>0.129</v>
      </c>
      <c r="D47" t="s">
        <v>3</v>
      </c>
      <c r="E47" s="2">
        <v>0.1303</v>
      </c>
      <c r="G47" t="s">
        <v>3</v>
      </c>
      <c r="H47" s="2">
        <v>0.11849999999999999</v>
      </c>
      <c r="J47" t="s">
        <v>3</v>
      </c>
      <c r="K47" s="2">
        <v>0.1303</v>
      </c>
      <c r="M47" t="s">
        <v>3</v>
      </c>
      <c r="N47" s="2">
        <v>0.11849999999999999</v>
      </c>
      <c r="P47" t="s">
        <v>3</v>
      </c>
      <c r="Q47" s="2">
        <v>0.11849999999999999</v>
      </c>
    </row>
    <row r="48" spans="1:17" x14ac:dyDescent="0.35">
      <c r="A48" t="s">
        <v>4</v>
      </c>
      <c r="B48" s="2">
        <v>1.8599999999999998E-2</v>
      </c>
      <c r="D48" t="s">
        <v>4</v>
      </c>
      <c r="E48" s="2">
        <v>5.7729999999999997E-2</v>
      </c>
      <c r="G48" t="s">
        <v>4</v>
      </c>
      <c r="H48" s="2">
        <v>4.1059999999999999E-2</v>
      </c>
      <c r="J48" t="s">
        <v>4</v>
      </c>
      <c r="K48" s="2">
        <v>5.7729999999999997E-2</v>
      </c>
      <c r="M48" t="s">
        <v>4</v>
      </c>
      <c r="N48" s="2">
        <v>4.1059999999999999E-2</v>
      </c>
      <c r="P48" t="s">
        <v>4</v>
      </c>
      <c r="Q48" s="2">
        <v>4.1059999999999999E-2</v>
      </c>
    </row>
    <row r="49" spans="1:17" x14ac:dyDescent="0.35">
      <c r="A49" t="s">
        <v>5</v>
      </c>
      <c r="B49">
        <v>4</v>
      </c>
      <c r="D49" t="s">
        <v>5</v>
      </c>
      <c r="E49">
        <v>4</v>
      </c>
      <c r="G49" t="s">
        <v>5</v>
      </c>
      <c r="H49">
        <v>4</v>
      </c>
      <c r="J49" t="s">
        <v>5</v>
      </c>
      <c r="K49">
        <v>4</v>
      </c>
      <c r="M49" t="s">
        <v>5</v>
      </c>
      <c r="N49">
        <v>4</v>
      </c>
      <c r="P49" t="s">
        <v>5</v>
      </c>
      <c r="Q49">
        <v>4</v>
      </c>
    </row>
    <row r="51" spans="1:17" x14ac:dyDescent="0.35">
      <c r="A51" t="s">
        <v>6</v>
      </c>
      <c r="B51">
        <f>SQRT((((B46-1)*B45^2)+((B49-1)*B48^2))/(B46+B49-2))</f>
        <v>3.2849390405302804E-2</v>
      </c>
      <c r="D51" t="s">
        <v>6</v>
      </c>
      <c r="E51">
        <f>SQRT((((E46-1)*E45^2)+((E49-1)*E48^2))/(E46+E49-2))</f>
        <v>5.0719610605760759E-2</v>
      </c>
      <c r="G51" t="s">
        <v>6</v>
      </c>
      <c r="H51">
        <f>SQRT((((H46-1)*H45^2)+((H49-1)*H48^2))/(H46+H49-2))</f>
        <v>4.1821815479483909E-2</v>
      </c>
      <c r="J51" t="s">
        <v>6</v>
      </c>
      <c r="K51">
        <f>SQRT((((K46-1)*K45^2)+((K49-1)*K48^2))/(K46+K49-2))</f>
        <v>4.2887719104657447E-2</v>
      </c>
      <c r="M51" t="s">
        <v>6</v>
      </c>
      <c r="N51">
        <f>SQRT((((N46-1)*N45^2)+((N49-1)*N48^2))/(N46+N49-2))</f>
        <v>3.1873841939747391E-2</v>
      </c>
      <c r="P51" t="s">
        <v>6</v>
      </c>
      <c r="Q51">
        <f>SQRT((((Q46-1)*Q45^2)+((Q49-1)*Q48^2))/(Q46+Q49-2))</f>
        <v>5.009329545957223E-2</v>
      </c>
    </row>
    <row r="52" spans="1:17" x14ac:dyDescent="0.35">
      <c r="A52" t="s">
        <v>7</v>
      </c>
      <c r="B52">
        <f>ABS(B44-B47)/B51</f>
        <v>1.5677612084906896</v>
      </c>
      <c r="D52" t="s">
        <v>7</v>
      </c>
      <c r="E52">
        <f>ABS(E44-E47)/E51</f>
        <v>0.98975523274814448</v>
      </c>
      <c r="G52" t="s">
        <v>7</v>
      </c>
      <c r="H52">
        <f>ABS(H44-H47)/H51</f>
        <v>1.4824798801576342</v>
      </c>
      <c r="J52" t="s">
        <v>7</v>
      </c>
      <c r="K52">
        <f>ABS(K44-K47)/K51</f>
        <v>3.0311707573621477E-2</v>
      </c>
      <c r="M52" t="s">
        <v>7</v>
      </c>
      <c r="N52">
        <f>ABS(N44-N47)/N51</f>
        <v>0.32942373309902989</v>
      </c>
      <c r="P52" t="s">
        <v>7</v>
      </c>
      <c r="Q52">
        <f>ABS(Q44-Q47)/Q51</f>
        <v>0.23556046556216667</v>
      </c>
    </row>
    <row r="53" spans="1:17" x14ac:dyDescent="0.35">
      <c r="A53" t="s">
        <v>8</v>
      </c>
      <c r="B53">
        <f>B52*(1-(3/(4*(B46+B49)-9)))</f>
        <v>1.3632706160788604</v>
      </c>
      <c r="D53" t="s">
        <v>8</v>
      </c>
      <c r="E53">
        <f>E52*(1-(3/(4*(E46+E49)-9)))</f>
        <v>0.86065672412882122</v>
      </c>
      <c r="G53" t="s">
        <v>8</v>
      </c>
      <c r="H53">
        <f>H52*(1-(3/(4*(H46+H49)-9)))</f>
        <v>1.289112939267508</v>
      </c>
      <c r="J53" t="s">
        <v>8</v>
      </c>
      <c r="K53">
        <f>K52*(1-(3/(4*(K46+K49)-9)))</f>
        <v>2.6358006585757807E-2</v>
      </c>
      <c r="M53" t="s">
        <v>8</v>
      </c>
      <c r="N53">
        <f>N52*(1-(3/(4*(N46+N49)-9)))</f>
        <v>0.28645542008611297</v>
      </c>
      <c r="P53" t="s">
        <v>8</v>
      </c>
      <c r="Q53">
        <f>Q52*(1-(3/(4*(Q46+Q49)-9)))</f>
        <v>0.2048351874453623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234D-404E-4F03-BED6-61A9E27B31AB}">
  <dimension ref="A1:B71"/>
  <sheetViews>
    <sheetView zoomScale="80" zoomScaleNormal="80" workbookViewId="0">
      <selection activeCell="B18" sqref="B18"/>
    </sheetView>
  </sheetViews>
  <sheetFormatPr defaultRowHeight="14.5" x14ac:dyDescent="0.35"/>
  <sheetData>
    <row r="1" spans="1:2" x14ac:dyDescent="0.35">
      <c r="A1" t="s">
        <v>38</v>
      </c>
    </row>
    <row r="3" spans="1:2" x14ac:dyDescent="0.35">
      <c r="A3" t="s">
        <v>16</v>
      </c>
    </row>
    <row r="5" spans="1:2" x14ac:dyDescent="0.35">
      <c r="A5" t="s">
        <v>17</v>
      </c>
    </row>
    <row r="6" spans="1:2" x14ac:dyDescent="0.35">
      <c r="A6" t="s">
        <v>18</v>
      </c>
    </row>
    <row r="8" spans="1:2" x14ac:dyDescent="0.35">
      <c r="A8" t="s">
        <v>0</v>
      </c>
      <c r="B8" s="2">
        <v>18.14</v>
      </c>
    </row>
    <row r="9" spans="1:2" x14ac:dyDescent="0.35">
      <c r="A9" t="s">
        <v>1</v>
      </c>
      <c r="B9" s="2">
        <v>4.1740000000000004</v>
      </c>
    </row>
    <row r="10" spans="1:2" x14ac:dyDescent="0.35">
      <c r="A10" t="s">
        <v>2</v>
      </c>
      <c r="B10">
        <v>3</v>
      </c>
    </row>
    <row r="11" spans="1:2" x14ac:dyDescent="0.35">
      <c r="A11" t="s">
        <v>3</v>
      </c>
      <c r="B11" s="2">
        <v>51.83</v>
      </c>
    </row>
    <row r="12" spans="1:2" x14ac:dyDescent="0.35">
      <c r="A12" t="s">
        <v>4</v>
      </c>
      <c r="B12" s="2">
        <v>14.88</v>
      </c>
    </row>
    <row r="13" spans="1:2" x14ac:dyDescent="0.35">
      <c r="A13" t="s">
        <v>5</v>
      </c>
      <c r="B13">
        <v>3</v>
      </c>
    </row>
    <row r="15" spans="1:2" x14ac:dyDescent="0.35">
      <c r="A15" t="s">
        <v>6</v>
      </c>
      <c r="B15">
        <f>SQRT((((B10-1)*B9^2)+((B13-1)*B12^2))/(B10+B13-2))</f>
        <v>10.927869783265173</v>
      </c>
    </row>
    <row r="16" spans="1:2" x14ac:dyDescent="0.35">
      <c r="A16" t="s">
        <v>7</v>
      </c>
      <c r="B16">
        <f>ABS(B8-B11)/B15</f>
        <v>3.0829430317327278</v>
      </c>
    </row>
    <row r="17" spans="1:2" x14ac:dyDescent="0.35">
      <c r="A17" t="s">
        <v>8</v>
      </c>
      <c r="B17">
        <f>B16*(1-(3/(4*(B10+B13)-9)))</f>
        <v>2.4663544253861822</v>
      </c>
    </row>
    <row r="21" spans="1:2" x14ac:dyDescent="0.35">
      <c r="A21" t="s">
        <v>19</v>
      </c>
    </row>
    <row r="23" spans="1:2" x14ac:dyDescent="0.35">
      <c r="A23" t="s">
        <v>17</v>
      </c>
    </row>
    <row r="24" spans="1:2" x14ac:dyDescent="0.35">
      <c r="A24" t="s">
        <v>18</v>
      </c>
    </row>
    <row r="26" spans="1:2" x14ac:dyDescent="0.35">
      <c r="A26" t="s">
        <v>0</v>
      </c>
      <c r="B26" s="2">
        <v>23.15</v>
      </c>
    </row>
    <row r="27" spans="1:2" x14ac:dyDescent="0.35">
      <c r="A27" t="s">
        <v>1</v>
      </c>
      <c r="B27" s="2">
        <v>1.2869999999999999</v>
      </c>
    </row>
    <row r="28" spans="1:2" x14ac:dyDescent="0.35">
      <c r="A28" t="s">
        <v>2</v>
      </c>
      <c r="B28">
        <v>3</v>
      </c>
    </row>
    <row r="29" spans="1:2" x14ac:dyDescent="0.35">
      <c r="A29" t="s">
        <v>3</v>
      </c>
      <c r="B29" s="2">
        <v>28.12</v>
      </c>
    </row>
    <row r="30" spans="1:2" x14ac:dyDescent="0.35">
      <c r="A30" t="s">
        <v>4</v>
      </c>
      <c r="B30" s="2">
        <v>11.27</v>
      </c>
    </row>
    <row r="31" spans="1:2" x14ac:dyDescent="0.35">
      <c r="A31" t="s">
        <v>5</v>
      </c>
      <c r="B31">
        <v>3</v>
      </c>
    </row>
    <row r="33" spans="1:2" x14ac:dyDescent="0.35">
      <c r="A33" t="s">
        <v>6</v>
      </c>
      <c r="B33">
        <f>SQRT((((B28-1)*B27^2)+((B31-1)*B30^2))/(B28+B31-2))</f>
        <v>8.0208873885624392</v>
      </c>
    </row>
    <row r="34" spans="1:2" x14ac:dyDescent="0.35">
      <c r="A34" t="s">
        <v>7</v>
      </c>
      <c r="B34">
        <f>ABS(B26-B29)/B33</f>
        <v>0.61963218771617257</v>
      </c>
    </row>
    <row r="35" spans="1:2" x14ac:dyDescent="0.35">
      <c r="A35" t="s">
        <v>8</v>
      </c>
      <c r="B35">
        <f>B34*(1-(3/(4*(B28+B31)-9)))</f>
        <v>0.49570575017293805</v>
      </c>
    </row>
    <row r="39" spans="1:2" x14ac:dyDescent="0.35">
      <c r="A39" t="s">
        <v>20</v>
      </c>
    </row>
    <row r="41" spans="1:2" x14ac:dyDescent="0.35">
      <c r="A41" t="s">
        <v>17</v>
      </c>
    </row>
    <row r="42" spans="1:2" x14ac:dyDescent="0.35">
      <c r="A42" t="s">
        <v>18</v>
      </c>
    </row>
    <row r="44" spans="1:2" x14ac:dyDescent="0.35">
      <c r="A44" t="s">
        <v>0</v>
      </c>
      <c r="B44" s="2">
        <v>1.575</v>
      </c>
    </row>
    <row r="45" spans="1:2" x14ac:dyDescent="0.35">
      <c r="A45" t="s">
        <v>1</v>
      </c>
      <c r="B45" s="2">
        <v>3.7240000000000002E-2</v>
      </c>
    </row>
    <row r="46" spans="1:2" x14ac:dyDescent="0.35">
      <c r="A46" t="s">
        <v>2</v>
      </c>
      <c r="B46">
        <v>3</v>
      </c>
    </row>
    <row r="47" spans="1:2" x14ac:dyDescent="0.35">
      <c r="A47" t="s">
        <v>3</v>
      </c>
      <c r="B47" s="2">
        <v>1.9370000000000001</v>
      </c>
    </row>
    <row r="48" spans="1:2" x14ac:dyDescent="0.35">
      <c r="A48" t="s">
        <v>4</v>
      </c>
      <c r="B48" s="2">
        <v>0.47460000000000002</v>
      </c>
    </row>
    <row r="49" spans="1:2" x14ac:dyDescent="0.35">
      <c r="A49" t="s">
        <v>5</v>
      </c>
      <c r="B49">
        <v>3</v>
      </c>
    </row>
    <row r="51" spans="1:2" x14ac:dyDescent="0.35">
      <c r="A51" t="s">
        <v>6</v>
      </c>
      <c r="B51">
        <f>SQRT((((B46-1)*B45^2)+((B49-1)*B48^2))/(B46+B49-2))</f>
        <v>0.33662440315580217</v>
      </c>
    </row>
    <row r="52" spans="1:2" x14ac:dyDescent="0.35">
      <c r="A52" t="s">
        <v>7</v>
      </c>
      <c r="B52">
        <f>ABS(B44-B47)/B51</f>
        <v>1.0753825230919256</v>
      </c>
    </row>
    <row r="53" spans="1:2" x14ac:dyDescent="0.35">
      <c r="A53" t="s">
        <v>8</v>
      </c>
      <c r="B53">
        <f>B52*(1-(3/(4*(B46+B49)-9)))</f>
        <v>0.86030601847354049</v>
      </c>
    </row>
    <row r="57" spans="1:2" x14ac:dyDescent="0.35">
      <c r="A57" t="s">
        <v>21</v>
      </c>
    </row>
    <row r="59" spans="1:2" x14ac:dyDescent="0.35">
      <c r="A59" t="s">
        <v>17</v>
      </c>
    </row>
    <row r="60" spans="1:2" x14ac:dyDescent="0.35">
      <c r="A60" t="s">
        <v>18</v>
      </c>
    </row>
    <row r="62" spans="1:2" x14ac:dyDescent="0.35">
      <c r="A62" t="s">
        <v>0</v>
      </c>
      <c r="B62" s="2">
        <v>14.95</v>
      </c>
    </row>
    <row r="63" spans="1:2" x14ac:dyDescent="0.35">
      <c r="A63" t="s">
        <v>1</v>
      </c>
      <c r="B63" s="2">
        <v>1.4750000000000001</v>
      </c>
    </row>
    <row r="64" spans="1:2" x14ac:dyDescent="0.35">
      <c r="A64" t="s">
        <v>2</v>
      </c>
      <c r="B64">
        <v>3</v>
      </c>
    </row>
    <row r="65" spans="1:2" x14ac:dyDescent="0.35">
      <c r="A65" t="s">
        <v>3</v>
      </c>
      <c r="B65" s="2">
        <v>14.01</v>
      </c>
    </row>
    <row r="66" spans="1:2" x14ac:dyDescent="0.35">
      <c r="A66" t="s">
        <v>4</v>
      </c>
      <c r="B66" s="2">
        <v>3.9729999999999999</v>
      </c>
    </row>
    <row r="67" spans="1:2" x14ac:dyDescent="0.35">
      <c r="A67" t="s">
        <v>5</v>
      </c>
      <c r="B67">
        <v>3</v>
      </c>
    </row>
    <row r="69" spans="1:2" x14ac:dyDescent="0.35">
      <c r="A69" t="s">
        <v>6</v>
      </c>
      <c r="B69">
        <f>SQRT((((B64-1)*B63^2)+((B67-1)*B66^2))/(B64+B67-2))</f>
        <v>2.9966943454413228</v>
      </c>
    </row>
    <row r="70" spans="1:2" x14ac:dyDescent="0.35">
      <c r="A70" t="s">
        <v>7</v>
      </c>
      <c r="B70">
        <f>ABS(B62-B65)/B69</f>
        <v>0.31367897144063445</v>
      </c>
    </row>
    <row r="71" spans="1:2" x14ac:dyDescent="0.35">
      <c r="A71" t="s">
        <v>8</v>
      </c>
      <c r="B71">
        <f>B70*(1-(3/(4*(B64+B67)-9)))</f>
        <v>0.25094317715250758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F8DD-40F6-4B18-BC95-02E52F04C187}">
  <dimension ref="A1:Q53"/>
  <sheetViews>
    <sheetView topLeftCell="A40" zoomScale="80" zoomScaleNormal="80" workbookViewId="0"/>
  </sheetViews>
  <sheetFormatPr defaultRowHeight="14.5" x14ac:dyDescent="0.35"/>
  <sheetData>
    <row r="1" spans="1:17" x14ac:dyDescent="0.35">
      <c r="A1" t="s">
        <v>39</v>
      </c>
    </row>
    <row r="3" spans="1:17" x14ac:dyDescent="0.35">
      <c r="A3" t="s">
        <v>9</v>
      </c>
    </row>
    <row r="5" spans="1:17" x14ac:dyDescent="0.35">
      <c r="A5" t="s">
        <v>27</v>
      </c>
      <c r="D5" t="s">
        <v>27</v>
      </c>
      <c r="G5" t="s">
        <v>27</v>
      </c>
      <c r="J5" t="s">
        <v>31</v>
      </c>
      <c r="M5" t="s">
        <v>31</v>
      </c>
      <c r="P5" t="s">
        <v>32</v>
      </c>
    </row>
    <row r="6" spans="1:17" x14ac:dyDescent="0.35">
      <c r="A6" t="s">
        <v>28</v>
      </c>
      <c r="D6" t="s">
        <v>29</v>
      </c>
      <c r="G6" t="s">
        <v>30</v>
      </c>
      <c r="J6" t="s">
        <v>29</v>
      </c>
      <c r="M6" t="s">
        <v>30</v>
      </c>
      <c r="P6" t="s">
        <v>30</v>
      </c>
    </row>
    <row r="8" spans="1:17" x14ac:dyDescent="0.35">
      <c r="A8" t="s">
        <v>0</v>
      </c>
      <c r="B8" s="2">
        <v>0.62690000000000001</v>
      </c>
      <c r="D8" t="s">
        <v>0</v>
      </c>
      <c r="E8" s="2">
        <v>0.62690000000000001</v>
      </c>
      <c r="G8" t="s">
        <v>0</v>
      </c>
      <c r="H8" s="2">
        <v>0.62690000000000001</v>
      </c>
      <c r="J8" t="s">
        <v>0</v>
      </c>
      <c r="K8" s="2">
        <v>0.59609999999999996</v>
      </c>
      <c r="M8" t="s">
        <v>0</v>
      </c>
      <c r="N8" s="2">
        <v>0.59609999999999996</v>
      </c>
      <c r="P8" t="s">
        <v>0</v>
      </c>
      <c r="Q8" s="2">
        <v>0.4703</v>
      </c>
    </row>
    <row r="9" spans="1:17" x14ac:dyDescent="0.35">
      <c r="A9" t="s">
        <v>1</v>
      </c>
      <c r="B9" s="2">
        <v>1.2030000000000001E-2</v>
      </c>
      <c r="D9" t="s">
        <v>1</v>
      </c>
      <c r="E9" s="2">
        <v>1.2030000000000001E-2</v>
      </c>
      <c r="G9" t="s">
        <v>1</v>
      </c>
      <c r="H9" s="2">
        <v>1.2030000000000001E-2</v>
      </c>
      <c r="J9" t="s">
        <v>1</v>
      </c>
      <c r="K9" s="2">
        <v>4.5400000000000003E-2</v>
      </c>
      <c r="M9" t="s">
        <v>1</v>
      </c>
      <c r="N9" s="2">
        <v>4.5400000000000003E-2</v>
      </c>
      <c r="P9" t="s">
        <v>1</v>
      </c>
      <c r="Q9" s="2">
        <v>7.2230000000000003E-2</v>
      </c>
    </row>
    <row r="10" spans="1:17" x14ac:dyDescent="0.35">
      <c r="A10" t="s">
        <v>2</v>
      </c>
      <c r="B10">
        <v>4</v>
      </c>
      <c r="D10" t="s">
        <v>2</v>
      </c>
      <c r="E10">
        <v>4</v>
      </c>
      <c r="G10" t="s">
        <v>2</v>
      </c>
      <c r="H10">
        <v>4</v>
      </c>
      <c r="J10" t="s">
        <v>2</v>
      </c>
      <c r="K10">
        <v>4</v>
      </c>
      <c r="M10" t="s">
        <v>2</v>
      </c>
      <c r="N10">
        <v>4</v>
      </c>
      <c r="P10" t="s">
        <v>2</v>
      </c>
      <c r="Q10">
        <v>4</v>
      </c>
    </row>
    <row r="11" spans="1:17" x14ac:dyDescent="0.35">
      <c r="A11" t="s">
        <v>3</v>
      </c>
      <c r="B11" s="2">
        <v>0.59609999999999996</v>
      </c>
      <c r="D11" t="s">
        <v>3</v>
      </c>
      <c r="E11" s="2">
        <v>0.4703</v>
      </c>
      <c r="G11" t="s">
        <v>3</v>
      </c>
      <c r="H11" s="2">
        <v>0.40200000000000002</v>
      </c>
      <c r="J11" t="s">
        <v>3</v>
      </c>
      <c r="K11" s="2">
        <v>0.4703</v>
      </c>
      <c r="M11" t="s">
        <v>3</v>
      </c>
      <c r="N11" s="2">
        <v>0.40200000000000002</v>
      </c>
      <c r="P11" t="s">
        <v>3</v>
      </c>
      <c r="Q11" s="2">
        <v>0.40200000000000002</v>
      </c>
    </row>
    <row r="12" spans="1:17" x14ac:dyDescent="0.35">
      <c r="A12" t="s">
        <v>4</v>
      </c>
      <c r="B12" s="2">
        <v>4.5400000000000003E-2</v>
      </c>
      <c r="D12" t="s">
        <v>4</v>
      </c>
      <c r="E12" s="2">
        <v>7.2230000000000003E-2</v>
      </c>
      <c r="G12" t="s">
        <v>4</v>
      </c>
      <c r="H12" s="2">
        <v>8.3879999999999996E-2</v>
      </c>
      <c r="J12" t="s">
        <v>4</v>
      </c>
      <c r="K12" s="2">
        <v>7.2230000000000003E-2</v>
      </c>
      <c r="M12" t="s">
        <v>4</v>
      </c>
      <c r="N12" s="2">
        <v>8.3879999999999996E-2</v>
      </c>
      <c r="P12" t="s">
        <v>4</v>
      </c>
      <c r="Q12" s="2">
        <v>8.3879999999999996E-2</v>
      </c>
    </row>
    <row r="13" spans="1:17" x14ac:dyDescent="0.35">
      <c r="A13" t="s">
        <v>5</v>
      </c>
      <c r="B13">
        <v>4</v>
      </c>
      <c r="D13" t="s">
        <v>5</v>
      </c>
      <c r="E13">
        <v>4</v>
      </c>
      <c r="G13" t="s">
        <v>5</v>
      </c>
      <c r="H13">
        <v>4</v>
      </c>
      <c r="J13" t="s">
        <v>5</v>
      </c>
      <c r="K13">
        <v>4</v>
      </c>
      <c r="M13" t="s">
        <v>5</v>
      </c>
      <c r="N13">
        <v>4</v>
      </c>
      <c r="P13" t="s">
        <v>5</v>
      </c>
      <c r="Q13">
        <v>4</v>
      </c>
    </row>
    <row r="15" spans="1:17" x14ac:dyDescent="0.35">
      <c r="A15" t="s">
        <v>6</v>
      </c>
      <c r="B15">
        <f>SQRT((((B10-1)*B9^2)+((B13-1)*B12^2))/(B10+B13-2))</f>
        <v>3.3210547270407939E-2</v>
      </c>
      <c r="D15" t="s">
        <v>6</v>
      </c>
      <c r="E15">
        <f>SQRT((((E10-1)*E9^2)+((E13-1)*E12^2))/(E10+E13-2))</f>
        <v>5.1777861099122281E-2</v>
      </c>
      <c r="G15" t="s">
        <v>6</v>
      </c>
      <c r="H15">
        <f>SQRT((((H10-1)*H9^2)+((H13-1)*H12^2))/(H10+H13-2))</f>
        <v>5.9919009087267119E-2</v>
      </c>
      <c r="J15" t="s">
        <v>6</v>
      </c>
      <c r="K15">
        <f>SQRT((((K10-1)*K9^2)+((K13-1)*K12^2))/(K10+K13-2))</f>
        <v>6.0325504142112234E-2</v>
      </c>
      <c r="M15" t="s">
        <v>6</v>
      </c>
      <c r="N15">
        <f>SQRT((((N10-1)*N9^2)+((N13-1)*N12^2))/(N10+N13-2))</f>
        <v>6.7442621538608652E-2</v>
      </c>
      <c r="P15" t="s">
        <v>6</v>
      </c>
      <c r="Q15">
        <f>SQRT((((Q10-1)*Q9^2)+((Q13-1)*Q12^2))/(Q10+Q13-2))</f>
        <v>7.8272048970242245E-2</v>
      </c>
    </row>
    <row r="16" spans="1:17" x14ac:dyDescent="0.35">
      <c r="A16" t="s">
        <v>7</v>
      </c>
      <c r="B16">
        <f>ABS(B8-B11)/B15</f>
        <v>0.92741621356671244</v>
      </c>
      <c r="D16" t="s">
        <v>7</v>
      </c>
      <c r="E16">
        <f>ABS(E8-E11)/E15</f>
        <v>3.024458652322636</v>
      </c>
      <c r="G16" t="s">
        <v>7</v>
      </c>
      <c r="H16">
        <f>ABS(H8-H11)/H15</f>
        <v>3.7533998546680167</v>
      </c>
      <c r="J16" t="s">
        <v>7</v>
      </c>
      <c r="K16">
        <f>ABS(K8-K11)/K15</f>
        <v>2.0853534800744593</v>
      </c>
      <c r="M16" t="s">
        <v>7</v>
      </c>
      <c r="N16">
        <f>ABS(N8-N11)/N15</f>
        <v>2.8780020048432453</v>
      </c>
      <c r="P16" t="s">
        <v>7</v>
      </c>
      <c r="Q16">
        <f>ABS(Q8-Q11)/Q15</f>
        <v>0.87259757344497924</v>
      </c>
    </row>
    <row r="17" spans="1:17" x14ac:dyDescent="0.35">
      <c r="A17" t="s">
        <v>8</v>
      </c>
      <c r="B17">
        <f>B16*(1-(3/(4*(B10+B13)-9)))</f>
        <v>0.80644888136235859</v>
      </c>
      <c r="D17" t="s">
        <v>8</v>
      </c>
      <c r="E17">
        <f>E16*(1-(3/(4*(E10+E13)-9)))</f>
        <v>2.6299640454979443</v>
      </c>
      <c r="G17" t="s">
        <v>8</v>
      </c>
      <c r="H17">
        <f>H16*(1-(3/(4*(H10+H13)-9)))</f>
        <v>3.2638259605808839</v>
      </c>
      <c r="J17" t="s">
        <v>8</v>
      </c>
      <c r="K17">
        <f>K16*(1-(3/(4*(K10+K13)-9)))</f>
        <v>1.8133508522386603</v>
      </c>
      <c r="M17" t="s">
        <v>8</v>
      </c>
      <c r="N17">
        <f>N16*(1-(3/(4*(N10+N13)-9)))</f>
        <v>2.5026104389941262</v>
      </c>
      <c r="P17" t="s">
        <v>8</v>
      </c>
      <c r="Q17">
        <f>Q16*(1-(3/(4*(Q10+Q13)-9)))</f>
        <v>0.75878049864780805</v>
      </c>
    </row>
    <row r="21" spans="1:17" x14ac:dyDescent="0.35">
      <c r="A21" t="s">
        <v>14</v>
      </c>
    </row>
    <row r="23" spans="1:17" x14ac:dyDescent="0.35">
      <c r="A23" t="s">
        <v>27</v>
      </c>
      <c r="D23" t="s">
        <v>27</v>
      </c>
      <c r="G23" t="s">
        <v>27</v>
      </c>
      <c r="J23" t="s">
        <v>31</v>
      </c>
      <c r="M23" t="s">
        <v>31</v>
      </c>
      <c r="P23" t="s">
        <v>32</v>
      </c>
    </row>
    <row r="24" spans="1:17" x14ac:dyDescent="0.35">
      <c r="A24" t="s">
        <v>28</v>
      </c>
      <c r="D24" t="s">
        <v>29</v>
      </c>
      <c r="G24" t="s">
        <v>30</v>
      </c>
      <c r="J24" t="s">
        <v>29</v>
      </c>
      <c r="M24" t="s">
        <v>30</v>
      </c>
      <c r="P24" t="s">
        <v>30</v>
      </c>
    </row>
    <row r="26" spans="1:17" x14ac:dyDescent="0.35">
      <c r="A26" t="s">
        <v>0</v>
      </c>
      <c r="B26" s="2">
        <v>589.4</v>
      </c>
      <c r="D26" t="s">
        <v>0</v>
      </c>
      <c r="E26" s="2">
        <v>589.4</v>
      </c>
      <c r="G26" t="s">
        <v>0</v>
      </c>
      <c r="H26" s="2">
        <v>589.4</v>
      </c>
      <c r="J26" t="s">
        <v>0</v>
      </c>
      <c r="K26" s="2">
        <v>554.1</v>
      </c>
      <c r="M26" t="s">
        <v>0</v>
      </c>
      <c r="N26" s="2">
        <v>554.1</v>
      </c>
      <c r="P26" t="s">
        <v>0</v>
      </c>
      <c r="Q26" s="2">
        <v>432.5</v>
      </c>
    </row>
    <row r="27" spans="1:17" x14ac:dyDescent="0.35">
      <c r="A27" t="s">
        <v>1</v>
      </c>
      <c r="B27" s="2">
        <v>6.2720000000000002</v>
      </c>
      <c r="D27" t="s">
        <v>1</v>
      </c>
      <c r="E27" s="2">
        <v>6.2720000000000002</v>
      </c>
      <c r="G27" t="s">
        <v>1</v>
      </c>
      <c r="H27" s="2">
        <v>6.2720000000000002</v>
      </c>
      <c r="J27" t="s">
        <v>1</v>
      </c>
      <c r="K27" s="2">
        <v>40.74</v>
      </c>
      <c r="M27" t="s">
        <v>1</v>
      </c>
      <c r="N27" s="2">
        <v>40.74</v>
      </c>
      <c r="P27" t="s">
        <v>1</v>
      </c>
      <c r="Q27" s="2">
        <v>62.98</v>
      </c>
    </row>
    <row r="28" spans="1:17" x14ac:dyDescent="0.35">
      <c r="A28" t="s">
        <v>2</v>
      </c>
      <c r="B28">
        <v>4</v>
      </c>
      <c r="D28" t="s">
        <v>2</v>
      </c>
      <c r="E28">
        <v>4</v>
      </c>
      <c r="G28" t="s">
        <v>2</v>
      </c>
      <c r="H28">
        <v>4</v>
      </c>
      <c r="J28" t="s">
        <v>2</v>
      </c>
      <c r="K28">
        <v>4</v>
      </c>
      <c r="M28" t="s">
        <v>2</v>
      </c>
      <c r="N28">
        <v>4</v>
      </c>
      <c r="P28" t="s">
        <v>2</v>
      </c>
      <c r="Q28">
        <v>4</v>
      </c>
    </row>
    <row r="29" spans="1:17" x14ac:dyDescent="0.35">
      <c r="A29" t="s">
        <v>3</v>
      </c>
      <c r="B29" s="2">
        <v>554.1</v>
      </c>
      <c r="D29" t="s">
        <v>3</v>
      </c>
      <c r="E29" s="2">
        <v>432.5</v>
      </c>
      <c r="G29" t="s">
        <v>3</v>
      </c>
      <c r="H29" s="2">
        <v>347.5</v>
      </c>
      <c r="J29" t="s">
        <v>3</v>
      </c>
      <c r="K29" s="2">
        <v>432.5</v>
      </c>
      <c r="M29" t="s">
        <v>3</v>
      </c>
      <c r="N29" s="2">
        <v>347.5</v>
      </c>
      <c r="P29" t="s">
        <v>3</v>
      </c>
      <c r="Q29" s="2">
        <v>347.5</v>
      </c>
    </row>
    <row r="30" spans="1:17" x14ac:dyDescent="0.35">
      <c r="A30" t="s">
        <v>4</v>
      </c>
      <c r="B30" s="2">
        <v>40.74</v>
      </c>
      <c r="D30" t="s">
        <v>4</v>
      </c>
      <c r="E30" s="2">
        <v>62.98</v>
      </c>
      <c r="G30" t="s">
        <v>4</v>
      </c>
      <c r="H30" s="2">
        <v>80.87</v>
      </c>
      <c r="J30" t="s">
        <v>4</v>
      </c>
      <c r="K30" s="2">
        <v>62.98</v>
      </c>
      <c r="M30" t="s">
        <v>4</v>
      </c>
      <c r="N30" s="2">
        <v>80.87</v>
      </c>
      <c r="P30" t="s">
        <v>4</v>
      </c>
      <c r="Q30" s="2">
        <v>80.87</v>
      </c>
    </row>
    <row r="31" spans="1:17" x14ac:dyDescent="0.35">
      <c r="A31" t="s">
        <v>5</v>
      </c>
      <c r="B31">
        <v>4</v>
      </c>
      <c r="D31" t="s">
        <v>5</v>
      </c>
      <c r="E31">
        <v>4</v>
      </c>
      <c r="G31" t="s">
        <v>5</v>
      </c>
      <c r="H31">
        <v>4</v>
      </c>
      <c r="J31" t="s">
        <v>5</v>
      </c>
      <c r="K31">
        <v>4</v>
      </c>
      <c r="M31" t="s">
        <v>5</v>
      </c>
      <c r="N31">
        <v>4</v>
      </c>
      <c r="P31" t="s">
        <v>5</v>
      </c>
      <c r="Q31">
        <v>4</v>
      </c>
    </row>
    <row r="33" spans="1:17" x14ac:dyDescent="0.35">
      <c r="A33" t="s">
        <v>6</v>
      </c>
      <c r="B33">
        <f>SQRT((((B28-1)*B27^2)+((B31-1)*B30^2))/(B28+B31-2))</f>
        <v>29.146917367021853</v>
      </c>
      <c r="D33" t="s">
        <v>6</v>
      </c>
      <c r="E33">
        <f>SQRT((((E28-1)*E27^2)+((E31-1)*E30^2))/(E28+E31-2))</f>
        <v>44.753873485990006</v>
      </c>
      <c r="G33" t="s">
        <v>6</v>
      </c>
      <c r="H33">
        <f>SQRT((((H28-1)*H27^2)+((H31-1)*H30^2))/(H28+H31-2))</f>
        <v>57.35544823292728</v>
      </c>
      <c r="J33" t="s">
        <v>6</v>
      </c>
      <c r="K33">
        <f>SQRT((((K28-1)*K27^2)+((K31-1)*K30^2))/(K28+K31-2))</f>
        <v>53.038797120598424</v>
      </c>
      <c r="M33" t="s">
        <v>6</v>
      </c>
      <c r="N33">
        <f>SQRT((((N28-1)*N27^2)+((N31-1)*N30^2))/(N28+N31-2))</f>
        <v>64.030088630268196</v>
      </c>
      <c r="P33" t="s">
        <v>6</v>
      </c>
      <c r="Q33">
        <f>SQRT((((Q28-1)*Q27^2)+((Q31-1)*Q30^2))/(Q28+Q31-2))</f>
        <v>72.479091122888676</v>
      </c>
    </row>
    <row r="34" spans="1:17" x14ac:dyDescent="0.35">
      <c r="A34" t="s">
        <v>7</v>
      </c>
      <c r="B34">
        <f>ABS(B26-B29)/B33</f>
        <v>1.2111057768304507</v>
      </c>
      <c r="D34" t="s">
        <v>7</v>
      </c>
      <c r="E34">
        <f>ABS(E26-E29)/E33</f>
        <v>3.5058417915293254</v>
      </c>
      <c r="G34" t="s">
        <v>7</v>
      </c>
      <c r="H34">
        <f>ABS(H26-H29)/H33</f>
        <v>4.2175592285080814</v>
      </c>
      <c r="J34" t="s">
        <v>7</v>
      </c>
      <c r="K34">
        <f>ABS(K26-K29)/K33</f>
        <v>2.2926613460616139</v>
      </c>
      <c r="M34" t="s">
        <v>7</v>
      </c>
      <c r="N34">
        <f>ABS(N26-N29)/N33</f>
        <v>3.2266080591107666</v>
      </c>
      <c r="P34" t="s">
        <v>7</v>
      </c>
      <c r="Q34">
        <f>ABS(Q26-Q29)/Q33</f>
        <v>1.1727520127961051</v>
      </c>
    </row>
    <row r="35" spans="1:17" x14ac:dyDescent="0.35">
      <c r="A35" t="s">
        <v>8</v>
      </c>
      <c r="B35">
        <f>B34*(1-(3/(4*(B28+B31)-9)))</f>
        <v>1.0531354581134353</v>
      </c>
      <c r="D35" t="s">
        <v>8</v>
      </c>
      <c r="E35">
        <f>E34*(1-(3/(4*(E28+E31)-9)))</f>
        <v>3.0485580795907175</v>
      </c>
      <c r="G35" t="s">
        <v>8</v>
      </c>
      <c r="H35">
        <f>H34*(1-(3/(4*(H28+H31)-9)))</f>
        <v>3.6674428073983316</v>
      </c>
      <c r="J35" t="s">
        <v>8</v>
      </c>
      <c r="K35">
        <f>K34*(1-(3/(4*(K28+K31)-9)))</f>
        <v>1.9936185617927076</v>
      </c>
      <c r="M35" t="s">
        <v>8</v>
      </c>
      <c r="N35">
        <f>N34*(1-(3/(4*(N28+N31)-9)))</f>
        <v>2.8057461383571884</v>
      </c>
      <c r="P35" t="s">
        <v>8</v>
      </c>
      <c r="Q35">
        <f>Q34*(1-(3/(4*(Q28+Q31)-9)))</f>
        <v>1.0197843589531348</v>
      </c>
    </row>
    <row r="39" spans="1:17" x14ac:dyDescent="0.35">
      <c r="A39" t="s">
        <v>15</v>
      </c>
    </row>
    <row r="41" spans="1:17" x14ac:dyDescent="0.35">
      <c r="A41" t="s">
        <v>27</v>
      </c>
      <c r="D41" t="s">
        <v>27</v>
      </c>
      <c r="G41" t="s">
        <v>27</v>
      </c>
      <c r="J41" t="s">
        <v>31</v>
      </c>
      <c r="M41" t="s">
        <v>31</v>
      </c>
      <c r="P41" t="s">
        <v>32</v>
      </c>
    </row>
    <row r="42" spans="1:17" x14ac:dyDescent="0.35">
      <c r="A42" t="s">
        <v>28</v>
      </c>
      <c r="D42" t="s">
        <v>29</v>
      </c>
      <c r="G42" t="s">
        <v>30</v>
      </c>
      <c r="J42" t="s">
        <v>29</v>
      </c>
      <c r="M42" t="s">
        <v>30</v>
      </c>
      <c r="P42" t="s">
        <v>30</v>
      </c>
    </row>
    <row r="44" spans="1:17" x14ac:dyDescent="0.35">
      <c r="A44" t="s">
        <v>0</v>
      </c>
      <c r="B44" s="2">
        <v>0.16919999999999999</v>
      </c>
      <c r="D44" t="s">
        <v>0</v>
      </c>
      <c r="E44" s="2">
        <v>0.16919999999999999</v>
      </c>
      <c r="G44" t="s">
        <v>0</v>
      </c>
      <c r="H44" s="2">
        <v>0.16919999999999999</v>
      </c>
      <c r="J44" t="s">
        <v>0</v>
      </c>
      <c r="K44" s="2">
        <v>0.21199999999999999</v>
      </c>
      <c r="M44" t="s">
        <v>0</v>
      </c>
      <c r="N44" s="2">
        <v>0.21199999999999999</v>
      </c>
      <c r="P44" t="s">
        <v>0</v>
      </c>
      <c r="Q44" s="2">
        <v>0.1381</v>
      </c>
    </row>
    <row r="45" spans="1:17" x14ac:dyDescent="0.35">
      <c r="A45" t="s">
        <v>1</v>
      </c>
      <c r="B45" s="2">
        <v>4.8509999999999998E-2</v>
      </c>
      <c r="D45" t="s">
        <v>1</v>
      </c>
      <c r="E45" s="2">
        <v>4.8509999999999998E-2</v>
      </c>
      <c r="G45" t="s">
        <v>1</v>
      </c>
      <c r="H45" s="2">
        <v>4.8509999999999998E-2</v>
      </c>
      <c r="J45" t="s">
        <v>1</v>
      </c>
      <c r="K45" s="2">
        <v>2.4369999999999999E-2</v>
      </c>
      <c r="M45" t="s">
        <v>1</v>
      </c>
      <c r="N45" s="2">
        <v>2.4369999999999999E-2</v>
      </c>
      <c r="P45" t="s">
        <v>1</v>
      </c>
      <c r="Q45" s="2">
        <v>2.4580000000000001E-2</v>
      </c>
    </row>
    <row r="46" spans="1:17" x14ac:dyDescent="0.35">
      <c r="A46" t="s">
        <v>2</v>
      </c>
      <c r="B46">
        <v>4</v>
      </c>
      <c r="D46" t="s">
        <v>2</v>
      </c>
      <c r="E46">
        <v>4</v>
      </c>
      <c r="G46" t="s">
        <v>2</v>
      </c>
      <c r="H46">
        <v>4</v>
      </c>
      <c r="J46" t="s">
        <v>2</v>
      </c>
      <c r="K46">
        <v>4</v>
      </c>
      <c r="M46" t="s">
        <v>2</v>
      </c>
      <c r="N46">
        <v>4</v>
      </c>
      <c r="P46" t="s">
        <v>2</v>
      </c>
      <c r="Q46">
        <v>4</v>
      </c>
    </row>
    <row r="47" spans="1:17" x14ac:dyDescent="0.35">
      <c r="A47" t="s">
        <v>3</v>
      </c>
      <c r="B47" s="2">
        <v>0.21199999999999999</v>
      </c>
      <c r="D47" t="s">
        <v>3</v>
      </c>
      <c r="E47" s="2">
        <v>0.1381</v>
      </c>
      <c r="G47" t="s">
        <v>3</v>
      </c>
      <c r="H47" s="2">
        <v>0.16919999999999999</v>
      </c>
      <c r="J47" t="s">
        <v>3</v>
      </c>
      <c r="K47" s="2">
        <v>0.1381</v>
      </c>
      <c r="M47" t="s">
        <v>3</v>
      </c>
      <c r="N47" s="2">
        <v>0.16919999999999999</v>
      </c>
      <c r="P47" t="s">
        <v>3</v>
      </c>
      <c r="Q47" s="2">
        <v>0.16919999999999999</v>
      </c>
    </row>
    <row r="48" spans="1:17" x14ac:dyDescent="0.35">
      <c r="A48" t="s">
        <v>4</v>
      </c>
      <c r="B48" s="2">
        <v>2.4369999999999999E-2</v>
      </c>
      <c r="D48" t="s">
        <v>4</v>
      </c>
      <c r="E48" s="2">
        <v>2.4580000000000001E-2</v>
      </c>
      <c r="G48" t="s">
        <v>4</v>
      </c>
      <c r="H48" s="2">
        <v>4.6010000000000002E-2</v>
      </c>
      <c r="J48" t="s">
        <v>4</v>
      </c>
      <c r="K48" s="2">
        <v>2.4580000000000001E-2</v>
      </c>
      <c r="M48" t="s">
        <v>4</v>
      </c>
      <c r="N48" s="2">
        <v>4.6010000000000002E-2</v>
      </c>
      <c r="P48" t="s">
        <v>4</v>
      </c>
      <c r="Q48" s="2">
        <v>4.6010000000000002E-2</v>
      </c>
    </row>
    <row r="49" spans="1:17" x14ac:dyDescent="0.35">
      <c r="A49" t="s">
        <v>5</v>
      </c>
      <c r="B49">
        <v>4</v>
      </c>
      <c r="D49" t="s">
        <v>5</v>
      </c>
      <c r="E49">
        <v>4</v>
      </c>
      <c r="G49" t="s">
        <v>5</v>
      </c>
      <c r="H49">
        <v>4</v>
      </c>
      <c r="J49" t="s">
        <v>5</v>
      </c>
      <c r="K49">
        <v>4</v>
      </c>
      <c r="M49" t="s">
        <v>5</v>
      </c>
      <c r="N49">
        <v>4</v>
      </c>
      <c r="P49" t="s">
        <v>5</v>
      </c>
      <c r="Q49">
        <v>4</v>
      </c>
    </row>
    <row r="51" spans="1:17" x14ac:dyDescent="0.35">
      <c r="A51" t="s">
        <v>6</v>
      </c>
      <c r="B51">
        <f>SQRT((((B46-1)*B45^2)+((B49-1)*B48^2))/(B46+B49-2))</f>
        <v>3.8386957420457272E-2</v>
      </c>
      <c r="D51" t="s">
        <v>6</v>
      </c>
      <c r="E51">
        <f>SQRT((((E46-1)*E45^2)+((E49-1)*E48^2))/(E46+E49-2))</f>
        <v>3.8453845711449976E-2</v>
      </c>
      <c r="G51" t="s">
        <v>6</v>
      </c>
      <c r="H51">
        <f>SQRT((((H46-1)*H45^2)+((H49-1)*H48^2))/(H46+H49-2))</f>
        <v>4.7276528002804942E-2</v>
      </c>
      <c r="J51" t="s">
        <v>6</v>
      </c>
      <c r="K51">
        <f>SQRT((((K46-1)*K45^2)+((K49-1)*K48^2))/(K46+K49-2))</f>
        <v>2.4475225228790028E-2</v>
      </c>
      <c r="M51" t="s">
        <v>6</v>
      </c>
      <c r="N51">
        <f>SQRT((((N46-1)*N45^2)+((N49-1)*N48^2))/(N46+N49-2))</f>
        <v>3.6815872935460868E-2</v>
      </c>
      <c r="P51" t="s">
        <v>6</v>
      </c>
      <c r="Q51">
        <f>SQRT((((Q46-1)*Q45^2)+((Q49-1)*Q48^2))/(Q46+Q49-2))</f>
        <v>3.6885610337908201E-2</v>
      </c>
    </row>
    <row r="52" spans="1:17" x14ac:dyDescent="0.35">
      <c r="A52" t="s">
        <v>7</v>
      </c>
      <c r="B52">
        <f>ABS(B44-B47)/B51</f>
        <v>1.1149620307545114</v>
      </c>
      <c r="D52" t="s">
        <v>7</v>
      </c>
      <c r="E52">
        <f>ABS(E44-E47)/E51</f>
        <v>0.80876176165495162</v>
      </c>
      <c r="G52" t="s">
        <v>7</v>
      </c>
      <c r="H52">
        <f>ABS(H44-H47)/H51</f>
        <v>0</v>
      </c>
      <c r="J52" t="s">
        <v>7</v>
      </c>
      <c r="K52">
        <f>ABS(K44-K47)/K51</f>
        <v>3.0193797731868046</v>
      </c>
      <c r="M52" t="s">
        <v>7</v>
      </c>
      <c r="N52">
        <f>ABS(N44-N47)/N51</f>
        <v>1.1625420392728283</v>
      </c>
      <c r="P52" t="s">
        <v>7</v>
      </c>
      <c r="Q52">
        <f>ABS(Q44-Q47)/Q51</f>
        <v>0.84314722503148587</v>
      </c>
    </row>
    <row r="53" spans="1:17" x14ac:dyDescent="0.35">
      <c r="A53" t="s">
        <v>8</v>
      </c>
      <c r="B53">
        <f>B52*(1-(3/(4*(B46+B49)-9)))</f>
        <v>0.9695322006560968</v>
      </c>
      <c r="D53" t="s">
        <v>8</v>
      </c>
      <c r="E53">
        <f>E52*(1-(3/(4*(E46+E49)-9)))</f>
        <v>0.70327109709126223</v>
      </c>
      <c r="G53" t="s">
        <v>8</v>
      </c>
      <c r="H53">
        <f>H52*(1-(3/(4*(H46+H49)-9)))</f>
        <v>0</v>
      </c>
      <c r="J53" t="s">
        <v>8</v>
      </c>
      <c r="K53">
        <f>K52*(1-(3/(4*(K46+K49)-9)))</f>
        <v>2.625547628858091</v>
      </c>
      <c r="M53" t="s">
        <v>8</v>
      </c>
      <c r="N53">
        <f>N52*(1-(3/(4*(N46+N49)-9)))</f>
        <v>1.0109061211068071</v>
      </c>
      <c r="P53" t="s">
        <v>8</v>
      </c>
      <c r="Q53">
        <f>Q52*(1-(3/(4*(Q46+Q49)-9)))</f>
        <v>0.73317150002737896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38ED-EBA3-42D1-86C4-B148701C88A2}">
  <dimension ref="A1:V71"/>
  <sheetViews>
    <sheetView topLeftCell="A7" zoomScale="80" zoomScaleNormal="80" workbookViewId="0">
      <selection activeCell="K18" sqref="K18"/>
    </sheetView>
  </sheetViews>
  <sheetFormatPr defaultRowHeight="14.5" x14ac:dyDescent="0.35"/>
  <sheetData>
    <row r="1" spans="1:21" x14ac:dyDescent="0.35">
      <c r="A1" t="s">
        <v>40</v>
      </c>
    </row>
    <row r="3" spans="1:21" x14ac:dyDescent="0.35">
      <c r="A3" t="s">
        <v>16</v>
      </c>
    </row>
    <row r="5" spans="1:21" x14ac:dyDescent="0.35">
      <c r="A5" t="s">
        <v>27</v>
      </c>
      <c r="D5" t="s">
        <v>27</v>
      </c>
      <c r="G5" t="s">
        <v>27</v>
      </c>
      <c r="J5" t="s">
        <v>31</v>
      </c>
      <c r="M5" t="s">
        <v>31</v>
      </c>
      <c r="P5" t="s">
        <v>32</v>
      </c>
    </row>
    <row r="6" spans="1:21" x14ac:dyDescent="0.35">
      <c r="A6" t="s">
        <v>28</v>
      </c>
      <c r="D6" t="s">
        <v>29</v>
      </c>
      <c r="G6" t="s">
        <v>30</v>
      </c>
      <c r="J6" t="s">
        <v>29</v>
      </c>
      <c r="M6" t="s">
        <v>30</v>
      </c>
      <c r="P6" t="s">
        <v>30</v>
      </c>
    </row>
    <row r="7" spans="1:21" x14ac:dyDescent="0.35">
      <c r="T7" s="2"/>
      <c r="U7" s="2"/>
    </row>
    <row r="8" spans="1:21" x14ac:dyDescent="0.35">
      <c r="A8" t="s">
        <v>0</v>
      </c>
      <c r="B8">
        <v>18.25</v>
      </c>
      <c r="D8" t="s">
        <v>0</v>
      </c>
      <c r="E8" s="2">
        <v>18.25</v>
      </c>
      <c r="G8" t="s">
        <v>0</v>
      </c>
      <c r="H8" s="2">
        <v>18.25</v>
      </c>
      <c r="J8" t="s">
        <v>0</v>
      </c>
      <c r="K8" s="2">
        <v>23.68</v>
      </c>
      <c r="M8" t="s">
        <v>0</v>
      </c>
      <c r="N8" s="2">
        <v>23.68</v>
      </c>
      <c r="P8" t="s">
        <v>0</v>
      </c>
      <c r="Q8" s="2">
        <v>7.4429999999999996</v>
      </c>
      <c r="T8" s="2"/>
      <c r="U8" s="2"/>
    </row>
    <row r="9" spans="1:21" x14ac:dyDescent="0.35">
      <c r="A9" t="s">
        <v>1</v>
      </c>
      <c r="B9" s="2">
        <v>3.6</v>
      </c>
      <c r="D9" t="s">
        <v>1</v>
      </c>
      <c r="E9" s="2">
        <v>3.6</v>
      </c>
      <c r="G9" t="s">
        <v>1</v>
      </c>
      <c r="H9" s="2">
        <v>3.6</v>
      </c>
      <c r="J9" t="s">
        <v>1</v>
      </c>
      <c r="K9" s="2">
        <v>3.331</v>
      </c>
      <c r="M9" t="s">
        <v>1</v>
      </c>
      <c r="N9" s="2">
        <v>3.331</v>
      </c>
      <c r="P9" t="s">
        <v>1</v>
      </c>
      <c r="Q9" s="2">
        <v>2.2930000000000001</v>
      </c>
    </row>
    <row r="10" spans="1:21" x14ac:dyDescent="0.35">
      <c r="A10" t="s">
        <v>2</v>
      </c>
      <c r="B10">
        <v>4</v>
      </c>
      <c r="D10" t="s">
        <v>2</v>
      </c>
      <c r="E10">
        <v>4</v>
      </c>
      <c r="G10" t="s">
        <v>2</v>
      </c>
      <c r="H10">
        <v>4</v>
      </c>
      <c r="J10" t="s">
        <v>2</v>
      </c>
      <c r="K10">
        <v>4</v>
      </c>
      <c r="M10" t="s">
        <v>2</v>
      </c>
      <c r="N10">
        <v>4</v>
      </c>
      <c r="P10" t="s">
        <v>2</v>
      </c>
      <c r="Q10">
        <v>4</v>
      </c>
    </row>
    <row r="11" spans="1:21" x14ac:dyDescent="0.35">
      <c r="A11" t="s">
        <v>3</v>
      </c>
      <c r="B11" s="2">
        <v>23.68</v>
      </c>
      <c r="D11" t="s">
        <v>3</v>
      </c>
      <c r="E11" s="2">
        <v>7.4429999999999996</v>
      </c>
      <c r="G11" t="s">
        <v>3</v>
      </c>
      <c r="H11" s="2">
        <v>12.39</v>
      </c>
      <c r="J11" t="s">
        <v>3</v>
      </c>
      <c r="K11" s="2">
        <v>7.4429999999999996</v>
      </c>
      <c r="M11" t="s">
        <v>3</v>
      </c>
      <c r="N11" s="2">
        <v>12.39</v>
      </c>
      <c r="P11" t="s">
        <v>3</v>
      </c>
      <c r="Q11" s="2">
        <v>12.39</v>
      </c>
    </row>
    <row r="12" spans="1:21" x14ac:dyDescent="0.35">
      <c r="A12" t="s">
        <v>4</v>
      </c>
      <c r="B12" s="2">
        <v>3.331</v>
      </c>
      <c r="D12" t="s">
        <v>4</v>
      </c>
      <c r="E12" s="2">
        <v>2.2930000000000001</v>
      </c>
      <c r="G12" t="s">
        <v>4</v>
      </c>
      <c r="H12" s="2">
        <v>3.5379999999999998</v>
      </c>
      <c r="J12" t="s">
        <v>4</v>
      </c>
      <c r="K12" s="2">
        <v>2.2930000000000001</v>
      </c>
      <c r="M12" t="s">
        <v>4</v>
      </c>
      <c r="N12" s="2">
        <v>3.5379999999999998</v>
      </c>
      <c r="P12" t="s">
        <v>4</v>
      </c>
      <c r="Q12" s="2">
        <v>3.5379999999999998</v>
      </c>
    </row>
    <row r="13" spans="1:21" x14ac:dyDescent="0.35">
      <c r="A13" t="s">
        <v>5</v>
      </c>
      <c r="B13">
        <v>4</v>
      </c>
      <c r="D13" t="s">
        <v>5</v>
      </c>
      <c r="E13">
        <v>4</v>
      </c>
      <c r="G13" t="s">
        <v>5</v>
      </c>
      <c r="H13">
        <v>4</v>
      </c>
      <c r="J13" t="s">
        <v>5</v>
      </c>
      <c r="K13">
        <v>4</v>
      </c>
      <c r="M13" t="s">
        <v>5</v>
      </c>
      <c r="N13">
        <v>4</v>
      </c>
      <c r="P13" t="s">
        <v>5</v>
      </c>
      <c r="Q13">
        <v>4</v>
      </c>
    </row>
    <row r="15" spans="1:21" x14ac:dyDescent="0.35">
      <c r="A15" t="s">
        <v>6</v>
      </c>
      <c r="B15">
        <f>SQRT((((B10-1)*B9^2)+((B13-1)*B12^2))/(B10+B13-2))</f>
        <v>3.4681090669124002</v>
      </c>
      <c r="D15" t="s">
        <v>6</v>
      </c>
      <c r="E15">
        <f>SQRT((((E10-1)*E9^2)+((E13-1)*E12^2))/(E10+E13-2))</f>
        <v>3.0180994847751457</v>
      </c>
      <c r="G15" t="s">
        <v>6</v>
      </c>
      <c r="H15">
        <f>SQRT((((H10-1)*H9^2)+((H13-1)*H12^2))/(H10+H13-2))</f>
        <v>3.569134629010231</v>
      </c>
      <c r="J15" t="s">
        <v>6</v>
      </c>
      <c r="K15">
        <f>SQRT((((K10-1)*K9^2)+((K13-1)*K12^2))/(K10+K13-2))</f>
        <v>2.8594938363283808</v>
      </c>
      <c r="M15" t="s">
        <v>6</v>
      </c>
      <c r="N15">
        <f>SQRT((((N10-1)*N9^2)+((N13-1)*N12^2))/(N10+N13-2))</f>
        <v>3.4360591525758108</v>
      </c>
      <c r="P15" t="s">
        <v>6</v>
      </c>
      <c r="Q15">
        <f>SQRT((((Q10-1)*Q9^2)+((Q13-1)*Q12^2))/(Q10+Q13-2))</f>
        <v>2.9812156077680796</v>
      </c>
    </row>
    <row r="16" spans="1:21" x14ac:dyDescent="0.35">
      <c r="A16" t="s">
        <v>7</v>
      </c>
      <c r="B16">
        <f>ABS(B8-B11)/B15</f>
        <v>1.565694704300127</v>
      </c>
      <c r="D16" t="s">
        <v>7</v>
      </c>
      <c r="E16">
        <f>ABS(E8-E11)/E15</f>
        <v>3.5807302093639048</v>
      </c>
      <c r="G16" t="s">
        <v>7</v>
      </c>
      <c r="H16">
        <f>ABS(H8-H11)/H15</f>
        <v>1.6418545695557178</v>
      </c>
      <c r="J16" t="s">
        <v>7</v>
      </c>
      <c r="K16">
        <f>ABS(K8-K11)/K15</f>
        <v>5.6782776705853912</v>
      </c>
      <c r="M16" t="s">
        <v>7</v>
      </c>
      <c r="N16">
        <f>ABS(N8-N11)/N15</f>
        <v>3.2857408730977613</v>
      </c>
      <c r="P16" t="s">
        <v>7</v>
      </c>
      <c r="Q16">
        <f>ABS(Q8-Q11)/Q15</f>
        <v>1.6593902122039499</v>
      </c>
    </row>
    <row r="17" spans="1:21" x14ac:dyDescent="0.35">
      <c r="A17" t="s">
        <v>8</v>
      </c>
      <c r="B17">
        <f>B16*(1-(3/(4*(B10+B13)-9)))</f>
        <v>1.3614736559131539</v>
      </c>
      <c r="D17" t="s">
        <v>8</v>
      </c>
      <c r="E17">
        <f>E16*(1-(3/(4*(E10+E13)-9)))</f>
        <v>3.1136784429251345</v>
      </c>
      <c r="G17" t="s">
        <v>8</v>
      </c>
      <c r="H17">
        <f>H16*(1-(3/(4*(H10+H13)-9)))</f>
        <v>1.4276996257006243</v>
      </c>
      <c r="J17" t="s">
        <v>8</v>
      </c>
      <c r="K17">
        <f>K16*(1-(3/(4*(K10+K13)-9)))</f>
        <v>4.9376327570307748</v>
      </c>
      <c r="M17" t="s">
        <v>8</v>
      </c>
      <c r="N17">
        <f>N16*(1-(3/(4*(N10+N13)-9)))</f>
        <v>2.857165976606749</v>
      </c>
      <c r="P17" t="s">
        <v>8</v>
      </c>
      <c r="Q17">
        <f>Q16*(1-(3/(4*(Q10+Q13)-9)))</f>
        <v>1.4429480106121304</v>
      </c>
    </row>
    <row r="21" spans="1:21" x14ac:dyDescent="0.35">
      <c r="A21" t="s">
        <v>24</v>
      </c>
    </row>
    <row r="23" spans="1:21" x14ac:dyDescent="0.35">
      <c r="A23" t="s">
        <v>27</v>
      </c>
      <c r="D23" t="s">
        <v>27</v>
      </c>
      <c r="G23" t="s">
        <v>27</v>
      </c>
      <c r="J23" t="s">
        <v>31</v>
      </c>
      <c r="M23" t="s">
        <v>31</v>
      </c>
      <c r="P23" t="s">
        <v>32</v>
      </c>
    </row>
    <row r="24" spans="1:21" x14ac:dyDescent="0.35">
      <c r="A24" t="s">
        <v>28</v>
      </c>
      <c r="D24" t="s">
        <v>29</v>
      </c>
      <c r="G24" t="s">
        <v>30</v>
      </c>
      <c r="J24" t="s">
        <v>29</v>
      </c>
      <c r="M24" t="s">
        <v>30</v>
      </c>
      <c r="P24" t="s">
        <v>30</v>
      </c>
    </row>
    <row r="26" spans="1:21" x14ac:dyDescent="0.35">
      <c r="A26" t="s">
        <v>0</v>
      </c>
      <c r="B26" s="2">
        <v>26.82</v>
      </c>
      <c r="D26" t="s">
        <v>0</v>
      </c>
      <c r="E26" s="2">
        <v>26.82</v>
      </c>
      <c r="G26" t="s">
        <v>0</v>
      </c>
      <c r="H26" s="2">
        <v>26.82</v>
      </c>
      <c r="J26" t="s">
        <v>0</v>
      </c>
      <c r="K26" s="2">
        <v>15.6</v>
      </c>
      <c r="M26" t="s">
        <v>0</v>
      </c>
      <c r="N26" s="2">
        <v>15.6</v>
      </c>
      <c r="P26" t="s">
        <v>0</v>
      </c>
      <c r="Q26" s="2">
        <v>37.590000000000003</v>
      </c>
      <c r="T26" s="2"/>
      <c r="U26" s="2"/>
    </row>
    <row r="27" spans="1:21" x14ac:dyDescent="0.35">
      <c r="A27" t="s">
        <v>1</v>
      </c>
      <c r="B27" s="2">
        <v>11.88</v>
      </c>
      <c r="D27" t="s">
        <v>1</v>
      </c>
      <c r="E27" s="2">
        <v>11.88</v>
      </c>
      <c r="G27" t="s">
        <v>1</v>
      </c>
      <c r="H27" s="2">
        <v>11.88</v>
      </c>
      <c r="J27" t="s">
        <v>1</v>
      </c>
      <c r="K27" s="2">
        <v>3.9710000000000001</v>
      </c>
      <c r="M27" t="s">
        <v>1</v>
      </c>
      <c r="N27" s="2">
        <v>3.9710000000000001</v>
      </c>
      <c r="P27" t="s">
        <v>1</v>
      </c>
      <c r="Q27" s="2">
        <v>17</v>
      </c>
      <c r="T27" s="2"/>
      <c r="U27" s="2"/>
    </row>
    <row r="28" spans="1:21" x14ac:dyDescent="0.35">
      <c r="A28" t="s">
        <v>2</v>
      </c>
      <c r="B28">
        <v>4</v>
      </c>
      <c r="D28" t="s">
        <v>2</v>
      </c>
      <c r="E28">
        <v>4</v>
      </c>
      <c r="G28" t="s">
        <v>2</v>
      </c>
      <c r="H28">
        <v>4</v>
      </c>
      <c r="J28" t="s">
        <v>2</v>
      </c>
      <c r="K28">
        <v>4</v>
      </c>
      <c r="M28" t="s">
        <v>2</v>
      </c>
      <c r="N28">
        <v>4</v>
      </c>
      <c r="P28" t="s">
        <v>2</v>
      </c>
      <c r="Q28">
        <v>4</v>
      </c>
    </row>
    <row r="29" spans="1:21" x14ac:dyDescent="0.35">
      <c r="A29" t="s">
        <v>3</v>
      </c>
      <c r="B29" s="2">
        <v>15.6</v>
      </c>
      <c r="D29" t="s">
        <v>3</v>
      </c>
      <c r="E29" s="2">
        <v>37.590000000000003</v>
      </c>
      <c r="G29" t="s">
        <v>3</v>
      </c>
      <c r="H29" s="2">
        <v>10.72</v>
      </c>
      <c r="J29" t="s">
        <v>3</v>
      </c>
      <c r="K29" s="2">
        <v>37.590000000000003</v>
      </c>
      <c r="M29" t="s">
        <v>3</v>
      </c>
      <c r="N29" s="2">
        <v>10.72</v>
      </c>
      <c r="P29" t="s">
        <v>3</v>
      </c>
      <c r="Q29" s="2">
        <v>10.72</v>
      </c>
    </row>
    <row r="30" spans="1:21" x14ac:dyDescent="0.35">
      <c r="A30" t="s">
        <v>4</v>
      </c>
      <c r="B30" s="2">
        <v>3.9710000000000001</v>
      </c>
      <c r="D30" t="s">
        <v>4</v>
      </c>
      <c r="E30" s="2">
        <v>17</v>
      </c>
      <c r="G30" t="s">
        <v>4</v>
      </c>
      <c r="H30" s="2">
        <v>8.8379999999999992</v>
      </c>
      <c r="J30" t="s">
        <v>4</v>
      </c>
      <c r="K30" s="2">
        <v>17</v>
      </c>
      <c r="M30" t="s">
        <v>4</v>
      </c>
      <c r="N30" s="2">
        <v>8.8379999999999992</v>
      </c>
      <c r="P30" t="s">
        <v>4</v>
      </c>
      <c r="Q30" s="2">
        <v>8.8379999999999992</v>
      </c>
    </row>
    <row r="31" spans="1:21" x14ac:dyDescent="0.35">
      <c r="A31" t="s">
        <v>5</v>
      </c>
      <c r="B31">
        <v>4</v>
      </c>
      <c r="D31" t="s">
        <v>5</v>
      </c>
      <c r="E31">
        <v>4</v>
      </c>
      <c r="G31" t="s">
        <v>5</v>
      </c>
      <c r="H31">
        <v>4</v>
      </c>
      <c r="J31" t="s">
        <v>5</v>
      </c>
      <c r="K31">
        <v>4</v>
      </c>
      <c r="M31" t="s">
        <v>5</v>
      </c>
      <c r="N31">
        <v>4</v>
      </c>
      <c r="P31" t="s">
        <v>5</v>
      </c>
      <c r="Q31">
        <v>4</v>
      </c>
    </row>
    <row r="33" spans="1:22" x14ac:dyDescent="0.35">
      <c r="A33" t="s">
        <v>6</v>
      </c>
      <c r="B33">
        <f>SQRT((((B28-1)*B27^2)+((B31-1)*B30^2))/(B28+B31-2))</f>
        <v>8.8572919394135372</v>
      </c>
      <c r="D33" t="s">
        <v>6</v>
      </c>
      <c r="E33">
        <f>SQRT((((E28-1)*E27^2)+((E31-1)*E30^2))/(E28+E31-2))</f>
        <v>14.665169620566958</v>
      </c>
      <c r="G33" t="s">
        <v>6</v>
      </c>
      <c r="H33">
        <f>SQRT((((H28-1)*H27^2)+((H31-1)*H30^2))/(H28+H31-2))</f>
        <v>10.470067908089231</v>
      </c>
      <c r="J33" t="s">
        <v>6</v>
      </c>
      <c r="K33">
        <f>SQRT((((K28-1)*K27^2)+((K31-1)*K30^2))/(K28+K31-2))</f>
        <v>12.344408471044694</v>
      </c>
      <c r="M33" t="s">
        <v>6</v>
      </c>
      <c r="N33">
        <f>SQRT((((N28-1)*N27^2)+((N31-1)*N30^2))/(N28+N31-2))</f>
        <v>6.8512438651678425</v>
      </c>
      <c r="P33" t="s">
        <v>6</v>
      </c>
      <c r="Q33">
        <f>SQRT((((Q28-1)*Q27^2)+((Q31-1)*Q30^2))/(Q28+Q31-2))</f>
        <v>13.548251621519286</v>
      </c>
    </row>
    <row r="34" spans="1:22" x14ac:dyDescent="0.35">
      <c r="A34" t="s">
        <v>7</v>
      </c>
      <c r="B34">
        <f>ABS(B26-B29)/B33</f>
        <v>1.2667528717296523</v>
      </c>
      <c r="D34" t="s">
        <v>7</v>
      </c>
      <c r="E34">
        <f>ABS(E26-E29)/E33</f>
        <v>0.73439314229927277</v>
      </c>
      <c r="G34" t="s">
        <v>7</v>
      </c>
      <c r="H34">
        <f>ABS(H26-H29)/H33</f>
        <v>1.537716865003431</v>
      </c>
      <c r="J34" t="s">
        <v>7</v>
      </c>
      <c r="K34">
        <f>ABS(K26-K29)/K33</f>
        <v>1.7813733279792394</v>
      </c>
      <c r="M34" t="s">
        <v>7</v>
      </c>
      <c r="N34">
        <f>ABS(N26-N29)/N33</f>
        <v>0.71227941904246439</v>
      </c>
      <c r="P34" t="s">
        <v>7</v>
      </c>
      <c r="Q34">
        <f>ABS(Q26-Q29)/Q33</f>
        <v>1.9832817363180055</v>
      </c>
    </row>
    <row r="35" spans="1:22" x14ac:dyDescent="0.35">
      <c r="A35" t="s">
        <v>8</v>
      </c>
      <c r="B35">
        <f>B34*(1-(3/(4*(B28+B31)-9)))</f>
        <v>1.1015242362866542</v>
      </c>
      <c r="D35" t="s">
        <v>8</v>
      </c>
      <c r="E35">
        <f>E34*(1-(3/(4*(E28+E31)-9)))</f>
        <v>0.63860273243415022</v>
      </c>
      <c r="G35" t="s">
        <v>8</v>
      </c>
      <c r="H35">
        <f>H34*(1-(3/(4*(H28+H31)-9)))</f>
        <v>1.3371451000029835</v>
      </c>
      <c r="J35" t="s">
        <v>8</v>
      </c>
      <c r="K35">
        <f>K34*(1-(3/(4*(K28+K31)-9)))</f>
        <v>1.5490202851993387</v>
      </c>
      <c r="M35" t="s">
        <v>8</v>
      </c>
      <c r="N35">
        <f>N34*(1-(3/(4*(N28+N31)-9)))</f>
        <v>0.61937340786301254</v>
      </c>
      <c r="P35" t="s">
        <v>8</v>
      </c>
      <c r="Q35">
        <f>Q34*(1-(3/(4*(Q28+Q31)-9)))</f>
        <v>1.7245928141895699</v>
      </c>
    </row>
    <row r="39" spans="1:22" x14ac:dyDescent="0.35">
      <c r="A39" t="s">
        <v>25</v>
      </c>
    </row>
    <row r="41" spans="1:22" x14ac:dyDescent="0.35">
      <c r="A41" t="s">
        <v>27</v>
      </c>
      <c r="D41" t="s">
        <v>27</v>
      </c>
      <c r="G41" t="s">
        <v>27</v>
      </c>
      <c r="J41" t="s">
        <v>31</v>
      </c>
      <c r="M41" t="s">
        <v>31</v>
      </c>
      <c r="P41" t="s">
        <v>32</v>
      </c>
    </row>
    <row r="42" spans="1:22" x14ac:dyDescent="0.35">
      <c r="A42" t="s">
        <v>28</v>
      </c>
      <c r="D42" t="s">
        <v>29</v>
      </c>
      <c r="G42" t="s">
        <v>30</v>
      </c>
      <c r="J42" t="s">
        <v>29</v>
      </c>
      <c r="M42" t="s">
        <v>30</v>
      </c>
      <c r="P42" t="s">
        <v>30</v>
      </c>
    </row>
    <row r="44" spans="1:22" x14ac:dyDescent="0.35">
      <c r="A44" t="s">
        <v>0</v>
      </c>
      <c r="B44" s="2">
        <v>1.6659999999999999</v>
      </c>
      <c r="D44" t="s">
        <v>0</v>
      </c>
      <c r="E44" s="2">
        <v>1.6659999999999999</v>
      </c>
      <c r="G44" t="s">
        <v>0</v>
      </c>
      <c r="H44" s="2">
        <v>1.6659999999999999</v>
      </c>
      <c r="J44" t="s">
        <v>0</v>
      </c>
      <c r="K44" s="2">
        <v>1.381</v>
      </c>
      <c r="M44" t="s">
        <v>0</v>
      </c>
      <c r="N44" s="2">
        <v>1.381</v>
      </c>
      <c r="P44" t="s">
        <v>0</v>
      </c>
      <c r="Q44" s="2">
        <v>1.865</v>
      </c>
    </row>
    <row r="45" spans="1:22" x14ac:dyDescent="0.35">
      <c r="A45" t="s">
        <v>1</v>
      </c>
      <c r="B45" s="2">
        <v>0.37959999999999999</v>
      </c>
      <c r="D45" t="s">
        <v>1</v>
      </c>
      <c r="E45" s="2">
        <v>0.37959999999999999</v>
      </c>
      <c r="G45" t="s">
        <v>1</v>
      </c>
      <c r="H45" s="2">
        <v>0.37959999999999999</v>
      </c>
      <c r="J45" t="s">
        <v>1</v>
      </c>
      <c r="K45" s="2">
        <v>0.29060000000000002</v>
      </c>
      <c r="M45" t="s">
        <v>1</v>
      </c>
      <c r="N45" s="2">
        <v>0.29060000000000002</v>
      </c>
      <c r="P45" t="s">
        <v>1</v>
      </c>
      <c r="Q45" s="2">
        <v>0.5575</v>
      </c>
      <c r="V45" s="2"/>
    </row>
    <row r="46" spans="1:22" x14ac:dyDescent="0.35">
      <c r="A46" t="s">
        <v>2</v>
      </c>
      <c r="B46">
        <v>4</v>
      </c>
      <c r="D46" t="s">
        <v>2</v>
      </c>
      <c r="E46">
        <v>4</v>
      </c>
      <c r="G46" t="s">
        <v>2</v>
      </c>
      <c r="H46">
        <v>4</v>
      </c>
      <c r="J46" t="s">
        <v>2</v>
      </c>
      <c r="K46">
        <v>4</v>
      </c>
      <c r="M46" t="s">
        <v>2</v>
      </c>
      <c r="N46">
        <v>4</v>
      </c>
      <c r="P46" t="s">
        <v>2</v>
      </c>
      <c r="Q46">
        <v>4</v>
      </c>
      <c r="V46" s="2"/>
    </row>
    <row r="47" spans="1:22" x14ac:dyDescent="0.35">
      <c r="A47" t="s">
        <v>3</v>
      </c>
      <c r="B47" s="2">
        <v>1.381</v>
      </c>
      <c r="D47" t="s">
        <v>3</v>
      </c>
      <c r="E47" s="2">
        <v>1.865</v>
      </c>
      <c r="G47" t="s">
        <v>3</v>
      </c>
      <c r="H47" s="2">
        <v>1.1559999999999999</v>
      </c>
      <c r="J47" t="s">
        <v>3</v>
      </c>
      <c r="K47" s="2">
        <v>1.865</v>
      </c>
      <c r="M47" t="s">
        <v>3</v>
      </c>
      <c r="N47" s="2">
        <v>1.1559999999999999</v>
      </c>
      <c r="P47" t="s">
        <v>3</v>
      </c>
      <c r="Q47" s="2">
        <v>1.1559999999999999</v>
      </c>
    </row>
    <row r="48" spans="1:22" x14ac:dyDescent="0.35">
      <c r="A48" t="s">
        <v>4</v>
      </c>
      <c r="B48" s="2">
        <v>0.29060000000000002</v>
      </c>
      <c r="D48" t="s">
        <v>4</v>
      </c>
      <c r="E48" s="2">
        <v>0.5575</v>
      </c>
      <c r="G48" t="s">
        <v>4</v>
      </c>
      <c r="H48" s="2">
        <v>0.41799999999999998</v>
      </c>
      <c r="J48" t="s">
        <v>4</v>
      </c>
      <c r="K48" s="2">
        <v>0.5575</v>
      </c>
      <c r="M48" t="s">
        <v>4</v>
      </c>
      <c r="N48" s="2">
        <v>0.41799999999999998</v>
      </c>
      <c r="P48" t="s">
        <v>4</v>
      </c>
      <c r="Q48" s="2">
        <v>0.41799999999999998</v>
      </c>
    </row>
    <row r="49" spans="1:22" x14ac:dyDescent="0.35">
      <c r="A49" t="s">
        <v>5</v>
      </c>
      <c r="B49">
        <v>4</v>
      </c>
      <c r="D49" t="s">
        <v>5</v>
      </c>
      <c r="E49">
        <v>4</v>
      </c>
      <c r="G49" t="s">
        <v>5</v>
      </c>
      <c r="H49">
        <v>4</v>
      </c>
      <c r="J49" t="s">
        <v>5</v>
      </c>
      <c r="K49">
        <v>4</v>
      </c>
      <c r="M49" t="s">
        <v>5</v>
      </c>
      <c r="N49">
        <v>4</v>
      </c>
      <c r="P49" t="s">
        <v>5</v>
      </c>
      <c r="Q49">
        <v>4</v>
      </c>
    </row>
    <row r="51" spans="1:22" x14ac:dyDescent="0.35">
      <c r="A51" t="s">
        <v>6</v>
      </c>
      <c r="B51">
        <f>SQRT((((B46-1)*B45^2)+((B49-1)*B48^2))/(B46+B49-2))</f>
        <v>0.33804180214878754</v>
      </c>
      <c r="D51" t="s">
        <v>6</v>
      </c>
      <c r="E51">
        <f>SQRT((((E46-1)*E45^2)+((E49-1)*E48^2))/(E46+E49-2))</f>
        <v>0.47691844690680607</v>
      </c>
      <c r="G51" t="s">
        <v>6</v>
      </c>
      <c r="H51">
        <f>SQRT((((H46-1)*H45^2)+((H49-1)*H48^2))/(H46+H49-2))</f>
        <v>0.39926191904563096</v>
      </c>
      <c r="J51" t="s">
        <v>6</v>
      </c>
      <c r="K51">
        <f>SQRT((((K46-1)*K45^2)+((K49-1)*K48^2))/(K46+K49-2))</f>
        <v>0.44455292710767302</v>
      </c>
      <c r="M51" t="s">
        <v>6</v>
      </c>
      <c r="N51">
        <f>SQRT((((N46-1)*N45^2)+((N49-1)*N48^2))/(N46+N49-2))</f>
        <v>0.35998080504382451</v>
      </c>
      <c r="P51" t="s">
        <v>6</v>
      </c>
      <c r="Q51">
        <f>SQRT((((Q46-1)*Q45^2)+((Q49-1)*Q48^2))/(Q46+Q49-2))</f>
        <v>0.49271201020474426</v>
      </c>
    </row>
    <row r="52" spans="1:22" x14ac:dyDescent="0.35">
      <c r="A52" t="s">
        <v>7</v>
      </c>
      <c r="B52">
        <f>ABS(B44-B47)/B51</f>
        <v>0.84309099699615997</v>
      </c>
      <c r="D52" t="s">
        <v>7</v>
      </c>
      <c r="E52">
        <f>ABS(E44-E47)/E51</f>
        <v>0.41726211533790047</v>
      </c>
      <c r="G52" t="s">
        <v>7</v>
      </c>
      <c r="H52">
        <f>ABS(H44-H47)/H51</f>
        <v>1.2773569821511401</v>
      </c>
      <c r="J52" t="s">
        <v>7</v>
      </c>
      <c r="K52">
        <f>ABS(K44-K47)/K51</f>
        <v>1.0887342552190027</v>
      </c>
      <c r="M52" t="s">
        <v>7</v>
      </c>
      <c r="N52">
        <f>ABS(N44-N47)/N51</f>
        <v>0.6250333263536324</v>
      </c>
      <c r="P52" t="s">
        <v>7</v>
      </c>
      <c r="Q52">
        <f>ABS(Q44-Q47)/Q51</f>
        <v>1.438974462395139</v>
      </c>
    </row>
    <row r="53" spans="1:22" x14ac:dyDescent="0.35">
      <c r="A53" t="s">
        <v>8</v>
      </c>
      <c r="B53">
        <f>B52*(1-(3/(4*(B46+B49)-9)))</f>
        <v>0.73312260608361735</v>
      </c>
      <c r="D53" t="s">
        <v>8</v>
      </c>
      <c r="E53">
        <f>E52*(1-(3/(4*(E46+E49)-9)))</f>
        <v>0.36283662203295691</v>
      </c>
      <c r="G53" t="s">
        <v>8</v>
      </c>
      <c r="H53">
        <f>H52*(1-(3/(4*(H46+H49)-9)))</f>
        <v>1.1107452018705566</v>
      </c>
      <c r="J53" t="s">
        <v>8</v>
      </c>
      <c r="K53">
        <f>K52*(1-(3/(4*(K46+K49)-9)))</f>
        <v>0.94672543932087183</v>
      </c>
      <c r="M53" t="s">
        <v>8</v>
      </c>
      <c r="N53">
        <f>N52*(1-(3/(4*(N46+N49)-9)))</f>
        <v>0.54350724030750641</v>
      </c>
      <c r="P53" t="s">
        <v>8</v>
      </c>
      <c r="Q53">
        <f>Q52*(1-(3/(4*(Q46+Q49)-9)))</f>
        <v>1.2512821412131643</v>
      </c>
    </row>
    <row r="57" spans="1:22" x14ac:dyDescent="0.35">
      <c r="A57" t="s">
        <v>26</v>
      </c>
    </row>
    <row r="59" spans="1:22" x14ac:dyDescent="0.35">
      <c r="A59" t="s">
        <v>27</v>
      </c>
      <c r="D59" t="s">
        <v>27</v>
      </c>
      <c r="G59" t="s">
        <v>27</v>
      </c>
      <c r="J59" t="s">
        <v>31</v>
      </c>
      <c r="M59" t="s">
        <v>31</v>
      </c>
      <c r="P59" t="s">
        <v>32</v>
      </c>
    </row>
    <row r="60" spans="1:22" x14ac:dyDescent="0.35">
      <c r="A60" t="s">
        <v>28</v>
      </c>
      <c r="D60" t="s">
        <v>29</v>
      </c>
      <c r="G60" t="s">
        <v>30</v>
      </c>
      <c r="J60" t="s">
        <v>29</v>
      </c>
      <c r="M60" t="s">
        <v>30</v>
      </c>
      <c r="P60" t="s">
        <v>30</v>
      </c>
    </row>
    <row r="62" spans="1:22" x14ac:dyDescent="0.35">
      <c r="A62" t="s">
        <v>0</v>
      </c>
      <c r="B62" s="2">
        <v>15.77</v>
      </c>
      <c r="D62" t="s">
        <v>0</v>
      </c>
      <c r="E62" s="2">
        <v>15.77</v>
      </c>
      <c r="G62" t="s">
        <v>0</v>
      </c>
      <c r="H62" s="2">
        <v>15.77</v>
      </c>
      <c r="J62" t="s">
        <v>0</v>
      </c>
      <c r="K62" s="2">
        <v>10.76</v>
      </c>
      <c r="M62" t="s">
        <v>0</v>
      </c>
      <c r="N62" s="2">
        <v>10.76</v>
      </c>
      <c r="P62" t="s">
        <v>0</v>
      </c>
      <c r="Q62" s="2">
        <v>17.86</v>
      </c>
    </row>
    <row r="63" spans="1:22" x14ac:dyDescent="0.35">
      <c r="A63" t="s">
        <v>1</v>
      </c>
      <c r="B63" s="2">
        <v>3.5680000000000001</v>
      </c>
      <c r="D63" t="s">
        <v>1</v>
      </c>
      <c r="E63" s="2">
        <v>3.5680000000000001</v>
      </c>
      <c r="G63" t="s">
        <v>1</v>
      </c>
      <c r="H63" s="2">
        <v>3.5680000000000001</v>
      </c>
      <c r="J63" t="s">
        <v>1</v>
      </c>
      <c r="K63" s="2">
        <v>2.8330000000000002</v>
      </c>
      <c r="M63" t="s">
        <v>1</v>
      </c>
      <c r="N63" s="2">
        <v>2.8330000000000002</v>
      </c>
      <c r="P63" t="s">
        <v>1</v>
      </c>
      <c r="Q63" s="2">
        <v>6.7869999999999999</v>
      </c>
      <c r="V63" s="2"/>
    </row>
    <row r="64" spans="1:22" x14ac:dyDescent="0.35">
      <c r="A64" t="s">
        <v>2</v>
      </c>
      <c r="B64">
        <v>4</v>
      </c>
      <c r="D64" t="s">
        <v>2</v>
      </c>
      <c r="E64">
        <v>4</v>
      </c>
      <c r="G64" t="s">
        <v>2</v>
      </c>
      <c r="H64">
        <v>4</v>
      </c>
      <c r="J64" t="s">
        <v>2</v>
      </c>
      <c r="K64">
        <v>4</v>
      </c>
      <c r="M64" t="s">
        <v>2</v>
      </c>
      <c r="N64">
        <v>4</v>
      </c>
      <c r="P64" t="s">
        <v>2</v>
      </c>
      <c r="Q64">
        <v>4</v>
      </c>
      <c r="V64" s="2"/>
    </row>
    <row r="65" spans="1:17" x14ac:dyDescent="0.35">
      <c r="A65" t="s">
        <v>3</v>
      </c>
      <c r="B65" s="2">
        <v>10.76</v>
      </c>
      <c r="D65" t="s">
        <v>3</v>
      </c>
      <c r="E65" s="2">
        <v>17.86</v>
      </c>
      <c r="G65" t="s">
        <v>3</v>
      </c>
      <c r="H65" s="2">
        <v>7.2009999999999996</v>
      </c>
      <c r="J65" t="s">
        <v>3</v>
      </c>
      <c r="K65" s="2">
        <v>17.86</v>
      </c>
      <c r="M65" t="s">
        <v>3</v>
      </c>
      <c r="N65" s="2">
        <v>7.2009999999999996</v>
      </c>
      <c r="P65" t="s">
        <v>3</v>
      </c>
      <c r="Q65" s="2">
        <v>7.2009999999999996</v>
      </c>
    </row>
    <row r="66" spans="1:17" x14ac:dyDescent="0.35">
      <c r="A66" t="s">
        <v>4</v>
      </c>
      <c r="B66" s="2">
        <v>2.8330000000000002</v>
      </c>
      <c r="D66" t="s">
        <v>4</v>
      </c>
      <c r="E66" s="2">
        <v>6.7869999999999999</v>
      </c>
      <c r="G66" t="s">
        <v>4</v>
      </c>
      <c r="H66" s="2">
        <v>6.5149999999999997</v>
      </c>
      <c r="J66" t="s">
        <v>4</v>
      </c>
      <c r="K66" s="2">
        <v>6.7869999999999999</v>
      </c>
      <c r="M66" t="s">
        <v>4</v>
      </c>
      <c r="N66" s="2">
        <v>6.5149999999999997</v>
      </c>
      <c r="P66" t="s">
        <v>4</v>
      </c>
      <c r="Q66" s="2">
        <v>6.5149999999999997</v>
      </c>
    </row>
    <row r="67" spans="1:17" x14ac:dyDescent="0.35">
      <c r="A67" t="s">
        <v>5</v>
      </c>
      <c r="B67">
        <v>4</v>
      </c>
      <c r="D67" t="s">
        <v>5</v>
      </c>
      <c r="E67">
        <v>4</v>
      </c>
      <c r="G67" t="s">
        <v>5</v>
      </c>
      <c r="H67">
        <v>4</v>
      </c>
      <c r="J67" t="s">
        <v>5</v>
      </c>
      <c r="K67">
        <v>4</v>
      </c>
      <c r="M67" t="s">
        <v>5</v>
      </c>
      <c r="N67">
        <v>4</v>
      </c>
      <c r="P67" t="s">
        <v>5</v>
      </c>
      <c r="Q67">
        <v>4</v>
      </c>
    </row>
    <row r="69" spans="1:17" x14ac:dyDescent="0.35">
      <c r="A69" t="s">
        <v>6</v>
      </c>
      <c r="B69">
        <f>SQRT((((B64-1)*B63^2)+((B67-1)*B66^2))/(B64+B67-2))</f>
        <v>3.2215301488578376</v>
      </c>
      <c r="D69" t="s">
        <v>6</v>
      </c>
      <c r="E69">
        <f>SQRT((((E64-1)*E63^2)+((E67-1)*E66^2))/(E64+E67-2))</f>
        <v>5.4218997132001618</v>
      </c>
      <c r="G69" t="s">
        <v>6</v>
      </c>
      <c r="H69">
        <f>SQRT((((H64-1)*H63^2)+((H67-1)*H66^2))/(H64+H67-2))</f>
        <v>5.2524208228206541</v>
      </c>
      <c r="J69" t="s">
        <v>6</v>
      </c>
      <c r="K69">
        <f>SQRT((((K64-1)*K63^2)+((K67-1)*K66^2))/(K64+K67-2))</f>
        <v>5.2004450771063819</v>
      </c>
      <c r="M69" t="s">
        <v>6</v>
      </c>
      <c r="N69">
        <f>SQRT((((N64-1)*N63^2)+((N67-1)*N66^2))/(N64+N67-2))</f>
        <v>5.0235004727779211</v>
      </c>
      <c r="P69" t="s">
        <v>6</v>
      </c>
      <c r="Q69">
        <f>SQRT((((Q64-1)*Q63^2)+((Q67-1)*Q66^2))/(Q64+Q67-2))</f>
        <v>6.6523903222826606</v>
      </c>
    </row>
    <row r="70" spans="1:17" x14ac:dyDescent="0.35">
      <c r="A70" t="s">
        <v>7</v>
      </c>
      <c r="B70">
        <f>ABS(B62-B65)/B69</f>
        <v>1.5551616059766651</v>
      </c>
      <c r="D70" t="s">
        <v>7</v>
      </c>
      <c r="E70">
        <f>ABS(E62-E65)/E69</f>
        <v>0.38547374731253031</v>
      </c>
      <c r="G70" t="s">
        <v>7</v>
      </c>
      <c r="H70">
        <f>ABS(H62-H65)/H69</f>
        <v>1.6314382051737957</v>
      </c>
      <c r="J70" t="s">
        <v>7</v>
      </c>
      <c r="K70">
        <f>ABS(K62-K65)/K69</f>
        <v>1.3652677597261662</v>
      </c>
      <c r="M70" t="s">
        <v>7</v>
      </c>
      <c r="N70">
        <f>ABS(N62-N65)/N69</f>
        <v>0.70847012343007232</v>
      </c>
      <c r="P70" t="s">
        <v>7</v>
      </c>
      <c r="Q70">
        <f>ABS(Q62-Q65)/Q69</f>
        <v>1.6022812077482751</v>
      </c>
    </row>
    <row r="71" spans="1:17" x14ac:dyDescent="0.35">
      <c r="A71" t="s">
        <v>8</v>
      </c>
      <c r="B71">
        <f>B70*(1-(3/(4*(B64+B67)-9)))</f>
        <v>1.3523144399797087</v>
      </c>
      <c r="D71" t="s">
        <v>8</v>
      </c>
      <c r="E71">
        <f>E70*(1-(3/(4*(E64+E67)-9)))</f>
        <v>0.33519456288046112</v>
      </c>
      <c r="G71" t="s">
        <v>8</v>
      </c>
      <c r="H71">
        <f>H70*(1-(3/(4*(H64+H67)-9)))</f>
        <v>1.418641917542431</v>
      </c>
      <c r="J71" t="s">
        <v>8</v>
      </c>
      <c r="K71">
        <f>K70*(1-(3/(4*(K64+K67)-9)))</f>
        <v>1.1871893562836227</v>
      </c>
      <c r="M71" t="s">
        <v>8</v>
      </c>
      <c r="N71">
        <f>N70*(1-(3/(4*(N64+N67)-9)))</f>
        <v>0.61606097689571504</v>
      </c>
      <c r="P71" t="s">
        <v>8</v>
      </c>
      <c r="Q71">
        <f>Q70*(1-(3/(4*(Q64+Q67)-9)))</f>
        <v>1.3932880067376305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1A31-7A86-4D32-AFEA-5DE978CBC906}">
  <dimension ref="A1:B71"/>
  <sheetViews>
    <sheetView zoomScale="80" zoomScaleNormal="80" workbookViewId="0">
      <selection activeCell="B18" sqref="B18"/>
    </sheetView>
  </sheetViews>
  <sheetFormatPr defaultRowHeight="14.5" x14ac:dyDescent="0.35"/>
  <sheetData>
    <row r="1" spans="1:2" x14ac:dyDescent="0.35">
      <c r="A1" t="s">
        <v>41</v>
      </c>
    </row>
    <row r="3" spans="1:2" x14ac:dyDescent="0.35">
      <c r="A3" t="s">
        <v>33</v>
      </c>
    </row>
    <row r="5" spans="1:2" x14ac:dyDescent="0.35">
      <c r="A5" t="s">
        <v>34</v>
      </c>
    </row>
    <row r="6" spans="1:2" x14ac:dyDescent="0.35">
      <c r="A6" t="s">
        <v>35</v>
      </c>
    </row>
    <row r="8" spans="1:2" x14ac:dyDescent="0.35">
      <c r="A8" t="s">
        <v>0</v>
      </c>
      <c r="B8" s="2">
        <v>0.34370000000000001</v>
      </c>
    </row>
    <row r="9" spans="1:2" x14ac:dyDescent="0.35">
      <c r="A9" t="s">
        <v>1</v>
      </c>
      <c r="B9" s="2">
        <v>6.7500000000000004E-2</v>
      </c>
    </row>
    <row r="10" spans="1:2" x14ac:dyDescent="0.35">
      <c r="A10" t="s">
        <v>2</v>
      </c>
      <c r="B10">
        <v>3</v>
      </c>
    </row>
    <row r="11" spans="1:2" x14ac:dyDescent="0.35">
      <c r="A11" t="s">
        <v>3</v>
      </c>
      <c r="B11" s="2">
        <v>0.45629999999999998</v>
      </c>
    </row>
    <row r="12" spans="1:2" x14ac:dyDescent="0.35">
      <c r="A12" t="s">
        <v>4</v>
      </c>
      <c r="B12" s="2">
        <v>3.7470000000000003E-2</v>
      </c>
    </row>
    <row r="13" spans="1:2" x14ac:dyDescent="0.35">
      <c r="A13" t="s">
        <v>5</v>
      </c>
      <c r="B13">
        <v>3</v>
      </c>
    </row>
    <row r="15" spans="1:2" x14ac:dyDescent="0.35">
      <c r="A15" t="s">
        <v>6</v>
      </c>
      <c r="B15">
        <f>SQRT((((B10-1)*B9^2)+((B13-1)*B12^2))/(B10+B13-2))</f>
        <v>5.4590525276828027E-2</v>
      </c>
    </row>
    <row r="16" spans="1:2" x14ac:dyDescent="0.35">
      <c r="A16" t="s">
        <v>7</v>
      </c>
      <c r="B16">
        <f>ABS(B8-B11)/B15</f>
        <v>2.0626289897194883</v>
      </c>
    </row>
    <row r="17" spans="1:2" x14ac:dyDescent="0.35">
      <c r="A17" t="s">
        <v>8</v>
      </c>
      <c r="B17">
        <f>B16*(1-(3/(4*(B10+B13)-9)))</f>
        <v>1.6501031917755906</v>
      </c>
    </row>
    <row r="21" spans="1:2" x14ac:dyDescent="0.35">
      <c r="A21" t="s">
        <v>15</v>
      </c>
    </row>
    <row r="23" spans="1:2" x14ac:dyDescent="0.35">
      <c r="A23" t="s">
        <v>34</v>
      </c>
    </row>
    <row r="24" spans="1:2" x14ac:dyDescent="0.35">
      <c r="A24" t="s">
        <v>35</v>
      </c>
    </row>
    <row r="26" spans="1:2" x14ac:dyDescent="0.35">
      <c r="A26" t="s">
        <v>0</v>
      </c>
      <c r="B26" s="2">
        <v>0.47960000000000003</v>
      </c>
    </row>
    <row r="27" spans="1:2" x14ac:dyDescent="0.35">
      <c r="A27" t="s">
        <v>1</v>
      </c>
      <c r="B27" s="2">
        <v>7.4740000000000001E-2</v>
      </c>
    </row>
    <row r="28" spans="1:2" x14ac:dyDescent="0.35">
      <c r="A28" t="s">
        <v>2</v>
      </c>
      <c r="B28">
        <v>3</v>
      </c>
    </row>
    <row r="29" spans="1:2" x14ac:dyDescent="0.35">
      <c r="A29" t="s">
        <v>3</v>
      </c>
      <c r="B29" s="2">
        <v>0.59499999999999997</v>
      </c>
    </row>
    <row r="30" spans="1:2" x14ac:dyDescent="0.35">
      <c r="A30" t="s">
        <v>4</v>
      </c>
      <c r="B30" s="2">
        <v>8.4169999999999995E-2</v>
      </c>
    </row>
    <row r="31" spans="1:2" x14ac:dyDescent="0.35">
      <c r="A31" t="s">
        <v>5</v>
      </c>
      <c r="B31">
        <v>3</v>
      </c>
    </row>
    <row r="33" spans="1:2" x14ac:dyDescent="0.35">
      <c r="A33" t="s">
        <v>6</v>
      </c>
      <c r="B33">
        <f>SQRT((((B28-1)*B27^2)+((B31-1)*B30^2))/(B28+B31-2))</f>
        <v>7.959477526822975E-2</v>
      </c>
    </row>
    <row r="34" spans="1:2" x14ac:dyDescent="0.35">
      <c r="A34" t="s">
        <v>7</v>
      </c>
      <c r="B34">
        <f>ABS(B26-B29)/B33</f>
        <v>1.4498439076071097</v>
      </c>
    </row>
    <row r="35" spans="1:2" x14ac:dyDescent="0.35">
      <c r="A35" t="s">
        <v>8</v>
      </c>
      <c r="B35">
        <f>B34*(1-(3/(4*(B28+B31)-9)))</f>
        <v>1.1598751260856879</v>
      </c>
    </row>
    <row r="39" spans="1:2" x14ac:dyDescent="0.35">
      <c r="A39" t="s">
        <v>9</v>
      </c>
    </row>
    <row r="41" spans="1:2" x14ac:dyDescent="0.35">
      <c r="A41" t="s">
        <v>34</v>
      </c>
    </row>
    <row r="42" spans="1:2" x14ac:dyDescent="0.35">
      <c r="A42" t="s">
        <v>35</v>
      </c>
    </row>
    <row r="44" spans="1:2" x14ac:dyDescent="0.35">
      <c r="A44" t="s">
        <v>0</v>
      </c>
      <c r="B44" s="2">
        <v>0.70020000000000004</v>
      </c>
    </row>
    <row r="45" spans="1:2" x14ac:dyDescent="0.35">
      <c r="A45" t="s">
        <v>1</v>
      </c>
      <c r="B45" s="2">
        <v>4.3810000000000002E-2</v>
      </c>
    </row>
    <row r="46" spans="1:2" x14ac:dyDescent="0.35">
      <c r="A46" t="s">
        <v>2</v>
      </c>
      <c r="B46">
        <v>3</v>
      </c>
    </row>
    <row r="47" spans="1:2" x14ac:dyDescent="0.35">
      <c r="A47" t="s">
        <v>3</v>
      </c>
      <c r="B47" s="2">
        <v>0.61219999999999997</v>
      </c>
    </row>
    <row r="48" spans="1:2" x14ac:dyDescent="0.35">
      <c r="A48" t="s">
        <v>4</v>
      </c>
      <c r="B48" s="2">
        <v>0.121</v>
      </c>
    </row>
    <row r="49" spans="1:2" x14ac:dyDescent="0.35">
      <c r="A49" t="s">
        <v>5</v>
      </c>
      <c r="B49">
        <v>3</v>
      </c>
    </row>
    <row r="51" spans="1:2" x14ac:dyDescent="0.35">
      <c r="A51" t="s">
        <v>6</v>
      </c>
      <c r="B51">
        <f>SQRT((((B46-1)*B45^2)+((B49-1)*B48^2))/(B46+B49-2))</f>
        <v>9.0995373783506153E-2</v>
      </c>
    </row>
    <row r="52" spans="1:2" x14ac:dyDescent="0.35">
      <c r="A52" t="s">
        <v>7</v>
      </c>
      <c r="B52">
        <f>ABS(B44-B47)/B51</f>
        <v>0.96708213111325203</v>
      </c>
    </row>
    <row r="53" spans="1:2" x14ac:dyDescent="0.35">
      <c r="A53" t="s">
        <v>8</v>
      </c>
      <c r="B53">
        <f>B52*(1-(3/(4*(B46+B49)-9)))</f>
        <v>0.77366570489060171</v>
      </c>
    </row>
    <row r="57" spans="1:2" x14ac:dyDescent="0.35">
      <c r="A57" t="s">
        <v>36</v>
      </c>
    </row>
    <row r="59" spans="1:2" x14ac:dyDescent="0.35">
      <c r="A59" t="s">
        <v>34</v>
      </c>
    </row>
    <row r="60" spans="1:2" x14ac:dyDescent="0.35">
      <c r="A60" t="s">
        <v>35</v>
      </c>
    </row>
    <row r="62" spans="1:2" x14ac:dyDescent="0.35">
      <c r="A62" t="s">
        <v>0</v>
      </c>
      <c r="B62" s="2">
        <v>396.1</v>
      </c>
    </row>
    <row r="63" spans="1:2" x14ac:dyDescent="0.35">
      <c r="A63" t="s">
        <v>1</v>
      </c>
      <c r="B63" s="2">
        <v>114.8</v>
      </c>
    </row>
    <row r="64" spans="1:2" x14ac:dyDescent="0.35">
      <c r="A64" t="s">
        <v>2</v>
      </c>
      <c r="B64">
        <v>3</v>
      </c>
    </row>
    <row r="65" spans="1:2" x14ac:dyDescent="0.35">
      <c r="A65" t="s">
        <v>3</v>
      </c>
      <c r="B65" s="2">
        <v>357.8</v>
      </c>
    </row>
    <row r="66" spans="1:2" x14ac:dyDescent="0.35">
      <c r="A66" t="s">
        <v>4</v>
      </c>
      <c r="B66" s="2">
        <v>40.97</v>
      </c>
    </row>
    <row r="67" spans="1:2" x14ac:dyDescent="0.35">
      <c r="A67" t="s">
        <v>5</v>
      </c>
      <c r="B67">
        <v>3</v>
      </c>
    </row>
    <row r="69" spans="1:2" x14ac:dyDescent="0.35">
      <c r="A69" t="s">
        <v>6</v>
      </c>
      <c r="B69">
        <f>SQRT((((B64-1)*B63^2)+((B67-1)*B66^2))/(B64+B67-2))</f>
        <v>86.190431313458447</v>
      </c>
    </row>
    <row r="70" spans="1:2" x14ac:dyDescent="0.35">
      <c r="A70" t="s">
        <v>7</v>
      </c>
      <c r="B70">
        <f>ABS(B62-B65)/B69</f>
        <v>0.4443648722525832</v>
      </c>
    </row>
    <row r="71" spans="1:2" x14ac:dyDescent="0.35">
      <c r="A71" t="s">
        <v>8</v>
      </c>
      <c r="B71">
        <f>B70*(1-(3/(4*(B64+B67)-9)))</f>
        <v>0.35549189780206658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0A64-488E-42C3-AACF-CED115A322E3}">
  <dimension ref="A1:B71"/>
  <sheetViews>
    <sheetView topLeftCell="A13" zoomScale="80" zoomScaleNormal="80" workbookViewId="0"/>
  </sheetViews>
  <sheetFormatPr defaultRowHeight="14.5" x14ac:dyDescent="0.35"/>
  <sheetData>
    <row r="1" spans="1:2" x14ac:dyDescent="0.35">
      <c r="A1" t="s">
        <v>42</v>
      </c>
    </row>
    <row r="3" spans="1:2" x14ac:dyDescent="0.35">
      <c r="A3" t="s">
        <v>33</v>
      </c>
    </row>
    <row r="5" spans="1:2" x14ac:dyDescent="0.35">
      <c r="A5" t="s">
        <v>34</v>
      </c>
    </row>
    <row r="6" spans="1:2" x14ac:dyDescent="0.35">
      <c r="A6" t="s">
        <v>35</v>
      </c>
    </row>
    <row r="8" spans="1:2" x14ac:dyDescent="0.35">
      <c r="A8" t="s">
        <v>0</v>
      </c>
      <c r="B8" s="2">
        <v>0.43369999999999997</v>
      </c>
    </row>
    <row r="9" spans="1:2" x14ac:dyDescent="0.35">
      <c r="A9" t="s">
        <v>1</v>
      </c>
      <c r="B9" s="2">
        <v>4.6929999999999999E-2</v>
      </c>
    </row>
    <row r="10" spans="1:2" x14ac:dyDescent="0.35">
      <c r="A10" t="s">
        <v>2</v>
      </c>
      <c r="B10">
        <v>3</v>
      </c>
    </row>
    <row r="11" spans="1:2" x14ac:dyDescent="0.35">
      <c r="A11" t="s">
        <v>3</v>
      </c>
      <c r="B11" s="2">
        <v>0.44619999999999999</v>
      </c>
    </row>
    <row r="12" spans="1:2" x14ac:dyDescent="0.35">
      <c r="A12" t="s">
        <v>4</v>
      </c>
      <c r="B12" s="2">
        <v>2.98E-2</v>
      </c>
    </row>
    <row r="13" spans="1:2" x14ac:dyDescent="0.35">
      <c r="A13" t="s">
        <v>5</v>
      </c>
      <c r="B13">
        <v>3</v>
      </c>
    </row>
    <row r="15" spans="1:2" x14ac:dyDescent="0.35">
      <c r="A15" t="s">
        <v>6</v>
      </c>
      <c r="B15">
        <f>SQRT((((B10-1)*B9^2)+((B13-1)*B12^2))/(B10+B13-2))</f>
        <v>3.9309444793840576E-2</v>
      </c>
    </row>
    <row r="16" spans="1:2" x14ac:dyDescent="0.35">
      <c r="A16" t="s">
        <v>7</v>
      </c>
      <c r="B16">
        <f>ABS(B8-B11)/B15</f>
        <v>0.31798973670466707</v>
      </c>
    </row>
    <row r="17" spans="1:2" x14ac:dyDescent="0.35">
      <c r="A17" t="s">
        <v>8</v>
      </c>
      <c r="B17">
        <f>B16*(1-(3/(4*(B10+B13)-9)))</f>
        <v>0.25439178936373369</v>
      </c>
    </row>
    <row r="21" spans="1:2" x14ac:dyDescent="0.35">
      <c r="A21" t="s">
        <v>15</v>
      </c>
    </row>
    <row r="23" spans="1:2" x14ac:dyDescent="0.35">
      <c r="A23" t="s">
        <v>34</v>
      </c>
    </row>
    <row r="24" spans="1:2" x14ac:dyDescent="0.35">
      <c r="A24" t="s">
        <v>35</v>
      </c>
    </row>
    <row r="26" spans="1:2" x14ac:dyDescent="0.35">
      <c r="A26" t="s">
        <v>0</v>
      </c>
      <c r="B26" s="2">
        <v>0.61960000000000004</v>
      </c>
    </row>
    <row r="27" spans="1:2" x14ac:dyDescent="0.35">
      <c r="A27" t="s">
        <v>1</v>
      </c>
      <c r="B27" s="2">
        <v>9.7119999999999998E-2</v>
      </c>
    </row>
    <row r="28" spans="1:2" x14ac:dyDescent="0.35">
      <c r="A28" t="s">
        <v>2</v>
      </c>
      <c r="B28">
        <v>3</v>
      </c>
    </row>
    <row r="29" spans="1:2" x14ac:dyDescent="0.35">
      <c r="A29" t="s">
        <v>3</v>
      </c>
      <c r="B29" s="2">
        <v>0.62880000000000003</v>
      </c>
    </row>
    <row r="30" spans="1:2" x14ac:dyDescent="0.35">
      <c r="A30" t="s">
        <v>4</v>
      </c>
      <c r="B30" s="2">
        <v>4.0259999999999997E-2</v>
      </c>
    </row>
    <row r="31" spans="1:2" x14ac:dyDescent="0.35">
      <c r="A31" t="s">
        <v>5</v>
      </c>
      <c r="B31">
        <v>3</v>
      </c>
    </row>
    <row r="33" spans="1:2" x14ac:dyDescent="0.35">
      <c r="A33" t="s">
        <v>6</v>
      </c>
      <c r="B33">
        <f>SQRT((((B28-1)*B27^2)+((B31-1)*B30^2))/(B28+B31-2))</f>
        <v>7.4340977932765992E-2</v>
      </c>
    </row>
    <row r="34" spans="1:2" x14ac:dyDescent="0.35">
      <c r="A34" t="s">
        <v>7</v>
      </c>
      <c r="B34">
        <f>ABS(B26-B29)/B33</f>
        <v>0.12375408900755205</v>
      </c>
    </row>
    <row r="35" spans="1:2" x14ac:dyDescent="0.35">
      <c r="A35" t="s">
        <v>8</v>
      </c>
      <c r="B35">
        <f>B34*(1-(3/(4*(B28+B31)-9)))</f>
        <v>9.9003271206041646E-2</v>
      </c>
    </row>
    <row r="39" spans="1:2" x14ac:dyDescent="0.35">
      <c r="A39" t="s">
        <v>9</v>
      </c>
    </row>
    <row r="41" spans="1:2" x14ac:dyDescent="0.35">
      <c r="A41" t="s">
        <v>34</v>
      </c>
    </row>
    <row r="42" spans="1:2" x14ac:dyDescent="0.35">
      <c r="A42" t="s">
        <v>35</v>
      </c>
    </row>
    <row r="44" spans="1:2" x14ac:dyDescent="0.35">
      <c r="A44" t="s">
        <v>0</v>
      </c>
      <c r="B44" s="2">
        <v>0.71319999999999995</v>
      </c>
    </row>
    <row r="45" spans="1:2" x14ac:dyDescent="0.35">
      <c r="A45" t="s">
        <v>1</v>
      </c>
      <c r="B45" s="2">
        <v>0.18090000000000001</v>
      </c>
    </row>
    <row r="46" spans="1:2" x14ac:dyDescent="0.35">
      <c r="A46" t="s">
        <v>2</v>
      </c>
      <c r="B46">
        <v>3</v>
      </c>
    </row>
    <row r="47" spans="1:2" x14ac:dyDescent="0.35">
      <c r="A47" t="s">
        <v>3</v>
      </c>
      <c r="B47" s="2">
        <v>0.67869999999999997</v>
      </c>
    </row>
    <row r="48" spans="1:2" x14ac:dyDescent="0.35">
      <c r="A48" t="s">
        <v>4</v>
      </c>
      <c r="B48" s="2">
        <v>0.2606</v>
      </c>
    </row>
    <row r="49" spans="1:2" x14ac:dyDescent="0.35">
      <c r="A49" t="s">
        <v>5</v>
      </c>
      <c r="B49">
        <v>3</v>
      </c>
    </row>
    <row r="51" spans="1:2" x14ac:dyDescent="0.35">
      <c r="A51" t="s">
        <v>6</v>
      </c>
      <c r="B51">
        <f>SQRT((((B46-1)*B45^2)+((B49-1)*B48^2))/(B46+B49-2))</f>
        <v>0.22431804430317237</v>
      </c>
    </row>
    <row r="52" spans="1:2" x14ac:dyDescent="0.35">
      <c r="A52" t="s">
        <v>7</v>
      </c>
      <c r="B52">
        <f>ABS(B44-B47)/B51</f>
        <v>0.15379948638180985</v>
      </c>
    </row>
    <row r="53" spans="1:2" x14ac:dyDescent="0.35">
      <c r="A53" t="s">
        <v>8</v>
      </c>
      <c r="B53">
        <f>B52*(1-(3/(4*(B46+B49)-9)))</f>
        <v>0.12303958910544788</v>
      </c>
    </row>
    <row r="57" spans="1:2" x14ac:dyDescent="0.35">
      <c r="A57" t="s">
        <v>36</v>
      </c>
    </row>
    <row r="59" spans="1:2" x14ac:dyDescent="0.35">
      <c r="A59" t="s">
        <v>34</v>
      </c>
    </row>
    <row r="60" spans="1:2" x14ac:dyDescent="0.35">
      <c r="A60" t="s">
        <v>35</v>
      </c>
    </row>
    <row r="62" spans="1:2" x14ac:dyDescent="0.35">
      <c r="A62" t="s">
        <v>0</v>
      </c>
      <c r="B62" s="2">
        <v>335.5</v>
      </c>
    </row>
    <row r="63" spans="1:2" x14ac:dyDescent="0.35">
      <c r="A63" t="s">
        <v>1</v>
      </c>
      <c r="B63" s="2">
        <v>118.3</v>
      </c>
    </row>
    <row r="64" spans="1:2" x14ac:dyDescent="0.35">
      <c r="A64" t="s">
        <v>2</v>
      </c>
      <c r="B64">
        <v>3</v>
      </c>
    </row>
    <row r="65" spans="1:2" x14ac:dyDescent="0.35">
      <c r="A65" t="s">
        <v>3</v>
      </c>
      <c r="B65" s="2">
        <v>326.89999999999998</v>
      </c>
    </row>
    <row r="66" spans="1:2" x14ac:dyDescent="0.35">
      <c r="A66" t="s">
        <v>4</v>
      </c>
      <c r="B66" s="2">
        <v>134.9</v>
      </c>
    </row>
    <row r="67" spans="1:2" x14ac:dyDescent="0.35">
      <c r="A67" t="s">
        <v>5</v>
      </c>
      <c r="B67">
        <v>3</v>
      </c>
    </row>
    <row r="69" spans="1:2" x14ac:dyDescent="0.35">
      <c r="A69" t="s">
        <v>6</v>
      </c>
      <c r="B69">
        <f>SQRT((((B64-1)*B63^2)+((B67-1)*B66^2))/(B64+B67-2))</f>
        <v>126.87178567356889</v>
      </c>
    </row>
    <row r="70" spans="1:2" x14ac:dyDescent="0.35">
      <c r="A70" t="s">
        <v>7</v>
      </c>
      <c r="B70">
        <f>ABS(B62-B65)/B69</f>
        <v>6.7784968536086856E-2</v>
      </c>
    </row>
    <row r="71" spans="1:2" x14ac:dyDescent="0.35">
      <c r="A71" t="s">
        <v>8</v>
      </c>
      <c r="B71">
        <f>B70*(1-(3/(4*(B64+B67)-9)))</f>
        <v>5.4227974828869485E-2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AF-iC3b dosage</vt:lpstr>
      <vt:lpstr>pHrodo-iC3b phago</vt:lpstr>
      <vt:lpstr>AF-iC3b CK-666</vt:lpstr>
      <vt:lpstr>pHrodo-iC3b CK-666</vt:lpstr>
      <vt:lpstr>iC3b hapto</vt:lpstr>
      <vt:lpstr>iC3b CK-666</vt:lpstr>
    </vt:vector>
  </TitlesOfParts>
  <Company>Uniformed Services of the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ROTTY</dc:creator>
  <cp:lastModifiedBy>JEREMY ROTTY</cp:lastModifiedBy>
  <dcterms:created xsi:type="dcterms:W3CDTF">2025-08-06T16:08:57Z</dcterms:created>
  <dcterms:modified xsi:type="dcterms:W3CDTF">2026-01-06T16:57:48Z</dcterms:modified>
</cp:coreProperties>
</file>