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726190A-AE53-4170-A117-3005FDE5A0A4}" xr6:coauthVersionLast="47" xr6:coauthVersionMax="47" xr10:uidLastSave="{00000000-0000-0000-0000-000000000000}"/>
  <bookViews>
    <workbookView xWindow="28680" yWindow="-120" windowWidth="29040" windowHeight="15840" xr2:uid="{DF1079BB-6FFE-4060-A711-432935CBED3A}"/>
  </bookViews>
  <sheets>
    <sheet name="Dataset EV1-R1" sheetId="1" r:id="rId1"/>
    <sheet name="RAW DATA log (x+1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1" l="1"/>
  <c r="J3" i="1"/>
  <c r="L3" i="1"/>
  <c r="M3" i="1"/>
  <c r="I4" i="1"/>
  <c r="J4" i="1"/>
  <c r="L4" i="1"/>
  <c r="M4" i="1"/>
  <c r="I5" i="1"/>
  <c r="J5" i="1"/>
  <c r="L5" i="1"/>
  <c r="M5" i="1"/>
  <c r="I6" i="1"/>
  <c r="J6" i="1"/>
  <c r="L6" i="1"/>
  <c r="M6" i="1"/>
  <c r="I7" i="1"/>
  <c r="J7" i="1"/>
  <c r="L7" i="1"/>
  <c r="M7" i="1"/>
  <c r="I8" i="1"/>
  <c r="J8" i="1"/>
  <c r="L8" i="1"/>
  <c r="M8" i="1"/>
  <c r="I9" i="1"/>
  <c r="J9" i="1"/>
  <c r="L9" i="1"/>
  <c r="M9" i="1"/>
  <c r="I10" i="1"/>
  <c r="J10" i="1"/>
  <c r="L10" i="1"/>
  <c r="M10" i="1"/>
  <c r="I11" i="1"/>
  <c r="J11" i="1"/>
  <c r="L11" i="1"/>
  <c r="M11" i="1"/>
  <c r="I12" i="1"/>
  <c r="J12" i="1"/>
  <c r="L12" i="1"/>
  <c r="M12" i="1"/>
</calcChain>
</file>

<file path=xl/sharedStrings.xml><?xml version="1.0" encoding="utf-8"?>
<sst xmlns="http://schemas.openxmlformats.org/spreadsheetml/2006/main" count="105" uniqueCount="57">
  <si>
    <t>ID</t>
  </si>
  <si>
    <t>Adduct</t>
  </si>
  <si>
    <t>Mass (m/z)</t>
  </si>
  <si>
    <t>Retention time (s)</t>
  </si>
  <si>
    <t>log2FC</t>
  </si>
  <si>
    <t>p-Value</t>
  </si>
  <si>
    <t>Cer (d18:1;O2/25:1)</t>
  </si>
  <si>
    <t>[M+H]+</t>
  </si>
  <si>
    <t>Cer (36:0;O2)</t>
  </si>
  <si>
    <t>[M-H]-</t>
  </si>
  <si>
    <t>Cer (36:2;O2) – Isomer 2</t>
  </si>
  <si>
    <t>[M+Formate]-</t>
  </si>
  <si>
    <t>Cer (36:2;O2) – Isomer 1</t>
  </si>
  <si>
    <t>Cer (40:2;O2)</t>
  </si>
  <si>
    <t xml:space="preserve">Cer (40:1;O2) </t>
  </si>
  <si>
    <t>Cer (d18:1;O2/24:0)</t>
  </si>
  <si>
    <t>Abbrev Chains</t>
  </si>
  <si>
    <t>Cer 18:0;O2/18:0</t>
  </si>
  <si>
    <t xml:space="preserve">Cer 18:1;O2/18:1; Cer 18:2;O2/18:0 </t>
  </si>
  <si>
    <t>Cer 18:2;O2/22:0</t>
  </si>
  <si>
    <t>Cer 18:1;O2/22:0</t>
  </si>
  <si>
    <t>Cer 18:1;O2/24:0</t>
  </si>
  <si>
    <t>C24 Cer</t>
  </si>
  <si>
    <t>C22 Cer</t>
  </si>
  <si>
    <t>C18 Cer</t>
  </si>
  <si>
    <t>C25 Cer</t>
  </si>
  <si>
    <t>Cer 18:1;O2/25:1</t>
  </si>
  <si>
    <t>Cer 18:2;O2/16:0</t>
  </si>
  <si>
    <t>C16 Cer</t>
  </si>
  <si>
    <t>Cer (34:2;O2)</t>
  </si>
  <si>
    <t>9KO</t>
  </si>
  <si>
    <t>10KO</t>
  </si>
  <si>
    <t>11KO</t>
  </si>
  <si>
    <t>12KO</t>
  </si>
  <si>
    <t>13KO</t>
  </si>
  <si>
    <t>14KO</t>
  </si>
  <si>
    <t>15KO</t>
  </si>
  <si>
    <t>16KO</t>
  </si>
  <si>
    <t>1WT</t>
  </si>
  <si>
    <t>2WT</t>
  </si>
  <si>
    <t>3WT</t>
  </si>
  <si>
    <t>4WT</t>
  </si>
  <si>
    <t>5WT</t>
  </si>
  <si>
    <t>6WT</t>
  </si>
  <si>
    <t>7WT</t>
  </si>
  <si>
    <t>8WT</t>
  </si>
  <si>
    <t xml:space="preserve">MEAN </t>
  </si>
  <si>
    <t>SEM</t>
  </si>
  <si>
    <t>n</t>
  </si>
  <si>
    <t>MEAN</t>
  </si>
  <si>
    <t>Cer 18:1;O2/16:0</t>
  </si>
  <si>
    <t>Cer 18:0;O2/16:0</t>
  </si>
  <si>
    <t>Common name</t>
  </si>
  <si>
    <t>Cer (34:1;O2)</t>
  </si>
  <si>
    <t>Cer (34:0;O2)</t>
  </si>
  <si>
    <r>
      <t>AMPKα1</t>
    </r>
    <r>
      <rPr>
        <b/>
        <vertAlign val="superscript"/>
        <sz val="12"/>
        <rFont val="Calibri"/>
        <family val="2"/>
        <scheme val="minor"/>
      </rPr>
      <t>fl/fl</t>
    </r>
  </si>
  <si>
    <r>
      <t>POMC Cre AMPKα1</t>
    </r>
    <r>
      <rPr>
        <b/>
        <vertAlign val="superscript"/>
        <sz val="11"/>
        <color theme="1"/>
        <rFont val="Calibri"/>
        <family val="2"/>
        <scheme val="minor"/>
      </rPr>
      <t>fl/fl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</si>
</sst>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F0E60-2BCE-434A-B082-B16FC6E4C18E}">
  <sheetPr>
    <pageSetUpPr fitToPage="1"/>
  </sheetPr>
  <dimension ref="A1:X14"/>
  <sheetViews>
    <sheetView tabSelected="1" zoomScaleNormal="100" workbookViewId="0">
      <selection activeCell="B23" sqref="B23"/>
    </sheetView>
  </sheetViews>
  <sheetFormatPr defaultColWidth="8.6640625" defaultRowHeight="15.6" x14ac:dyDescent="0.3"/>
  <cols>
    <col min="1" max="1" width="15.88671875" style="2" bestFit="1" customWidth="1"/>
    <col min="2" max="2" width="24.33203125" style="3" bestFit="1" customWidth="1"/>
    <col min="3" max="3" width="35" style="2" bestFit="1" customWidth="1"/>
    <col min="4" max="4" width="14.5546875" style="3" bestFit="1" customWidth="1"/>
    <col min="5" max="5" width="13.5546875" style="3" bestFit="1" customWidth="1"/>
    <col min="6" max="6" width="19" style="3" bestFit="1" customWidth="1"/>
    <col min="7" max="7" width="14.33203125" style="3" bestFit="1" customWidth="1"/>
    <col min="8" max="8" width="13.5546875" style="3" bestFit="1" customWidth="1"/>
    <col min="9" max="10" width="13.5546875" style="7" bestFit="1" customWidth="1"/>
    <col min="11" max="11" width="2.33203125" style="7" bestFit="1" customWidth="1"/>
    <col min="12" max="13" width="13.5546875" style="7" bestFit="1" customWidth="1"/>
    <col min="14" max="14" width="2.33203125" style="7" bestFit="1" customWidth="1"/>
    <col min="15" max="16384" width="8.6640625" style="7"/>
  </cols>
  <sheetData>
    <row r="1" spans="1:24" ht="17.399999999999999" x14ac:dyDescent="0.3">
      <c r="I1" s="20" t="s">
        <v>55</v>
      </c>
      <c r="J1" s="21"/>
      <c r="K1" s="22"/>
      <c r="L1" s="23" t="s">
        <v>56</v>
      </c>
      <c r="M1" s="23"/>
      <c r="N1" s="23"/>
    </row>
    <row r="2" spans="1:24" s="17" customFormat="1" x14ac:dyDescent="0.3">
      <c r="A2" s="5" t="s">
        <v>52</v>
      </c>
      <c r="B2" s="5" t="s">
        <v>0</v>
      </c>
      <c r="C2" s="5" t="s">
        <v>16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4" t="s">
        <v>46</v>
      </c>
      <c r="J2" s="5" t="s">
        <v>47</v>
      </c>
      <c r="K2" s="6" t="s">
        <v>48</v>
      </c>
      <c r="L2" s="4" t="s">
        <v>49</v>
      </c>
      <c r="M2" s="5" t="s">
        <v>47</v>
      </c>
      <c r="N2" s="6" t="s">
        <v>48</v>
      </c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3">
      <c r="A3" s="13" t="s">
        <v>28</v>
      </c>
      <c r="B3" s="15" t="s">
        <v>29</v>
      </c>
      <c r="C3" s="15" t="s">
        <v>27</v>
      </c>
      <c r="D3" s="15" t="s">
        <v>11</v>
      </c>
      <c r="E3" s="10">
        <v>580.49464</v>
      </c>
      <c r="F3" s="10">
        <v>431.26582633601998</v>
      </c>
      <c r="G3" s="10">
        <v>-0.7587520604047906</v>
      </c>
      <c r="H3" s="10">
        <v>8.1628623899481112E-2</v>
      </c>
      <c r="I3" s="11">
        <f>AVERAGE('RAW DATA log (x+1)'!D2:K2)</f>
        <v>1.9715744273255911</v>
      </c>
      <c r="J3" s="10">
        <f>STDEV('RAW DATA log (x+1)'!D2:L2)/SQRT(9)</f>
        <v>8.0480078998598756E-2</v>
      </c>
      <c r="K3" s="12">
        <v>9</v>
      </c>
      <c r="L3" s="11">
        <f>AVERAGE('RAW DATA log (x+1)'!L2:S2)</f>
        <v>1.7517948609545442</v>
      </c>
      <c r="M3" s="10">
        <f>STDEV('RAW DATA log (x+1)'!L2:S2)/SQRT(9)</f>
        <v>7.5216883915151855E-2</v>
      </c>
      <c r="N3" s="12">
        <v>9</v>
      </c>
    </row>
    <row r="4" spans="1:24" x14ac:dyDescent="0.3">
      <c r="A4" s="13" t="s">
        <v>28</v>
      </c>
      <c r="B4" s="15" t="s">
        <v>53</v>
      </c>
      <c r="C4" s="15" t="s">
        <v>50</v>
      </c>
      <c r="D4" s="15" t="s">
        <v>11</v>
      </c>
      <c r="E4" s="10">
        <v>582.51030000000003</v>
      </c>
      <c r="F4" s="10">
        <v>472.83463507200003</v>
      </c>
      <c r="G4" s="10">
        <v>-0.72253395321859837</v>
      </c>
      <c r="H4" s="10">
        <v>8.0195188343345145E-2</v>
      </c>
      <c r="I4" s="11">
        <f>AVERAGE('RAW DATA log (x+1)'!D3:K3)</f>
        <v>2.5817366769315271</v>
      </c>
      <c r="J4" s="10">
        <f>STDEV('RAW DATA log (x+1)'!D3:L3)/SQRT(9)</f>
        <v>7.7796953369877395E-2</v>
      </c>
      <c r="K4" s="12">
        <v>9</v>
      </c>
      <c r="L4" s="11">
        <f>AVERAGE('RAW DATA log (x+1)'!L3:S3)</f>
        <v>2.3822881828833378</v>
      </c>
      <c r="M4" s="10">
        <f>STDEV('RAW DATA log (x+1)'!L3:S3)/SQRT(9)</f>
        <v>6.1855395743950929E-2</v>
      </c>
      <c r="N4" s="12">
        <v>9</v>
      </c>
    </row>
    <row r="5" spans="1:24" x14ac:dyDescent="0.3">
      <c r="A5" s="13" t="s">
        <v>28</v>
      </c>
      <c r="B5" s="15" t="s">
        <v>54</v>
      </c>
      <c r="C5" s="15" t="s">
        <v>51</v>
      </c>
      <c r="D5" s="15" t="s">
        <v>11</v>
      </c>
      <c r="E5" s="10">
        <v>584.52594999999997</v>
      </c>
      <c r="F5" s="10">
        <v>487.17602806398003</v>
      </c>
      <c r="G5" s="10">
        <v>-0.5059372372938048</v>
      </c>
      <c r="H5" s="10">
        <v>0.12965447360400251</v>
      </c>
      <c r="I5" s="11">
        <f>AVERAGE('RAW DATA log (x+1)'!D4:K4)</f>
        <v>2.0893898523246892</v>
      </c>
      <c r="J5" s="10">
        <f>STDEV('RAW DATA log (x+1)'!D4:L4)/SQRT(9)</f>
        <v>5.8605226988997706E-2</v>
      </c>
      <c r="K5" s="12">
        <v>9</v>
      </c>
      <c r="L5" s="11">
        <f>AVERAGE('RAW DATA log (x+1)'!L4:S4)</f>
        <v>1.9506125818931404</v>
      </c>
      <c r="M5" s="10">
        <f>STDEV('RAW DATA log (x+1)'!L4:S4)/SQRT(9)</f>
        <v>5.1656367343749211E-2</v>
      </c>
      <c r="N5" s="12">
        <v>9</v>
      </c>
    </row>
    <row r="6" spans="1:24" x14ac:dyDescent="0.3">
      <c r="A6" s="13" t="s">
        <v>24</v>
      </c>
      <c r="B6" s="15" t="s">
        <v>8</v>
      </c>
      <c r="C6" s="15" t="s">
        <v>17</v>
      </c>
      <c r="D6" s="15" t="s">
        <v>9</v>
      </c>
      <c r="E6" s="10">
        <v>566.55170258038004</v>
      </c>
      <c r="F6" s="10">
        <v>530.59084420002</v>
      </c>
      <c r="G6" s="10">
        <v>-0.515157234312975</v>
      </c>
      <c r="H6" s="10">
        <v>3.4968731586114403E-2</v>
      </c>
      <c r="I6" s="11">
        <f>AVERAGE('RAW DATA log (x+1)'!D5:K5)</f>
        <v>1.3567936660854976</v>
      </c>
      <c r="J6" s="10">
        <f>STDEV('RAW DATA log (x+1)'!D5:L5)/SQRT(9)</f>
        <v>3.2591677016650479E-2</v>
      </c>
      <c r="K6" s="12">
        <v>9</v>
      </c>
      <c r="L6" s="11">
        <f>AVERAGE('RAW DATA log (x+1)'!L5:S5)</f>
        <v>1.192655861520084</v>
      </c>
      <c r="M6" s="10">
        <f>STDEV('RAW DATA log (x+1)'!L5:S5)/SQRT(9)</f>
        <v>5.4972725230890786E-2</v>
      </c>
      <c r="N6" s="12">
        <v>9</v>
      </c>
    </row>
    <row r="7" spans="1:24" x14ac:dyDescent="0.3">
      <c r="A7" s="13" t="s">
        <v>24</v>
      </c>
      <c r="B7" s="15" t="s">
        <v>10</v>
      </c>
      <c r="C7" s="15" t="s">
        <v>18</v>
      </c>
      <c r="D7" s="15" t="s">
        <v>11</v>
      </c>
      <c r="E7" s="10">
        <v>608.52627322936405</v>
      </c>
      <c r="F7" s="10">
        <v>499.88636506401002</v>
      </c>
      <c r="G7" s="10">
        <v>-0.76124615989317101</v>
      </c>
      <c r="H7" s="10">
        <v>2.52998787956553E-2</v>
      </c>
      <c r="I7" s="11">
        <f>AVERAGE('RAW DATA log (x+1)'!D6:K6)</f>
        <v>2.1533986366130069</v>
      </c>
      <c r="J7" s="10">
        <f>STDEV('RAW DATA log (x+1)'!D6:L6)/SQRT(9)</f>
        <v>6.494568879446759E-2</v>
      </c>
      <c r="K7" s="12">
        <v>9</v>
      </c>
      <c r="L7" s="11">
        <f>AVERAGE('RAW DATA log (x+1)'!L6:S6)</f>
        <v>1.9261054186553606</v>
      </c>
      <c r="M7" s="10">
        <f>STDEV('RAW DATA log (x+1)'!L6:S6)/SQRT(9)</f>
        <v>6.0830750666168103E-2</v>
      </c>
      <c r="N7" s="12">
        <v>9</v>
      </c>
    </row>
    <row r="8" spans="1:24" x14ac:dyDescent="0.3">
      <c r="A8" s="13" t="s">
        <v>24</v>
      </c>
      <c r="B8" s="15" t="s">
        <v>12</v>
      </c>
      <c r="C8" s="15" t="s">
        <v>18</v>
      </c>
      <c r="D8" s="15" t="s">
        <v>11</v>
      </c>
      <c r="E8" s="10">
        <v>608.52617916497695</v>
      </c>
      <c r="F8" s="10">
        <v>485.00483265600002</v>
      </c>
      <c r="G8" s="10">
        <v>-0.72518440143080498</v>
      </c>
      <c r="H8" s="10">
        <v>3.4861091109329299E-2</v>
      </c>
      <c r="I8" s="11">
        <f>AVERAGE('RAW DATA log (x+1)'!D7:K7)</f>
        <v>3.0836918670386995</v>
      </c>
      <c r="J8" s="10">
        <f>STDEV('RAW DATA log (x+1)'!D7:L7)/SQRT(9)</f>
        <v>6.5002134241725004E-2</v>
      </c>
      <c r="K8" s="12">
        <v>9</v>
      </c>
      <c r="L8" s="11">
        <f>AVERAGE('RAW DATA log (x+1)'!L7:S7)</f>
        <v>2.8661805350580782</v>
      </c>
      <c r="M8" s="10">
        <f>STDEV('RAW DATA log (x+1)'!L7:S7)/SQRT(9)</f>
        <v>6.1472074172790138E-2</v>
      </c>
      <c r="N8" s="12">
        <v>9</v>
      </c>
    </row>
    <row r="9" spans="1:24" x14ac:dyDescent="0.3">
      <c r="A9" s="13" t="s">
        <v>23</v>
      </c>
      <c r="B9" s="15" t="s">
        <v>13</v>
      </c>
      <c r="C9" s="15" t="s">
        <v>19</v>
      </c>
      <c r="D9" s="15" t="s">
        <v>11</v>
      </c>
      <c r="E9" s="10">
        <v>664.58887777333496</v>
      </c>
      <c r="F9" s="10">
        <v>559.46997260802004</v>
      </c>
      <c r="G9" s="10">
        <v>-0.45787501788418</v>
      </c>
      <c r="H9" s="10">
        <v>3.7398244953167903E-2</v>
      </c>
      <c r="I9" s="11">
        <f>AVERAGE('RAW DATA log (x+1)'!D8:K8)</f>
        <v>2.5588189484474899</v>
      </c>
      <c r="J9" s="10">
        <f>STDEV('RAW DATA log (x+1)'!D8:L8)/SQRT(9)</f>
        <v>4.2197864069981605E-2</v>
      </c>
      <c r="K9" s="12">
        <v>9</v>
      </c>
      <c r="L9" s="11">
        <f>AVERAGE('RAW DATA log (x+1)'!L8:S8)</f>
        <v>2.4294771484958431</v>
      </c>
      <c r="M9" s="10">
        <f>STDEV('RAW DATA log (x+1)'!L8:S8)/SQRT(9)</f>
        <v>3.031034665356919E-2</v>
      </c>
      <c r="N9" s="12">
        <v>9</v>
      </c>
    </row>
    <row r="10" spans="1:24" x14ac:dyDescent="0.3">
      <c r="A10" s="13" t="s">
        <v>23</v>
      </c>
      <c r="B10" s="15" t="s">
        <v>14</v>
      </c>
      <c r="C10" s="15" t="s">
        <v>20</v>
      </c>
      <c r="D10" s="15" t="s">
        <v>11</v>
      </c>
      <c r="E10" s="10">
        <v>666.605158804609</v>
      </c>
      <c r="F10" s="10">
        <v>595.523633980005</v>
      </c>
      <c r="G10" s="10">
        <v>-0.37341172798590699</v>
      </c>
      <c r="H10" s="10">
        <v>3.1754032649890601E-2</v>
      </c>
      <c r="I10" s="11">
        <f>AVERAGE('RAW DATA log (x+1)'!D9:K9)</f>
        <v>2.9460950799093912</v>
      </c>
      <c r="J10" s="10">
        <f>STDEV('RAW DATA log (x+1)'!D9:L9)/SQRT(9)</f>
        <v>3.2150821272754801E-2</v>
      </c>
      <c r="K10" s="12">
        <v>9</v>
      </c>
      <c r="L10" s="11">
        <f>AVERAGE('RAW DATA log (x+1)'!L9:S9)</f>
        <v>2.837862212710728</v>
      </c>
      <c r="M10" s="10">
        <f>STDEV('RAW DATA log (x+1)'!L9:S9)/SQRT(9)</f>
        <v>2.6045302400925317E-2</v>
      </c>
      <c r="N10" s="12">
        <v>9</v>
      </c>
    </row>
    <row r="11" spans="1:24" x14ac:dyDescent="0.3">
      <c r="A11" s="13" t="s">
        <v>22</v>
      </c>
      <c r="B11" s="15" t="s">
        <v>15</v>
      </c>
      <c r="C11" s="15" t="s">
        <v>21</v>
      </c>
      <c r="D11" s="15" t="s">
        <v>7</v>
      </c>
      <c r="E11" s="10">
        <v>650.64503914078398</v>
      </c>
      <c r="F11" s="10">
        <v>597.20310747198005</v>
      </c>
      <c r="G11" s="10">
        <v>0.84563266597709696</v>
      </c>
      <c r="H11" s="10">
        <v>4.2529089162146698E-2</v>
      </c>
      <c r="I11" s="11">
        <f>AVERAGE('RAW DATA log (x+1)'!D10:K10)</f>
        <v>0.76003461609952883</v>
      </c>
      <c r="J11" s="10">
        <f>STDEV('RAW DATA log (x+1)'!D10:L10)/SQRT(8)</f>
        <v>5.1676540269639908E-2</v>
      </c>
      <c r="K11" s="12">
        <v>8</v>
      </c>
      <c r="L11" s="11">
        <f>AVERAGE('RAW DATA log (x+1)'!L10:S10)</f>
        <v>0.96739695238956269</v>
      </c>
      <c r="M11" s="10">
        <f>STDEV('RAW DATA log (x+1)'!L10:S10)/SQRT(9)</f>
        <v>6.6743616911178416E-2</v>
      </c>
      <c r="N11" s="12">
        <v>9</v>
      </c>
    </row>
    <row r="12" spans="1:24" x14ac:dyDescent="0.3">
      <c r="A12" s="13" t="s">
        <v>25</v>
      </c>
      <c r="B12" s="15" t="s">
        <v>6</v>
      </c>
      <c r="C12" s="15" t="s">
        <v>26</v>
      </c>
      <c r="D12" s="15" t="s">
        <v>7</v>
      </c>
      <c r="E12" s="10">
        <v>662.64520273906805</v>
      </c>
      <c r="F12" s="10">
        <v>609.21566059199995</v>
      </c>
      <c r="G12" s="10">
        <v>-0.43494701557750798</v>
      </c>
      <c r="H12" s="10">
        <v>3.7327868586673203E-2</v>
      </c>
      <c r="I12" s="11">
        <f>AVERAGE('RAW DATA log (x+1)'!D11:K11)</f>
        <v>1.1484064133011824</v>
      </c>
      <c r="J12" s="10">
        <f>STDEV('RAW DATA log (x+1)'!D11:L11)/SQRT(8)</f>
        <v>3.8937155436847296E-2</v>
      </c>
      <c r="K12" s="12">
        <v>8</v>
      </c>
      <c r="L12" s="11">
        <f>AVERAGE('RAW DATA log (x+1)'!L11:S11)</f>
        <v>1.038069136388289</v>
      </c>
      <c r="M12" s="10">
        <f>STDEV('RAW DATA log (x+1)'!L11:S11)/SQRT(9)</f>
        <v>1.3861121778487804E-2</v>
      </c>
      <c r="N12" s="12">
        <v>9</v>
      </c>
    </row>
    <row r="13" spans="1:24" x14ac:dyDescent="0.3">
      <c r="C13" s="9"/>
    </row>
    <row r="14" spans="1:24" x14ac:dyDescent="0.3">
      <c r="C14" s="3"/>
    </row>
  </sheetData>
  <mergeCells count="2">
    <mergeCell ref="I1:K1"/>
    <mergeCell ref="L1:N1"/>
  </mergeCells>
  <pageMargins left="0.7" right="0.7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B742B-422C-4930-8DB8-CAE96F5F4D0D}">
  <sheetPr>
    <pageSetUpPr fitToPage="1"/>
  </sheetPr>
  <dimension ref="A1:S13"/>
  <sheetViews>
    <sheetView zoomScaleNormal="100" workbookViewId="0">
      <selection activeCell="B21" sqref="B21"/>
    </sheetView>
  </sheetViews>
  <sheetFormatPr defaultColWidth="8.6640625" defaultRowHeight="15.6" x14ac:dyDescent="0.3"/>
  <cols>
    <col min="1" max="1" width="20.33203125" style="19" customWidth="1"/>
    <col min="2" max="2" width="43.6640625" style="3" customWidth="1"/>
    <col min="3" max="3" width="40" style="2" customWidth="1"/>
    <col min="4" max="16384" width="8.6640625" style="7"/>
  </cols>
  <sheetData>
    <row r="1" spans="1:19" s="17" customFormat="1" x14ac:dyDescent="0.3">
      <c r="A1" s="14" t="s">
        <v>52</v>
      </c>
      <c r="B1" s="5" t="s">
        <v>0</v>
      </c>
      <c r="C1" s="5" t="s">
        <v>16</v>
      </c>
      <c r="D1" s="5" t="s">
        <v>38</v>
      </c>
      <c r="E1" s="5" t="s">
        <v>39</v>
      </c>
      <c r="F1" s="5" t="s">
        <v>40</v>
      </c>
      <c r="G1" s="5" t="s">
        <v>41</v>
      </c>
      <c r="H1" s="5" t="s">
        <v>42</v>
      </c>
      <c r="I1" s="5" t="s">
        <v>43</v>
      </c>
      <c r="J1" s="5" t="s">
        <v>44</v>
      </c>
      <c r="K1" s="5" t="s">
        <v>45</v>
      </c>
      <c r="L1" s="5" t="s">
        <v>30</v>
      </c>
      <c r="M1" s="5" t="s">
        <v>31</v>
      </c>
      <c r="N1" s="5" t="s">
        <v>32</v>
      </c>
      <c r="O1" s="5" t="s">
        <v>33</v>
      </c>
      <c r="P1" s="5" t="s">
        <v>34</v>
      </c>
      <c r="Q1" s="5" t="s">
        <v>35</v>
      </c>
      <c r="R1" s="5" t="s">
        <v>36</v>
      </c>
      <c r="S1" s="5" t="s">
        <v>37</v>
      </c>
    </row>
    <row r="2" spans="1:19" x14ac:dyDescent="0.3">
      <c r="A2" s="16" t="s">
        <v>28</v>
      </c>
      <c r="B2" s="18" t="s">
        <v>29</v>
      </c>
      <c r="C2" s="18" t="s">
        <v>27</v>
      </c>
      <c r="D2" s="8">
        <v>2.029540074273763</v>
      </c>
      <c r="E2" s="8">
        <v>1.7176371171335736</v>
      </c>
      <c r="F2" s="8">
        <v>2.1267679229560836</v>
      </c>
      <c r="G2" s="8">
        <v>2.1880449239259989</v>
      </c>
      <c r="H2" s="8">
        <v>2.2088820773199038</v>
      </c>
      <c r="I2" s="8">
        <v>2.1569988015120307</v>
      </c>
      <c r="J2" s="8">
        <v>1.7100200612008312</v>
      </c>
      <c r="K2" s="8">
        <v>1.6347044402825437</v>
      </c>
      <c r="L2" s="8">
        <v>1.7228971371026103</v>
      </c>
      <c r="M2" s="8">
        <v>1.6289334552724273</v>
      </c>
      <c r="N2" s="8">
        <v>1.7335235059119487</v>
      </c>
      <c r="O2" s="8">
        <v>2.0709843099316507</v>
      </c>
      <c r="P2" s="8">
        <v>1.3233359644973623</v>
      </c>
      <c r="Q2" s="8">
        <v>1.7792552379808231</v>
      </c>
      <c r="R2" s="8">
        <v>1.7722653918391351</v>
      </c>
      <c r="S2" s="8">
        <v>1.9831638851003954</v>
      </c>
    </row>
    <row r="3" spans="1:19" x14ac:dyDescent="0.3">
      <c r="A3" s="16" t="s">
        <v>28</v>
      </c>
      <c r="B3" s="18" t="s">
        <v>53</v>
      </c>
      <c r="C3" s="18" t="s">
        <v>50</v>
      </c>
      <c r="D3" s="8">
        <v>2.701540435196272</v>
      </c>
      <c r="E3" s="8">
        <v>2.3577545274203993</v>
      </c>
      <c r="F3" s="8">
        <v>2.7940314873689505</v>
      </c>
      <c r="G3" s="8">
        <v>2.7545962513775715</v>
      </c>
      <c r="H3" s="8">
        <v>2.8017388940707906</v>
      </c>
      <c r="I3" s="8">
        <v>2.6839074790066428</v>
      </c>
      <c r="J3" s="8">
        <v>2.2854149190293032</v>
      </c>
      <c r="K3" s="8">
        <v>2.2749094219822874</v>
      </c>
      <c r="L3" s="8">
        <v>2.3318380974279442</v>
      </c>
      <c r="M3" s="8">
        <v>2.2728797988024851</v>
      </c>
      <c r="N3" s="8">
        <v>2.3857460001234121</v>
      </c>
      <c r="O3" s="8">
        <v>2.5727836173951544</v>
      </c>
      <c r="P3" s="8">
        <v>2.0234472919675794</v>
      </c>
      <c r="Q3" s="8">
        <v>2.3934327481988413</v>
      </c>
      <c r="R3" s="8">
        <v>2.4611022702284822</v>
      </c>
      <c r="S3" s="8">
        <v>2.6170756389228016</v>
      </c>
    </row>
    <row r="4" spans="1:19" x14ac:dyDescent="0.3">
      <c r="A4" s="16" t="s">
        <v>28</v>
      </c>
      <c r="B4" s="18" t="s">
        <v>54</v>
      </c>
      <c r="C4" s="18" t="s">
        <v>51</v>
      </c>
      <c r="D4" s="8">
        <v>2.140172277249917</v>
      </c>
      <c r="E4" s="8">
        <v>1.8632385791206274</v>
      </c>
      <c r="F4" s="8">
        <v>2.1735120679701705</v>
      </c>
      <c r="G4" s="8">
        <v>2.2441586126355149</v>
      </c>
      <c r="H4" s="8">
        <v>2.2965301755016485</v>
      </c>
      <c r="I4" s="8">
        <v>2.2465503641302034</v>
      </c>
      <c r="J4" s="8">
        <v>1.8428368287646415</v>
      </c>
      <c r="K4" s="8">
        <v>1.9081199132247908</v>
      </c>
      <c r="L4" s="8">
        <v>2.0514079122078885</v>
      </c>
      <c r="M4" s="8">
        <v>1.8574343505251425</v>
      </c>
      <c r="N4" s="8">
        <v>2.0135496937615107</v>
      </c>
      <c r="O4" s="8">
        <v>2.1045491688659483</v>
      </c>
      <c r="P4" s="8">
        <v>1.6175379254490978</v>
      </c>
      <c r="Q4" s="8">
        <v>1.9469874303980739</v>
      </c>
      <c r="R4" s="8">
        <v>1.9600200616401842</v>
      </c>
      <c r="S4" s="8">
        <v>2.0534141122972764</v>
      </c>
    </row>
    <row r="5" spans="1:19" x14ac:dyDescent="0.3">
      <c r="A5" s="16" t="s">
        <v>24</v>
      </c>
      <c r="B5" s="18" t="s">
        <v>8</v>
      </c>
      <c r="C5" s="18" t="s">
        <v>17</v>
      </c>
      <c r="D5" s="8">
        <v>1.5295720414582858</v>
      </c>
      <c r="E5" s="8">
        <v>1.2987096114913996</v>
      </c>
      <c r="F5" s="8">
        <v>1.4073641915976771</v>
      </c>
      <c r="G5" s="8">
        <v>1.3407626141224365</v>
      </c>
      <c r="H5" s="8">
        <v>1.4671460502757532</v>
      </c>
      <c r="I5" s="8">
        <v>1.2448903831335123</v>
      </c>
      <c r="J5" s="8">
        <v>1.2387645974565156</v>
      </c>
      <c r="K5" s="8">
        <v>1.3271398391484019</v>
      </c>
      <c r="L5" s="8">
        <v>1.3244660981416443</v>
      </c>
      <c r="M5" s="8">
        <v>1.0492507908656505</v>
      </c>
      <c r="N5" s="8">
        <v>1.1869723037039481</v>
      </c>
      <c r="O5" s="8">
        <v>1.4797420845506883</v>
      </c>
      <c r="P5" s="8">
        <v>0.95592021573996255</v>
      </c>
      <c r="Q5" s="8">
        <v>1.0893924921964038</v>
      </c>
      <c r="R5" s="8">
        <v>1.2480712355706078</v>
      </c>
      <c r="S5" s="8">
        <v>1.2074316713917661</v>
      </c>
    </row>
    <row r="6" spans="1:19" x14ac:dyDescent="0.3">
      <c r="A6" s="16" t="s">
        <v>24</v>
      </c>
      <c r="B6" s="18" t="s">
        <v>10</v>
      </c>
      <c r="C6" s="18" t="s">
        <v>18</v>
      </c>
      <c r="D6" s="8">
        <v>2.3072398267807639</v>
      </c>
      <c r="E6" s="8">
        <v>1.9752374902945213</v>
      </c>
      <c r="F6" s="8">
        <v>2.3071584067722113</v>
      </c>
      <c r="G6" s="8">
        <v>2.3031513701833162</v>
      </c>
      <c r="H6" s="8">
        <v>2.2295265218978235</v>
      </c>
      <c r="I6" s="8">
        <v>2.2556033871990353</v>
      </c>
      <c r="J6" s="8">
        <v>1.869321599229838</v>
      </c>
      <c r="K6" s="8">
        <v>1.9799504905465479</v>
      </c>
      <c r="L6" s="8">
        <v>1.8625569586539263</v>
      </c>
      <c r="M6" s="8">
        <v>1.8452994002834415</v>
      </c>
      <c r="N6" s="8">
        <v>1.9402377260969661</v>
      </c>
      <c r="O6" s="8">
        <v>2.1736346184912758</v>
      </c>
      <c r="P6" s="8">
        <v>1.5576987293961382</v>
      </c>
      <c r="Q6" s="8">
        <v>2.034917686503356</v>
      </c>
      <c r="R6" s="8">
        <v>1.9560237667642386</v>
      </c>
      <c r="S6" s="8">
        <v>2.038474463053543</v>
      </c>
    </row>
    <row r="7" spans="1:19" x14ac:dyDescent="0.3">
      <c r="A7" s="16" t="s">
        <v>24</v>
      </c>
      <c r="B7" s="18" t="s">
        <v>12</v>
      </c>
      <c r="C7" s="18" t="s">
        <v>18</v>
      </c>
      <c r="D7" s="8">
        <v>3.1752552596277486</v>
      </c>
      <c r="E7" s="8">
        <v>2.8918660746255074</v>
      </c>
      <c r="F7" s="8">
        <v>3.2837827468671361</v>
      </c>
      <c r="G7" s="8">
        <v>3.257162977596213</v>
      </c>
      <c r="H7" s="8">
        <v>3.2063196626697761</v>
      </c>
      <c r="I7" s="8">
        <v>3.1409435034498747</v>
      </c>
      <c r="J7" s="8">
        <v>2.9311946903414068</v>
      </c>
      <c r="K7" s="8">
        <v>2.7830100211319331</v>
      </c>
      <c r="L7" s="8">
        <v>2.8306180089763937</v>
      </c>
      <c r="M7" s="8">
        <v>2.8608673383530792</v>
      </c>
      <c r="N7" s="8">
        <v>2.8456568558230724</v>
      </c>
      <c r="O7" s="8">
        <v>3.1609442900995917</v>
      </c>
      <c r="P7" s="8">
        <v>2.4984182804731447</v>
      </c>
      <c r="Q7" s="8">
        <v>2.8847434987628309</v>
      </c>
      <c r="R7" s="8">
        <v>2.8642521188076087</v>
      </c>
      <c r="S7" s="8">
        <v>2.9839438891689052</v>
      </c>
    </row>
    <row r="8" spans="1:19" x14ac:dyDescent="0.3">
      <c r="A8" s="16" t="s">
        <v>23</v>
      </c>
      <c r="B8" s="18" t="s">
        <v>13</v>
      </c>
      <c r="C8" s="18" t="s">
        <v>19</v>
      </c>
      <c r="D8" s="8">
        <v>2.6540609693364545</v>
      </c>
      <c r="E8" s="8">
        <v>2.4006772750262138</v>
      </c>
      <c r="F8" s="8">
        <v>2.6667307363059698</v>
      </c>
      <c r="G8" s="8">
        <v>2.6508536181944899</v>
      </c>
      <c r="H8" s="8">
        <v>2.6480845284416437</v>
      </c>
      <c r="I8" s="8">
        <v>2.6383708463882045</v>
      </c>
      <c r="J8" s="8">
        <v>2.4020911515146772</v>
      </c>
      <c r="K8" s="8">
        <v>2.4096824623722677</v>
      </c>
      <c r="L8" s="8">
        <v>2.4383035263735491</v>
      </c>
      <c r="M8" s="8">
        <v>2.3902357034795751</v>
      </c>
      <c r="N8" s="8">
        <v>2.4852929512272186</v>
      </c>
      <c r="O8" s="8">
        <v>2.503057593172116</v>
      </c>
      <c r="P8" s="8">
        <v>2.2300750957427158</v>
      </c>
      <c r="Q8" s="8">
        <v>2.4127658750564311</v>
      </c>
      <c r="R8" s="8">
        <v>2.4676535002089173</v>
      </c>
      <c r="S8" s="8">
        <v>2.5084329427062224</v>
      </c>
    </row>
    <row r="9" spans="1:19" x14ac:dyDescent="0.3">
      <c r="A9" s="16" t="s">
        <v>23</v>
      </c>
      <c r="B9" s="18" t="s">
        <v>14</v>
      </c>
      <c r="C9" s="18" t="s">
        <v>20</v>
      </c>
      <c r="D9" s="8">
        <v>3.0418214042206926</v>
      </c>
      <c r="E9" s="8">
        <v>2.8624753449682641</v>
      </c>
      <c r="F9" s="8">
        <v>3.0339412578674194</v>
      </c>
      <c r="G9" s="8">
        <v>3.0121460157404254</v>
      </c>
      <c r="H9" s="8">
        <v>3.0198427675669883</v>
      </c>
      <c r="I9" s="8">
        <v>2.9753122751919912</v>
      </c>
      <c r="J9" s="8">
        <v>2.8240475722330127</v>
      </c>
      <c r="K9" s="8">
        <v>2.7991740014863367</v>
      </c>
      <c r="L9" s="8">
        <v>2.88410865733155</v>
      </c>
      <c r="M9" s="8">
        <v>2.838506322463676</v>
      </c>
      <c r="N9" s="8">
        <v>2.8804518837523649</v>
      </c>
      <c r="O9" s="8">
        <v>2.9319448309485541</v>
      </c>
      <c r="P9" s="8">
        <v>2.6729058551862099</v>
      </c>
      <c r="Q9" s="8">
        <v>2.7902703581513504</v>
      </c>
      <c r="R9" s="8">
        <v>2.8480939105521332</v>
      </c>
      <c r="S9" s="8">
        <v>2.8566158832999844</v>
      </c>
    </row>
    <row r="10" spans="1:19" x14ac:dyDescent="0.3">
      <c r="A10" s="16" t="s">
        <v>22</v>
      </c>
      <c r="B10" s="18" t="s">
        <v>15</v>
      </c>
      <c r="C10" s="18" t="s">
        <v>21</v>
      </c>
      <c r="D10" s="8">
        <v>0.68849972497610545</v>
      </c>
      <c r="E10" s="8">
        <v>0.71308429188113476</v>
      </c>
      <c r="F10" s="8">
        <v>0.96577802327713613</v>
      </c>
      <c r="G10" s="8">
        <v>0.49887406944923807</v>
      </c>
      <c r="H10" s="8"/>
      <c r="I10" s="8">
        <v>0.79859553493004221</v>
      </c>
      <c r="J10" s="8">
        <v>0.73444101518331306</v>
      </c>
      <c r="K10" s="8">
        <v>0.92096965299973199</v>
      </c>
      <c r="L10" s="8">
        <v>0.82459654482324707</v>
      </c>
      <c r="M10" s="8">
        <v>1.0126169017204907</v>
      </c>
      <c r="N10" s="8">
        <v>1.1234696630066814</v>
      </c>
      <c r="O10" s="8">
        <v>0.59393392460466399</v>
      </c>
      <c r="P10" s="8">
        <v>1.2584440851499463</v>
      </c>
      <c r="Q10" s="8">
        <v>1.0237793255013403</v>
      </c>
      <c r="R10" s="8">
        <v>1.0057681397186924</v>
      </c>
      <c r="S10" s="8">
        <v>0.89656703459143883</v>
      </c>
    </row>
    <row r="11" spans="1:19" x14ac:dyDescent="0.3">
      <c r="A11" s="16" t="s">
        <v>25</v>
      </c>
      <c r="B11" s="18" t="s">
        <v>6</v>
      </c>
      <c r="C11" s="18" t="s">
        <v>26</v>
      </c>
      <c r="D11" s="8">
        <v>1.2222449401605331</v>
      </c>
      <c r="E11" s="8">
        <v>1.0566026671409474</v>
      </c>
      <c r="F11" s="8">
        <v>1.3278897713720632</v>
      </c>
      <c r="G11" s="8">
        <v>1.1838001947197789</v>
      </c>
      <c r="H11" s="8"/>
      <c r="I11" s="8">
        <v>1.1665372203564743</v>
      </c>
      <c r="J11" s="8">
        <v>1.0273025100614286</v>
      </c>
      <c r="K11" s="8">
        <v>1.0544675892970516</v>
      </c>
      <c r="L11" s="8">
        <v>1.0231168949993761</v>
      </c>
      <c r="M11" s="8">
        <v>1.0157206818043878</v>
      </c>
      <c r="N11" s="8">
        <v>1.1375792939776075</v>
      </c>
      <c r="O11" s="8">
        <v>1.0443901922036354</v>
      </c>
      <c r="P11" s="8">
        <v>1.0167046806189597</v>
      </c>
      <c r="Q11" s="8">
        <v>1.0282711958062909</v>
      </c>
      <c r="R11" s="8">
        <v>1.0096805432231841</v>
      </c>
      <c r="S11" s="8">
        <v>1.0290896084728713</v>
      </c>
    </row>
    <row r="12" spans="1:19" x14ac:dyDescent="0.3">
      <c r="C12" s="3"/>
    </row>
    <row r="13" spans="1:19" x14ac:dyDescent="0.3">
      <c r="C13" s="3"/>
    </row>
  </sheetData>
  <pageMargins left="0.7" right="0.7" top="0.75" bottom="0.7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EV1-R1</vt:lpstr>
      <vt:lpstr>RAW DATA log (x+1)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Vitor Ferreira</dc:creator>
  <cp:lastModifiedBy>Bojana Perkucin</cp:lastModifiedBy>
  <dcterms:created xsi:type="dcterms:W3CDTF">2026-01-27T11:36:33Z</dcterms:created>
  <dcterms:modified xsi:type="dcterms:W3CDTF">2026-07-27T13:06:18Z</dcterms:modified>
</cp:coreProperties>
</file>