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lenovo\Desktop\Current\HSSCOMMS files\"/>
    </mc:Choice>
  </mc:AlternateContent>
  <xr:revisionPtr revIDLastSave="0" documentId="13_ncr:1_{2FBC9A76-E51B-491D-9BAA-B179135910D3}" xr6:coauthVersionLast="47" xr6:coauthVersionMax="47" xr10:uidLastSave="{00000000-0000-0000-0000-000000000000}"/>
  <bookViews>
    <workbookView xWindow="-110" yWindow="-110" windowWidth="25820" windowHeight="15500" xr2:uid="{3BD5017C-6489-F646-80FD-343CF7123F96}"/>
  </bookViews>
  <sheets>
    <sheet name="IncreaseTokensPercentage" sheetId="1" r:id="rId1"/>
    <sheet name="Counts2023" sheetId="2" r:id="rId2"/>
    <sheet name="Capoluoghi" sheetId="3" r:id="rId3"/>
    <sheet name="CorrSuperficie" sheetId="5" r:id="rId4"/>
    <sheet name="Types" sheetId="4" r:id="rId5"/>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6" i="5" l="1"/>
  <c r="E4" i="5"/>
  <c r="E5" i="5"/>
  <c r="E6" i="5"/>
  <c r="E7" i="5"/>
  <c r="E8" i="5"/>
  <c r="E9" i="5"/>
  <c r="E10" i="5"/>
  <c r="E11" i="5"/>
  <c r="E12" i="5"/>
  <c r="E13" i="5"/>
  <c r="E14" i="5"/>
  <c r="E15" i="5"/>
  <c r="E16" i="5"/>
  <c r="E17" i="5"/>
  <c r="E18" i="5"/>
  <c r="E19" i="5"/>
  <c r="E20" i="5"/>
  <c r="E21" i="5"/>
  <c r="E22" i="5"/>
  <c r="E3" i="5"/>
  <c r="E4" i="4"/>
  <c r="E5" i="4"/>
  <c r="E6" i="4"/>
  <c r="E7" i="4"/>
  <c r="E8" i="4"/>
  <c r="E9" i="4"/>
  <c r="E10" i="4"/>
  <c r="E11" i="4"/>
  <c r="E12" i="4"/>
  <c r="E13" i="4"/>
  <c r="E14" i="4"/>
  <c r="E15" i="4"/>
  <c r="E16" i="4"/>
  <c r="E17" i="4"/>
  <c r="E18" i="4"/>
  <c r="E19" i="4"/>
  <c r="E20" i="4"/>
  <c r="E21" i="4"/>
  <c r="E22" i="4"/>
  <c r="E3" i="4"/>
  <c r="F4" i="3"/>
  <c r="F5" i="3"/>
  <c r="F6" i="3"/>
  <c r="F7" i="3"/>
  <c r="F8" i="3"/>
  <c r="F9" i="3"/>
  <c r="F10" i="3"/>
  <c r="F11" i="3"/>
  <c r="F12" i="3"/>
  <c r="F13" i="3"/>
  <c r="F14" i="3"/>
  <c r="F15" i="3"/>
  <c r="F16" i="3"/>
  <c r="F17" i="3"/>
  <c r="F18" i="3"/>
  <c r="F19" i="3"/>
  <c r="F20" i="3"/>
  <c r="F21" i="3"/>
  <c r="F22" i="3"/>
  <c r="F3" i="3"/>
  <c r="D3" i="2"/>
  <c r="C25" i="2"/>
  <c r="C24" i="2"/>
  <c r="C23" i="2"/>
  <c r="D22" i="2"/>
  <c r="D4" i="2"/>
  <c r="D5" i="2"/>
  <c r="D6" i="2"/>
  <c r="D7" i="2"/>
  <c r="D8" i="2"/>
  <c r="D9" i="2"/>
  <c r="D10" i="2"/>
  <c r="D11" i="2"/>
  <c r="D12" i="2"/>
  <c r="D13" i="2"/>
  <c r="D14" i="2"/>
  <c r="D15" i="2"/>
  <c r="D16" i="2"/>
  <c r="D17" i="2"/>
  <c r="D18" i="2"/>
  <c r="D19" i="2"/>
  <c r="D20" i="2"/>
  <c r="D21" i="2"/>
  <c r="D23" i="1"/>
  <c r="C23" i="1"/>
  <c r="E23" i="1" s="1"/>
  <c r="F23" i="1" s="1"/>
  <c r="E4" i="1"/>
  <c r="F4" i="1" s="1"/>
  <c r="E5" i="1"/>
  <c r="F5" i="1" s="1"/>
  <c r="E6" i="1"/>
  <c r="F6" i="1" s="1"/>
  <c r="E7" i="1"/>
  <c r="F7" i="1" s="1"/>
  <c r="E8" i="1"/>
  <c r="F8" i="1" s="1"/>
  <c r="E9" i="1"/>
  <c r="F9" i="1" s="1"/>
  <c r="E10" i="1"/>
  <c r="F10" i="1" s="1"/>
  <c r="E11" i="1"/>
  <c r="F11" i="1" s="1"/>
  <c r="E12" i="1"/>
  <c r="F12" i="1" s="1"/>
  <c r="E13" i="1"/>
  <c r="F13" i="1" s="1"/>
  <c r="E14" i="1"/>
  <c r="F14" i="1" s="1"/>
  <c r="E15" i="1"/>
  <c r="F15" i="1" s="1"/>
  <c r="E16" i="1"/>
  <c r="F16" i="1" s="1"/>
  <c r="E17" i="1"/>
  <c r="F17" i="1" s="1"/>
  <c r="E18" i="1"/>
  <c r="F18" i="1" s="1"/>
  <c r="E19" i="1"/>
  <c r="F19" i="1" s="1"/>
  <c r="E20" i="1"/>
  <c r="F20" i="1" s="1"/>
  <c r="E21" i="1"/>
  <c r="F21" i="1" s="1"/>
  <c r="E22" i="1"/>
  <c r="F22" i="1" s="1"/>
  <c r="E3" i="1"/>
  <c r="F3" i="1" s="1"/>
</calcChain>
</file>

<file path=xl/sharedStrings.xml><?xml version="1.0" encoding="utf-8"?>
<sst xmlns="http://schemas.openxmlformats.org/spreadsheetml/2006/main" count="147" uniqueCount="61">
  <si>
    <t>Regione</t>
  </si>
  <si>
    <t>ValdAosta</t>
  </si>
  <si>
    <t>Piemonte</t>
  </si>
  <si>
    <t>Lombardia</t>
  </si>
  <si>
    <t>Liguria</t>
  </si>
  <si>
    <t>Veneto</t>
  </si>
  <si>
    <t>TrentinoAltoAdige</t>
  </si>
  <si>
    <t>FriuliVeneziaGiulia</t>
  </si>
  <si>
    <t>EmiliaRomagna</t>
  </si>
  <si>
    <t>Toscana</t>
  </si>
  <si>
    <t>Umbria</t>
  </si>
  <si>
    <t>Marche</t>
  </si>
  <si>
    <t>Lazio</t>
  </si>
  <si>
    <t>Abruzzo</t>
  </si>
  <si>
    <t>Molise</t>
  </si>
  <si>
    <t>Campania</t>
  </si>
  <si>
    <t>Puglia</t>
  </si>
  <si>
    <t>Basilicata</t>
  </si>
  <si>
    <t>Calabria</t>
  </si>
  <si>
    <t>Sicilia</t>
  </si>
  <si>
    <t>Sardegna</t>
  </si>
  <si>
    <t>Counts7.12.23</t>
  </si>
  <si>
    <t>Counts.07.2022</t>
  </si>
  <si>
    <t>Aosta</t>
  </si>
  <si>
    <t>Torino</t>
  </si>
  <si>
    <t>Milano</t>
  </si>
  <si>
    <t>Genova</t>
  </si>
  <si>
    <t>Venezia</t>
  </si>
  <si>
    <t>Bolzano</t>
  </si>
  <si>
    <t>Trieste</t>
  </si>
  <si>
    <t>Bologna</t>
  </si>
  <si>
    <t>Firenze</t>
  </si>
  <si>
    <t>Perugia</t>
  </si>
  <si>
    <t>Ancona</t>
  </si>
  <si>
    <t>Roma</t>
  </si>
  <si>
    <t>Aquila</t>
  </si>
  <si>
    <t>Campobasso</t>
  </si>
  <si>
    <t>Napoli</t>
  </si>
  <si>
    <t>Bari</t>
  </si>
  <si>
    <t>Matera</t>
  </si>
  <si>
    <t>Reggio Calabria</t>
  </si>
  <si>
    <t>Palermo</t>
  </si>
  <si>
    <t>Cagliari</t>
  </si>
  <si>
    <t>R</t>
  </si>
  <si>
    <t>Tokens (12/2023</t>
  </si>
  <si>
    <t>TTR</t>
  </si>
  <si>
    <t>Types (12/2023)</t>
  </si>
  <si>
    <t>Region</t>
  </si>
  <si>
    <t>Increase (percentage)</t>
  </si>
  <si>
    <t>Increase (tokens)</t>
  </si>
  <si>
    <t>Distribution</t>
  </si>
  <si>
    <t>Main Urban Center</t>
  </si>
  <si>
    <t>Counts12.23</t>
  </si>
  <si>
    <t>UC/R</t>
  </si>
  <si>
    <t>km2 (ISTAT, see paper)</t>
  </si>
  <si>
    <t>R/km2</t>
  </si>
  <si>
    <t xml:space="preserve">
The fifth sheet presents the distribution of urban toponyms organised by place type, identified via generic terms. For instance, the "Lombardia" row reports that there are 52642 token urban toponyms for this region that we classified according to 474 types/generic terms (e.g. via 'street'). The "TTR" column reports the "Token/Type Ratio", i.e. the number of average tokens per type.
</t>
  </si>
  <si>
    <t xml:space="preserve">
The fourth Sheet presents the density of urban toponyms per square kilometre, per region (column "R/km2", obtained by dividing the values in the "Counts" column by the values in the "km2" column). To bottom value is the density of urban toponyms on the national territory (i.e. 0.8 tokens per square kilometre).</t>
  </si>
  <si>
    <t xml:space="preserve">
The third Sheet presents the cities contributing the highest number of tokens for each region ("Main Urban Centre" column), and the contribution to regional totals in percentages ("UC/R" column: "Milano" in the "Lombardia" row contributes "0.090" or 9% of the total tokens).</t>
  </si>
  <si>
    <t xml:space="preserve">
The second Sheet includes the number of urban toponyms collected per region ("Counts" column), and the percentage that each total represents with respect to the national total (e.g. Lombardia contributes "0.1156" or 11.56% of the total urbanonym tokens for Italy).</t>
  </si>
  <si>
    <t xml:space="preserve">The first Sheet contains the number of tokens collected for the original study on Italian urban toponyms (second column) and the update for the current study (first column).  The third column provides increase ratios in tokens/units; the fourth column in percentages. Data appear by region (i.e. each row presents the data for each one of the 20 Italian regions).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</si>
</sst>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3" x14ac:knownFonts="1">
    <font>
      <sz val="12"/>
      <color theme="1"/>
      <name val="Calibri"/>
      <family val="2"/>
      <scheme val="minor"/>
    </font>
    <font>
      <b/>
      <sz val="12"/>
      <color theme="1"/>
      <name val="Calibri"/>
      <family val="2"/>
      <scheme val="minor"/>
    </font>
    <font>
      <sz val="12"/>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14" fontId="0" fillId="0" borderId="0" xfId="0" applyNumberFormat="1"/>
    <xf numFmtId="0" fontId="2" fillId="0" borderId="0" xfId="0" applyFont="1"/>
    <xf numFmtId="2" fontId="0" fillId="0" borderId="0" xfId="0" applyNumberFormat="1"/>
    <xf numFmtId="164" fontId="0" fillId="0" borderId="0" xfId="0" applyNumberFormat="1"/>
    <xf numFmtId="165" fontId="0" fillId="0" borderId="0" xfId="0" applyNumberFormat="1"/>
    <xf numFmtId="165" fontId="1"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6B703-5102-CA4B-A822-AB961BC78013}">
  <dimension ref="A1:F23"/>
  <sheetViews>
    <sheetView tabSelected="1" workbookViewId="0"/>
  </sheetViews>
  <sheetFormatPr defaultColWidth="10.6640625" defaultRowHeight="15.5" x14ac:dyDescent="0.35"/>
  <cols>
    <col min="1" max="1" width="45.9140625" customWidth="1"/>
    <col min="3" max="3" width="12.58203125" bestFit="1" customWidth="1"/>
    <col min="4" max="4" width="13.58203125" bestFit="1" customWidth="1"/>
    <col min="5" max="5" width="14.75" bestFit="1" customWidth="1"/>
    <col min="6" max="6" width="18.58203125" bestFit="1" customWidth="1"/>
  </cols>
  <sheetData>
    <row r="1" spans="1:6" ht="139.5" x14ac:dyDescent="0.35">
      <c r="A1" s="8" t="s">
        <v>60</v>
      </c>
    </row>
    <row r="2" spans="1:6" x14ac:dyDescent="0.35">
      <c r="B2" s="1" t="s">
        <v>47</v>
      </c>
      <c r="C2" s="1" t="s">
        <v>21</v>
      </c>
      <c r="D2" s="2" t="s">
        <v>22</v>
      </c>
      <c r="E2" s="3" t="s">
        <v>49</v>
      </c>
      <c r="F2" t="s">
        <v>48</v>
      </c>
    </row>
    <row r="3" spans="1:6" x14ac:dyDescent="0.35">
      <c r="B3" t="s">
        <v>1</v>
      </c>
      <c r="C3">
        <v>2235</v>
      </c>
      <c r="D3">
        <v>2095</v>
      </c>
      <c r="E3" s="3">
        <f>C3-D3</f>
        <v>140</v>
      </c>
      <c r="F3" s="4">
        <f>(E3*100)/D3</f>
        <v>6.6825775656324584</v>
      </c>
    </row>
    <row r="4" spans="1:6" x14ac:dyDescent="0.35">
      <c r="B4" t="s">
        <v>2</v>
      </c>
      <c r="C4">
        <v>34829</v>
      </c>
      <c r="D4">
        <v>34413</v>
      </c>
      <c r="E4" s="3">
        <f t="shared" ref="E4:E23" si="0">C4-D4</f>
        <v>416</v>
      </c>
      <c r="F4" s="4">
        <f t="shared" ref="F4:F23" si="1">(E4*100)/D4</f>
        <v>1.2088454944352425</v>
      </c>
    </row>
    <row r="5" spans="1:6" x14ac:dyDescent="0.35">
      <c r="B5" t="s">
        <v>3</v>
      </c>
      <c r="C5">
        <v>52642</v>
      </c>
      <c r="D5">
        <v>50463</v>
      </c>
      <c r="E5" s="3">
        <f t="shared" si="0"/>
        <v>2179</v>
      </c>
      <c r="F5" s="4">
        <f t="shared" si="1"/>
        <v>4.3180151794384001</v>
      </c>
    </row>
    <row r="6" spans="1:6" x14ac:dyDescent="0.35">
      <c r="B6" t="s">
        <v>4</v>
      </c>
      <c r="C6">
        <v>14181</v>
      </c>
      <c r="D6">
        <v>13822</v>
      </c>
      <c r="E6" s="3">
        <f t="shared" si="0"/>
        <v>359</v>
      </c>
      <c r="F6" s="4">
        <f t="shared" si="1"/>
        <v>2.5973086384025468</v>
      </c>
    </row>
    <row r="7" spans="1:6" x14ac:dyDescent="0.35">
      <c r="B7" t="s">
        <v>5</v>
      </c>
      <c r="C7">
        <v>39887</v>
      </c>
      <c r="D7">
        <v>38588</v>
      </c>
      <c r="E7" s="3">
        <f t="shared" si="0"/>
        <v>1299</v>
      </c>
      <c r="F7" s="4">
        <f t="shared" si="1"/>
        <v>3.366331502021354</v>
      </c>
    </row>
    <row r="8" spans="1:6" x14ac:dyDescent="0.35">
      <c r="B8" t="s">
        <v>6</v>
      </c>
      <c r="C8">
        <v>20705</v>
      </c>
      <c r="D8">
        <v>19723</v>
      </c>
      <c r="E8" s="3">
        <f t="shared" si="0"/>
        <v>982</v>
      </c>
      <c r="F8" s="4">
        <f t="shared" si="1"/>
        <v>4.9789585762814985</v>
      </c>
    </row>
    <row r="9" spans="1:6" x14ac:dyDescent="0.35">
      <c r="B9" t="s">
        <v>7</v>
      </c>
      <c r="C9">
        <v>14511</v>
      </c>
      <c r="D9">
        <v>14416</v>
      </c>
      <c r="E9" s="3">
        <f t="shared" si="0"/>
        <v>95</v>
      </c>
      <c r="F9" s="4">
        <f t="shared" si="1"/>
        <v>0.65899001109877908</v>
      </c>
    </row>
    <row r="10" spans="1:6" x14ac:dyDescent="0.35">
      <c r="B10" t="s">
        <v>8</v>
      </c>
      <c r="C10">
        <v>39730</v>
      </c>
      <c r="D10">
        <v>38965</v>
      </c>
      <c r="E10" s="3">
        <f t="shared" si="0"/>
        <v>765</v>
      </c>
      <c r="F10" s="4">
        <f t="shared" si="1"/>
        <v>1.9633003977928911</v>
      </c>
    </row>
    <row r="11" spans="1:6" x14ac:dyDescent="0.35">
      <c r="B11" t="s">
        <v>9</v>
      </c>
      <c r="C11">
        <v>29146</v>
      </c>
      <c r="D11">
        <v>27996</v>
      </c>
      <c r="E11" s="3">
        <f t="shared" si="0"/>
        <v>1150</v>
      </c>
      <c r="F11" s="4">
        <f t="shared" si="1"/>
        <v>4.1077296756679527</v>
      </c>
    </row>
    <row r="12" spans="1:6" x14ac:dyDescent="0.35">
      <c r="B12" t="s">
        <v>10</v>
      </c>
      <c r="C12">
        <v>10373</v>
      </c>
      <c r="D12">
        <v>10077</v>
      </c>
      <c r="E12" s="3">
        <f t="shared" si="0"/>
        <v>296</v>
      </c>
      <c r="F12" s="4">
        <f t="shared" si="1"/>
        <v>2.9373821573881114</v>
      </c>
    </row>
    <row r="13" spans="1:6" x14ac:dyDescent="0.35">
      <c r="B13" t="s">
        <v>11</v>
      </c>
      <c r="C13">
        <v>11950</v>
      </c>
      <c r="D13">
        <v>11652</v>
      </c>
      <c r="E13" s="3">
        <f t="shared" si="0"/>
        <v>298</v>
      </c>
      <c r="F13" s="4">
        <f t="shared" si="1"/>
        <v>2.5575008582217644</v>
      </c>
    </row>
    <row r="14" spans="1:6" x14ac:dyDescent="0.35">
      <c r="B14" t="s">
        <v>12</v>
      </c>
      <c r="C14">
        <v>37354</v>
      </c>
      <c r="D14">
        <v>36823</v>
      </c>
      <c r="E14" s="3">
        <f t="shared" si="0"/>
        <v>531</v>
      </c>
      <c r="F14" s="4">
        <f t="shared" si="1"/>
        <v>1.4420335116639058</v>
      </c>
    </row>
    <row r="15" spans="1:6" x14ac:dyDescent="0.35">
      <c r="B15" t="s">
        <v>13</v>
      </c>
      <c r="C15">
        <v>13567</v>
      </c>
      <c r="D15">
        <v>12655</v>
      </c>
      <c r="E15" s="3">
        <f t="shared" si="0"/>
        <v>912</v>
      </c>
      <c r="F15" s="4">
        <f t="shared" si="1"/>
        <v>7.2066376926116158</v>
      </c>
    </row>
    <row r="16" spans="1:6" x14ac:dyDescent="0.35">
      <c r="B16" t="s">
        <v>14</v>
      </c>
      <c r="C16">
        <v>3164</v>
      </c>
      <c r="D16">
        <v>2994</v>
      </c>
      <c r="E16" s="3">
        <f t="shared" si="0"/>
        <v>170</v>
      </c>
      <c r="F16" s="4">
        <f t="shared" si="1"/>
        <v>5.678022712090848</v>
      </c>
    </row>
    <row r="17" spans="2:6" x14ac:dyDescent="0.35">
      <c r="B17" t="s">
        <v>15</v>
      </c>
      <c r="C17">
        <v>24756</v>
      </c>
      <c r="D17">
        <v>22628</v>
      </c>
      <c r="E17" s="3">
        <f t="shared" si="0"/>
        <v>2128</v>
      </c>
      <c r="F17" s="4">
        <f t="shared" si="1"/>
        <v>9.4042778858051967</v>
      </c>
    </row>
    <row r="18" spans="2:6" x14ac:dyDescent="0.35">
      <c r="B18" t="s">
        <v>16</v>
      </c>
      <c r="C18">
        <v>31373</v>
      </c>
      <c r="D18">
        <v>29754</v>
      </c>
      <c r="E18" s="3">
        <f t="shared" si="0"/>
        <v>1619</v>
      </c>
      <c r="F18" s="4">
        <f t="shared" si="1"/>
        <v>5.4412852053505407</v>
      </c>
    </row>
    <row r="19" spans="2:6" x14ac:dyDescent="0.35">
      <c r="B19" t="s">
        <v>17</v>
      </c>
      <c r="C19">
        <v>5316</v>
      </c>
      <c r="D19">
        <v>5150</v>
      </c>
      <c r="E19" s="3">
        <f t="shared" si="0"/>
        <v>166</v>
      </c>
      <c r="F19" s="4">
        <f t="shared" si="1"/>
        <v>3.2233009708737863</v>
      </c>
    </row>
    <row r="20" spans="2:6" x14ac:dyDescent="0.35">
      <c r="B20" t="s">
        <v>18</v>
      </c>
      <c r="C20">
        <v>11670</v>
      </c>
      <c r="D20">
        <v>9978</v>
      </c>
      <c r="E20" s="3">
        <f t="shared" si="0"/>
        <v>1692</v>
      </c>
      <c r="F20" s="4">
        <f>(E20*100)/D20</f>
        <v>16.957306073361394</v>
      </c>
    </row>
    <row r="21" spans="2:6" x14ac:dyDescent="0.35">
      <c r="B21" t="s">
        <v>19</v>
      </c>
      <c r="C21">
        <v>41505</v>
      </c>
      <c r="D21">
        <v>35342</v>
      </c>
      <c r="E21" s="3">
        <f t="shared" si="0"/>
        <v>6163</v>
      </c>
      <c r="F21" s="4">
        <f t="shared" si="1"/>
        <v>17.438175541848224</v>
      </c>
    </row>
    <row r="22" spans="2:6" x14ac:dyDescent="0.35">
      <c r="B22" t="s">
        <v>20</v>
      </c>
      <c r="C22">
        <v>16489</v>
      </c>
      <c r="D22">
        <v>16040</v>
      </c>
      <c r="E22" s="3">
        <f t="shared" si="0"/>
        <v>449</v>
      </c>
      <c r="F22" s="4">
        <f t="shared" si="1"/>
        <v>2.7992518703241895</v>
      </c>
    </row>
    <row r="23" spans="2:6" x14ac:dyDescent="0.35">
      <c r="C23">
        <f>SUM(C3:C22)</f>
        <v>455383</v>
      </c>
      <c r="D23">
        <f>SUM(D3:D22)</f>
        <v>433574</v>
      </c>
      <c r="E23" s="3">
        <f t="shared" si="0"/>
        <v>21809</v>
      </c>
      <c r="F23" s="4">
        <f t="shared" si="1"/>
        <v>5.0300525400508329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9F15F-4C50-754F-B2D2-51DF1ECE4500}">
  <dimension ref="A1:D25"/>
  <sheetViews>
    <sheetView workbookViewId="0"/>
  </sheetViews>
  <sheetFormatPr defaultColWidth="10.6640625" defaultRowHeight="15.5" x14ac:dyDescent="0.35"/>
  <cols>
    <col min="1" max="1" width="46.5" customWidth="1"/>
    <col min="3" max="3" width="12.58203125" bestFit="1" customWidth="1"/>
    <col min="4" max="4" width="10.83203125" style="5"/>
  </cols>
  <sheetData>
    <row r="1" spans="1:4" ht="124" x14ac:dyDescent="0.35">
      <c r="A1" s="8" t="s">
        <v>59</v>
      </c>
    </row>
    <row r="2" spans="1:4" x14ac:dyDescent="0.35">
      <c r="B2" s="1" t="s">
        <v>0</v>
      </c>
      <c r="C2" s="1" t="s">
        <v>21</v>
      </c>
      <c r="D2" s="5" t="s">
        <v>50</v>
      </c>
    </row>
    <row r="3" spans="1:4" x14ac:dyDescent="0.35">
      <c r="B3" t="s">
        <v>1</v>
      </c>
      <c r="C3">
        <v>2235</v>
      </c>
      <c r="D3" s="5">
        <f>C3/455383</f>
        <v>4.9079565991703685E-3</v>
      </c>
    </row>
    <row r="4" spans="1:4" x14ac:dyDescent="0.35">
      <c r="B4" t="s">
        <v>2</v>
      </c>
      <c r="C4">
        <v>34829</v>
      </c>
      <c r="D4" s="5">
        <f t="shared" ref="D4:D22" si="0">C4/455383</f>
        <v>7.6482872658838824E-2</v>
      </c>
    </row>
    <row r="5" spans="1:4" x14ac:dyDescent="0.35">
      <c r="B5" t="s">
        <v>3</v>
      </c>
      <c r="C5">
        <v>52642</v>
      </c>
      <c r="D5" s="5">
        <f t="shared" si="0"/>
        <v>0.11559939655191344</v>
      </c>
    </row>
    <row r="6" spans="1:4" x14ac:dyDescent="0.35">
      <c r="B6" t="s">
        <v>4</v>
      </c>
      <c r="C6">
        <v>14181</v>
      </c>
      <c r="D6" s="5">
        <f t="shared" si="0"/>
        <v>3.1140819925205815E-2</v>
      </c>
    </row>
    <row r="7" spans="1:4" x14ac:dyDescent="0.35">
      <c r="B7" t="s">
        <v>5</v>
      </c>
      <c r="C7">
        <v>39887</v>
      </c>
      <c r="D7" s="5">
        <f t="shared" si="0"/>
        <v>8.7590006653739824E-2</v>
      </c>
    </row>
    <row r="8" spans="1:4" x14ac:dyDescent="0.35">
      <c r="B8" t="s">
        <v>6</v>
      </c>
      <c r="C8">
        <v>20705</v>
      </c>
      <c r="D8" s="5">
        <f t="shared" si="0"/>
        <v>4.5467222096564869E-2</v>
      </c>
    </row>
    <row r="9" spans="1:4" x14ac:dyDescent="0.35">
      <c r="B9" t="s">
        <v>7</v>
      </c>
      <c r="C9">
        <v>14511</v>
      </c>
      <c r="D9" s="5">
        <f t="shared" si="0"/>
        <v>3.1865484657969227E-2</v>
      </c>
    </row>
    <row r="10" spans="1:4" x14ac:dyDescent="0.35">
      <c r="B10" t="s">
        <v>8</v>
      </c>
      <c r="C10">
        <v>39730</v>
      </c>
      <c r="D10" s="5">
        <f t="shared" si="0"/>
        <v>8.7245241917243282E-2</v>
      </c>
    </row>
    <row r="11" spans="1:4" x14ac:dyDescent="0.35">
      <c r="B11" t="s">
        <v>9</v>
      </c>
      <c r="C11">
        <v>29146</v>
      </c>
      <c r="D11" s="5">
        <f t="shared" si="0"/>
        <v>6.400326757915864E-2</v>
      </c>
    </row>
    <row r="12" spans="1:4" x14ac:dyDescent="0.35">
      <c r="B12" t="s">
        <v>10</v>
      </c>
      <c r="C12">
        <v>10373</v>
      </c>
      <c r="D12" s="5">
        <f t="shared" si="0"/>
        <v>2.2778628099863193E-2</v>
      </c>
    </row>
    <row r="13" spans="1:4" x14ac:dyDescent="0.35">
      <c r="B13" t="s">
        <v>11</v>
      </c>
      <c r="C13">
        <v>11950</v>
      </c>
      <c r="D13" s="5">
        <f t="shared" si="0"/>
        <v>2.6241647140978035E-2</v>
      </c>
    </row>
    <row r="14" spans="1:4" x14ac:dyDescent="0.35">
      <c r="B14" t="s">
        <v>12</v>
      </c>
      <c r="C14">
        <v>37354</v>
      </c>
      <c r="D14" s="5">
        <f t="shared" si="0"/>
        <v>8.2027655841346733E-2</v>
      </c>
    </row>
    <row r="15" spans="1:4" x14ac:dyDescent="0.35">
      <c r="B15" t="s">
        <v>13</v>
      </c>
      <c r="C15">
        <v>13567</v>
      </c>
      <c r="D15" s="5">
        <f t="shared" si="0"/>
        <v>2.9792504331518744E-2</v>
      </c>
    </row>
    <row r="16" spans="1:4" x14ac:dyDescent="0.35">
      <c r="B16" t="s">
        <v>14</v>
      </c>
      <c r="C16">
        <v>3164</v>
      </c>
      <c r="D16" s="5">
        <f t="shared" si="0"/>
        <v>6.9479976195861506E-3</v>
      </c>
    </row>
    <row r="17" spans="2:4" x14ac:dyDescent="0.35">
      <c r="B17" t="s">
        <v>15</v>
      </c>
      <c r="C17">
        <v>24756</v>
      </c>
      <c r="D17" s="5">
        <f t="shared" si="0"/>
        <v>5.436303067966964E-2</v>
      </c>
    </row>
    <row r="18" spans="2:4" x14ac:dyDescent="0.35">
      <c r="B18" t="s">
        <v>16</v>
      </c>
      <c r="C18">
        <v>31373</v>
      </c>
      <c r="D18" s="5">
        <f t="shared" si="0"/>
        <v>6.8893656548443843E-2</v>
      </c>
    </row>
    <row r="19" spans="2:4" x14ac:dyDescent="0.35">
      <c r="B19" t="s">
        <v>17</v>
      </c>
      <c r="C19">
        <v>5316</v>
      </c>
      <c r="D19" s="5">
        <f t="shared" si="0"/>
        <v>1.1673690058697844E-2</v>
      </c>
    </row>
    <row r="20" spans="2:4" x14ac:dyDescent="0.35">
      <c r="B20" t="s">
        <v>18</v>
      </c>
      <c r="C20">
        <v>11670</v>
      </c>
      <c r="D20" s="5">
        <f t="shared" si="0"/>
        <v>2.562678009499696E-2</v>
      </c>
    </row>
    <row r="21" spans="2:4" x14ac:dyDescent="0.35">
      <c r="B21" t="s">
        <v>19</v>
      </c>
      <c r="C21">
        <v>41505</v>
      </c>
      <c r="D21" s="5">
        <f t="shared" si="0"/>
        <v>9.1143059798016179E-2</v>
      </c>
    </row>
    <row r="22" spans="2:4" x14ac:dyDescent="0.35">
      <c r="B22" t="s">
        <v>20</v>
      </c>
      <c r="C22">
        <v>16489</v>
      </c>
      <c r="D22" s="5">
        <f t="shared" si="0"/>
        <v>3.6209081147078395E-2</v>
      </c>
    </row>
    <row r="23" spans="2:4" x14ac:dyDescent="0.35">
      <c r="C23">
        <f>SUM(C3:C22)</f>
        <v>455383</v>
      </c>
    </row>
    <row r="24" spans="2:4" x14ac:dyDescent="0.35">
      <c r="C24">
        <f>4715/52642</f>
        <v>8.9567265681395086E-2</v>
      </c>
    </row>
    <row r="25" spans="2:4" x14ac:dyDescent="0.35">
      <c r="C25">
        <f>16843/37354</f>
        <v>0.4509021791508272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13318-6995-154C-B76F-A2E0C0B13CE0}">
  <dimension ref="A1:F22"/>
  <sheetViews>
    <sheetView workbookViewId="0"/>
  </sheetViews>
  <sheetFormatPr defaultColWidth="10.6640625" defaultRowHeight="15.5" x14ac:dyDescent="0.35"/>
  <cols>
    <col min="1" max="1" width="62.6640625" customWidth="1"/>
    <col min="3" max="3" width="12.58203125" bestFit="1" customWidth="1"/>
    <col min="4" max="4" width="16.58203125" bestFit="1" customWidth="1"/>
    <col min="5" max="5" width="10.83203125" style="6"/>
  </cols>
  <sheetData>
    <row r="1" spans="1:6" ht="93" x14ac:dyDescent="0.35">
      <c r="A1" s="8" t="s">
        <v>58</v>
      </c>
    </row>
    <row r="2" spans="1:6" x14ac:dyDescent="0.35">
      <c r="B2" s="1" t="s">
        <v>0</v>
      </c>
      <c r="C2" s="1" t="s">
        <v>21</v>
      </c>
      <c r="D2" t="s">
        <v>51</v>
      </c>
      <c r="E2" s="6" t="s">
        <v>52</v>
      </c>
      <c r="F2" t="s">
        <v>53</v>
      </c>
    </row>
    <row r="3" spans="1:6" x14ac:dyDescent="0.35">
      <c r="B3" t="s">
        <v>1</v>
      </c>
      <c r="C3">
        <v>2235</v>
      </c>
      <c r="D3" t="s">
        <v>23</v>
      </c>
      <c r="E3">
        <v>372</v>
      </c>
      <c r="F3" s="6">
        <f t="shared" ref="F3:F22" si="0">E3/C3</f>
        <v>0.16644295302013423</v>
      </c>
    </row>
    <row r="4" spans="1:6" x14ac:dyDescent="0.35">
      <c r="B4" t="s">
        <v>2</v>
      </c>
      <c r="C4">
        <v>34829</v>
      </c>
      <c r="D4" t="s">
        <v>24</v>
      </c>
      <c r="E4">
        <v>2514</v>
      </c>
      <c r="F4" s="6">
        <f t="shared" si="0"/>
        <v>7.2181228286772522E-2</v>
      </c>
    </row>
    <row r="5" spans="1:6" x14ac:dyDescent="0.35">
      <c r="B5" t="s">
        <v>3</v>
      </c>
      <c r="C5">
        <v>52642</v>
      </c>
      <c r="D5" t="s">
        <v>25</v>
      </c>
      <c r="E5">
        <v>4714</v>
      </c>
      <c r="F5" s="6">
        <f t="shared" si="0"/>
        <v>8.9548269442650361E-2</v>
      </c>
    </row>
    <row r="6" spans="1:6" x14ac:dyDescent="0.35">
      <c r="B6" t="s">
        <v>4</v>
      </c>
      <c r="C6">
        <v>14181</v>
      </c>
      <c r="D6" t="s">
        <v>26</v>
      </c>
      <c r="E6">
        <v>4258</v>
      </c>
      <c r="F6" s="6">
        <f t="shared" si="0"/>
        <v>0.30026091248854103</v>
      </c>
    </row>
    <row r="7" spans="1:6" x14ac:dyDescent="0.35">
      <c r="B7" t="s">
        <v>5</v>
      </c>
      <c r="C7">
        <v>39887</v>
      </c>
      <c r="D7" t="s">
        <v>27</v>
      </c>
      <c r="E7">
        <v>4514</v>
      </c>
      <c r="F7" s="6">
        <f t="shared" si="0"/>
        <v>0.1131697044149723</v>
      </c>
    </row>
    <row r="8" spans="1:6" x14ac:dyDescent="0.35">
      <c r="B8" t="s">
        <v>6</v>
      </c>
      <c r="C8">
        <v>20705</v>
      </c>
      <c r="D8" t="s">
        <v>28</v>
      </c>
      <c r="E8">
        <v>10333</v>
      </c>
      <c r="F8" s="6">
        <f t="shared" si="0"/>
        <v>0.49905819850277711</v>
      </c>
    </row>
    <row r="9" spans="1:6" x14ac:dyDescent="0.35">
      <c r="B9" t="s">
        <v>7</v>
      </c>
      <c r="C9">
        <v>14511</v>
      </c>
      <c r="D9" t="s">
        <v>29</v>
      </c>
      <c r="E9">
        <v>1376</v>
      </c>
      <c r="F9" s="6">
        <f t="shared" si="0"/>
        <v>9.4824615808696847E-2</v>
      </c>
    </row>
    <row r="10" spans="1:6" x14ac:dyDescent="0.35">
      <c r="B10" t="s">
        <v>8</v>
      </c>
      <c r="C10">
        <v>39730</v>
      </c>
      <c r="D10" t="s">
        <v>30</v>
      </c>
      <c r="E10">
        <v>2655</v>
      </c>
      <c r="F10" s="6">
        <f t="shared" si="0"/>
        <v>6.6826076013088348E-2</v>
      </c>
    </row>
    <row r="11" spans="1:6" x14ac:dyDescent="0.35">
      <c r="B11" t="s">
        <v>9</v>
      </c>
      <c r="C11">
        <v>29146</v>
      </c>
      <c r="D11" t="s">
        <v>31</v>
      </c>
      <c r="E11">
        <v>2427</v>
      </c>
      <c r="F11" s="6">
        <f t="shared" si="0"/>
        <v>8.3270431620119392E-2</v>
      </c>
    </row>
    <row r="12" spans="1:6" x14ac:dyDescent="0.35">
      <c r="B12" t="s">
        <v>10</v>
      </c>
      <c r="C12">
        <v>10373</v>
      </c>
      <c r="D12" t="s">
        <v>32</v>
      </c>
      <c r="E12">
        <v>8186</v>
      </c>
      <c r="F12" s="6">
        <f t="shared" si="0"/>
        <v>0.78916417622674251</v>
      </c>
    </row>
    <row r="13" spans="1:6" x14ac:dyDescent="0.35">
      <c r="B13" t="s">
        <v>11</v>
      </c>
      <c r="C13">
        <v>11950</v>
      </c>
      <c r="D13" t="s">
        <v>33</v>
      </c>
      <c r="E13">
        <v>3512</v>
      </c>
      <c r="F13" s="6">
        <f t="shared" si="0"/>
        <v>0.29389121338912133</v>
      </c>
    </row>
    <row r="14" spans="1:6" x14ac:dyDescent="0.35">
      <c r="B14" t="s">
        <v>12</v>
      </c>
      <c r="C14">
        <v>37354</v>
      </c>
      <c r="D14" t="s">
        <v>34</v>
      </c>
      <c r="E14">
        <v>16843</v>
      </c>
      <c r="F14" s="6">
        <f t="shared" si="0"/>
        <v>0.4509021791508272</v>
      </c>
    </row>
    <row r="15" spans="1:6" x14ac:dyDescent="0.35">
      <c r="B15" t="s">
        <v>13</v>
      </c>
      <c r="C15">
        <v>13567</v>
      </c>
      <c r="D15" t="s">
        <v>35</v>
      </c>
      <c r="E15">
        <v>6111</v>
      </c>
      <c r="F15" s="6">
        <f t="shared" si="0"/>
        <v>0.45043119333677306</v>
      </c>
    </row>
    <row r="16" spans="1:6" x14ac:dyDescent="0.35">
      <c r="B16" t="s">
        <v>14</v>
      </c>
      <c r="C16">
        <v>3164</v>
      </c>
      <c r="D16" t="s">
        <v>36</v>
      </c>
      <c r="E16">
        <v>2336</v>
      </c>
      <c r="F16" s="6">
        <f t="shared" si="0"/>
        <v>0.73830594184576481</v>
      </c>
    </row>
    <row r="17" spans="2:6" x14ac:dyDescent="0.35">
      <c r="B17" t="s">
        <v>15</v>
      </c>
      <c r="C17">
        <v>24756</v>
      </c>
      <c r="D17" t="s">
        <v>37</v>
      </c>
      <c r="E17">
        <v>3440</v>
      </c>
      <c r="F17" s="6">
        <f t="shared" si="0"/>
        <v>0.13895621263532074</v>
      </c>
    </row>
    <row r="18" spans="2:6" x14ac:dyDescent="0.35">
      <c r="B18" t="s">
        <v>16</v>
      </c>
      <c r="C18">
        <v>31373</v>
      </c>
      <c r="D18" t="s">
        <v>38</v>
      </c>
      <c r="E18">
        <v>1559</v>
      </c>
      <c r="F18" s="6">
        <f t="shared" si="0"/>
        <v>4.9692410671596597E-2</v>
      </c>
    </row>
    <row r="19" spans="2:6" x14ac:dyDescent="0.35">
      <c r="B19" t="s">
        <v>17</v>
      </c>
      <c r="C19">
        <v>5316</v>
      </c>
      <c r="D19" t="s">
        <v>39</v>
      </c>
      <c r="E19">
        <v>2952</v>
      </c>
      <c r="F19" s="6">
        <f t="shared" si="0"/>
        <v>0.5553047404063205</v>
      </c>
    </row>
    <row r="20" spans="2:6" x14ac:dyDescent="0.35">
      <c r="B20" t="s">
        <v>18</v>
      </c>
      <c r="C20">
        <v>11670</v>
      </c>
      <c r="D20" t="s">
        <v>40</v>
      </c>
      <c r="E20">
        <v>624</v>
      </c>
      <c r="F20" s="6">
        <f t="shared" si="0"/>
        <v>5.3470437017994858E-2</v>
      </c>
    </row>
    <row r="21" spans="2:6" x14ac:dyDescent="0.35">
      <c r="B21" t="s">
        <v>19</v>
      </c>
      <c r="C21">
        <v>41505</v>
      </c>
      <c r="D21" t="s">
        <v>41</v>
      </c>
      <c r="E21">
        <v>2795</v>
      </c>
      <c r="F21" s="6">
        <f t="shared" si="0"/>
        <v>6.7341284182628594E-2</v>
      </c>
    </row>
    <row r="22" spans="2:6" x14ac:dyDescent="0.35">
      <c r="B22" t="s">
        <v>20</v>
      </c>
      <c r="C22">
        <v>16489</v>
      </c>
      <c r="D22" t="s">
        <v>42</v>
      </c>
      <c r="E22">
        <v>1529</v>
      </c>
      <c r="F22" s="6">
        <f t="shared" si="0"/>
        <v>9.2728485657104731E-2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13BE8-3C8D-4049-9E48-13D9E519CF77}">
  <dimension ref="A1:E26"/>
  <sheetViews>
    <sheetView workbookViewId="0"/>
  </sheetViews>
  <sheetFormatPr defaultColWidth="10.6640625" defaultRowHeight="15.5" x14ac:dyDescent="0.35"/>
  <cols>
    <col min="1" max="1" width="67" bestFit="1" customWidth="1"/>
    <col min="4" max="4" width="19.5" bestFit="1" customWidth="1"/>
    <col min="5" max="5" width="10.83203125" style="6"/>
  </cols>
  <sheetData>
    <row r="1" spans="1:5" ht="93" x14ac:dyDescent="0.35">
      <c r="A1" s="8" t="s">
        <v>57</v>
      </c>
    </row>
    <row r="2" spans="1:5" x14ac:dyDescent="0.35">
      <c r="B2" s="1" t="s">
        <v>0</v>
      </c>
      <c r="C2" s="1" t="s">
        <v>21</v>
      </c>
      <c r="D2" t="s">
        <v>54</v>
      </c>
      <c r="E2" s="6" t="s">
        <v>55</v>
      </c>
    </row>
    <row r="3" spans="1:5" x14ac:dyDescent="0.35">
      <c r="B3" t="s">
        <v>1</v>
      </c>
      <c r="C3">
        <v>2235</v>
      </c>
      <c r="D3">
        <v>3261</v>
      </c>
      <c r="E3" s="7">
        <f>C3/D3</f>
        <v>0.68537258509659615</v>
      </c>
    </row>
    <row r="4" spans="1:5" x14ac:dyDescent="0.35">
      <c r="B4" t="s">
        <v>2</v>
      </c>
      <c r="C4">
        <v>34829</v>
      </c>
      <c r="D4">
        <v>25387</v>
      </c>
      <c r="E4" s="7">
        <f t="shared" ref="E4:E22" si="0">C4/D4</f>
        <v>1.3719226375704101</v>
      </c>
    </row>
    <row r="5" spans="1:5" x14ac:dyDescent="0.35">
      <c r="B5" t="s">
        <v>3</v>
      </c>
      <c r="C5">
        <v>52642</v>
      </c>
      <c r="D5">
        <v>23864</v>
      </c>
      <c r="E5" s="7">
        <f t="shared" si="0"/>
        <v>2.2059168622192424</v>
      </c>
    </row>
    <row r="6" spans="1:5" x14ac:dyDescent="0.35">
      <c r="B6" t="s">
        <v>4</v>
      </c>
      <c r="C6">
        <v>14181</v>
      </c>
      <c r="D6">
        <v>5416</v>
      </c>
      <c r="E6" s="7">
        <f t="shared" si="0"/>
        <v>2.6183530280649925</v>
      </c>
    </row>
    <row r="7" spans="1:5" x14ac:dyDescent="0.35">
      <c r="B7" t="s">
        <v>5</v>
      </c>
      <c r="C7">
        <v>39887</v>
      </c>
      <c r="D7">
        <v>18407</v>
      </c>
      <c r="E7" s="7">
        <f t="shared" si="0"/>
        <v>2.1669473569837563</v>
      </c>
    </row>
    <row r="8" spans="1:5" x14ac:dyDescent="0.35">
      <c r="B8" t="s">
        <v>6</v>
      </c>
      <c r="C8">
        <v>20705</v>
      </c>
      <c r="D8">
        <v>13606</v>
      </c>
      <c r="E8" s="7">
        <f t="shared" si="0"/>
        <v>1.5217551080405702</v>
      </c>
    </row>
    <row r="9" spans="1:5" x14ac:dyDescent="0.35">
      <c r="B9" t="s">
        <v>7</v>
      </c>
      <c r="C9">
        <v>14511</v>
      </c>
      <c r="D9">
        <v>7862</v>
      </c>
      <c r="E9" s="7">
        <f t="shared" si="0"/>
        <v>1.8457135588908675</v>
      </c>
    </row>
    <row r="10" spans="1:5" x14ac:dyDescent="0.35">
      <c r="B10" t="s">
        <v>8</v>
      </c>
      <c r="C10">
        <v>39730</v>
      </c>
      <c r="D10">
        <v>22453</v>
      </c>
      <c r="E10" s="7">
        <f t="shared" si="0"/>
        <v>1.769474012381419</v>
      </c>
    </row>
    <row r="11" spans="1:5" x14ac:dyDescent="0.35">
      <c r="B11" t="s">
        <v>9</v>
      </c>
      <c r="C11">
        <v>29146</v>
      </c>
      <c r="D11">
        <v>22987</v>
      </c>
      <c r="E11" s="7">
        <f t="shared" si="0"/>
        <v>1.267934049680254</v>
      </c>
    </row>
    <row r="12" spans="1:5" x14ac:dyDescent="0.35">
      <c r="B12" t="s">
        <v>10</v>
      </c>
      <c r="C12">
        <v>10373</v>
      </c>
      <c r="D12">
        <v>8464</v>
      </c>
      <c r="E12" s="7">
        <f t="shared" si="0"/>
        <v>1.2255434782608696</v>
      </c>
    </row>
    <row r="13" spans="1:5" x14ac:dyDescent="0.35">
      <c r="B13" t="s">
        <v>11</v>
      </c>
      <c r="C13">
        <v>11950</v>
      </c>
      <c r="D13">
        <v>9401</v>
      </c>
      <c r="E13" s="7">
        <f t="shared" si="0"/>
        <v>1.2711413679395809</v>
      </c>
    </row>
    <row r="14" spans="1:5" x14ac:dyDescent="0.35">
      <c r="B14" t="s">
        <v>12</v>
      </c>
      <c r="C14">
        <v>37354</v>
      </c>
      <c r="D14">
        <v>17232</v>
      </c>
      <c r="E14" s="7">
        <f t="shared" si="0"/>
        <v>2.167711234911792</v>
      </c>
    </row>
    <row r="15" spans="1:5" x14ac:dyDescent="0.35">
      <c r="B15" t="s">
        <v>13</v>
      </c>
      <c r="C15">
        <v>13567</v>
      </c>
      <c r="D15">
        <v>10832</v>
      </c>
      <c r="E15" s="7">
        <f t="shared" si="0"/>
        <v>1.2524926144756279</v>
      </c>
    </row>
    <row r="16" spans="1:5" x14ac:dyDescent="0.35">
      <c r="B16" t="s">
        <v>14</v>
      </c>
      <c r="C16">
        <v>3164</v>
      </c>
      <c r="D16">
        <v>4461</v>
      </c>
      <c r="E16" s="7">
        <f t="shared" si="0"/>
        <v>0.70925801389822907</v>
      </c>
    </row>
    <row r="17" spans="2:5" x14ac:dyDescent="0.35">
      <c r="B17" t="s">
        <v>15</v>
      </c>
      <c r="C17">
        <v>24756</v>
      </c>
      <c r="D17">
        <v>13671</v>
      </c>
      <c r="E17" s="7">
        <f t="shared" si="0"/>
        <v>1.8108404652183454</v>
      </c>
    </row>
    <row r="18" spans="2:5" x14ac:dyDescent="0.35">
      <c r="B18" t="s">
        <v>16</v>
      </c>
      <c r="C18">
        <v>31373</v>
      </c>
      <c r="D18">
        <v>19541</v>
      </c>
      <c r="E18" s="7">
        <f t="shared" si="0"/>
        <v>1.6054961363287448</v>
      </c>
    </row>
    <row r="19" spans="2:5" x14ac:dyDescent="0.35">
      <c r="B19" t="s">
        <v>17</v>
      </c>
      <c r="C19">
        <v>5316</v>
      </c>
      <c r="D19">
        <v>10073</v>
      </c>
      <c r="E19" s="7">
        <f t="shared" si="0"/>
        <v>0.52774744366127269</v>
      </c>
    </row>
    <row r="20" spans="2:5" x14ac:dyDescent="0.35">
      <c r="B20" t="s">
        <v>18</v>
      </c>
      <c r="C20">
        <v>11670</v>
      </c>
      <c r="D20">
        <v>15222</v>
      </c>
      <c r="E20" s="7">
        <f t="shared" si="0"/>
        <v>0.76665352778872686</v>
      </c>
    </row>
    <row r="21" spans="2:5" x14ac:dyDescent="0.35">
      <c r="B21" t="s">
        <v>19</v>
      </c>
      <c r="C21">
        <v>41505</v>
      </c>
      <c r="D21">
        <v>25832</v>
      </c>
      <c r="E21" s="7">
        <f t="shared" si="0"/>
        <v>1.6067280891917002</v>
      </c>
    </row>
    <row r="22" spans="2:5" x14ac:dyDescent="0.35">
      <c r="B22" t="s">
        <v>20</v>
      </c>
      <c r="C22">
        <v>16489</v>
      </c>
      <c r="D22">
        <v>24100</v>
      </c>
      <c r="E22" s="7">
        <f t="shared" si="0"/>
        <v>0.68419087136929457</v>
      </c>
    </row>
    <row r="26" spans="2:5" x14ac:dyDescent="0.35">
      <c r="B26" t="s">
        <v>43</v>
      </c>
      <c r="C26">
        <f>CORREL(C3:C22,D3:D22)</f>
        <v>0.81813701524263727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63F4E-DC66-4441-B620-F9CB2E88F300}">
  <dimension ref="A1:E22"/>
  <sheetViews>
    <sheetView workbookViewId="0"/>
  </sheetViews>
  <sheetFormatPr defaultColWidth="10.6640625" defaultRowHeight="15.5" x14ac:dyDescent="0.35"/>
  <cols>
    <col min="1" max="1" width="255.58203125" bestFit="1" customWidth="1"/>
    <col min="3" max="3" width="14.6640625" bestFit="1" customWidth="1"/>
    <col min="4" max="4" width="14.08203125" bestFit="1" customWidth="1"/>
  </cols>
  <sheetData>
    <row r="1" spans="1:5" ht="77.5" x14ac:dyDescent="0.35">
      <c r="A1" s="8" t="s">
        <v>56</v>
      </c>
    </row>
    <row r="2" spans="1:5" x14ac:dyDescent="0.35">
      <c r="B2" s="1" t="s">
        <v>0</v>
      </c>
      <c r="C2" s="1" t="s">
        <v>44</v>
      </c>
      <c r="D2" s="1" t="s">
        <v>46</v>
      </c>
      <c r="E2" s="1" t="s">
        <v>45</v>
      </c>
    </row>
    <row r="3" spans="1:5" x14ac:dyDescent="0.35">
      <c r="B3" t="s">
        <v>1</v>
      </c>
      <c r="C3">
        <v>2235</v>
      </c>
      <c r="D3">
        <v>87</v>
      </c>
      <c r="E3" s="6">
        <f>D3/C3</f>
        <v>3.8926174496644296E-2</v>
      </c>
    </row>
    <row r="4" spans="1:5" x14ac:dyDescent="0.35">
      <c r="B4" t="s">
        <v>2</v>
      </c>
      <c r="C4">
        <v>34829</v>
      </c>
      <c r="D4">
        <v>348</v>
      </c>
      <c r="E4" s="6">
        <f t="shared" ref="E4:E22" si="0">D4/C4</f>
        <v>9.9916736053288924E-3</v>
      </c>
    </row>
    <row r="5" spans="1:5" x14ac:dyDescent="0.35">
      <c r="B5" t="s">
        <v>3</v>
      </c>
      <c r="C5">
        <v>52642</v>
      </c>
      <c r="D5">
        <v>474</v>
      </c>
      <c r="E5" s="6">
        <f t="shared" si="0"/>
        <v>9.0042171650013304E-3</v>
      </c>
    </row>
    <row r="6" spans="1:5" x14ac:dyDescent="0.35">
      <c r="B6" t="s">
        <v>4</v>
      </c>
      <c r="C6">
        <v>14181</v>
      </c>
      <c r="D6">
        <v>246</v>
      </c>
      <c r="E6" s="6">
        <f t="shared" si="0"/>
        <v>1.7347154643537126E-2</v>
      </c>
    </row>
    <row r="7" spans="1:5" x14ac:dyDescent="0.35">
      <c r="B7" t="s">
        <v>5</v>
      </c>
      <c r="C7">
        <v>39887</v>
      </c>
      <c r="D7">
        <v>360</v>
      </c>
      <c r="E7" s="6">
        <f t="shared" si="0"/>
        <v>9.0254970291072274E-3</v>
      </c>
    </row>
    <row r="8" spans="1:5" x14ac:dyDescent="0.35">
      <c r="B8" t="s">
        <v>6</v>
      </c>
      <c r="C8">
        <v>20705</v>
      </c>
      <c r="D8">
        <v>656</v>
      </c>
      <c r="E8" s="6">
        <f t="shared" si="0"/>
        <v>3.1683168316831684E-2</v>
      </c>
    </row>
    <row r="9" spans="1:5" x14ac:dyDescent="0.35">
      <c r="B9" t="s">
        <v>7</v>
      </c>
      <c r="C9">
        <v>14511</v>
      </c>
      <c r="D9">
        <v>157</v>
      </c>
      <c r="E9" s="6">
        <f t="shared" si="0"/>
        <v>1.0819378402591139E-2</v>
      </c>
    </row>
    <row r="10" spans="1:5" x14ac:dyDescent="0.35">
      <c r="B10" t="s">
        <v>8</v>
      </c>
      <c r="C10">
        <v>39730</v>
      </c>
      <c r="D10">
        <v>380</v>
      </c>
      <c r="E10" s="6">
        <f t="shared" si="0"/>
        <v>9.5645607853007807E-3</v>
      </c>
    </row>
    <row r="11" spans="1:5" x14ac:dyDescent="0.35">
      <c r="B11" t="s">
        <v>9</v>
      </c>
      <c r="C11">
        <v>29146</v>
      </c>
      <c r="D11">
        <v>278</v>
      </c>
      <c r="E11" s="6">
        <f t="shared" si="0"/>
        <v>9.5381870582584224E-3</v>
      </c>
    </row>
    <row r="12" spans="1:5" x14ac:dyDescent="0.35">
      <c r="B12" t="s">
        <v>10</v>
      </c>
      <c r="C12">
        <v>10373</v>
      </c>
      <c r="D12">
        <v>101</v>
      </c>
      <c r="E12" s="6">
        <f t="shared" si="0"/>
        <v>9.7368167357562898E-3</v>
      </c>
    </row>
    <row r="13" spans="1:5" x14ac:dyDescent="0.35">
      <c r="B13" t="s">
        <v>11</v>
      </c>
      <c r="C13">
        <v>11950</v>
      </c>
      <c r="D13">
        <v>101</v>
      </c>
      <c r="E13" s="6">
        <f t="shared" si="0"/>
        <v>8.4518828451882848E-3</v>
      </c>
    </row>
    <row r="14" spans="1:5" x14ac:dyDescent="0.35">
      <c r="B14" t="s">
        <v>12</v>
      </c>
      <c r="C14">
        <v>37354</v>
      </c>
      <c r="D14">
        <v>282</v>
      </c>
      <c r="E14" s="6">
        <f t="shared" si="0"/>
        <v>7.5493923006906887E-3</v>
      </c>
    </row>
    <row r="15" spans="1:5" x14ac:dyDescent="0.35">
      <c r="B15" t="s">
        <v>13</v>
      </c>
      <c r="C15">
        <v>13567</v>
      </c>
      <c r="D15">
        <v>154</v>
      </c>
      <c r="E15" s="6">
        <f t="shared" si="0"/>
        <v>1.135107245522223E-2</v>
      </c>
    </row>
    <row r="16" spans="1:5" x14ac:dyDescent="0.35">
      <c r="B16" t="s">
        <v>14</v>
      </c>
      <c r="C16">
        <v>3164</v>
      </c>
      <c r="D16">
        <v>63</v>
      </c>
      <c r="E16" s="6">
        <f t="shared" si="0"/>
        <v>1.9911504424778761E-2</v>
      </c>
    </row>
    <row r="17" spans="2:5" x14ac:dyDescent="0.35">
      <c r="B17" t="s">
        <v>15</v>
      </c>
      <c r="C17">
        <v>24756</v>
      </c>
      <c r="D17">
        <v>255</v>
      </c>
      <c r="E17" s="6">
        <f t="shared" si="0"/>
        <v>1.0300533204071741E-2</v>
      </c>
    </row>
    <row r="18" spans="2:5" x14ac:dyDescent="0.35">
      <c r="B18" t="s">
        <v>16</v>
      </c>
      <c r="C18">
        <v>31373</v>
      </c>
      <c r="D18">
        <v>215</v>
      </c>
      <c r="E18" s="6">
        <f t="shared" si="0"/>
        <v>6.853026487744239E-3</v>
      </c>
    </row>
    <row r="19" spans="2:5" x14ac:dyDescent="0.35">
      <c r="B19" t="s">
        <v>17</v>
      </c>
      <c r="C19">
        <v>5316</v>
      </c>
      <c r="D19">
        <v>78</v>
      </c>
      <c r="E19" s="6">
        <f t="shared" si="0"/>
        <v>1.4672686230248307E-2</v>
      </c>
    </row>
    <row r="20" spans="2:5" x14ac:dyDescent="0.35">
      <c r="B20" t="s">
        <v>18</v>
      </c>
      <c r="C20">
        <v>11670</v>
      </c>
      <c r="D20">
        <v>119</v>
      </c>
      <c r="E20" s="6">
        <f t="shared" si="0"/>
        <v>1.0197086546700942E-2</v>
      </c>
    </row>
    <row r="21" spans="2:5" x14ac:dyDescent="0.35">
      <c r="B21" t="s">
        <v>19</v>
      </c>
      <c r="C21">
        <v>41505</v>
      </c>
      <c r="D21">
        <v>147</v>
      </c>
      <c r="E21" s="6">
        <f t="shared" si="0"/>
        <v>3.5417419588001445E-3</v>
      </c>
    </row>
    <row r="22" spans="2:5" x14ac:dyDescent="0.35">
      <c r="B22" t="s">
        <v>20</v>
      </c>
      <c r="C22">
        <v>16489</v>
      </c>
      <c r="D22">
        <v>180</v>
      </c>
      <c r="E22" s="6">
        <f t="shared" si="0"/>
        <v>1.0916368488082964E-2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IncreaseTokensPercentage</vt:lpstr>
      <vt:lpstr>Counts2023</vt:lpstr>
      <vt:lpstr>Capoluoghi</vt:lpstr>
      <vt:lpstr>CorrSuperficie</vt:lpstr>
      <vt:lpstr>Types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Giuseppe Samo</dc:creator>
  <cp:lastModifiedBy>lenovo</cp:lastModifiedBy>
  <dcterms:created xsi:type="dcterms:W3CDTF">2023-12-07T17:04:11Z</dcterms:created>
  <dcterms:modified xsi:type="dcterms:W3CDTF">2025-02-07T16:07:27Z</dcterms:modified>
</cp:coreProperties>
</file>