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colors3.xml" ContentType="application/vnd.ms-office.chartcolorstyle+xml"/>
  <Override PartName="/xl/charts/colors4.xml" ContentType="application/vnd.ms-office.chartcolorstyle+xml"/>
  <Override PartName="/xl/charts/colors5.xml" ContentType="application/vnd.ms-office.chartcolorstyle+xml"/>
  <Override PartName="/xl/charts/colors6.xml" ContentType="application/vnd.ms-office.chartcolorstyle+xml"/>
  <Override PartName="/xl/charts/colors7.xml" ContentType="application/vnd.ms-office.chartcolorstyle+xml"/>
  <Override PartName="/xl/charts/colors8.xml" ContentType="application/vnd.ms-office.chartcolorstyle+xml"/>
  <Override PartName="/xl/charts/colors9.xml" ContentType="application/vnd.ms-office.chartcolorstyle+xml"/>
  <Override PartName="/xl/charts/style1.xml" ContentType="application/vnd.ms-office.chartstyle+xml"/>
  <Override PartName="/xl/charts/style2.xml" ContentType="application/vnd.ms-office.chartstyle+xml"/>
  <Override PartName="/xl/charts/style3.xml" ContentType="application/vnd.ms-office.chartstyle+xml"/>
  <Override PartName="/xl/charts/style4.xml" ContentType="application/vnd.ms-office.chartstyle+xml"/>
  <Override PartName="/xl/charts/style5.xml" ContentType="application/vnd.ms-office.chartstyle+xml"/>
  <Override PartName="/xl/charts/style6.xml" ContentType="application/vnd.ms-office.chartstyle+xml"/>
  <Override PartName="/xl/charts/style7.xml" ContentType="application/vnd.ms-office.chartstyle+xml"/>
  <Override PartName="/xl/charts/style8.xml" ContentType="application/vnd.ms-office.chartstyle+xml"/>
  <Override PartName="/xl/charts/style9.xml" ContentType="application/vnd.ms-office.chartsty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615" activeTab="3"/>
  </bookViews>
  <sheets>
    <sheet name="目录" sheetId="2" r:id="rId1"/>
    <sheet name="online" sheetId="5" r:id="rId2"/>
    <sheet name="offline" sheetId="16" r:id="rId3"/>
    <sheet name="fig.3" sheetId="12" r:id="rId4"/>
  </sheets>
  <definedNames>
    <definedName name="调1加">#REF!</definedName>
    <definedName name="调1减">#REF!</definedName>
    <definedName name="调2加">#REF!</definedName>
    <definedName name="调2减">#REF!</definedName>
    <definedName name="临界线1">fig.3!$N$7</definedName>
    <definedName name="临界线2">fig.3!$N$8</definedName>
    <definedName name="临界线3">fig.3!$N$9</definedName>
    <definedName name="临界线4">fig.3!$N$10</definedName>
    <definedName name="自加">#REF!</definedName>
    <definedName name="自加1">#REF!</definedName>
    <definedName name="自减">#REF!</definedName>
    <definedName name="自减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<sst xmlns="http://schemas.openxmlformats.org/spreadsheetml/2006/main" count="261" uniqueCount="112">
  <si>
    <t>调节效应的Excel绘图工具 V1.1</t>
  </si>
  <si>
    <r>
      <rPr>
        <sz val="20"/>
        <color theme="1"/>
        <rFont val="黑体"/>
        <charset val="134"/>
      </rPr>
      <t xml:space="preserve">Copyright </t>
    </r>
    <r>
      <rPr>
        <sz val="20"/>
        <color theme="1"/>
        <rFont val="黑体"/>
        <charset val="134"/>
      </rPr>
      <t>©</t>
    </r>
    <r>
      <rPr>
        <sz val="20"/>
        <color theme="1"/>
        <rFont val="黑体"/>
        <charset val="134"/>
      </rPr>
      <t xml:space="preserve"> 2019 邱宗满</t>
    </r>
  </si>
  <si>
    <t>说明</t>
  </si>
  <si>
    <t>①新制作的图表大大简化操作，但仍有些地方无法避免手动设置；</t>
  </si>
  <si>
    <r>
      <rPr>
        <sz val="15"/>
        <color theme="1"/>
        <rFont val="宋体"/>
        <charset val="134"/>
      </rPr>
      <t>②部分图表允许直接使用Process产生的数据制图，</t>
    </r>
    <r>
      <rPr>
        <b/>
        <sz val="15"/>
        <color rgb="FFFF0000"/>
        <rFont val="宋体"/>
        <charset val="134"/>
      </rPr>
      <t>与process v3.4输出的数据顺序完全一致</t>
    </r>
    <r>
      <rPr>
        <sz val="15"/>
        <color theme="1"/>
        <rFont val="宋体"/>
        <charset val="134"/>
      </rPr>
      <t>，为避免其他版本的绘图数据不一致，可至公众号下载v3.4版；</t>
    </r>
  </si>
  <si>
    <t>③所有黄色区域需要填入数据或其他，普通单元格勿改动，需要注意的单元格已添加额外颜色或外框线；</t>
  </si>
  <si>
    <t>④更多内容、工具的未来更新和教程可关注微信公众号：邱宗满。</t>
  </si>
  <si>
    <t>图表目录</t>
  </si>
  <si>
    <r>
      <rPr>
        <sz val="15"/>
        <color theme="1"/>
        <rFont val="宋体"/>
        <charset val="134"/>
      </rPr>
      <t>表序号</t>
    </r>
  </si>
  <si>
    <r>
      <rPr>
        <sz val="15"/>
        <color theme="1"/>
        <rFont val="宋体"/>
        <charset val="134"/>
      </rPr>
      <t>表名称</t>
    </r>
  </si>
  <si>
    <r>
      <rPr>
        <sz val="15"/>
        <color theme="1"/>
        <rFont val="Times New Roman"/>
        <charset val="134"/>
      </rPr>
      <t>1</t>
    </r>
    <r>
      <rPr>
        <sz val="15"/>
        <color theme="1"/>
        <rFont val="宋体"/>
        <charset val="134"/>
      </rPr>
      <t>个调节变量的调节图（</t>
    </r>
    <r>
      <rPr>
        <sz val="15"/>
        <color theme="1"/>
        <rFont val="Times New Roman"/>
        <charset val="134"/>
      </rPr>
      <t>X</t>
    </r>
    <r>
      <rPr>
        <sz val="15"/>
        <color theme="1"/>
        <rFont val="宋体"/>
        <charset val="134"/>
      </rPr>
      <t>、</t>
    </r>
    <r>
      <rPr>
        <sz val="15"/>
        <color theme="1"/>
        <rFont val="Times New Roman"/>
        <charset val="134"/>
      </rPr>
      <t>Mo</t>
    </r>
    <r>
      <rPr>
        <sz val="15"/>
        <color theme="1"/>
        <rFont val="宋体"/>
        <charset val="134"/>
      </rPr>
      <t>为连续）</t>
    </r>
  </si>
  <si>
    <t>基础的调节模型</t>
  </si>
  <si>
    <r>
      <rPr>
        <sz val="15"/>
        <color theme="1"/>
        <rFont val="Times New Roman"/>
        <charset val="134"/>
      </rPr>
      <t>2</t>
    </r>
    <r>
      <rPr>
        <sz val="15"/>
        <color theme="1"/>
        <rFont val="宋体"/>
        <charset val="134"/>
      </rPr>
      <t>个调节变量的调节图（</t>
    </r>
    <r>
      <rPr>
        <sz val="15"/>
        <color theme="1"/>
        <rFont val="Times New Roman"/>
        <charset val="134"/>
      </rPr>
      <t>X</t>
    </r>
    <r>
      <rPr>
        <sz val="15"/>
        <color theme="1"/>
        <rFont val="宋体"/>
        <charset val="134"/>
      </rPr>
      <t>、</t>
    </r>
    <r>
      <rPr>
        <sz val="15"/>
        <color theme="1"/>
        <rFont val="Times New Roman"/>
        <charset val="134"/>
      </rPr>
      <t>Mo1</t>
    </r>
    <r>
      <rPr>
        <sz val="15"/>
        <color theme="1"/>
        <rFont val="宋体"/>
        <charset val="134"/>
      </rPr>
      <t>、</t>
    </r>
    <r>
      <rPr>
        <sz val="15"/>
        <color theme="1"/>
        <rFont val="Times New Roman"/>
        <charset val="134"/>
      </rPr>
      <t>Mo2</t>
    </r>
    <r>
      <rPr>
        <sz val="15"/>
        <color theme="1"/>
        <rFont val="宋体"/>
        <charset val="134"/>
      </rPr>
      <t>为连续）</t>
    </r>
  </si>
  <si>
    <t>适用于两个一阶的调节，也可用于存在二阶调节的情况</t>
  </si>
  <si>
    <r>
      <rPr>
        <sz val="15"/>
        <color theme="1"/>
        <rFont val="Times New Roman"/>
        <charset val="134"/>
      </rPr>
      <t>1</t>
    </r>
    <r>
      <rPr>
        <sz val="15"/>
        <color theme="1"/>
        <rFont val="宋体"/>
        <charset val="134"/>
      </rPr>
      <t>个调节变量的调节图（</t>
    </r>
    <r>
      <rPr>
        <sz val="15"/>
        <color theme="1"/>
        <rFont val="Times New Roman"/>
        <charset val="134"/>
      </rPr>
      <t>X</t>
    </r>
    <r>
      <rPr>
        <sz val="15"/>
        <color theme="1"/>
        <rFont val="宋体"/>
        <charset val="134"/>
      </rPr>
      <t>或</t>
    </r>
    <r>
      <rPr>
        <sz val="15"/>
        <color theme="1"/>
        <rFont val="Times New Roman"/>
        <charset val="134"/>
      </rPr>
      <t>Mo</t>
    </r>
    <r>
      <rPr>
        <sz val="15"/>
        <color theme="1"/>
        <rFont val="宋体"/>
        <charset val="134"/>
      </rPr>
      <t>其中一个为分类）</t>
    </r>
  </si>
  <si>
    <t>最多支持6分类变量</t>
  </si>
  <si>
    <r>
      <rPr>
        <sz val="15"/>
        <color theme="1"/>
        <rFont val="Times New Roman"/>
        <charset val="134"/>
      </rPr>
      <t>2</t>
    </r>
    <r>
      <rPr>
        <sz val="15"/>
        <color theme="1"/>
        <rFont val="宋体"/>
        <charset val="134"/>
      </rPr>
      <t>个调节变量的调节图（</t>
    </r>
    <r>
      <rPr>
        <sz val="15"/>
        <color theme="1"/>
        <rFont val="Times New Roman"/>
        <charset val="134"/>
      </rPr>
      <t>X</t>
    </r>
    <r>
      <rPr>
        <sz val="15"/>
        <color theme="1"/>
        <rFont val="宋体"/>
        <charset val="134"/>
      </rPr>
      <t>、</t>
    </r>
    <r>
      <rPr>
        <sz val="15"/>
        <color theme="1"/>
        <rFont val="Times New Roman"/>
        <charset val="134"/>
      </rPr>
      <t>Mo1</t>
    </r>
    <r>
      <rPr>
        <sz val="15"/>
        <color theme="1"/>
        <rFont val="宋体"/>
        <charset val="134"/>
      </rPr>
      <t>和</t>
    </r>
    <r>
      <rPr>
        <sz val="15"/>
        <color theme="1"/>
        <rFont val="Times New Roman"/>
        <charset val="134"/>
      </rPr>
      <t>Mo2</t>
    </r>
    <r>
      <rPr>
        <sz val="15"/>
        <color theme="1"/>
        <rFont val="宋体"/>
        <charset val="134"/>
      </rPr>
      <t>其中一个为分类）</t>
    </r>
  </si>
  <si>
    <r>
      <rPr>
        <sz val="15"/>
        <color theme="1"/>
        <rFont val="宋体"/>
        <charset val="134"/>
      </rPr>
      <t>最多支持</t>
    </r>
    <r>
      <rPr>
        <sz val="15"/>
        <color theme="1"/>
        <rFont val="Times New Roman"/>
        <charset val="134"/>
      </rPr>
      <t>6</t>
    </r>
    <r>
      <rPr>
        <sz val="15"/>
        <color theme="1"/>
        <rFont val="宋体"/>
        <charset val="134"/>
      </rPr>
      <t>分类变量</t>
    </r>
  </si>
  <si>
    <r>
      <rPr>
        <sz val="15"/>
        <color theme="1"/>
        <rFont val="Times New Roman"/>
        <charset val="134"/>
      </rPr>
      <t>Johnson-Neyman</t>
    </r>
    <r>
      <rPr>
        <sz val="15"/>
        <color theme="1"/>
        <rFont val="宋体"/>
        <charset val="134"/>
      </rPr>
      <t>调节图（</t>
    </r>
    <r>
      <rPr>
        <sz val="15"/>
        <color theme="1"/>
        <rFont val="Times New Roman"/>
        <charset val="134"/>
      </rPr>
      <t>X</t>
    </r>
    <r>
      <rPr>
        <sz val="15"/>
        <color theme="1"/>
        <rFont val="宋体"/>
        <charset val="134"/>
      </rPr>
      <t>、</t>
    </r>
    <r>
      <rPr>
        <sz val="15"/>
        <color theme="1"/>
        <rFont val="Times New Roman"/>
        <charset val="134"/>
      </rPr>
      <t>Mo1</t>
    </r>
    <r>
      <rPr>
        <sz val="15"/>
        <color theme="1"/>
        <rFont val="宋体"/>
        <charset val="134"/>
      </rPr>
      <t>、</t>
    </r>
    <r>
      <rPr>
        <sz val="15"/>
        <color theme="1"/>
        <rFont val="Times New Roman"/>
        <charset val="134"/>
      </rPr>
      <t>Mo2</t>
    </r>
    <r>
      <rPr>
        <sz val="15"/>
        <color theme="1"/>
        <rFont val="宋体"/>
        <charset val="134"/>
      </rPr>
      <t>为连续）</t>
    </r>
  </si>
  <si>
    <t>适用于一阶调节，也可用于二阶调节</t>
  </si>
  <si>
    <r>
      <rPr>
        <sz val="15"/>
        <color theme="1"/>
        <rFont val="宋体"/>
        <charset val="134"/>
      </rPr>
      <t>二次项自变量的调节图（</t>
    </r>
    <r>
      <rPr>
        <sz val="15"/>
        <color theme="1"/>
        <rFont val="Times New Roman"/>
        <charset val="134"/>
      </rPr>
      <t>U</t>
    </r>
    <r>
      <rPr>
        <sz val="15"/>
        <color theme="1"/>
        <rFont val="宋体"/>
        <charset val="134"/>
      </rPr>
      <t>型、倒</t>
    </r>
    <r>
      <rPr>
        <sz val="15"/>
        <color theme="1"/>
        <rFont val="Times New Roman"/>
        <charset val="134"/>
      </rPr>
      <t>U</t>
    </r>
    <r>
      <rPr>
        <sz val="15"/>
        <color theme="1"/>
        <rFont val="宋体"/>
        <charset val="134"/>
      </rPr>
      <t>型调节）</t>
    </r>
  </si>
  <si>
    <t>普通M和±1SD的三线调节图，也提供自定义的五线图</t>
  </si>
  <si>
    <t>二次项调节变量的调节图</t>
  </si>
  <si>
    <t>同表6</t>
  </si>
  <si>
    <t>版本更新日志</t>
  </si>
  <si>
    <r>
      <rPr>
        <sz val="15"/>
        <color theme="1"/>
        <rFont val="宋体"/>
        <charset val="134"/>
      </rPr>
      <t>版本号</t>
    </r>
  </si>
  <si>
    <r>
      <rPr>
        <sz val="15"/>
        <color theme="1"/>
        <rFont val="宋体"/>
        <charset val="134"/>
      </rPr>
      <t>日期</t>
    </r>
  </si>
  <si>
    <r>
      <rPr>
        <sz val="15"/>
        <color theme="1"/>
        <rFont val="宋体"/>
        <charset val="134"/>
      </rPr>
      <t>内容</t>
    </r>
  </si>
  <si>
    <t>1.0</t>
  </si>
  <si>
    <t>2020.03.26</t>
  </si>
  <si>
    <t>制作5个用于调节效应绘制的工作表（1-5号）</t>
  </si>
  <si>
    <t>2020.03.27</t>
  </si>
  <si>
    <t>制作适用于二次项自变量和二次项调节变量的工作表（6-7号），修正表1-3里协变量无均值的错误</t>
  </si>
  <si>
    <t>表1   1个调节变量的调节图（X、Mo为连续）</t>
  </si>
  <si>
    <t>1.1 使用回归结果制图</t>
  </si>
  <si>
    <r>
      <rPr>
        <sz val="12"/>
        <color theme="1"/>
        <rFont val="宋体"/>
        <charset val="134"/>
      </rPr>
      <t>变量</t>
    </r>
  </si>
  <si>
    <t>回归系数</t>
  </si>
  <si>
    <t>均值</t>
  </si>
  <si>
    <t>标准差</t>
  </si>
  <si>
    <t>变量名称</t>
  </si>
  <si>
    <r>
      <rPr>
        <sz val="12"/>
        <color theme="1"/>
        <rFont val="宋体"/>
        <charset val="134"/>
      </rPr>
      <t>条件</t>
    </r>
  </si>
  <si>
    <r>
      <rPr>
        <sz val="12"/>
        <color theme="1"/>
        <rFont val="宋体"/>
        <charset val="134"/>
      </rPr>
      <t>变量值</t>
    </r>
  </si>
  <si>
    <r>
      <rPr>
        <sz val="12"/>
        <color theme="1"/>
        <rFont val="宋体"/>
        <charset val="134"/>
      </rPr>
      <t>标签</t>
    </r>
  </si>
  <si>
    <r>
      <rPr>
        <sz val="12"/>
        <color theme="1"/>
        <rFont val="宋体"/>
        <charset val="134"/>
      </rPr>
      <t>截距</t>
    </r>
  </si>
  <si>
    <t>X</t>
  </si>
  <si>
    <t>Mo</t>
  </si>
  <si>
    <t>Y</t>
  </si>
  <si>
    <r>
      <rPr>
        <sz val="12"/>
        <color theme="1"/>
        <rFont val="宋体"/>
        <charset val="134"/>
      </rPr>
      <t>自变量</t>
    </r>
    <r>
      <rPr>
        <sz val="12"/>
        <color theme="1"/>
        <rFont val="Times New Roman"/>
        <charset val="134"/>
      </rPr>
      <t>X</t>
    </r>
  </si>
  <si>
    <r>
      <rPr>
        <sz val="12"/>
        <color theme="1"/>
        <rFont val="宋体"/>
        <charset val="134"/>
      </rPr>
      <t>我</t>
    </r>
  </si>
  <si>
    <r>
      <rPr>
        <sz val="12"/>
        <color theme="1"/>
        <rFont val="宋体"/>
        <charset val="134"/>
      </rPr>
      <t>低</t>
    </r>
  </si>
  <si>
    <t>-1SD</t>
  </si>
  <si>
    <r>
      <rPr>
        <sz val="12"/>
        <color theme="1"/>
        <rFont val="宋体"/>
        <charset val="134"/>
      </rPr>
      <t>调节变量</t>
    </r>
    <r>
      <rPr>
        <sz val="12"/>
        <color theme="1"/>
        <rFont val="Times New Roman"/>
        <charset val="134"/>
      </rPr>
      <t>Mo</t>
    </r>
  </si>
  <si>
    <r>
      <rPr>
        <sz val="12"/>
        <color theme="1"/>
        <rFont val="宋体"/>
        <charset val="134"/>
      </rPr>
      <t>你</t>
    </r>
  </si>
  <si>
    <r>
      <rPr>
        <sz val="12"/>
        <color theme="1"/>
        <rFont val="宋体"/>
        <charset val="134"/>
      </rPr>
      <t>中</t>
    </r>
  </si>
  <si>
    <t>M</t>
  </si>
  <si>
    <r>
      <rPr>
        <sz val="12"/>
        <color theme="1"/>
        <rFont val="宋体"/>
        <charset val="134"/>
      </rPr>
      <t>调节项</t>
    </r>
    <r>
      <rPr>
        <sz val="12"/>
        <color theme="1"/>
        <rFont val="Times New Roman"/>
        <charset val="134"/>
      </rPr>
      <t>X*Mo</t>
    </r>
  </si>
  <si>
    <r>
      <rPr>
        <sz val="12"/>
        <color theme="1"/>
        <rFont val="宋体"/>
        <charset val="134"/>
      </rPr>
      <t>高</t>
    </r>
  </si>
  <si>
    <t>+1SD</t>
  </si>
  <si>
    <r>
      <rPr>
        <sz val="12"/>
        <color theme="1"/>
        <rFont val="宋体"/>
        <charset val="134"/>
      </rPr>
      <t>协变量</t>
    </r>
    <r>
      <rPr>
        <sz val="12"/>
        <color theme="1"/>
        <rFont val="Times New Roman"/>
        <charset val="134"/>
      </rPr>
      <t>C1</t>
    </r>
  </si>
  <si>
    <t>←
←有协变量才填
←</t>
  </si>
  <si>
    <r>
      <rPr>
        <sz val="12"/>
        <color theme="1"/>
        <rFont val="宋体"/>
        <charset val="134"/>
      </rPr>
      <t>协变量</t>
    </r>
    <r>
      <rPr>
        <sz val="12"/>
        <color theme="1"/>
        <rFont val="Times New Roman"/>
        <charset val="134"/>
      </rPr>
      <t>C2</t>
    </r>
  </si>
  <si>
    <r>
      <rPr>
        <sz val="12"/>
        <color theme="1"/>
        <rFont val="宋体"/>
        <charset val="134"/>
      </rPr>
      <t>协变量</t>
    </r>
    <r>
      <rPr>
        <sz val="12"/>
        <color theme="1"/>
        <rFont val="Times New Roman"/>
        <charset val="134"/>
      </rPr>
      <t>C3</t>
    </r>
  </si>
  <si>
    <r>
      <rPr>
        <sz val="12"/>
        <color theme="1"/>
        <rFont val="宋体"/>
        <charset val="134"/>
      </rPr>
      <t>协变量</t>
    </r>
    <r>
      <rPr>
        <sz val="12"/>
        <color theme="1"/>
        <rFont val="Times New Roman"/>
        <charset val="134"/>
      </rPr>
      <t>C4</t>
    </r>
  </si>
  <si>
    <r>
      <rPr>
        <sz val="12"/>
        <color theme="1"/>
        <rFont val="宋体"/>
        <charset val="134"/>
      </rPr>
      <t>协变量</t>
    </r>
    <r>
      <rPr>
        <sz val="12"/>
        <color theme="1"/>
        <rFont val="Times New Roman"/>
        <charset val="134"/>
      </rPr>
      <t>C5</t>
    </r>
  </si>
  <si>
    <r>
      <rPr>
        <sz val="12"/>
        <color theme="1"/>
        <rFont val="宋体"/>
        <charset val="134"/>
      </rPr>
      <t>协变量</t>
    </r>
    <r>
      <rPr>
        <sz val="12"/>
        <color theme="1"/>
        <rFont val="Times New Roman"/>
        <charset val="134"/>
      </rPr>
      <t>C6</t>
    </r>
  </si>
  <si>
    <r>
      <rPr>
        <sz val="12"/>
        <color theme="1"/>
        <rFont val="宋体"/>
        <charset val="134"/>
      </rPr>
      <t>协变量</t>
    </r>
    <r>
      <rPr>
        <sz val="12"/>
        <color theme="1"/>
        <rFont val="Times New Roman"/>
        <charset val="134"/>
      </rPr>
      <t>C7</t>
    </r>
  </si>
  <si>
    <r>
      <rPr>
        <sz val="12"/>
        <color theme="1"/>
        <rFont val="宋体"/>
        <charset val="134"/>
      </rPr>
      <t>协变量</t>
    </r>
    <r>
      <rPr>
        <sz val="12"/>
        <color theme="1"/>
        <rFont val="Times New Roman"/>
        <charset val="134"/>
      </rPr>
      <t>C8</t>
    </r>
  </si>
  <si>
    <t>协变量</t>
  </si>
  <si>
    <r>
      <rPr>
        <sz val="12"/>
        <color theme="1"/>
        <rFont val="宋体"/>
        <charset val="134"/>
      </rPr>
      <t>协变量</t>
    </r>
    <r>
      <rPr>
        <sz val="12"/>
        <color theme="1"/>
        <rFont val="Times New Roman"/>
        <charset val="134"/>
      </rPr>
      <t>C9</t>
    </r>
  </si>
  <si>
    <r>
      <rPr>
        <sz val="12"/>
        <color theme="1"/>
        <rFont val="宋体"/>
        <charset val="134"/>
      </rPr>
      <t>协变量</t>
    </r>
    <r>
      <rPr>
        <sz val="12"/>
        <color theme="1"/>
        <rFont val="Times New Roman"/>
        <charset val="134"/>
      </rPr>
      <t>C10</t>
    </r>
  </si>
  <si>
    <r>
      <rPr>
        <sz val="15"/>
        <color theme="1"/>
        <rFont val="宋体"/>
        <charset val="134"/>
      </rPr>
      <t>注：结果精确程度视输入数据的小数位数而定，一般输入两三位数，即与软件只存在微小差异</t>
    </r>
    <r>
      <rPr>
        <sz val="15"/>
        <color theme="1"/>
        <rFont val="宋体"/>
        <charset val="134"/>
      </rPr>
      <t>。</t>
    </r>
  </si>
  <si>
    <t>1.2 使用Process产生的数据制图</t>
  </si>
  <si>
    <r>
      <rPr>
        <sz val="12"/>
        <color theme="1"/>
        <rFont val="宋体"/>
        <charset val="134"/>
      </rPr>
      <t>变量条件</t>
    </r>
  </si>
  <si>
    <t>数据分列后复制到下面</t>
  </si>
  <si>
    <t>social media credibility</t>
  </si>
  <si>
    <t>political interest</t>
  </si>
  <si>
    <t xml:space="preserve">Low </t>
  </si>
  <si>
    <t xml:space="preserve">High </t>
  </si>
  <si>
    <r>
      <rPr>
        <sz val="15"/>
        <color theme="1"/>
        <rFont val="宋体"/>
        <charset val="134"/>
      </rPr>
      <t>↑</t>
    </r>
    <r>
      <rPr>
        <sz val="15"/>
        <color theme="1"/>
        <rFont val="Times New Roman"/>
        <charset val="134"/>
      </rPr>
      <t xml:space="preserve">   </t>
    </r>
    <r>
      <rPr>
        <sz val="15"/>
        <color theme="1"/>
        <rFont val="宋体"/>
        <charset val="134"/>
      </rPr>
      <t>↑</t>
    </r>
    <r>
      <rPr>
        <sz val="15"/>
        <color theme="1"/>
        <rFont val="Times New Roman"/>
        <charset val="134"/>
      </rPr>
      <t xml:space="preserve">   </t>
    </r>
    <r>
      <rPr>
        <sz val="15"/>
        <color theme="1"/>
        <rFont val="宋体"/>
        <charset val="134"/>
      </rPr>
      <t>↑
直接将</t>
    </r>
    <r>
      <rPr>
        <sz val="15"/>
        <color theme="1"/>
        <rFont val="Times New Roman"/>
        <charset val="134"/>
      </rPr>
      <t>Process</t>
    </r>
    <r>
      <rPr>
        <sz val="15"/>
        <color theme="1"/>
        <rFont val="宋体"/>
        <charset val="134"/>
      </rPr>
      <t>制图数据进行分列后复制到此，也可只填入4个主要点（</t>
    </r>
    <r>
      <rPr>
        <sz val="15"/>
        <color theme="1"/>
        <rFont val="Times New Roman"/>
        <charset val="134"/>
      </rPr>
      <t>±1SD</t>
    </r>
    <r>
      <rPr>
        <sz val="15"/>
        <color theme="1"/>
        <rFont val="宋体"/>
        <charset val="134"/>
      </rPr>
      <t>部分，已添加浅蓝色标记）的</t>
    </r>
    <r>
      <rPr>
        <sz val="15"/>
        <color theme="1"/>
        <rFont val="Times New Roman"/>
        <charset val="134"/>
      </rPr>
      <t>Y</t>
    </r>
    <r>
      <rPr>
        <sz val="15"/>
        <color theme="1"/>
        <rFont val="宋体"/>
        <charset val="134"/>
      </rPr>
      <t>值，即可生成四点两线</t>
    </r>
  </si>
  <si>
    <t>表5   Johnson-Neyman调节图（X、Mo1、Mo2为连续）</t>
  </si>
  <si>
    <t>适用Process输出结果直接制图，如存在二阶调节，同样适用</t>
  </si>
  <si>
    <t>数据分列并删除多余项后复制到下面</t>
  </si>
  <si>
    <r>
      <rPr>
        <sz val="12"/>
        <color theme="1"/>
        <rFont val="Times New Roman"/>
        <charset val="134"/>
      </rPr>
      <t>CI</t>
    </r>
    <r>
      <rPr>
        <sz val="12"/>
        <color theme="1"/>
        <rFont val="宋体"/>
        <charset val="134"/>
      </rPr>
      <t>降序</t>
    </r>
  </si>
  <si>
    <r>
      <rPr>
        <sz val="12"/>
        <color theme="1"/>
        <rFont val="宋体"/>
        <charset val="134"/>
      </rPr>
      <t>横向辅助线</t>
    </r>
  </si>
  <si>
    <t>竖向临界线</t>
  </si>
  <si>
    <r>
      <rPr>
        <sz val="12"/>
        <color theme="1"/>
        <rFont val="宋体"/>
        <charset val="134"/>
      </rPr>
      <t>调节变量</t>
    </r>
  </si>
  <si>
    <r>
      <rPr>
        <sz val="12"/>
        <color theme="1"/>
        <rFont val="宋体"/>
        <charset val="134"/>
      </rPr>
      <t>斜率</t>
    </r>
  </si>
  <si>
    <t>95%CI</t>
  </si>
  <si>
    <r>
      <rPr>
        <sz val="12"/>
        <color theme="1"/>
        <rFont val="宋体"/>
        <charset val="134"/>
      </rPr>
      <t>下限</t>
    </r>
  </si>
  <si>
    <r>
      <rPr>
        <sz val="12"/>
        <color theme="1"/>
        <rFont val="宋体"/>
        <charset val="134"/>
      </rPr>
      <t>上限</t>
    </r>
  </si>
  <si>
    <t>下限</t>
  </si>
  <si>
    <t>上限</t>
  </si>
  <si>
    <t>临界</t>
  </si>
  <si>
    <r>
      <rPr>
        <sz val="12"/>
        <color theme="1"/>
        <rFont val="宋体"/>
        <charset val="134"/>
      </rPr>
      <t>临界线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</si>
  <si>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宋体"/>
        <charset val="134"/>
      </rPr>
      <t>临界线</t>
    </r>
    <r>
      <rPr>
        <sz val="12"/>
        <color theme="1"/>
        <rFont val="Times New Roman"/>
        <charset val="134"/>
      </rPr>
      <t>2</t>
    </r>
  </si>
  <si>
    <t>临界线3</t>
  </si>
  <si>
    <t>临界线4</t>
  </si>
  <si>
    <t>误差</t>
  </si>
  <si>
    <r>
      <rPr>
        <sz val="12"/>
        <color theme="1"/>
        <rFont val="宋体"/>
        <charset val="134"/>
      </rPr>
      <t>图例</t>
    </r>
  </si>
  <si>
    <r>
      <rPr>
        <sz val="12"/>
        <color theme="1"/>
        <rFont val="Times New Roman"/>
        <charset val="134"/>
      </rPr>
      <t xml:space="preserve">95% </t>
    </r>
    <r>
      <rPr>
        <sz val="12"/>
        <color theme="1"/>
        <rFont val="宋体"/>
        <charset val="134"/>
      </rPr>
      <t>CI</t>
    </r>
  </si>
  <si>
    <r>
      <rPr>
        <sz val="12"/>
        <color theme="1"/>
        <rFont val="宋体"/>
        <charset val="134"/>
      </rPr>
      <t>Effect size</t>
    </r>
    <r>
      <rPr>
        <sz val="12"/>
        <color theme="1"/>
        <rFont val="Times New Roman"/>
        <charset val="134"/>
      </rPr>
      <t xml:space="preserve">
</t>
    </r>
  </si>
  <si>
    <t>建议坐标轴范围</t>
  </si>
  <si>
    <t>坐标</t>
  </si>
  <si>
    <t>范围</t>
  </si>
  <si>
    <t>数值</t>
  </si>
  <si>
    <t>特别建议的顺序：
1.用Process进行调节分析，适用于X、Mo1和Mo2均为连续变量的情况；
2.输出J-N数据，复制到某个Excel中进行分列，并删除se、t和p三列；
3.将剩余数据直接复制到黄色区域；
4.修改横坐标和纵坐标范围，使用1-5或1-7的原始数据则表格更美观。</t>
  </si>
  <si>
    <r>
      <rPr>
        <sz val="11"/>
        <color theme="1"/>
        <rFont val="宋体"/>
        <charset val="134"/>
      </rPr>
      <t>横坐标</t>
    </r>
  </si>
  <si>
    <r>
      <rPr>
        <sz val="12"/>
        <color theme="1"/>
        <rFont val="宋体"/>
        <charset val="134"/>
      </rPr>
      <t>下限≈</t>
    </r>
  </si>
  <si>
    <r>
      <rPr>
        <sz val="12"/>
        <color theme="1"/>
        <rFont val="宋体"/>
        <charset val="134"/>
      </rPr>
      <t>上限≈</t>
    </r>
  </si>
  <si>
    <r>
      <rPr>
        <sz val="11"/>
        <color theme="1"/>
        <rFont val="宋体"/>
        <charset val="134"/>
      </rPr>
      <t>纵坐标</t>
    </r>
  </si>
  <si>
    <r>
      <rPr>
        <sz val="12"/>
        <color theme="1"/>
        <rFont val="宋体"/>
        <charset val="134"/>
      </rPr>
      <t>下限＜</t>
    </r>
  </si>
  <si>
    <r>
      <rPr>
        <sz val="12"/>
        <color theme="1"/>
        <rFont val="宋体"/>
        <charset val="134"/>
      </rPr>
      <t>上限＞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</si>
</sst>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"/>
    <numFmt numFmtId="177" formatCode="0.00_ "/>
  </numFmts>
  <fonts count="33">
    <font>
      <sz val="11"/>
      <color theme="1"/>
      <name val="等线"/>
      <charset val="134"/>
      <scheme val="minor"/>
    </font>
    <font>
      <sz val="30"/>
      <color theme="1"/>
      <name val="黑体"/>
      <charset val="134"/>
    </font>
    <font>
      <sz val="12"/>
      <color theme="1"/>
      <name val="Times New Roman"/>
      <charset val="134"/>
    </font>
    <font>
      <sz val="20"/>
      <color theme="0"/>
      <name val="黑体"/>
      <charset val="134"/>
    </font>
    <font>
      <sz val="12"/>
      <color theme="0"/>
      <name val="黑体"/>
      <charset val="134"/>
    </font>
    <font>
      <sz val="12"/>
      <color theme="1"/>
      <name val="宋体"/>
      <charset val="134"/>
    </font>
    <font>
      <sz val="11"/>
      <color rgb="FF000000"/>
      <name val="等线"/>
      <charset val="134"/>
    </font>
    <font>
      <sz val="11"/>
      <color theme="1"/>
      <name val="Times New Roman"/>
      <charset val="134"/>
    </font>
    <font>
      <sz val="11"/>
      <color rgb="FFF5F5F5"/>
      <name val="Times New Roman"/>
      <charset val="134"/>
    </font>
    <font>
      <sz val="15"/>
      <color theme="1"/>
      <name val="宋体"/>
      <charset val="134"/>
    </font>
    <font>
      <sz val="15"/>
      <color theme="1"/>
      <name val="Times New Roman"/>
      <charset val="134"/>
    </font>
    <font>
      <sz val="20"/>
      <color theme="1"/>
      <name val="黑体"/>
      <charset val="134"/>
    </font>
    <font>
      <b/>
      <sz val="15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宋体"/>
      <charset val="134"/>
    </font>
  </fonts>
  <fills count="41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ck">
        <color rgb="FF00B0F0"/>
      </left>
      <right style="thin">
        <color rgb="FF00B0F0"/>
      </right>
      <top style="thick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ck">
        <color rgb="FF00B0F0"/>
      </top>
      <bottom style="thin">
        <color rgb="FF00B0F0"/>
      </bottom>
      <diagonal/>
    </border>
    <border>
      <left style="thin">
        <color rgb="FF00B0F0"/>
      </left>
      <right style="thick">
        <color rgb="FF00B0F0"/>
      </right>
      <top style="thick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ck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ck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/>
      <bottom/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 style="thick">
        <color rgb="FF00B0F0"/>
      </left>
      <right style="thin">
        <color rgb="FF00B0F0"/>
      </right>
      <top style="thin">
        <color rgb="FF00B0F0"/>
      </top>
      <bottom style="thick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ck">
        <color rgb="FF00B0F0"/>
      </bottom>
      <diagonal/>
    </border>
    <border>
      <left style="thin">
        <color rgb="FF00B0F0"/>
      </left>
      <right style="thick">
        <color rgb="FF00B0F0"/>
      </right>
      <top style="thin">
        <color rgb="FF00B0F0"/>
      </top>
      <bottom style="thick">
        <color rgb="FF00B0F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/>
      <diagonal/>
    </border>
    <border>
      <left style="thick">
        <color rgb="FF00B0F0"/>
      </left>
      <right style="thick">
        <color rgb="FF00B0F0"/>
      </right>
      <top style="thick">
        <color rgb="FF00B0F0"/>
      </top>
      <bottom/>
      <diagonal/>
    </border>
    <border>
      <left style="thick">
        <color rgb="FF00B0F0"/>
      </left>
      <right/>
      <top style="thick">
        <color rgb="FF00B0F0"/>
      </top>
      <bottom style="thin">
        <color rgb="FF00B0F0"/>
      </bottom>
      <diagonal/>
    </border>
    <border>
      <left style="thick">
        <color rgb="FF00B0F0"/>
      </left>
      <right style="thick">
        <color rgb="FF00B0F0"/>
      </right>
      <top style="thick">
        <color rgb="FF00B0F0"/>
      </top>
      <bottom style="thin">
        <color rgb="FF00B0F0"/>
      </bottom>
      <diagonal/>
    </border>
    <border>
      <left/>
      <right style="thin">
        <color rgb="FF00B0F0"/>
      </right>
      <top style="thick">
        <color rgb="FF00B0F0"/>
      </top>
      <bottom style="thin">
        <color rgb="FF00B0F0"/>
      </bottom>
      <diagonal/>
    </border>
    <border>
      <left style="thick">
        <color rgb="FF00B0F0"/>
      </left>
      <right/>
      <top style="thin">
        <color rgb="FF00B0F0"/>
      </top>
      <bottom style="thick">
        <color rgb="FF00B0F0"/>
      </bottom>
      <diagonal/>
    </border>
    <border>
      <left style="thick">
        <color rgb="FF00B0F0"/>
      </left>
      <right style="thick">
        <color rgb="FF00B0F0"/>
      </right>
      <top style="thin">
        <color rgb="FF00B0F0"/>
      </top>
      <bottom style="thick">
        <color rgb="FF00B0F0"/>
      </bottom>
      <diagonal/>
    </border>
    <border>
      <left/>
      <right style="thin">
        <color rgb="FF00B0F0"/>
      </right>
      <top style="thin">
        <color rgb="FF00B0F0"/>
      </top>
      <bottom style="thick">
        <color rgb="FF00B0F0"/>
      </bottom>
      <diagonal/>
    </border>
    <border>
      <left style="thin">
        <color rgb="FF00B0F0"/>
      </left>
      <right/>
      <top/>
      <bottom style="thin">
        <color rgb="FF00B0F0"/>
      </bottom>
      <diagonal/>
    </border>
    <border>
      <left style="thick">
        <color rgb="FF00B0F0"/>
      </left>
      <right style="thick">
        <color rgb="FF00B0F0"/>
      </right>
      <top/>
      <bottom/>
      <diagonal/>
    </border>
    <border>
      <left style="thick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thick">
        <color rgb="FF00B0F0"/>
      </right>
      <top style="thin">
        <color rgb="FF00B0F0"/>
      </top>
      <bottom/>
      <diagonal/>
    </border>
    <border>
      <left/>
      <right/>
      <top style="thin">
        <color rgb="FF00B0F0"/>
      </top>
      <bottom style="thin">
        <color rgb="FF00B0F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3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1" borderId="33" applyNumberFormat="0" applyAlignment="0" applyProtection="0">
      <alignment vertical="center"/>
    </xf>
    <xf numFmtId="0" fontId="22" fillId="12" borderId="34" applyNumberFormat="0" applyAlignment="0" applyProtection="0">
      <alignment vertical="center"/>
    </xf>
    <xf numFmtId="0" fontId="23" fillId="12" borderId="33" applyNumberFormat="0" applyAlignment="0" applyProtection="0">
      <alignment vertical="center"/>
    </xf>
    <xf numFmtId="0" fontId="24" fillId="13" borderId="35" applyNumberFormat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0" fillId="0" borderId="0"/>
  </cellStyleXfs>
  <cellXfs count="124">
    <xf numFmtId="0" fontId="0" fillId="0" borderId="0" xfId="0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 applyProtection="1">
      <alignment horizontal="center"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3" fillId="3" borderId="0" xfId="0" applyFont="1" applyFill="1" applyAlignment="1" applyProtection="1">
      <alignment horizontal="center" vertical="center"/>
      <protection hidden="1"/>
    </xf>
    <xf numFmtId="0" fontId="4" fillId="4" borderId="1" xfId="49" applyFont="1" applyFill="1" applyBorder="1" applyAlignment="1">
      <alignment horizontal="center" vertical="center"/>
    </xf>
    <xf numFmtId="0" fontId="4" fillId="4" borderId="2" xfId="49" applyFont="1" applyFill="1" applyBorder="1" applyAlignment="1">
      <alignment horizontal="center" vertical="center"/>
    </xf>
    <xf numFmtId="0" fontId="4" fillId="4" borderId="3" xfId="49" applyFont="1" applyFill="1" applyBorder="1" applyAlignment="1">
      <alignment horizontal="center" vertical="center"/>
    </xf>
    <xf numFmtId="0" fontId="2" fillId="2" borderId="4" xfId="49" applyFont="1" applyFill="1" applyBorder="1" applyAlignment="1">
      <alignment horizontal="center" vertical="center"/>
    </xf>
    <xf numFmtId="0" fontId="2" fillId="2" borderId="5" xfId="49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49" applyFont="1" applyFill="1" applyBorder="1" applyAlignment="1">
      <alignment horizontal="center" vertical="center"/>
    </xf>
    <xf numFmtId="0" fontId="2" fillId="2" borderId="7" xfId="49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5" xfId="0" applyNumberFormat="1" applyFont="1" applyFill="1" applyBorder="1" applyAlignment="1">
      <alignment horizontal="center" vertical="center"/>
    </xf>
    <xf numFmtId="1" fontId="2" fillId="2" borderId="5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1" fontId="2" fillId="2" borderId="8" xfId="0" applyNumberFormat="1" applyFont="1" applyFill="1" applyBorder="1" applyAlignment="1">
      <alignment horizontal="center" vertical="center"/>
    </xf>
    <xf numFmtId="1" fontId="2" fillId="2" borderId="9" xfId="0" applyNumberFormat="1" applyFont="1" applyFill="1" applyBorder="1" applyAlignment="1">
      <alignment horizontal="center" vertical="center"/>
    </xf>
    <xf numFmtId="1" fontId="2" fillId="2" borderId="10" xfId="0" applyNumberFormat="1" applyFont="1" applyFill="1" applyBorder="1" applyAlignment="1">
      <alignment horizontal="center" vertical="center"/>
    </xf>
    <xf numFmtId="177" fontId="2" fillId="5" borderId="6" xfId="0" applyNumberFormat="1" applyFont="1" applyFill="1" applyBorder="1" applyAlignment="1">
      <alignment horizontal="center" vertical="center"/>
    </xf>
    <xf numFmtId="177" fontId="2" fillId="5" borderId="5" xfId="0" applyNumberFormat="1" applyFont="1" applyFill="1" applyBorder="1" applyAlignment="1">
      <alignment horizontal="center" vertical="center"/>
    </xf>
    <xf numFmtId="177" fontId="2" fillId="5" borderId="7" xfId="0" applyNumberFormat="1" applyFont="1" applyFill="1" applyBorder="1" applyAlignment="1">
      <alignment horizontal="center" vertical="center"/>
    </xf>
    <xf numFmtId="177" fontId="2" fillId="5" borderId="11" xfId="0" applyNumberFormat="1" applyFont="1" applyFill="1" applyBorder="1" applyAlignment="1">
      <alignment horizontal="center" vertical="center"/>
    </xf>
    <xf numFmtId="177" fontId="2" fillId="5" borderId="12" xfId="0" applyNumberFormat="1" applyFont="1" applyFill="1" applyBorder="1" applyAlignment="1">
      <alignment horizontal="center" vertical="center"/>
    </xf>
    <xf numFmtId="177" fontId="2" fillId="5" borderId="13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77" fontId="7" fillId="2" borderId="0" xfId="0" applyNumberFormat="1" applyFont="1" applyFill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2" fontId="2" fillId="6" borderId="15" xfId="0" applyNumberFormat="1" applyFont="1" applyFill="1" applyBorder="1" applyAlignment="1">
      <alignment horizontal="center" vertical="center"/>
    </xf>
    <xf numFmtId="177" fontId="2" fillId="6" borderId="15" xfId="0" applyNumberFormat="1" applyFont="1" applyFill="1" applyBorder="1" applyAlignment="1">
      <alignment horizontal="center" vertical="center"/>
    </xf>
    <xf numFmtId="1" fontId="5" fillId="2" borderId="5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1" fontId="4" fillId="4" borderId="5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left" vertical="top" wrapText="1"/>
    </xf>
    <xf numFmtId="0" fontId="7" fillId="6" borderId="5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right" vertical="center"/>
    </xf>
    <xf numFmtId="2" fontId="2" fillId="6" borderId="4" xfId="0" applyNumberFormat="1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1" fontId="2" fillId="7" borderId="16" xfId="0" applyNumberFormat="1" applyFont="1" applyFill="1" applyBorder="1" applyAlignment="1">
      <alignment horizontal="right" vertical="center"/>
    </xf>
    <xf numFmtId="2" fontId="2" fillId="7" borderId="4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vertical="top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hidden="1"/>
    </xf>
    <xf numFmtId="0" fontId="4" fillId="4" borderId="8" xfId="0" applyFont="1" applyFill="1" applyBorder="1" applyAlignment="1" applyProtection="1">
      <alignment horizontal="center" vertical="center"/>
      <protection hidden="1"/>
    </xf>
    <xf numFmtId="0" fontId="4" fillId="4" borderId="5" xfId="0" applyFont="1" applyFill="1" applyBorder="1" applyAlignment="1" applyProtection="1">
      <alignment horizontal="center" vertical="center"/>
      <protection hidden="1"/>
    </xf>
    <xf numFmtId="0" fontId="2" fillId="2" borderId="17" xfId="0" applyFont="1" applyFill="1" applyBorder="1" applyAlignment="1" applyProtection="1">
      <alignment horizontal="center" vertical="center"/>
      <protection hidden="1"/>
    </xf>
    <xf numFmtId="2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2" fillId="2" borderId="19" xfId="0" applyFont="1" applyFill="1" applyBorder="1" applyAlignment="1" applyProtection="1">
      <alignment horizontal="center" vertical="center"/>
      <protection hidden="1"/>
    </xf>
    <xf numFmtId="2" fontId="2" fillId="5" borderId="20" xfId="0" applyNumberFormat="1" applyFont="1" applyFill="1" applyBorder="1" applyAlignment="1" applyProtection="1">
      <alignment horizontal="center" vertical="center"/>
      <protection locked="0"/>
    </xf>
    <xf numFmtId="2" fontId="2" fillId="5" borderId="21" xfId="0" applyNumberFormat="1" applyFont="1" applyFill="1" applyBorder="1" applyAlignment="1" applyProtection="1">
      <alignment horizontal="center" vertical="center"/>
      <protection locked="0"/>
    </xf>
    <xf numFmtId="2" fontId="2" fillId="5" borderId="2" xfId="0" applyNumberFormat="1" applyFont="1" applyFill="1" applyBorder="1" applyAlignment="1" applyProtection="1">
      <alignment horizontal="center" vertical="center"/>
      <protection locked="0"/>
    </xf>
    <xf numFmtId="0" fontId="2" fillId="5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hidden="1"/>
    </xf>
    <xf numFmtId="49" fontId="2" fillId="2" borderId="5" xfId="0" applyNumberFormat="1" applyFont="1" applyFill="1" applyBorder="1" applyAlignment="1" applyProtection="1">
      <alignment horizontal="center" vertical="center"/>
      <protection hidden="1"/>
    </xf>
    <xf numFmtId="0" fontId="2" fillId="2" borderId="22" xfId="0" applyFont="1" applyFill="1" applyBorder="1" applyAlignment="1" applyProtection="1">
      <alignment horizontal="center" vertical="center"/>
      <protection hidden="1"/>
    </xf>
    <xf numFmtId="2" fontId="2" fillId="5" borderId="23" xfId="0" applyNumberFormat="1" applyFont="1" applyFill="1" applyBorder="1" applyAlignment="1" applyProtection="1">
      <alignment horizontal="center" vertical="center"/>
      <protection locked="0"/>
    </xf>
    <xf numFmtId="2" fontId="2" fillId="5" borderId="24" xfId="0" applyNumberFormat="1" applyFont="1" applyFill="1" applyBorder="1" applyAlignment="1" applyProtection="1">
      <alignment horizontal="center" vertical="center"/>
      <protection locked="0"/>
    </xf>
    <xf numFmtId="2" fontId="2" fillId="5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13" xfId="0" applyFont="1" applyFill="1" applyBorder="1" applyAlignment="1" applyProtection="1">
      <alignment horizontal="center" vertical="center"/>
      <protection locked="0"/>
    </xf>
    <xf numFmtId="0" fontId="2" fillId="2" borderId="25" xfId="0" applyFont="1" applyFill="1" applyBorder="1" applyAlignment="1" applyProtection="1">
      <alignment horizontal="center" vertical="center"/>
      <protection hidden="1"/>
    </xf>
    <xf numFmtId="2" fontId="2" fillId="5" borderId="26" xfId="0" applyNumberFormat="1" applyFont="1" applyFill="1" applyBorder="1" applyAlignment="1" applyProtection="1">
      <alignment horizontal="center" vertical="center"/>
      <protection locked="0"/>
    </xf>
    <xf numFmtId="0" fontId="2" fillId="7" borderId="16" xfId="0" applyFont="1" applyFill="1" applyBorder="1" applyAlignment="1" applyProtection="1">
      <alignment horizontal="center" vertical="center"/>
      <protection hidden="1"/>
    </xf>
    <xf numFmtId="2" fontId="2" fillId="5" borderId="6" xfId="0" applyNumberFormat="1" applyFont="1" applyFill="1" applyBorder="1" applyAlignment="1" applyProtection="1">
      <alignment horizontal="center" vertical="center"/>
      <protection locked="0"/>
    </xf>
    <xf numFmtId="2" fontId="2" fillId="5" borderId="3" xfId="0" applyNumberFormat="1" applyFont="1" applyFill="1" applyBorder="1" applyAlignment="1" applyProtection="1">
      <alignment horizontal="center" vertical="center"/>
      <protection locked="0"/>
    </xf>
    <xf numFmtId="0" fontId="9" fillId="7" borderId="0" xfId="0" applyFont="1" applyFill="1" applyAlignment="1" applyProtection="1">
      <alignment horizontal="left" vertical="center" wrapText="1"/>
      <protection locked="0"/>
    </xf>
    <xf numFmtId="2" fontId="2" fillId="5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5" borderId="11" xfId="0" applyNumberFormat="1" applyFont="1" applyFill="1" applyBorder="1" applyAlignment="1" applyProtection="1">
      <alignment horizontal="center" vertical="center"/>
      <protection locked="0"/>
    </xf>
    <xf numFmtId="2" fontId="2" fillId="5" borderId="13" xfId="0" applyNumberFormat="1" applyFont="1" applyFill="1" applyBorder="1" applyAlignment="1" applyProtection="1">
      <alignment horizontal="center" vertical="center"/>
      <protection locked="0"/>
    </xf>
    <xf numFmtId="0" fontId="9" fillId="6" borderId="0" xfId="0" applyFont="1" applyFill="1" applyAlignment="1">
      <alignment horizontal="left" vertical="center"/>
    </xf>
    <xf numFmtId="0" fontId="10" fillId="6" borderId="0" xfId="0" applyFont="1" applyFill="1" applyAlignment="1">
      <alignment horizontal="left" vertical="center"/>
    </xf>
    <xf numFmtId="0" fontId="2" fillId="2" borderId="16" xfId="0" applyFont="1" applyFill="1" applyBorder="1" applyAlignment="1" applyProtection="1">
      <alignment horizontal="center" vertical="center"/>
      <protection hidden="1"/>
    </xf>
    <xf numFmtId="0" fontId="4" fillId="4" borderId="1" xfId="0" applyFont="1" applyFill="1" applyBorder="1" applyAlignment="1" applyProtection="1">
      <alignment horizontal="center" vertical="center"/>
      <protection hidden="1"/>
    </xf>
    <xf numFmtId="0" fontId="4" fillId="4" borderId="2" xfId="0" applyFont="1" applyFill="1" applyBorder="1" applyAlignment="1" applyProtection="1">
      <alignment horizontal="center" vertical="center"/>
      <protection hidden="1"/>
    </xf>
    <xf numFmtId="0" fontId="4" fillId="4" borderId="3" xfId="0" applyFont="1" applyFill="1" applyBorder="1" applyAlignment="1" applyProtection="1">
      <alignment horizontal="center" vertical="center"/>
      <protection hidden="1"/>
    </xf>
    <xf numFmtId="0" fontId="4" fillId="4" borderId="21" xfId="0" applyFont="1" applyFill="1" applyBorder="1" applyAlignment="1" applyProtection="1">
      <alignment horizontal="center" vertical="center"/>
      <protection hidden="1"/>
    </xf>
    <xf numFmtId="0" fontId="2" fillId="2" borderId="27" xfId="0" applyFont="1" applyFill="1" applyBorder="1" applyAlignment="1" applyProtection="1">
      <alignment horizontal="center" vertical="center"/>
      <protection hidden="1"/>
    </xf>
    <xf numFmtId="0" fontId="2" fillId="2" borderId="8" xfId="0" applyFont="1" applyFill="1" applyBorder="1" applyAlignment="1" applyProtection="1">
      <alignment horizontal="center" vertical="center"/>
      <protection hidden="1"/>
    </xf>
    <xf numFmtId="0" fontId="2" fillId="2" borderId="28" xfId="0" applyFont="1" applyFill="1" applyBorder="1" applyAlignment="1" applyProtection="1">
      <alignment horizontal="center" vertical="center"/>
      <protection hidden="1"/>
    </xf>
    <xf numFmtId="0" fontId="2" fillId="2" borderId="7" xfId="0" applyFont="1" applyFill="1" applyBorder="1" applyAlignment="1" applyProtection="1">
      <alignment horizontal="center" vertical="center"/>
      <protection hidden="1"/>
    </xf>
    <xf numFmtId="49" fontId="2" fillId="6" borderId="5" xfId="0" applyNumberFormat="1" applyFont="1" applyFill="1" applyBorder="1" applyAlignment="1" applyProtection="1">
      <alignment horizontal="center" vertical="center"/>
      <protection hidden="1"/>
    </xf>
    <xf numFmtId="49" fontId="2" fillId="6" borderId="16" xfId="0" applyNumberFormat="1" applyFont="1" applyFill="1" applyBorder="1" applyAlignment="1" applyProtection="1">
      <alignment horizontal="center" vertical="center"/>
      <protection hidden="1"/>
    </xf>
    <xf numFmtId="0" fontId="5" fillId="5" borderId="24" xfId="0" applyFont="1" applyFill="1" applyBorder="1" applyAlignment="1" applyProtection="1">
      <alignment horizontal="center" vertical="center"/>
      <protection locked="0"/>
    </xf>
    <xf numFmtId="0" fontId="5" fillId="5" borderId="1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hidden="1"/>
    </xf>
    <xf numFmtId="49" fontId="2" fillId="2" borderId="16" xfId="0" applyNumberFormat="1" applyFont="1" applyFill="1" applyBorder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center" vertical="center"/>
      <protection hidden="1"/>
    </xf>
    <xf numFmtId="0" fontId="10" fillId="7" borderId="0" xfId="0" applyFont="1" applyFill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vertical="center"/>
      <protection locked="0"/>
    </xf>
    <xf numFmtId="2" fontId="2" fillId="2" borderId="5" xfId="0" applyNumberFormat="1" applyFont="1" applyFill="1" applyBorder="1" applyAlignment="1" applyProtection="1">
      <alignment horizontal="center" vertical="center"/>
      <protection hidden="1"/>
    </xf>
    <xf numFmtId="0" fontId="2" fillId="2" borderId="10" xfId="0" applyFont="1" applyFill="1" applyBorder="1" applyAlignment="1" applyProtection="1">
      <alignment horizontal="center" vertical="center"/>
      <protection hidden="1"/>
    </xf>
    <xf numFmtId="49" fontId="2" fillId="2" borderId="0" xfId="0" applyNumberFormat="1" applyFont="1" applyFill="1" applyAlignment="1" applyProtection="1">
      <alignment horizontal="center" vertical="center"/>
      <protection locked="0"/>
    </xf>
    <xf numFmtId="0" fontId="0" fillId="0" borderId="0" xfId="0" applyFill="1" applyAlignment="1">
      <alignment vertical="center"/>
    </xf>
    <xf numFmtId="0" fontId="10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 wrapText="1"/>
    </xf>
    <xf numFmtId="0" fontId="11" fillId="8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9" fillId="8" borderId="0" xfId="0" applyFont="1" applyFill="1" applyAlignment="1">
      <alignment horizontal="left" vertical="center" wrapText="1"/>
    </xf>
    <xf numFmtId="0" fontId="12" fillId="9" borderId="0" xfId="0" applyFont="1" applyFill="1" applyAlignment="1">
      <alignment horizontal="left" vertical="center" wrapText="1"/>
    </xf>
    <xf numFmtId="0" fontId="10" fillId="8" borderId="5" xfId="0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left" vertical="center"/>
    </xf>
    <xf numFmtId="0" fontId="10" fillId="8" borderId="16" xfId="0" applyFont="1" applyFill="1" applyBorder="1" applyAlignment="1">
      <alignment horizontal="left" vertical="center"/>
    </xf>
    <xf numFmtId="0" fontId="10" fillId="8" borderId="29" xfId="0" applyFont="1" applyFill="1" applyBorder="1" applyAlignment="1">
      <alignment horizontal="left" vertical="center"/>
    </xf>
    <xf numFmtId="0" fontId="9" fillId="8" borderId="16" xfId="0" applyFont="1" applyFill="1" applyBorder="1" applyAlignment="1">
      <alignment horizontal="left" vertical="center"/>
    </xf>
    <xf numFmtId="49" fontId="10" fillId="8" borderId="5" xfId="0" applyNumberFormat="1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left" vertical="center"/>
    </xf>
    <xf numFmtId="0" fontId="9" fillId="8" borderId="5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left" vertical="center"/>
    </xf>
    <xf numFmtId="0" fontId="9" fillId="8" borderId="29" xfId="0" applyFont="1" applyFill="1" applyBorder="1" applyAlignment="1">
      <alignment horizontal="left" vertical="center"/>
    </xf>
    <xf numFmtId="0" fontId="9" fillId="8" borderId="4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5F5F5"/>
      <color rgb="00CCECFF"/>
      <color rgb="00FFCCCC"/>
      <color rgb="00CCFFCC"/>
      <color rgb="00FFFFFF"/>
      <color rgb="00FFCCFF"/>
      <color rgb="00F8FEAC"/>
      <color rgb="00DDDD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440" b="0" i="0" u="none" strike="noStrike" kern="1200" spc="0" baseline="0">
                <a:solidFill>
                  <a:schemeClr val="tx1"/>
                </a:solidFill>
                <a:latin typeface="Times New Roman" panose="02020603050405020304" pitchFamily="18" charset="0"/>
                <a:ea typeface="宋体" panose="02010600030101010101" pitchFamily="7" charset="-122"/>
                <a:cs typeface="Times New Roman" panose="02020603050405020304" pitchFamily="18" charset="0"/>
              </a:defRPr>
            </a:pPr>
            <a:r>
              <a:rPr lang="zh-CN" sz="1200"/>
              <a:t>经典四点两线</a:t>
            </a:r>
            <a:endParaRPr lang="zh-CN" sz="1200"/>
          </a:p>
        </c:rich>
      </c:tx>
      <c:layout/>
      <c:overlay val="0"/>
      <c:spPr>
        <a:solidFill>
          <a:srgbClr val="FFFF00"/>
        </a:solidFill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69111058087436"/>
          <c:y val="0.175764074887059"/>
          <c:w val="0.596966382990005"/>
          <c:h val="0.63121815655396"/>
        </c:manualLayout>
      </c:layout>
      <c:lineChart>
        <c:grouping val="standard"/>
        <c:varyColors val="0"/>
        <c:ser>
          <c:idx val="0"/>
          <c:order val="0"/>
          <c:tx>
            <c:strRef>
              <c:f>online!$K$6:$K$8</c:f>
              <c:strCache>
                <c:ptCount val="1"/>
                <c:pt idx="0">
                  <c:v>低你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Lbls>
            <c:delete val="1"/>
          </c:dLbls>
          <c:cat>
            <c:strRef>
              <c:f>(online!$J$6,online!$J$8)</c:f>
              <c:strCache>
                <c:ptCount val="2"/>
                <c:pt idx="0">
                  <c:v>低我</c:v>
                </c:pt>
                <c:pt idx="1">
                  <c:v>高我</c:v>
                </c:pt>
              </c:strCache>
            </c:strRef>
          </c:cat>
          <c:val>
            <c:numRef>
              <c:f>(online!$I$6,online!$I$8)</c:f>
              <c:numCache>
                <c:formatCode>0.00</c:formatCode>
                <c:ptCount val="2"/>
                <c:pt idx="0">
                  <c:v>12.8839328493341</c:v>
                </c:pt>
                <c:pt idx="1">
                  <c:v>12.4143605586659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online!$K$12:$K$14</c:f>
              <c:strCache>
                <c:ptCount val="1"/>
                <c:pt idx="0">
                  <c:v>高你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Lbls>
            <c:delete val="1"/>
          </c:dLbls>
          <c:val>
            <c:numRef>
              <c:f>(online!$I$12,online!$I$14)</c:f>
              <c:numCache>
                <c:formatCode>0.00</c:formatCode>
                <c:ptCount val="2"/>
                <c:pt idx="0">
                  <c:v>13.8427194606659</c:v>
                </c:pt>
                <c:pt idx="1">
                  <c:v>13.9269455313341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7160992"/>
        <c:axId val="1534089520"/>
      </c:lineChart>
      <c:catAx>
        <c:axId val="16171609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zh-CN"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宋体" panose="02010600030101010101" pitchFamily="7" charset="-122"/>
                    <a:cs typeface="Times New Roman" panose="02020603050405020304" pitchFamily="18" charset="0"/>
                  </a:defRPr>
                </a:pPr>
                <a:r>
                  <a:rPr lang="zh-CN" altLang="en-US"/>
                  <a:t>自变量</a:t>
                </a:r>
                <a:r>
                  <a:rPr lang="en-US" altLang="zh-CN"/>
                  <a:t>X</a:t>
                </a:r>
                <a:endParaRPr lang="zh-CN"/>
              </a:p>
            </c:rich>
          </c:tx>
          <c:layout>
            <c:manualLayout>
              <c:xMode val="edge"/>
              <c:yMode val="edge"/>
              <c:x val="0.40867158019389"/>
              <c:y val="0.906022984339234"/>
            </c:manualLayout>
          </c:layout>
          <c:overlay val="0"/>
          <c:spPr>
            <a:solidFill>
              <a:srgbClr val="FFFF00"/>
            </a:solidFill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宋体" panose="02010600030101010101" pitchFamily="7" charset="-122"/>
                <a:cs typeface="Times New Roman" panose="02020603050405020304" pitchFamily="18" charset="0"/>
              </a:defRPr>
            </a:pPr>
          </a:p>
        </c:txPr>
        <c:crossAx val="1534089520"/>
        <c:crossesAt val="-100000"/>
        <c:auto val="1"/>
        <c:lblAlgn val="ctr"/>
        <c:lblOffset val="100"/>
        <c:noMultiLvlLbl val="0"/>
      </c:catAx>
      <c:valAx>
        <c:axId val="153408952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zh-CN"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宋体" panose="02010600030101010101" pitchFamily="7" charset="-122"/>
                    <a:cs typeface="Times New Roman" panose="02020603050405020304" pitchFamily="18" charset="0"/>
                  </a:defRPr>
                </a:pPr>
                <a:r>
                  <a:rPr lang="zh-CN" altLang="en-US"/>
                  <a:t>因变量</a:t>
                </a:r>
                <a:r>
                  <a:rPr lang="en-US" altLang="zh-CN"/>
                  <a:t>Y</a:t>
                </a:r>
                <a:endParaRPr lang="zh-CN"/>
              </a:p>
            </c:rich>
          </c:tx>
          <c:layout/>
          <c:overlay val="0"/>
          <c:spPr>
            <a:solidFill>
              <a:srgbClr val="FFFF00"/>
            </a:solidFill>
            <a:ln>
              <a:noFill/>
            </a:ln>
            <a:effectLst/>
          </c:spPr>
        </c:title>
        <c:numFmt formatCode="0.0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宋体" panose="02010600030101010101" pitchFamily="7" charset="-122"/>
                <a:cs typeface="Times New Roman" panose="02020603050405020304" pitchFamily="18" charset="0"/>
              </a:defRPr>
            </a:pPr>
          </a:p>
        </c:txPr>
        <c:crossAx val="1617160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44668911335578"/>
          <c:y val="0.166252827731572"/>
          <c:w val="0.246913580246914"/>
          <c:h val="0.2570936625249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200" b="0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宋体" panose="02010600030101010101" pitchFamily="7" charset="-122"/>
              <a:cs typeface="Times New Roman" panose="02020603050405020304" pitchFamily="18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8077e351-3376-45a6-8db1-819f114865fc}"/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zh-CN" sz="1200">
          <a:solidFill>
            <a:schemeClr val="tx1"/>
          </a:solidFill>
          <a:latin typeface="Times New Roman" panose="02020603050405020304" pitchFamily="18" charset="0"/>
          <a:ea typeface="宋体" panose="02010600030101010101" pitchFamily="7" charset="-122"/>
          <a:cs typeface="Times New Roman" panose="02020603050405020304" pitchFamily="18" charset="0"/>
        </a:defRPr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440" b="0" i="0" u="none" strike="noStrike" kern="1200" spc="0" baseline="0">
                <a:solidFill>
                  <a:schemeClr val="tx1"/>
                </a:solidFill>
                <a:latin typeface="Times New Roman" panose="02020603050405020304" pitchFamily="18" charset="0"/>
                <a:ea typeface="宋体" panose="02010600030101010101" pitchFamily="7" charset="-122"/>
                <a:cs typeface="Times New Roman" panose="02020603050405020304" pitchFamily="18" charset="0"/>
              </a:defRPr>
            </a:pPr>
            <a:r>
              <a:rPr lang="zh-CN" altLang="en-US" sz="1200"/>
              <a:t>完整九点三线</a:t>
            </a:r>
            <a:endParaRPr lang="zh-CN" sz="1200"/>
          </a:p>
        </c:rich>
      </c:tx>
      <c:layout/>
      <c:overlay val="0"/>
      <c:spPr>
        <a:solidFill>
          <a:srgbClr val="FFFF00"/>
        </a:solidFill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69111058087436"/>
          <c:y val="0.175764074887059"/>
          <c:w val="0.596966382990005"/>
          <c:h val="0.63121815655396"/>
        </c:manualLayout>
      </c:layout>
      <c:lineChart>
        <c:grouping val="standard"/>
        <c:varyColors val="0"/>
        <c:ser>
          <c:idx val="0"/>
          <c:order val="0"/>
          <c:tx>
            <c:strRef>
              <c:f>online!$K$6:$K$8</c:f>
              <c:strCache>
                <c:ptCount val="1"/>
                <c:pt idx="0">
                  <c:v>低你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Lbls>
            <c:delete val="1"/>
          </c:dLbls>
          <c:cat>
            <c:strRef>
              <c:f>online!$J$6:$J$8</c:f>
              <c:strCache>
                <c:ptCount val="3"/>
                <c:pt idx="0">
                  <c:v>低我</c:v>
                </c:pt>
                <c:pt idx="1">
                  <c:v>中我</c:v>
                </c:pt>
                <c:pt idx="2">
                  <c:v>高我</c:v>
                </c:pt>
              </c:strCache>
            </c:strRef>
          </c:cat>
          <c:val>
            <c:numRef>
              <c:f>online!$I$6:$I$8</c:f>
              <c:numCache>
                <c:formatCode>0.00</c:formatCode>
                <c:ptCount val="3"/>
                <c:pt idx="0">
                  <c:v>12.8839328493341</c:v>
                </c:pt>
                <c:pt idx="1">
                  <c:v>12.649146704</c:v>
                </c:pt>
                <c:pt idx="2">
                  <c:v>12.4143605586659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online!$J$7</c:f>
              <c:strCache>
                <c:ptCount val="1"/>
                <c:pt idx="0">
                  <c:v>中我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Lbls>
            <c:delete val="1"/>
          </c:dLbls>
          <c:cat>
            <c:strRef>
              <c:f>online!$J$6:$J$8</c:f>
              <c:strCache>
                <c:ptCount val="3"/>
                <c:pt idx="0">
                  <c:v>低我</c:v>
                </c:pt>
                <c:pt idx="1">
                  <c:v>中我</c:v>
                </c:pt>
                <c:pt idx="2">
                  <c:v>高我</c:v>
                </c:pt>
              </c:strCache>
            </c:strRef>
          </c:cat>
          <c:val>
            <c:numRef>
              <c:f>online!$I$9:$I$11</c:f>
              <c:numCache>
                <c:formatCode>0.00</c:formatCode>
                <c:ptCount val="3"/>
                <c:pt idx="0">
                  <c:v>13.363326155</c:v>
                </c:pt>
                <c:pt idx="1">
                  <c:v>13.2669896</c:v>
                </c:pt>
                <c:pt idx="2">
                  <c:v>13.170653045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online!$K$12:$K$14</c:f>
              <c:strCache>
                <c:ptCount val="1"/>
                <c:pt idx="0">
                  <c:v>高你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Lbls>
            <c:delete val="1"/>
          </c:dLbls>
          <c:val>
            <c:numRef>
              <c:f>online!$I$12:$I$14</c:f>
              <c:numCache>
                <c:formatCode>0.00</c:formatCode>
                <c:ptCount val="3"/>
                <c:pt idx="0">
                  <c:v>13.8427194606659</c:v>
                </c:pt>
                <c:pt idx="1">
                  <c:v>13.884832496</c:v>
                </c:pt>
                <c:pt idx="2">
                  <c:v>13.9269455313341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7160992"/>
        <c:axId val="1534089520"/>
      </c:lineChart>
      <c:catAx>
        <c:axId val="16171609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zh-CN"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宋体" panose="02010600030101010101" pitchFamily="7" charset="-122"/>
                    <a:cs typeface="Times New Roman" panose="02020603050405020304" pitchFamily="18" charset="0"/>
                  </a:defRPr>
                </a:pPr>
                <a:r>
                  <a:rPr lang="zh-CN" altLang="en-US"/>
                  <a:t>自变量</a:t>
                </a:r>
                <a:r>
                  <a:rPr lang="en-US" altLang="zh-CN"/>
                  <a:t>X</a:t>
                </a:r>
                <a:endParaRPr lang="zh-CN"/>
              </a:p>
            </c:rich>
          </c:tx>
          <c:layout>
            <c:manualLayout>
              <c:xMode val="edge"/>
              <c:yMode val="edge"/>
              <c:x val="0.40867158019389"/>
              <c:y val="0.906022984339234"/>
            </c:manualLayout>
          </c:layout>
          <c:overlay val="0"/>
          <c:spPr>
            <a:solidFill>
              <a:srgbClr val="FFFF00"/>
            </a:solidFill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宋体" panose="02010600030101010101" pitchFamily="7" charset="-122"/>
                <a:cs typeface="Times New Roman" panose="02020603050405020304" pitchFamily="18" charset="0"/>
              </a:defRPr>
            </a:pPr>
          </a:p>
        </c:txPr>
        <c:crossAx val="1534089520"/>
        <c:crossesAt val="-100000"/>
        <c:auto val="1"/>
        <c:lblAlgn val="ctr"/>
        <c:lblOffset val="100"/>
        <c:noMultiLvlLbl val="0"/>
      </c:catAx>
      <c:valAx>
        <c:axId val="153408952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zh-CN"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宋体" panose="02010600030101010101" pitchFamily="7" charset="-122"/>
                    <a:cs typeface="Times New Roman" panose="02020603050405020304" pitchFamily="18" charset="0"/>
                  </a:defRPr>
                </a:pPr>
                <a:r>
                  <a:rPr lang="zh-CN" altLang="en-US"/>
                  <a:t>因变量</a:t>
                </a:r>
                <a:r>
                  <a:rPr lang="en-US" altLang="zh-CN"/>
                  <a:t>Y</a:t>
                </a:r>
                <a:endParaRPr lang="zh-CN"/>
              </a:p>
            </c:rich>
          </c:tx>
          <c:layout/>
          <c:overlay val="0"/>
          <c:spPr>
            <a:solidFill>
              <a:srgbClr val="FFFF00"/>
            </a:solidFill>
            <a:ln>
              <a:noFill/>
            </a:ln>
            <a:effectLst/>
          </c:spPr>
        </c:title>
        <c:numFmt formatCode="0.0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宋体" panose="02010600030101010101" pitchFamily="7" charset="-122"/>
                <a:cs typeface="Times New Roman" panose="02020603050405020304" pitchFamily="18" charset="0"/>
              </a:defRPr>
            </a:pPr>
          </a:p>
        </c:txPr>
        <c:crossAx val="1617160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44668911335578"/>
          <c:y val="0.166252724193538"/>
          <c:w val="0.235690235690236"/>
          <c:h val="0.2462350464546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200" b="0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宋体" panose="02010600030101010101" pitchFamily="7" charset="-122"/>
              <a:cs typeface="Times New Roman" panose="02020603050405020304" pitchFamily="18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731ab520-62af-40d3-84f4-9a58a3d340c9}"/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zh-CN" sz="1200">
          <a:solidFill>
            <a:schemeClr val="tx1"/>
          </a:solidFill>
          <a:latin typeface="Times New Roman" panose="02020603050405020304" pitchFamily="18" charset="0"/>
          <a:ea typeface="宋体" panose="02010600030101010101" pitchFamily="7" charset="-122"/>
          <a:cs typeface="Times New Roman" panose="02020603050405020304" pitchFamily="18" charset="0"/>
        </a:defRPr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9111058087436"/>
          <c:y val="0.175764074887059"/>
          <c:w val="0.596966382990005"/>
          <c:h val="0.63121815655396"/>
        </c:manualLayout>
      </c:layout>
      <c:lineChart>
        <c:grouping val="standard"/>
        <c:varyColors val="0"/>
        <c:ser>
          <c:idx val="0"/>
          <c:order val="0"/>
          <c:tx>
            <c:strRef>
              <c:f>online!$J$24</c:f>
              <c:strCache>
                <c:ptCount val="1"/>
                <c:pt idx="0">
                  <c:v>Low political interest</c:v>
                </c:pt>
              </c:strCache>
            </c:strRef>
          </c:tx>
          <c:spPr>
            <a:ln w="12700" cap="rnd" cmpd="sng">
              <a:solidFill>
                <a:schemeClr val="tx1"/>
              </a:solidFill>
              <a:prstDash val="solid"/>
              <a:round/>
            </a:ln>
            <a:effectLst/>
            <a:sp3d contourW="12700"/>
          </c:spPr>
          <c:marker>
            <c:symbol val="triangl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Pt>
            <c:idx val="1"/>
            <c:marker>
              <c:symbol val="triangle"/>
              <c:size val="5"/>
              <c:spPr>
                <a:solidFill>
                  <a:schemeClr val="tx1"/>
                </a:solidFill>
                <a:ln w="9525">
                  <a:noFill/>
                </a:ln>
                <a:effectLst/>
              </c:spPr>
            </c:marker>
            <c:bubble3D val="0"/>
            <c:spPr>
              <a:ln w="12700" cap="rnd" cmpd="sng">
                <a:solidFill>
                  <a:schemeClr val="tx1"/>
                </a:solidFill>
                <a:prstDash val="solid"/>
                <a:round/>
              </a:ln>
              <a:effectLst/>
              <a:sp3d contourW="12700"/>
            </c:spPr>
          </c:dPt>
          <c:dLbls>
            <c:delete val="1"/>
          </c:dLbls>
          <c:cat>
            <c:strRef>
              <c:f>(online!$I$24,online!$I$26)</c:f>
              <c:strCache>
                <c:ptCount val="2"/>
                <c:pt idx="0">
                  <c:v>Low social media credibility</c:v>
                </c:pt>
                <c:pt idx="1">
                  <c:v>High social media credibility</c:v>
                </c:pt>
              </c:strCache>
            </c:strRef>
          </c:cat>
          <c:val>
            <c:numRef>
              <c:f>(online!$E$24,online!$E$26)</c:f>
              <c:numCache>
                <c:formatCode>General</c:formatCode>
                <c:ptCount val="2"/>
                <c:pt idx="0">
                  <c:v>2.366</c:v>
                </c:pt>
                <c:pt idx="1">
                  <c:v>2.506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online!$J$26</c:f>
              <c:strCache>
                <c:ptCount val="1"/>
                <c:pt idx="0">
                  <c:v>High political interest</c:v>
                </c:pt>
              </c:strCache>
            </c:strRef>
          </c:tx>
          <c:spPr>
            <a:ln w="12700" cap="rnd" cmpd="sng">
              <a:solidFill>
                <a:schemeClr val="tx1"/>
              </a:solidFill>
              <a:prstDash val="dash"/>
              <a:round/>
            </a:ln>
            <a:effectLst/>
            <a:sp3d contourW="12700"/>
          </c:spPr>
          <c:marker>
            <c:symbol val="squar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Pt>
            <c:idx val="1"/>
            <c:marker>
              <c:symbol val="square"/>
              <c:size val="5"/>
              <c:spPr>
                <a:solidFill>
                  <a:schemeClr val="tx1"/>
                </a:solidFill>
                <a:ln w="9525">
                  <a:noFill/>
                </a:ln>
                <a:effectLst/>
              </c:spPr>
            </c:marker>
            <c:bubble3D val="0"/>
            <c:spPr>
              <a:ln w="12700" cap="rnd" cmpd="sng">
                <a:solidFill>
                  <a:schemeClr val="tx1"/>
                </a:solidFill>
                <a:prstDash val="dash"/>
                <a:round/>
              </a:ln>
              <a:effectLst/>
              <a:sp3d contourW="12700"/>
            </c:spPr>
          </c:dPt>
          <c:dLbls>
            <c:delete val="1"/>
          </c:dLbls>
          <c:cat>
            <c:strRef>
              <c:f>(online!$I$24,online!$I$26)</c:f>
              <c:strCache>
                <c:ptCount val="2"/>
                <c:pt idx="0">
                  <c:v>Low social media credibility</c:v>
                </c:pt>
                <c:pt idx="1">
                  <c:v>High social media credibility</c:v>
                </c:pt>
              </c:strCache>
            </c:strRef>
          </c:cat>
          <c:val>
            <c:numRef>
              <c:f>(online!$E$30,online!$E$32)</c:f>
              <c:numCache>
                <c:formatCode>General</c:formatCode>
                <c:ptCount val="2"/>
                <c:pt idx="0">
                  <c:v>2.389</c:v>
                </c:pt>
                <c:pt idx="1">
                  <c:v>2.644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7160992"/>
        <c:axId val="1534089520"/>
      </c:lineChart>
      <c:catAx>
        <c:axId val="1617160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</a:p>
        </c:txPr>
        <c:crossAx val="1534089520"/>
        <c:crossesAt val="-100000"/>
        <c:auto val="1"/>
        <c:lblAlgn val="ctr"/>
        <c:lblOffset val="100"/>
        <c:noMultiLvlLbl val="0"/>
      </c:catAx>
      <c:valAx>
        <c:axId val="1534089520"/>
        <c:scaling>
          <c:orientation val="minMax"/>
          <c:max val="3"/>
          <c:min val="2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zh-CN"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宋体" panose="02010600030101010101" pitchFamily="7" charset="-122"/>
                    <a:cs typeface="Times New Roman" panose="02020603050405020304" pitchFamily="18" charset="0"/>
                  </a:defRPr>
                </a:pPr>
                <a:r>
                  <a:rPr lang="en-US" altLang="zh-CN" sz="1600"/>
                  <a:t>  </a:t>
                </a:r>
                <a:r>
                  <a:rPr lang="en-US" altLang="zh-CN" sz="1600">
                    <a:latin typeface="Arial" panose="020B0604020202020204" pitchFamily="7" charset="0"/>
                    <a:cs typeface="Arial" panose="020B0604020202020204" pitchFamily="7" charset="0"/>
                  </a:rPr>
                  <a:t>Online political expression  </a:t>
                </a:r>
                <a:endParaRPr lang="en-US" altLang="zh-CN" sz="1600">
                  <a:latin typeface="Arial" panose="020B0604020202020204" pitchFamily="7" charset="0"/>
                  <a:cs typeface="Arial" panose="020B0604020202020204" pitchFamily="7" charset="0"/>
                </a:endParaRPr>
              </a:p>
            </c:rich>
          </c:tx>
          <c:layout>
            <c:manualLayout>
              <c:xMode val="edge"/>
              <c:yMode val="edge"/>
              <c:x val="0.0614914124640949"/>
              <c:y val="0.218312672487593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400" b="0" i="0" u="none" strike="noStrike" kern="1200" baseline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</a:p>
        </c:txPr>
        <c:crossAx val="161716099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</a:p>
        </c:txPr>
      </c:legendEntry>
      <c:layout>
        <c:manualLayout>
          <c:xMode val="edge"/>
          <c:yMode val="edge"/>
          <c:x val="0.68507324277149"/>
          <c:y val="0.223452135590782"/>
          <c:w val="0.246913580246914"/>
          <c:h val="0.2570936625249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200" b="0" i="0" u="none" strike="noStrike" kern="1200" baseline="0">
              <a:solidFill>
                <a:schemeClr val="tx1"/>
              </a:solidFill>
              <a:latin typeface="Arial" panose="020B0604020202020204" pitchFamily="7" charset="0"/>
              <a:ea typeface="Arial" panose="020B0604020202020204" pitchFamily="7" charset="0"/>
              <a:cs typeface="Arial" panose="020B0604020202020204" pitchFamily="7" charset="0"/>
              <a:sym typeface="Arial" panose="020B0604020202020204" pitchFamily="7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0b61dd88-c1ef-4ee7-9b0b-2bcbcd97ee74}"/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zh-CN" sz="1200">
          <a:solidFill>
            <a:schemeClr val="tx1"/>
          </a:solidFill>
          <a:latin typeface="Times New Roman" panose="02020603050405020304" pitchFamily="18" charset="0"/>
          <a:ea typeface="宋体" panose="02010600030101010101" pitchFamily="7" charset="-122"/>
          <a:cs typeface="Times New Roman" panose="02020603050405020304" pitchFamily="18" charset="0"/>
        </a:defRPr>
      </a:pPr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440" b="0" i="0" u="none" strike="noStrike" kern="1200" spc="0" baseline="0">
                <a:solidFill>
                  <a:schemeClr val="tx1"/>
                </a:solidFill>
                <a:latin typeface="Times New Roman" panose="02020603050405020304" pitchFamily="18" charset="0"/>
                <a:ea typeface="宋体" panose="02010600030101010101" pitchFamily="7" charset="-122"/>
                <a:cs typeface="Times New Roman" panose="02020603050405020304" pitchFamily="18" charset="0"/>
              </a:defRPr>
            </a:pPr>
            <a:r>
              <a:rPr lang="zh-CN" altLang="en-US" sz="1200"/>
              <a:t>完整九点三线</a:t>
            </a:r>
            <a:endParaRPr lang="zh-CN" sz="1200"/>
          </a:p>
        </c:rich>
      </c:tx>
      <c:layout/>
      <c:overlay val="0"/>
      <c:spPr>
        <a:solidFill>
          <a:srgbClr val="FFFF00"/>
        </a:solidFill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69111058087436"/>
          <c:y val="0.175764074887059"/>
          <c:w val="0.596966382990005"/>
          <c:h val="0.63121815655396"/>
        </c:manualLayout>
      </c:layout>
      <c:lineChart>
        <c:grouping val="standard"/>
        <c:varyColors val="0"/>
        <c:ser>
          <c:idx val="0"/>
          <c:order val="0"/>
          <c:tx>
            <c:strRef>
              <c:f>online!$J$24</c:f>
              <c:strCache>
                <c:ptCount val="1"/>
                <c:pt idx="0">
                  <c:v>Low political interest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Lbls>
            <c:delete val="1"/>
          </c:dLbls>
          <c:cat>
            <c:strRef>
              <c:f>online!$I$24:$I$26</c:f>
              <c:strCache>
                <c:ptCount val="3"/>
                <c:pt idx="0">
                  <c:v>Low social media credibility</c:v>
                </c:pt>
                <c:pt idx="1">
                  <c:v>中social media credibility</c:v>
                </c:pt>
                <c:pt idx="2">
                  <c:v>High social media credibility</c:v>
                </c:pt>
              </c:strCache>
            </c:strRef>
          </c:cat>
          <c:val>
            <c:numRef>
              <c:f>online!$E$24:$E$26</c:f>
              <c:numCache>
                <c:formatCode>General</c:formatCode>
                <c:ptCount val="3"/>
                <c:pt idx="0">
                  <c:v>2.366</c:v>
                </c:pt>
                <c:pt idx="1">
                  <c:v>2.436</c:v>
                </c:pt>
                <c:pt idx="2">
                  <c:v>2.506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online!$J$25</c:f>
              <c:strCache>
                <c:ptCount val="1"/>
                <c:pt idx="0">
                  <c:v>中political interest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Lbls>
            <c:delete val="1"/>
          </c:dLbls>
          <c:cat>
            <c:strRef>
              <c:f>online!$I$24:$I$26</c:f>
              <c:strCache>
                <c:ptCount val="3"/>
                <c:pt idx="0">
                  <c:v>Low social media credibility</c:v>
                </c:pt>
                <c:pt idx="1">
                  <c:v>中social media credibility</c:v>
                </c:pt>
                <c:pt idx="2">
                  <c:v>High social media credibility</c:v>
                </c:pt>
              </c:strCache>
            </c:strRef>
          </c:cat>
          <c:val>
            <c:numRef>
              <c:f>online!$E$27:$E$29</c:f>
              <c:numCache>
                <c:formatCode>General</c:formatCode>
                <c:ptCount val="3"/>
                <c:pt idx="0">
                  <c:v>2.377</c:v>
                </c:pt>
                <c:pt idx="1">
                  <c:v>2.476</c:v>
                </c:pt>
                <c:pt idx="2">
                  <c:v>2.575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online!$J$26</c:f>
              <c:strCache>
                <c:ptCount val="1"/>
                <c:pt idx="0">
                  <c:v>High political interest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Lbls>
            <c:delete val="1"/>
          </c:dLbls>
          <c:cat>
            <c:strRef>
              <c:f>online!$I$24:$I$26</c:f>
              <c:strCache>
                <c:ptCount val="3"/>
                <c:pt idx="0">
                  <c:v>Low social media credibility</c:v>
                </c:pt>
                <c:pt idx="1">
                  <c:v>中social media credibility</c:v>
                </c:pt>
                <c:pt idx="2">
                  <c:v>High social media credibility</c:v>
                </c:pt>
              </c:strCache>
            </c:strRef>
          </c:cat>
          <c:val>
            <c:numRef>
              <c:f>online!$E$30:$E$32</c:f>
              <c:numCache>
                <c:formatCode>General</c:formatCode>
                <c:ptCount val="3"/>
                <c:pt idx="0">
                  <c:v>2.389</c:v>
                </c:pt>
                <c:pt idx="1">
                  <c:v>2.517</c:v>
                </c:pt>
                <c:pt idx="2">
                  <c:v>2.644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7160992"/>
        <c:axId val="1534089520"/>
      </c:lineChart>
      <c:catAx>
        <c:axId val="16171609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zh-CN"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宋体" panose="02010600030101010101" pitchFamily="7" charset="-122"/>
                    <a:cs typeface="Times New Roman" panose="02020603050405020304" pitchFamily="18" charset="0"/>
                  </a:defRPr>
                </a:pPr>
                <a:r>
                  <a:rPr lang="zh-CN" altLang="en-US"/>
                  <a:t>自变量</a:t>
                </a:r>
                <a:r>
                  <a:rPr lang="en-US" altLang="zh-CN"/>
                  <a:t>X</a:t>
                </a:r>
                <a:endParaRPr lang="zh-CN"/>
              </a:p>
            </c:rich>
          </c:tx>
          <c:layout>
            <c:manualLayout>
              <c:xMode val="edge"/>
              <c:yMode val="edge"/>
              <c:x val="0.40867158019389"/>
              <c:y val="0.906022984339234"/>
            </c:manualLayout>
          </c:layout>
          <c:overlay val="0"/>
          <c:spPr>
            <a:solidFill>
              <a:srgbClr val="FFFF00"/>
            </a:solidFill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宋体" panose="02010600030101010101" pitchFamily="7" charset="-122"/>
                <a:cs typeface="Times New Roman" panose="02020603050405020304" pitchFamily="18" charset="0"/>
              </a:defRPr>
            </a:pPr>
          </a:p>
        </c:txPr>
        <c:crossAx val="1534089520"/>
        <c:crossesAt val="-100000"/>
        <c:auto val="1"/>
        <c:lblAlgn val="ctr"/>
        <c:lblOffset val="100"/>
        <c:noMultiLvlLbl val="0"/>
      </c:catAx>
      <c:valAx>
        <c:axId val="153408952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zh-CN"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宋体" panose="02010600030101010101" pitchFamily="7" charset="-122"/>
                    <a:cs typeface="Times New Roman" panose="02020603050405020304" pitchFamily="18" charset="0"/>
                  </a:defRPr>
                </a:pPr>
                <a:r>
                  <a:rPr lang="zh-CN" altLang="en-US"/>
                  <a:t>因变量</a:t>
                </a:r>
                <a:r>
                  <a:rPr lang="en-US" altLang="zh-CN"/>
                  <a:t>Y</a:t>
                </a:r>
                <a:endParaRPr lang="zh-CN"/>
              </a:p>
            </c:rich>
          </c:tx>
          <c:layout/>
          <c:overlay val="0"/>
          <c:spPr>
            <a:solidFill>
              <a:srgbClr val="FFFF00"/>
            </a:solidFill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宋体" panose="02010600030101010101" pitchFamily="7" charset="-122"/>
                <a:cs typeface="Times New Roman" panose="02020603050405020304" pitchFamily="18" charset="0"/>
              </a:defRPr>
            </a:pPr>
          </a:p>
        </c:txPr>
        <c:crossAx val="1617160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44668911335578"/>
          <c:y val="0.166252724193538"/>
          <c:w val="0.235690235690236"/>
          <c:h val="0.2462350464546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200" b="0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宋体" panose="02010600030101010101" pitchFamily="7" charset="-122"/>
              <a:cs typeface="Times New Roman" panose="02020603050405020304" pitchFamily="18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717e54c5-91f3-410d-84af-00446320a26b}"/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zh-CN" sz="1200">
          <a:solidFill>
            <a:schemeClr val="tx1"/>
          </a:solidFill>
          <a:latin typeface="Times New Roman" panose="02020603050405020304" pitchFamily="18" charset="0"/>
          <a:ea typeface="宋体" panose="02010600030101010101" pitchFamily="7" charset="-122"/>
          <a:cs typeface="Times New Roman" panose="02020603050405020304" pitchFamily="18" charset="0"/>
        </a:defRPr>
      </a:pPr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440" b="0" i="0" u="none" strike="noStrike" kern="1200" spc="0" baseline="0">
                <a:solidFill>
                  <a:schemeClr val="tx1"/>
                </a:solidFill>
                <a:latin typeface="Times New Roman" panose="02020603050405020304" pitchFamily="18" charset="0"/>
                <a:ea typeface="宋体" panose="02010600030101010101" pitchFamily="7" charset="-122"/>
                <a:cs typeface="Times New Roman" panose="02020603050405020304" pitchFamily="18" charset="0"/>
              </a:defRPr>
            </a:pPr>
            <a:r>
              <a:rPr lang="zh-CN" sz="1200"/>
              <a:t>经典四点两线</a:t>
            </a:r>
            <a:endParaRPr lang="zh-CN" sz="1200"/>
          </a:p>
        </c:rich>
      </c:tx>
      <c:layout/>
      <c:overlay val="0"/>
      <c:spPr>
        <a:solidFill>
          <a:srgbClr val="FFFF00"/>
        </a:solidFill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69111058087436"/>
          <c:y val="0.175764074887059"/>
          <c:w val="0.596966382990005"/>
          <c:h val="0.63121815655396"/>
        </c:manualLayout>
      </c:layout>
      <c:lineChart>
        <c:grouping val="standard"/>
        <c:varyColors val="0"/>
        <c:ser>
          <c:idx val="0"/>
          <c:order val="0"/>
          <c:tx>
            <c:strRef>
              <c:f>offline!$K$6:$K$8</c:f>
              <c:strCache>
                <c:ptCount val="1"/>
                <c:pt idx="0">
                  <c:v>低你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Lbls>
            <c:delete val="1"/>
          </c:dLbls>
          <c:cat>
            <c:strRef>
              <c:f>(offline!$J$6,offline!$J$8)</c:f>
              <c:strCache>
                <c:ptCount val="2"/>
                <c:pt idx="0">
                  <c:v>低我</c:v>
                </c:pt>
                <c:pt idx="1">
                  <c:v>高我</c:v>
                </c:pt>
              </c:strCache>
            </c:strRef>
          </c:cat>
          <c:val>
            <c:numRef>
              <c:f>(offline!$I$6,offline!$I$8)</c:f>
              <c:numCache>
                <c:formatCode>0.00</c:formatCode>
                <c:ptCount val="2"/>
                <c:pt idx="0">
                  <c:v>12.8839328493341</c:v>
                </c:pt>
                <c:pt idx="1">
                  <c:v>12.4143605586659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offline!$K$12:$K$14</c:f>
              <c:strCache>
                <c:ptCount val="1"/>
                <c:pt idx="0">
                  <c:v>高你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Lbls>
            <c:delete val="1"/>
          </c:dLbls>
          <c:val>
            <c:numRef>
              <c:f>(offline!$I$12,offline!$I$14)</c:f>
              <c:numCache>
                <c:formatCode>0.00</c:formatCode>
                <c:ptCount val="2"/>
                <c:pt idx="0">
                  <c:v>13.8427194606659</c:v>
                </c:pt>
                <c:pt idx="1">
                  <c:v>13.9269455313341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7160992"/>
        <c:axId val="1534089520"/>
      </c:lineChart>
      <c:catAx>
        <c:axId val="16171609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zh-CN"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宋体" panose="02010600030101010101" pitchFamily="7" charset="-122"/>
                    <a:cs typeface="Times New Roman" panose="02020603050405020304" pitchFamily="18" charset="0"/>
                  </a:defRPr>
                </a:pPr>
                <a:r>
                  <a:rPr lang="zh-CN" altLang="en-US"/>
                  <a:t>自变量</a:t>
                </a:r>
                <a:r>
                  <a:rPr lang="en-US" altLang="zh-CN"/>
                  <a:t>X</a:t>
                </a:r>
                <a:endParaRPr lang="zh-CN"/>
              </a:p>
            </c:rich>
          </c:tx>
          <c:layout>
            <c:manualLayout>
              <c:xMode val="edge"/>
              <c:yMode val="edge"/>
              <c:x val="0.40867158019389"/>
              <c:y val="0.906022984339234"/>
            </c:manualLayout>
          </c:layout>
          <c:overlay val="0"/>
          <c:spPr>
            <a:solidFill>
              <a:srgbClr val="FFFF00"/>
            </a:solidFill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宋体" panose="02010600030101010101" pitchFamily="7" charset="-122"/>
                <a:cs typeface="Times New Roman" panose="02020603050405020304" pitchFamily="18" charset="0"/>
              </a:defRPr>
            </a:pPr>
          </a:p>
        </c:txPr>
        <c:crossAx val="1534089520"/>
        <c:crossesAt val="-100000"/>
        <c:auto val="1"/>
        <c:lblAlgn val="ctr"/>
        <c:lblOffset val="100"/>
        <c:noMultiLvlLbl val="0"/>
      </c:catAx>
      <c:valAx>
        <c:axId val="153408952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zh-CN"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宋体" panose="02010600030101010101" pitchFamily="7" charset="-122"/>
                    <a:cs typeface="Times New Roman" panose="02020603050405020304" pitchFamily="18" charset="0"/>
                  </a:defRPr>
                </a:pPr>
                <a:r>
                  <a:rPr lang="zh-CN" altLang="en-US"/>
                  <a:t>因变量</a:t>
                </a:r>
                <a:r>
                  <a:rPr lang="en-US" altLang="zh-CN"/>
                  <a:t>Y</a:t>
                </a:r>
                <a:endParaRPr lang="zh-CN"/>
              </a:p>
            </c:rich>
          </c:tx>
          <c:layout/>
          <c:overlay val="0"/>
          <c:spPr>
            <a:solidFill>
              <a:srgbClr val="FFFF00"/>
            </a:solidFill>
            <a:ln>
              <a:noFill/>
            </a:ln>
            <a:effectLst/>
          </c:spPr>
        </c:title>
        <c:numFmt formatCode="0.0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宋体" panose="02010600030101010101" pitchFamily="7" charset="-122"/>
                <a:cs typeface="Times New Roman" panose="02020603050405020304" pitchFamily="18" charset="0"/>
              </a:defRPr>
            </a:pPr>
          </a:p>
        </c:txPr>
        <c:crossAx val="1617160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44668911335578"/>
          <c:y val="0.166252827731572"/>
          <c:w val="0.246913580246914"/>
          <c:h val="0.2570936625249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200" b="0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宋体" panose="02010600030101010101" pitchFamily="7" charset="-122"/>
              <a:cs typeface="Times New Roman" panose="02020603050405020304" pitchFamily="18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334c9e65-21ac-40d4-aba4-888b7c8a693b}"/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zh-CN" sz="1200">
          <a:solidFill>
            <a:schemeClr val="tx1"/>
          </a:solidFill>
          <a:latin typeface="Times New Roman" panose="02020603050405020304" pitchFamily="18" charset="0"/>
          <a:ea typeface="宋体" panose="02010600030101010101" pitchFamily="7" charset="-122"/>
          <a:cs typeface="Times New Roman" panose="02020603050405020304" pitchFamily="18" charset="0"/>
        </a:defRPr>
      </a:pPr>
    </a:p>
  </c:txPr>
  <c:externalData r:id="rId1">
    <c:autoUpdate val="0"/>
  </c:externalData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440" b="0" i="0" u="none" strike="noStrike" kern="1200" spc="0" baseline="0">
                <a:solidFill>
                  <a:schemeClr val="tx1"/>
                </a:solidFill>
                <a:latin typeface="Times New Roman" panose="02020603050405020304" pitchFamily="18" charset="0"/>
                <a:ea typeface="宋体" panose="02010600030101010101" pitchFamily="7" charset="-122"/>
                <a:cs typeface="Times New Roman" panose="02020603050405020304" pitchFamily="18" charset="0"/>
              </a:defRPr>
            </a:pPr>
            <a:r>
              <a:rPr lang="zh-CN" altLang="en-US" sz="1200"/>
              <a:t>完整九点三线</a:t>
            </a:r>
            <a:endParaRPr lang="zh-CN" sz="1200"/>
          </a:p>
        </c:rich>
      </c:tx>
      <c:layout/>
      <c:overlay val="0"/>
      <c:spPr>
        <a:solidFill>
          <a:srgbClr val="FFFF00"/>
        </a:solidFill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69111058087436"/>
          <c:y val="0.175764074887059"/>
          <c:w val="0.596966382990005"/>
          <c:h val="0.63121815655396"/>
        </c:manualLayout>
      </c:layout>
      <c:lineChart>
        <c:grouping val="standard"/>
        <c:varyColors val="0"/>
        <c:ser>
          <c:idx val="0"/>
          <c:order val="0"/>
          <c:tx>
            <c:strRef>
              <c:f>offline!$K$6:$K$8</c:f>
              <c:strCache>
                <c:ptCount val="1"/>
                <c:pt idx="0">
                  <c:v>低你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Lbls>
            <c:delete val="1"/>
          </c:dLbls>
          <c:cat>
            <c:strRef>
              <c:f>offline!$J$6:$J$8</c:f>
              <c:strCache>
                <c:ptCount val="3"/>
                <c:pt idx="0">
                  <c:v>低我</c:v>
                </c:pt>
                <c:pt idx="1">
                  <c:v>中我</c:v>
                </c:pt>
                <c:pt idx="2">
                  <c:v>高我</c:v>
                </c:pt>
              </c:strCache>
            </c:strRef>
          </c:cat>
          <c:val>
            <c:numRef>
              <c:f>offline!$I$6:$I$8</c:f>
              <c:numCache>
                <c:formatCode>0.00</c:formatCode>
                <c:ptCount val="3"/>
                <c:pt idx="0">
                  <c:v>12.8839328493341</c:v>
                </c:pt>
                <c:pt idx="1">
                  <c:v>12.649146704</c:v>
                </c:pt>
                <c:pt idx="2">
                  <c:v>12.4143605586659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offline!$J$7</c:f>
              <c:strCache>
                <c:ptCount val="1"/>
                <c:pt idx="0">
                  <c:v>中我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Lbls>
            <c:delete val="1"/>
          </c:dLbls>
          <c:cat>
            <c:strRef>
              <c:f>offline!$J$6:$J$8</c:f>
              <c:strCache>
                <c:ptCount val="3"/>
                <c:pt idx="0">
                  <c:v>低我</c:v>
                </c:pt>
                <c:pt idx="1">
                  <c:v>中我</c:v>
                </c:pt>
                <c:pt idx="2">
                  <c:v>高我</c:v>
                </c:pt>
              </c:strCache>
            </c:strRef>
          </c:cat>
          <c:val>
            <c:numRef>
              <c:f>offline!$I$9:$I$11</c:f>
              <c:numCache>
                <c:formatCode>0.00</c:formatCode>
                <c:ptCount val="3"/>
                <c:pt idx="0">
                  <c:v>13.363326155</c:v>
                </c:pt>
                <c:pt idx="1">
                  <c:v>13.2669896</c:v>
                </c:pt>
                <c:pt idx="2">
                  <c:v>13.170653045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offline!$K$12:$K$14</c:f>
              <c:strCache>
                <c:ptCount val="1"/>
                <c:pt idx="0">
                  <c:v>高你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Lbls>
            <c:delete val="1"/>
          </c:dLbls>
          <c:val>
            <c:numRef>
              <c:f>offline!$I$12:$I$14</c:f>
              <c:numCache>
                <c:formatCode>0.00</c:formatCode>
                <c:ptCount val="3"/>
                <c:pt idx="0">
                  <c:v>13.8427194606659</c:v>
                </c:pt>
                <c:pt idx="1">
                  <c:v>13.884832496</c:v>
                </c:pt>
                <c:pt idx="2">
                  <c:v>13.9269455313341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7160992"/>
        <c:axId val="1534089520"/>
      </c:lineChart>
      <c:catAx>
        <c:axId val="16171609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zh-CN"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宋体" panose="02010600030101010101" pitchFamily="7" charset="-122"/>
                    <a:cs typeface="Times New Roman" panose="02020603050405020304" pitchFamily="18" charset="0"/>
                  </a:defRPr>
                </a:pPr>
                <a:r>
                  <a:rPr lang="zh-CN" altLang="en-US"/>
                  <a:t>自变量</a:t>
                </a:r>
                <a:r>
                  <a:rPr lang="en-US" altLang="zh-CN"/>
                  <a:t>X</a:t>
                </a:r>
                <a:endParaRPr lang="zh-CN"/>
              </a:p>
            </c:rich>
          </c:tx>
          <c:layout>
            <c:manualLayout>
              <c:xMode val="edge"/>
              <c:yMode val="edge"/>
              <c:x val="0.40867158019389"/>
              <c:y val="0.906022984339234"/>
            </c:manualLayout>
          </c:layout>
          <c:overlay val="0"/>
          <c:spPr>
            <a:solidFill>
              <a:srgbClr val="FFFF00"/>
            </a:solidFill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宋体" panose="02010600030101010101" pitchFamily="7" charset="-122"/>
                <a:cs typeface="Times New Roman" panose="02020603050405020304" pitchFamily="18" charset="0"/>
              </a:defRPr>
            </a:pPr>
          </a:p>
        </c:txPr>
        <c:crossAx val="1534089520"/>
        <c:crossesAt val="-100000"/>
        <c:auto val="1"/>
        <c:lblAlgn val="ctr"/>
        <c:lblOffset val="100"/>
        <c:noMultiLvlLbl val="0"/>
      </c:catAx>
      <c:valAx>
        <c:axId val="153408952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zh-CN"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宋体" panose="02010600030101010101" pitchFamily="7" charset="-122"/>
                    <a:cs typeface="Times New Roman" panose="02020603050405020304" pitchFamily="18" charset="0"/>
                  </a:defRPr>
                </a:pPr>
                <a:r>
                  <a:rPr lang="zh-CN" altLang="en-US"/>
                  <a:t>因变量</a:t>
                </a:r>
                <a:r>
                  <a:rPr lang="en-US" altLang="zh-CN"/>
                  <a:t>Y</a:t>
                </a:r>
                <a:endParaRPr lang="zh-CN"/>
              </a:p>
            </c:rich>
          </c:tx>
          <c:layout/>
          <c:overlay val="0"/>
          <c:spPr>
            <a:solidFill>
              <a:srgbClr val="FFFF00"/>
            </a:solidFill>
            <a:ln>
              <a:noFill/>
            </a:ln>
            <a:effectLst/>
          </c:spPr>
        </c:title>
        <c:numFmt formatCode="0.0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宋体" panose="02010600030101010101" pitchFamily="7" charset="-122"/>
                <a:cs typeface="Times New Roman" panose="02020603050405020304" pitchFamily="18" charset="0"/>
              </a:defRPr>
            </a:pPr>
          </a:p>
        </c:txPr>
        <c:crossAx val="1617160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44668911335578"/>
          <c:y val="0.166252724193538"/>
          <c:w val="0.235690235690236"/>
          <c:h val="0.2462350464546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200" b="0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宋体" panose="02010600030101010101" pitchFamily="7" charset="-122"/>
              <a:cs typeface="Times New Roman" panose="02020603050405020304" pitchFamily="18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7297a33f-3599-4a53-b82c-66ce7153df87}"/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zh-CN" sz="1200">
          <a:solidFill>
            <a:schemeClr val="tx1"/>
          </a:solidFill>
          <a:latin typeface="Times New Roman" panose="02020603050405020304" pitchFamily="18" charset="0"/>
          <a:ea typeface="宋体" panose="02010600030101010101" pitchFamily="7" charset="-122"/>
          <a:cs typeface="Times New Roman" panose="02020603050405020304" pitchFamily="18" charset="0"/>
        </a:defRPr>
      </a:pPr>
    </a:p>
  </c:txPr>
  <c:externalData r:id="rId1">
    <c:autoUpdate val="0"/>
  </c:externalData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9111058087436"/>
          <c:y val="0.175764074887059"/>
          <c:w val="0.596966382990005"/>
          <c:h val="0.63121815655396"/>
        </c:manualLayout>
      </c:layout>
      <c:lineChart>
        <c:grouping val="standard"/>
        <c:varyColors val="0"/>
        <c:ser>
          <c:idx val="0"/>
          <c:order val="0"/>
          <c:tx>
            <c:strRef>
              <c:f>offline!$J$24</c:f>
              <c:strCache>
                <c:ptCount val="1"/>
                <c:pt idx="0">
                  <c:v>Low political interest</c:v>
                </c:pt>
              </c:strCache>
            </c:strRef>
          </c:tx>
          <c:spPr>
            <a:ln w="12700" cap="rnd" cmpd="sng">
              <a:solidFill>
                <a:schemeClr val="tx1"/>
              </a:solidFill>
              <a:prstDash val="solid"/>
              <a:round/>
            </a:ln>
            <a:effectLst/>
            <a:sp3d contourW="12700"/>
          </c:spPr>
          <c:marker>
            <c:symbol val="triangl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Pt>
            <c:idx val="1"/>
            <c:marker>
              <c:symbol val="triangle"/>
              <c:size val="5"/>
              <c:spPr>
                <a:solidFill>
                  <a:schemeClr val="tx1"/>
                </a:solidFill>
                <a:ln w="9525">
                  <a:noFill/>
                </a:ln>
                <a:effectLst/>
              </c:spPr>
            </c:marker>
            <c:bubble3D val="0"/>
            <c:spPr>
              <a:ln w="12700" cap="rnd" cmpd="sng">
                <a:solidFill>
                  <a:schemeClr val="tx1"/>
                </a:solidFill>
                <a:prstDash val="solid"/>
                <a:round/>
              </a:ln>
              <a:effectLst/>
              <a:sp3d contourW="12700"/>
            </c:spPr>
          </c:dPt>
          <c:dLbls>
            <c:delete val="1"/>
          </c:dLbls>
          <c:cat>
            <c:strRef>
              <c:f>(offline!$I$24,offline!$I$26)</c:f>
              <c:strCache>
                <c:ptCount val="2"/>
                <c:pt idx="0">
                  <c:v>Low social media credibility</c:v>
                </c:pt>
                <c:pt idx="1">
                  <c:v>High social media credibility</c:v>
                </c:pt>
              </c:strCache>
            </c:strRef>
          </c:cat>
          <c:val>
            <c:numRef>
              <c:f>(offline!$E$24,offline!$E$26)</c:f>
              <c:numCache>
                <c:formatCode>General</c:formatCode>
                <c:ptCount val="2"/>
                <c:pt idx="0">
                  <c:v>1.778</c:v>
                </c:pt>
                <c:pt idx="1">
                  <c:v>1.932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offline!$J$26</c:f>
              <c:strCache>
                <c:ptCount val="1"/>
                <c:pt idx="0">
                  <c:v>High political interest</c:v>
                </c:pt>
              </c:strCache>
            </c:strRef>
          </c:tx>
          <c:spPr>
            <a:ln w="12700" cap="rnd" cmpd="sng">
              <a:solidFill>
                <a:schemeClr val="tx1"/>
              </a:solidFill>
              <a:prstDash val="dash"/>
              <a:round/>
            </a:ln>
            <a:effectLst/>
            <a:sp3d contourW="12700"/>
          </c:spPr>
          <c:marker>
            <c:symbol val="squar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Pt>
            <c:idx val="1"/>
            <c:marker>
              <c:symbol val="square"/>
              <c:size val="5"/>
              <c:spPr>
                <a:solidFill>
                  <a:schemeClr val="tx1"/>
                </a:solidFill>
                <a:ln w="9525">
                  <a:noFill/>
                </a:ln>
                <a:effectLst/>
              </c:spPr>
            </c:marker>
            <c:bubble3D val="0"/>
            <c:spPr>
              <a:ln w="12700" cap="rnd" cmpd="sng">
                <a:solidFill>
                  <a:schemeClr val="tx1"/>
                </a:solidFill>
                <a:prstDash val="dash"/>
                <a:round/>
              </a:ln>
              <a:effectLst/>
              <a:sp3d contourW="12700"/>
            </c:spPr>
          </c:dPt>
          <c:dLbls>
            <c:delete val="1"/>
          </c:dLbls>
          <c:cat>
            <c:strRef>
              <c:f>(offline!$I$24,offline!$I$26)</c:f>
              <c:strCache>
                <c:ptCount val="2"/>
                <c:pt idx="0">
                  <c:v>Low social media credibility</c:v>
                </c:pt>
                <c:pt idx="1">
                  <c:v>High social media credibility</c:v>
                </c:pt>
              </c:strCache>
            </c:strRef>
          </c:cat>
          <c:val>
            <c:numRef>
              <c:f>(offline!$E$30,offline!$E$32)</c:f>
              <c:numCache>
                <c:formatCode>General</c:formatCode>
                <c:ptCount val="2"/>
                <c:pt idx="0">
                  <c:v>1.679</c:v>
                </c:pt>
                <c:pt idx="1">
                  <c:v>1.906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7160992"/>
        <c:axId val="1534089520"/>
      </c:lineChart>
      <c:catAx>
        <c:axId val="1617160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300" b="0" i="0" u="none" strike="noStrike" kern="1200" baseline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</a:p>
        </c:txPr>
        <c:crossAx val="1534089520"/>
        <c:crossesAt val="-100000"/>
        <c:auto val="1"/>
        <c:lblAlgn val="ctr"/>
        <c:lblOffset val="100"/>
        <c:noMultiLvlLbl val="0"/>
      </c:catAx>
      <c:valAx>
        <c:axId val="1534089520"/>
        <c:scaling>
          <c:orientation val="minMax"/>
          <c:max val="2"/>
          <c:min val="1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zh-CN"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7" charset="0"/>
                    <a:ea typeface="Arial" panose="020B0604020202020204" pitchFamily="7" charset="0"/>
                    <a:cs typeface="Arial" panose="020B0604020202020204" pitchFamily="7" charset="0"/>
                    <a:sym typeface="Arial" panose="020B0604020202020204" pitchFamily="7" charset="0"/>
                  </a:defRPr>
                </a:pPr>
                <a:r>
                  <a:rPr lang="zh-CN" sz="1600">
                    <a:latin typeface="Arial" panose="020B0604020202020204" pitchFamily="7" charset="0"/>
                    <a:ea typeface="Arial" panose="020B0604020202020204" pitchFamily="7" charset="0"/>
                    <a:cs typeface="Arial" panose="020B0604020202020204" pitchFamily="7" charset="0"/>
                    <a:sym typeface="Arial" panose="020B0604020202020204" pitchFamily="7" charset="0"/>
                  </a:rPr>
                  <a:t>O</a:t>
                </a:r>
                <a:r>
                  <a:rPr lang="en-US" altLang="zh-CN" sz="1600">
                    <a:latin typeface="Arial" panose="020B0604020202020204" pitchFamily="7" charset="0"/>
                    <a:ea typeface="Arial" panose="020B0604020202020204" pitchFamily="7" charset="0"/>
                    <a:cs typeface="Arial" panose="020B0604020202020204" pitchFamily="7" charset="0"/>
                    <a:sym typeface="Arial" panose="020B0604020202020204" pitchFamily="7" charset="0"/>
                  </a:rPr>
                  <a:t>ff</a:t>
                </a:r>
                <a:r>
                  <a:rPr lang="zh-CN" sz="1600">
                    <a:latin typeface="Arial" panose="020B0604020202020204" pitchFamily="7" charset="0"/>
                    <a:ea typeface="Arial" panose="020B0604020202020204" pitchFamily="7" charset="0"/>
                    <a:cs typeface="Arial" panose="020B0604020202020204" pitchFamily="7" charset="0"/>
                    <a:sym typeface="Arial" panose="020B0604020202020204" pitchFamily="7" charset="0"/>
                  </a:rPr>
                  <a:t>line political expression </a:t>
                </a:r>
                <a:endParaRPr lang="zh-CN" sz="1600">
                  <a:latin typeface="Arial" panose="020B0604020202020204" pitchFamily="7" charset="0"/>
                  <a:ea typeface="Arial" panose="020B0604020202020204" pitchFamily="7" charset="0"/>
                  <a:cs typeface="Arial" panose="020B0604020202020204" pitchFamily="7" charset="0"/>
                  <a:sym typeface="Arial" panose="020B0604020202020204" pitchFamily="7" charset="0"/>
                </a:endParaRPr>
              </a:p>
            </c:rich>
          </c:tx>
          <c:layout>
            <c:manualLayout>
              <c:xMode val="edge"/>
              <c:yMode val="edge"/>
              <c:x val="0.0630715566409955"/>
              <c:y val="0.22364180329903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400" b="0" i="0" u="none" strike="noStrike" kern="1200" baseline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</a:p>
        </c:txPr>
        <c:crossAx val="161716099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</a:p>
        </c:txPr>
      </c:legendEntry>
      <c:layout>
        <c:manualLayout>
          <c:xMode val="edge"/>
          <c:yMode val="edge"/>
          <c:x val="0.679850220799221"/>
          <c:y val="0.237565631621361"/>
          <c:w val="0.246913580246914"/>
          <c:h val="0.2570936625249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200" b="0" i="0" u="none" strike="noStrike" kern="1200" baseline="0">
              <a:solidFill>
                <a:schemeClr val="tx1"/>
              </a:solidFill>
              <a:latin typeface="Arial" panose="020B0604020202020204" pitchFamily="7" charset="0"/>
              <a:ea typeface="Arial" panose="020B0604020202020204" pitchFamily="7" charset="0"/>
              <a:cs typeface="Arial" panose="020B0604020202020204" pitchFamily="7" charset="0"/>
              <a:sym typeface="Arial" panose="020B0604020202020204" pitchFamily="7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c75cd758-5bef-401e-a625-3741f0faf427}"/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zh-CN" sz="1200">
          <a:solidFill>
            <a:schemeClr val="tx1"/>
          </a:solidFill>
          <a:latin typeface="Times New Roman" panose="02020603050405020304" pitchFamily="18" charset="0"/>
          <a:ea typeface="宋体" panose="02010600030101010101" pitchFamily="7" charset="-122"/>
          <a:cs typeface="Times New Roman" panose="02020603050405020304" pitchFamily="18" charset="0"/>
        </a:defRPr>
      </a:pPr>
    </a:p>
  </c:txPr>
  <c:externalData r:id="rId1">
    <c:autoUpdate val="0"/>
  </c:externalData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440" b="0" i="0" u="none" strike="noStrike" kern="1200" spc="0" baseline="0">
                <a:solidFill>
                  <a:schemeClr val="tx1"/>
                </a:solidFill>
                <a:latin typeface="Times New Roman" panose="02020603050405020304" pitchFamily="18" charset="0"/>
                <a:ea typeface="宋体" panose="02010600030101010101" pitchFamily="7" charset="-122"/>
                <a:cs typeface="Times New Roman" panose="02020603050405020304" pitchFamily="18" charset="0"/>
              </a:defRPr>
            </a:pPr>
            <a:r>
              <a:rPr lang="zh-CN" altLang="en-US" sz="1200"/>
              <a:t>完整九点三线</a:t>
            </a:r>
            <a:endParaRPr lang="zh-CN" sz="1200"/>
          </a:p>
        </c:rich>
      </c:tx>
      <c:layout/>
      <c:overlay val="0"/>
      <c:spPr>
        <a:solidFill>
          <a:srgbClr val="FFFF00"/>
        </a:solidFill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69111058087436"/>
          <c:y val="0.175764074887059"/>
          <c:w val="0.596966382990005"/>
          <c:h val="0.63121815655396"/>
        </c:manualLayout>
      </c:layout>
      <c:lineChart>
        <c:grouping val="standard"/>
        <c:varyColors val="0"/>
        <c:ser>
          <c:idx val="0"/>
          <c:order val="0"/>
          <c:tx>
            <c:strRef>
              <c:f>offline!$J$24</c:f>
              <c:strCache>
                <c:ptCount val="1"/>
                <c:pt idx="0">
                  <c:v>Low political interest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Lbls>
            <c:delete val="1"/>
          </c:dLbls>
          <c:cat>
            <c:strRef>
              <c:f>offline!$I$24:$I$26</c:f>
              <c:strCache>
                <c:ptCount val="3"/>
                <c:pt idx="0">
                  <c:v>Low social media credibility</c:v>
                </c:pt>
                <c:pt idx="1">
                  <c:v>中social media credibility</c:v>
                </c:pt>
                <c:pt idx="2">
                  <c:v>High social media credibility</c:v>
                </c:pt>
              </c:strCache>
            </c:strRef>
          </c:cat>
          <c:val>
            <c:numRef>
              <c:f>offline!$E$24:$E$26</c:f>
              <c:numCache>
                <c:formatCode>General</c:formatCode>
                <c:ptCount val="3"/>
                <c:pt idx="0">
                  <c:v>1.778</c:v>
                </c:pt>
                <c:pt idx="1">
                  <c:v>1.855</c:v>
                </c:pt>
                <c:pt idx="2">
                  <c:v>1.932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offline!$J$25</c:f>
              <c:strCache>
                <c:ptCount val="1"/>
                <c:pt idx="0">
                  <c:v>中political interest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Lbls>
            <c:delete val="1"/>
          </c:dLbls>
          <c:cat>
            <c:strRef>
              <c:f>offline!$I$24:$I$26</c:f>
              <c:strCache>
                <c:ptCount val="3"/>
                <c:pt idx="0">
                  <c:v>Low social media credibility</c:v>
                </c:pt>
                <c:pt idx="1">
                  <c:v>中social media credibility</c:v>
                </c:pt>
                <c:pt idx="2">
                  <c:v>High social media credibility</c:v>
                </c:pt>
              </c:strCache>
            </c:strRef>
          </c:cat>
          <c:val>
            <c:numRef>
              <c:f>offline!$E$27:$E$29</c:f>
              <c:numCache>
                <c:formatCode>General</c:formatCode>
                <c:ptCount val="3"/>
                <c:pt idx="0">
                  <c:v>1.728</c:v>
                </c:pt>
                <c:pt idx="1">
                  <c:v>1.824</c:v>
                </c:pt>
                <c:pt idx="2">
                  <c:v>1.919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offline!$J$26</c:f>
              <c:strCache>
                <c:ptCount val="1"/>
                <c:pt idx="0">
                  <c:v>High political interest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Lbls>
            <c:delete val="1"/>
          </c:dLbls>
          <c:cat>
            <c:strRef>
              <c:f>offline!$I$24:$I$26</c:f>
              <c:strCache>
                <c:ptCount val="3"/>
                <c:pt idx="0">
                  <c:v>Low social media credibility</c:v>
                </c:pt>
                <c:pt idx="1">
                  <c:v>中social media credibility</c:v>
                </c:pt>
                <c:pt idx="2">
                  <c:v>High social media credibility</c:v>
                </c:pt>
              </c:strCache>
            </c:strRef>
          </c:cat>
          <c:val>
            <c:numRef>
              <c:f>offline!$E$30:$E$32</c:f>
              <c:numCache>
                <c:formatCode>General</c:formatCode>
                <c:ptCount val="3"/>
                <c:pt idx="0">
                  <c:v>1.679</c:v>
                </c:pt>
                <c:pt idx="1">
                  <c:v>1.792</c:v>
                </c:pt>
                <c:pt idx="2">
                  <c:v>1.906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7160992"/>
        <c:axId val="1534089520"/>
      </c:lineChart>
      <c:catAx>
        <c:axId val="16171609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zh-CN"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宋体" panose="02010600030101010101" pitchFamily="7" charset="-122"/>
                    <a:cs typeface="Times New Roman" panose="02020603050405020304" pitchFamily="18" charset="0"/>
                  </a:defRPr>
                </a:pPr>
                <a:r>
                  <a:rPr lang="zh-CN" altLang="en-US"/>
                  <a:t>自变量</a:t>
                </a:r>
                <a:r>
                  <a:rPr lang="en-US" altLang="zh-CN"/>
                  <a:t>X</a:t>
                </a:r>
                <a:endParaRPr lang="zh-CN"/>
              </a:p>
            </c:rich>
          </c:tx>
          <c:layout>
            <c:manualLayout>
              <c:xMode val="edge"/>
              <c:yMode val="edge"/>
              <c:x val="0.40867158019389"/>
              <c:y val="0.906022984339234"/>
            </c:manualLayout>
          </c:layout>
          <c:overlay val="0"/>
          <c:spPr>
            <a:solidFill>
              <a:srgbClr val="FFFF00"/>
            </a:solidFill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宋体" panose="02010600030101010101" pitchFamily="7" charset="-122"/>
                <a:cs typeface="Times New Roman" panose="02020603050405020304" pitchFamily="18" charset="0"/>
              </a:defRPr>
            </a:pPr>
          </a:p>
        </c:txPr>
        <c:crossAx val="1534089520"/>
        <c:crossesAt val="-100000"/>
        <c:auto val="1"/>
        <c:lblAlgn val="ctr"/>
        <c:lblOffset val="100"/>
        <c:noMultiLvlLbl val="0"/>
      </c:catAx>
      <c:valAx>
        <c:axId val="153408952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zh-CN"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宋体" panose="02010600030101010101" pitchFamily="7" charset="-122"/>
                    <a:cs typeface="Times New Roman" panose="02020603050405020304" pitchFamily="18" charset="0"/>
                  </a:defRPr>
                </a:pPr>
                <a:r>
                  <a:rPr lang="zh-CN" altLang="en-US"/>
                  <a:t>因变量</a:t>
                </a:r>
                <a:r>
                  <a:rPr lang="en-US" altLang="zh-CN"/>
                  <a:t>Y</a:t>
                </a:r>
                <a:endParaRPr lang="zh-CN"/>
              </a:p>
            </c:rich>
          </c:tx>
          <c:layout/>
          <c:overlay val="0"/>
          <c:spPr>
            <a:solidFill>
              <a:srgbClr val="FFFF00"/>
            </a:solidFill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宋体" panose="02010600030101010101" pitchFamily="7" charset="-122"/>
                <a:cs typeface="Times New Roman" panose="02020603050405020304" pitchFamily="18" charset="0"/>
              </a:defRPr>
            </a:pPr>
          </a:p>
        </c:txPr>
        <c:crossAx val="1617160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44668911335578"/>
          <c:y val="0.166252724193538"/>
          <c:w val="0.235690235690236"/>
          <c:h val="0.2462350464546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200" b="0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宋体" panose="02010600030101010101" pitchFamily="7" charset="-122"/>
              <a:cs typeface="Times New Roman" panose="02020603050405020304" pitchFamily="18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5fb03e96-028d-46c7-8983-d718bb9bb5b7}"/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zh-CN" sz="1200">
          <a:solidFill>
            <a:schemeClr val="tx1"/>
          </a:solidFill>
          <a:latin typeface="Times New Roman" panose="02020603050405020304" pitchFamily="18" charset="0"/>
          <a:ea typeface="宋体" panose="02010600030101010101" pitchFamily="7" charset="-122"/>
          <a:cs typeface="Times New Roman" panose="02020603050405020304" pitchFamily="18" charset="0"/>
        </a:defRPr>
      </a:pPr>
    </a:p>
  </c:txPr>
  <c:externalData r:id="rId1">
    <c:autoUpdate val="0"/>
  </c:externalData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40" b="0" i="0" u="none" strike="noStrike" kern="1200" spc="0" baseline="0">
                <a:solidFill>
                  <a:schemeClr val="tx1"/>
                </a:solidFill>
                <a:latin typeface="Times New Roman" panose="02020603050405020304" pitchFamily="18" charset="0"/>
                <a:ea typeface="宋体" panose="02010600030101010101" pitchFamily="7" charset="-122"/>
                <a:cs typeface="Times New Roman" panose="02020603050405020304" pitchFamily="18" charset="0"/>
              </a:defRPr>
            </a:pPr>
            <a:r>
              <a:rPr lang="en-US" altLang="zh-CN" sz="1200">
                <a:latin typeface="Arial" panose="020B0604020202020204" pitchFamily="7" charset="0"/>
                <a:cs typeface="Arial" panose="020B0604020202020204" pitchFamily="7" charset="0"/>
              </a:rPr>
              <a:t>Moderator = 2.08</a:t>
            </a:r>
            <a:endParaRPr lang="en-US" altLang="zh-CN" sz="1200">
              <a:latin typeface="Arial" panose="020B0604020202020204" pitchFamily="7" charset="0"/>
              <a:cs typeface="Arial" panose="020B0604020202020204" pitchFamily="7" charset="0"/>
            </a:endParaRPr>
          </a:p>
        </c:rich>
      </c:tx>
      <c:layout>
        <c:manualLayout>
          <c:xMode val="edge"/>
          <c:yMode val="edge"/>
          <c:x val="0.330969487729775"/>
          <c:y val="0.168969922364384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64763998250219"/>
          <c:y val="0.16782443861184"/>
          <c:w val="0.592194006999125"/>
          <c:h val="0.621411490230388"/>
        </c:manualLayout>
      </c:layout>
      <c:scatterChart>
        <c:scatterStyle val="smooth"/>
        <c:varyColors val="0"/>
        <c:ser>
          <c:idx val="0"/>
          <c:order val="0"/>
          <c:tx>
            <c:strRef>
              <c:f>fig.3!$K$17</c:f>
              <c:strCache>
                <c:ptCount val="1"/>
                <c:pt idx="0">
                  <c:v>Effect size
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xVal>
            <c:numRef>
              <c:f>fig.3!$A$7:$A$36</c:f>
              <c:numCache>
                <c:formatCode>General</c:formatCode>
                <c:ptCount val="30"/>
                <c:pt idx="0">
                  <c:v>1</c:v>
                </c:pt>
                <c:pt idx="1">
                  <c:v>1.2</c:v>
                </c:pt>
                <c:pt idx="2">
                  <c:v>1.4</c:v>
                </c:pt>
                <c:pt idx="3">
                  <c:v>1.6</c:v>
                </c:pt>
                <c:pt idx="4">
                  <c:v>1.8</c:v>
                </c:pt>
                <c:pt idx="5">
                  <c:v>2</c:v>
                </c:pt>
                <c:pt idx="6">
                  <c:v>2.079</c:v>
                </c:pt>
                <c:pt idx="7">
                  <c:v>2.2</c:v>
                </c:pt>
                <c:pt idx="8">
                  <c:v>2.4</c:v>
                </c:pt>
                <c:pt idx="9">
                  <c:v>2.6</c:v>
                </c:pt>
                <c:pt idx="10">
                  <c:v>2.8</c:v>
                </c:pt>
                <c:pt idx="11">
                  <c:v>3</c:v>
                </c:pt>
                <c:pt idx="12">
                  <c:v>3.2</c:v>
                </c:pt>
                <c:pt idx="13">
                  <c:v>3.4</c:v>
                </c:pt>
                <c:pt idx="14">
                  <c:v>3.6</c:v>
                </c:pt>
                <c:pt idx="15">
                  <c:v>3.8</c:v>
                </c:pt>
                <c:pt idx="16">
                  <c:v>4</c:v>
                </c:pt>
                <c:pt idx="17">
                  <c:v>4.2</c:v>
                </c:pt>
                <c:pt idx="18">
                  <c:v>4.4</c:v>
                </c:pt>
                <c:pt idx="19">
                  <c:v>4.6</c:v>
                </c:pt>
                <c:pt idx="20">
                  <c:v>4.8</c:v>
                </c:pt>
                <c:pt idx="21">
                  <c:v>5</c:v>
                </c:pt>
              </c:numCache>
            </c:numRef>
          </c:xVal>
          <c:yVal>
            <c:numRef>
              <c:f>fig.3!$B$7:$B$36</c:f>
              <c:numCache>
                <c:formatCode>General</c:formatCode>
                <c:ptCount val="30"/>
                <c:pt idx="0">
                  <c:v>0.022</c:v>
                </c:pt>
                <c:pt idx="1">
                  <c:v>0.03</c:v>
                </c:pt>
                <c:pt idx="2">
                  <c:v>0.038</c:v>
                </c:pt>
                <c:pt idx="3">
                  <c:v>0.046</c:v>
                </c:pt>
                <c:pt idx="4">
                  <c:v>0.054</c:v>
                </c:pt>
                <c:pt idx="5">
                  <c:v>0.062</c:v>
                </c:pt>
                <c:pt idx="6">
                  <c:v>0.065</c:v>
                </c:pt>
                <c:pt idx="7">
                  <c:v>0.07</c:v>
                </c:pt>
                <c:pt idx="8">
                  <c:v>0.079</c:v>
                </c:pt>
                <c:pt idx="9">
                  <c:v>0.087</c:v>
                </c:pt>
                <c:pt idx="10">
                  <c:v>0.095</c:v>
                </c:pt>
                <c:pt idx="11">
                  <c:v>0.103</c:v>
                </c:pt>
                <c:pt idx="12">
                  <c:v>0.111</c:v>
                </c:pt>
                <c:pt idx="13">
                  <c:v>0.119</c:v>
                </c:pt>
                <c:pt idx="14">
                  <c:v>0.127</c:v>
                </c:pt>
                <c:pt idx="15">
                  <c:v>0.136</c:v>
                </c:pt>
                <c:pt idx="16">
                  <c:v>0.144</c:v>
                </c:pt>
                <c:pt idx="17">
                  <c:v>0.152</c:v>
                </c:pt>
                <c:pt idx="18">
                  <c:v>0.16</c:v>
                </c:pt>
                <c:pt idx="19">
                  <c:v>0.168</c:v>
                </c:pt>
                <c:pt idx="20">
                  <c:v>0.176</c:v>
                </c:pt>
                <c:pt idx="21">
                  <c:v>0.184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fig.3!$K$16</c:f>
              <c:strCache>
                <c:ptCount val="1"/>
                <c:pt idx="0">
                  <c:v>95% CI</c:v>
                </c:pt>
              </c:strCache>
            </c:strRef>
          </c:tx>
          <c:spPr>
            <a:ln w="1270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dLbls>
            <c:delete val="1"/>
          </c:dLbls>
          <c:xVal>
            <c:numRef>
              <c:f>fig.3!$A$7:$A$36</c:f>
              <c:numCache>
                <c:formatCode>General</c:formatCode>
                <c:ptCount val="30"/>
                <c:pt idx="0">
                  <c:v>1</c:v>
                </c:pt>
                <c:pt idx="1">
                  <c:v>1.2</c:v>
                </c:pt>
                <c:pt idx="2">
                  <c:v>1.4</c:v>
                </c:pt>
                <c:pt idx="3">
                  <c:v>1.6</c:v>
                </c:pt>
                <c:pt idx="4">
                  <c:v>1.8</c:v>
                </c:pt>
                <c:pt idx="5">
                  <c:v>2</c:v>
                </c:pt>
                <c:pt idx="6">
                  <c:v>2.079</c:v>
                </c:pt>
                <c:pt idx="7">
                  <c:v>2.2</c:v>
                </c:pt>
                <c:pt idx="8">
                  <c:v>2.4</c:v>
                </c:pt>
                <c:pt idx="9">
                  <c:v>2.6</c:v>
                </c:pt>
                <c:pt idx="10">
                  <c:v>2.8</c:v>
                </c:pt>
                <c:pt idx="11">
                  <c:v>3</c:v>
                </c:pt>
                <c:pt idx="12">
                  <c:v>3.2</c:v>
                </c:pt>
                <c:pt idx="13">
                  <c:v>3.4</c:v>
                </c:pt>
                <c:pt idx="14">
                  <c:v>3.6</c:v>
                </c:pt>
                <c:pt idx="15">
                  <c:v>3.8</c:v>
                </c:pt>
                <c:pt idx="16">
                  <c:v>4</c:v>
                </c:pt>
                <c:pt idx="17">
                  <c:v>4.2</c:v>
                </c:pt>
                <c:pt idx="18">
                  <c:v>4.4</c:v>
                </c:pt>
                <c:pt idx="19">
                  <c:v>4.6</c:v>
                </c:pt>
                <c:pt idx="20">
                  <c:v>4.8</c:v>
                </c:pt>
                <c:pt idx="21">
                  <c:v>5</c:v>
                </c:pt>
              </c:numCache>
            </c:numRef>
          </c:xVal>
          <c:yVal>
            <c:numRef>
              <c:f>fig.3!$C$7:$C$36</c:f>
              <c:numCache>
                <c:formatCode>General</c:formatCode>
                <c:ptCount val="30"/>
                <c:pt idx="0">
                  <c:v>-0.075</c:v>
                </c:pt>
                <c:pt idx="1">
                  <c:v>-0.061</c:v>
                </c:pt>
                <c:pt idx="2">
                  <c:v>-0.047</c:v>
                </c:pt>
                <c:pt idx="3">
                  <c:v>-0.033</c:v>
                </c:pt>
                <c:pt idx="4">
                  <c:v>-0.019</c:v>
                </c:pt>
                <c:pt idx="5">
                  <c:v>-0.005</c:v>
                </c:pt>
                <c:pt idx="6">
                  <c:v>0</c:v>
                </c:pt>
                <c:pt idx="7">
                  <c:v>0.008</c:v>
                </c:pt>
                <c:pt idx="8">
                  <c:v>0.021</c:v>
                </c:pt>
                <c:pt idx="9">
                  <c:v>0.034</c:v>
                </c:pt>
                <c:pt idx="10">
                  <c:v>0.047</c:v>
                </c:pt>
                <c:pt idx="11">
                  <c:v>0.059</c:v>
                </c:pt>
                <c:pt idx="12">
                  <c:v>0.07</c:v>
                </c:pt>
                <c:pt idx="13">
                  <c:v>0.081</c:v>
                </c:pt>
                <c:pt idx="14">
                  <c:v>0.09</c:v>
                </c:pt>
                <c:pt idx="15">
                  <c:v>0.099</c:v>
                </c:pt>
                <c:pt idx="16">
                  <c:v>0.106</c:v>
                </c:pt>
                <c:pt idx="17">
                  <c:v>0.112</c:v>
                </c:pt>
                <c:pt idx="18">
                  <c:v>0.117</c:v>
                </c:pt>
                <c:pt idx="19">
                  <c:v>0.122</c:v>
                </c:pt>
                <c:pt idx="20">
                  <c:v>0.126</c:v>
                </c:pt>
                <c:pt idx="21">
                  <c:v>0.129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fig.3!$K$16</c:f>
              <c:strCache>
                <c:ptCount val="1"/>
                <c:pt idx="0">
                  <c:v>95% CI</c:v>
                </c:pt>
              </c:strCache>
            </c:strRef>
          </c:tx>
          <c:spPr>
            <a:ln w="1270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dLbls>
            <c:delete val="1"/>
          </c:dLbls>
          <c:xVal>
            <c:numRef>
              <c:f>fig.3!$A$7:$A$36</c:f>
              <c:numCache>
                <c:formatCode>General</c:formatCode>
                <c:ptCount val="30"/>
                <c:pt idx="0">
                  <c:v>1</c:v>
                </c:pt>
                <c:pt idx="1">
                  <c:v>1.2</c:v>
                </c:pt>
                <c:pt idx="2">
                  <c:v>1.4</c:v>
                </c:pt>
                <c:pt idx="3">
                  <c:v>1.6</c:v>
                </c:pt>
                <c:pt idx="4">
                  <c:v>1.8</c:v>
                </c:pt>
                <c:pt idx="5">
                  <c:v>2</c:v>
                </c:pt>
                <c:pt idx="6">
                  <c:v>2.079</c:v>
                </c:pt>
                <c:pt idx="7">
                  <c:v>2.2</c:v>
                </c:pt>
                <c:pt idx="8">
                  <c:v>2.4</c:v>
                </c:pt>
                <c:pt idx="9">
                  <c:v>2.6</c:v>
                </c:pt>
                <c:pt idx="10">
                  <c:v>2.8</c:v>
                </c:pt>
                <c:pt idx="11">
                  <c:v>3</c:v>
                </c:pt>
                <c:pt idx="12">
                  <c:v>3.2</c:v>
                </c:pt>
                <c:pt idx="13">
                  <c:v>3.4</c:v>
                </c:pt>
                <c:pt idx="14">
                  <c:v>3.6</c:v>
                </c:pt>
                <c:pt idx="15">
                  <c:v>3.8</c:v>
                </c:pt>
                <c:pt idx="16">
                  <c:v>4</c:v>
                </c:pt>
                <c:pt idx="17">
                  <c:v>4.2</c:v>
                </c:pt>
                <c:pt idx="18">
                  <c:v>4.4</c:v>
                </c:pt>
                <c:pt idx="19">
                  <c:v>4.6</c:v>
                </c:pt>
                <c:pt idx="20">
                  <c:v>4.8</c:v>
                </c:pt>
                <c:pt idx="21">
                  <c:v>5</c:v>
                </c:pt>
              </c:numCache>
            </c:numRef>
          </c:xVal>
          <c:yVal>
            <c:numRef>
              <c:f>fig.3!$D$7:$D$36</c:f>
              <c:numCache>
                <c:formatCode>General</c:formatCode>
                <c:ptCount val="30"/>
                <c:pt idx="0">
                  <c:v>0.118</c:v>
                </c:pt>
                <c:pt idx="1">
                  <c:v>0.12</c:v>
                </c:pt>
                <c:pt idx="2">
                  <c:v>0.123</c:v>
                </c:pt>
                <c:pt idx="3">
                  <c:v>0.125</c:v>
                </c:pt>
                <c:pt idx="4">
                  <c:v>0.127</c:v>
                </c:pt>
                <c:pt idx="5">
                  <c:v>0.13</c:v>
                </c:pt>
                <c:pt idx="6">
                  <c:v>0.131</c:v>
                </c:pt>
                <c:pt idx="7">
                  <c:v>0.133</c:v>
                </c:pt>
                <c:pt idx="8">
                  <c:v>0.136</c:v>
                </c:pt>
                <c:pt idx="9">
                  <c:v>0.139</c:v>
                </c:pt>
                <c:pt idx="10">
                  <c:v>0.143</c:v>
                </c:pt>
                <c:pt idx="11">
                  <c:v>0.147</c:v>
                </c:pt>
                <c:pt idx="12">
                  <c:v>0.152</c:v>
                </c:pt>
                <c:pt idx="13">
                  <c:v>0.158</c:v>
                </c:pt>
                <c:pt idx="14">
                  <c:v>0.164</c:v>
                </c:pt>
                <c:pt idx="15">
                  <c:v>0.172</c:v>
                </c:pt>
                <c:pt idx="16">
                  <c:v>0.181</c:v>
                </c:pt>
                <c:pt idx="17">
                  <c:v>0.192</c:v>
                </c:pt>
                <c:pt idx="18">
                  <c:v>0.203</c:v>
                </c:pt>
                <c:pt idx="19">
                  <c:v>0.214</c:v>
                </c:pt>
                <c:pt idx="20">
                  <c:v>0.227</c:v>
                </c:pt>
                <c:pt idx="21">
                  <c:v>0.24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fig.3!$K$18</c:f>
              <c:strCache>
                <c:ptCount val="1"/>
                <c:pt idx="0">
                  <c:v/>
                </c:pt>
              </c:strCache>
            </c:strRef>
          </c:tx>
          <c:spPr>
            <a:ln w="6350" cap="rnd" cmpd="sng">
              <a:solidFill>
                <a:schemeClr val="tx1"/>
              </a:solidFill>
              <a:prstDash val="lgDashDotDot"/>
              <a:round/>
            </a:ln>
            <a:effectLst/>
          </c:spPr>
          <c:marker>
            <c:symbol val="none"/>
          </c:marker>
          <c:dPt>
            <c:idx val="0"/>
            <c:marker>
              <c:symbol val="none"/>
            </c:marker>
            <c:bubble3D val="0"/>
            <c:spPr>
              <a:ln w="6350" cap="rnd" cmpd="sng">
                <a:solidFill>
                  <a:schemeClr val="accent4"/>
                </a:solidFill>
                <a:prstDash val="lgDashDotDot"/>
                <a:round/>
              </a:ln>
              <a:effectLst/>
            </c:spPr>
          </c:dPt>
          <c:dLbls>
            <c:delete val="1"/>
          </c:dLbls>
          <c:xVal>
            <c:numRef>
              <c:f>fig.3!$H$7:$H$36</c:f>
              <c:numCache>
                <c:formatCode>General</c:formatCode>
                <c:ptCount val="30"/>
                <c:pt idx="0">
                  <c:v>-100000</c:v>
                </c:pt>
                <c:pt idx="1" c:formatCode="0">
                  <c:v>-93103.4482758621</c:v>
                </c:pt>
                <c:pt idx="2" c:formatCode="0">
                  <c:v>-86206.8965517241</c:v>
                </c:pt>
                <c:pt idx="3" c:formatCode="0">
                  <c:v>-79310.3448275862</c:v>
                </c:pt>
                <c:pt idx="4" c:formatCode="0">
                  <c:v>-72413.7931034483</c:v>
                </c:pt>
                <c:pt idx="5" c:formatCode="0">
                  <c:v>-65517.2413793103</c:v>
                </c:pt>
                <c:pt idx="6" c:formatCode="0">
                  <c:v>-58620.6896551724</c:v>
                </c:pt>
                <c:pt idx="7" c:formatCode="0">
                  <c:v>-51724.1379310345</c:v>
                </c:pt>
                <c:pt idx="8" c:formatCode="0">
                  <c:v>-44827.5862068966</c:v>
                </c:pt>
                <c:pt idx="9" c:formatCode="0">
                  <c:v>-37931.0344827586</c:v>
                </c:pt>
                <c:pt idx="10" c:formatCode="0">
                  <c:v>-31034.4827586207</c:v>
                </c:pt>
                <c:pt idx="11" c:formatCode="0">
                  <c:v>-24137.9310344828</c:v>
                </c:pt>
                <c:pt idx="12" c:formatCode="0">
                  <c:v>-17241.3793103448</c:v>
                </c:pt>
                <c:pt idx="13" c:formatCode="0">
                  <c:v>-10344.8275862069</c:v>
                </c:pt>
                <c:pt idx="14" c:formatCode="0">
                  <c:v>-3448.27586206896</c:v>
                </c:pt>
                <c:pt idx="15" c:formatCode="0">
                  <c:v>3448.27586206897</c:v>
                </c:pt>
                <c:pt idx="16" c:formatCode="0">
                  <c:v>10344.8275862069</c:v>
                </c:pt>
                <c:pt idx="17" c:formatCode="0">
                  <c:v>17241.3793103448</c:v>
                </c:pt>
                <c:pt idx="18" c:formatCode="0">
                  <c:v>24137.9310344828</c:v>
                </c:pt>
                <c:pt idx="19" c:formatCode="0">
                  <c:v>31034.4827586207</c:v>
                </c:pt>
                <c:pt idx="20" c:formatCode="0">
                  <c:v>37931.0344827586</c:v>
                </c:pt>
                <c:pt idx="21" c:formatCode="0">
                  <c:v>44827.5862068966</c:v>
                </c:pt>
                <c:pt idx="22" c:formatCode="0">
                  <c:v>51724.1379310345</c:v>
                </c:pt>
                <c:pt idx="23" c:formatCode="0">
                  <c:v>58620.6896551724</c:v>
                </c:pt>
                <c:pt idx="24" c:formatCode="0">
                  <c:v>65517.2413793103</c:v>
                </c:pt>
                <c:pt idx="25" c:formatCode="0">
                  <c:v>72413.7931034483</c:v>
                </c:pt>
                <c:pt idx="26" c:formatCode="0">
                  <c:v>79310.3448275862</c:v>
                </c:pt>
                <c:pt idx="27" c:formatCode="0">
                  <c:v>86206.8965517241</c:v>
                </c:pt>
                <c:pt idx="28" c:formatCode="0">
                  <c:v>93103.4482758621</c:v>
                </c:pt>
                <c:pt idx="29">
                  <c:v>100000</c:v>
                </c:pt>
              </c:numCache>
            </c:numRef>
          </c:xVal>
          <c:yVal>
            <c:numRef>
              <c:f>fig.3!$I$7:$I$36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fig.3!$J$7</c:f>
              <c:strCache>
                <c:ptCount val="1"/>
                <c:pt idx="0">
                  <c:v>临界线1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errBars>
            <c:errDir val="y"/>
            <c:errBarType val="both"/>
            <c:errValType val="cust"/>
            <c:noEndCap val="0"/>
            <c:plus>
              <c:numRef>
                <c:f>fig.3!$K$14</c:f>
                <c:numCache>
                  <c:formatCode>General</c:formatCode>
                  <c:ptCount val="1"/>
                  <c:pt idx="0">
                    <c:v>100000</c:v>
                  </c:pt>
                </c:numCache>
              </c:numRef>
            </c:plus>
            <c:minus>
              <c:numRef>
                <c:f>fig.3!$K$14</c:f>
                <c:numCache>
                  <c:formatCode>General</c:formatCode>
                  <c:ptCount val="1"/>
                  <c:pt idx="0">
                    <c:v>100000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prstDash val="lgDashDotDot"/>
                <a:round/>
              </a:ln>
              <a:effectLst/>
            </c:spPr>
          </c:errBars>
          <c:xVal>
            <c:numRef>
              <c:f>fig.3!$K$7</c:f>
              <c:numCache>
                <c:formatCode>0.00</c:formatCode>
                <c:ptCount val="1"/>
                <c:pt idx="0">
                  <c:v>2.079</c:v>
                </c:pt>
              </c:numCache>
            </c:numRef>
          </c:xVal>
          <c:yVal>
            <c:numRef>
              <c:f>fig.3!$K$13</c:f>
              <c:numCache>
                <c:formatCode>0</c:formatCode>
                <c:ptCount val="1"/>
                <c:pt idx="0">
                  <c:v>0</c:v>
                </c:pt>
              </c:numCache>
            </c:numRef>
          </c:yVal>
          <c:smooth val="1"/>
        </c:ser>
        <c:ser>
          <c:idx val="5"/>
          <c:order val="5"/>
          <c:tx>
            <c:strRef>
              <c:f>fig.3!$J$8</c:f>
              <c:strCache>
                <c:ptCount val="1"/>
                <c:pt idx="0">
                  <c:v>临界线2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errBars>
            <c:errDir val="y"/>
            <c:errBarType val="both"/>
            <c:errValType val="cust"/>
            <c:noEndCap val="1"/>
            <c:plus>
              <c:numRef>
                <c:f>fig.3!$K$14</c:f>
                <c:numCache>
                  <c:formatCode>General</c:formatCode>
                  <c:ptCount val="1"/>
                  <c:pt idx="0">
                    <c:v>100000</c:v>
                  </c:pt>
                </c:numCache>
              </c:numRef>
            </c:plus>
            <c:minus>
              <c:numRef>
                <c:f>fig.3!$K$14</c:f>
                <c:numCache>
                  <c:formatCode>General</c:formatCode>
                  <c:ptCount val="1"/>
                  <c:pt idx="0">
                    <c:v>100000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prstDash val="lgDashDotDot"/>
                <a:round/>
              </a:ln>
              <a:effectLst/>
            </c:spPr>
          </c:errBars>
          <c:xVal>
            <c:numRef>
              <c:f>fig.3!$K$8</c:f>
              <c:numCache>
                <c:formatCode>0.00</c:formatCode>
                <c:ptCount val="1"/>
                <c:pt idx="0">
                  <c:v>#N/A</c:v>
                </c:pt>
              </c:numCache>
            </c:numRef>
          </c:xVal>
          <c:yVal>
            <c:numRef>
              <c:f>fig.3!$K$13</c:f>
              <c:numCache>
                <c:formatCode>0</c:formatCode>
                <c:ptCount val="1"/>
                <c:pt idx="0">
                  <c:v>0</c:v>
                </c:pt>
              </c:numCache>
            </c:numRef>
          </c:yVal>
          <c:smooth val="1"/>
        </c:ser>
        <c:ser>
          <c:idx val="6"/>
          <c:order val="6"/>
          <c:tx>
            <c:strRef>
              <c:f>fig.3!$J$9</c:f>
              <c:strCache>
                <c:ptCount val="1"/>
                <c:pt idx="0">
                  <c:v>临界线3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errBars>
            <c:errDir val="y"/>
            <c:errBarType val="both"/>
            <c:errValType val="cust"/>
            <c:noEndCap val="1"/>
            <c:plus>
              <c:numRef>
                <c:f>fig.3!$K$14</c:f>
                <c:numCache>
                  <c:formatCode>General</c:formatCode>
                  <c:ptCount val="1"/>
                  <c:pt idx="0">
                    <c:v>100000</c:v>
                  </c:pt>
                </c:numCache>
              </c:numRef>
            </c:plus>
            <c:minus>
              <c:numRef>
                <c:f>fig.3!$K$14</c:f>
                <c:numCache>
                  <c:formatCode>General</c:formatCode>
                  <c:ptCount val="1"/>
                  <c:pt idx="0">
                    <c:v>100000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/>
                </a:solidFill>
                <a:prstDash val="solid"/>
                <a:round/>
              </a:ln>
              <a:effectLst/>
            </c:spPr>
          </c:errBars>
          <c:xVal>
            <c:numRef>
              <c:f>fig.3!$K$9</c:f>
              <c:numCache>
                <c:formatCode>0.00</c:formatCode>
                <c:ptCount val="1"/>
                <c:pt idx="0">
                  <c:v>2.079</c:v>
                </c:pt>
              </c:numCache>
            </c:numRef>
          </c:xVal>
          <c:yVal>
            <c:numRef>
              <c:f>fig.3!$K$13</c:f>
              <c:numCache>
                <c:formatCode>0</c:formatCode>
                <c:ptCount val="1"/>
                <c:pt idx="0">
                  <c:v>0</c:v>
                </c:pt>
              </c:numCache>
            </c:numRef>
          </c:yVal>
          <c:smooth val="1"/>
        </c:ser>
        <c:ser>
          <c:idx val="7"/>
          <c:order val="7"/>
          <c:tx>
            <c:strRef>
              <c:f>fig.3!$J$10</c:f>
              <c:strCache>
                <c:ptCount val="1"/>
                <c:pt idx="0">
                  <c:v>临界线4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errBars>
            <c:errDir val="y"/>
            <c:errBarType val="both"/>
            <c:errValType val="cust"/>
            <c:noEndCap val="1"/>
            <c:plus>
              <c:numRef>
                <c:f>fig.3!$K$14</c:f>
                <c:numCache>
                  <c:formatCode>General</c:formatCode>
                  <c:ptCount val="1"/>
                  <c:pt idx="0">
                    <c:v>100000</c:v>
                  </c:pt>
                </c:numCache>
              </c:numRef>
            </c:plus>
            <c:minus>
              <c:numRef>
                <c:f>fig.3!$K$14</c:f>
                <c:numCache>
                  <c:formatCode>General</c:formatCode>
                  <c:ptCount val="1"/>
                  <c:pt idx="0">
                    <c:v>100000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prstDash val="lgDashDotDot"/>
                <a:round/>
              </a:ln>
              <a:effectLst/>
            </c:spPr>
          </c:errBars>
          <c:xVal>
            <c:numRef>
              <c:f>fig.3!$K$10</c:f>
              <c:numCache>
                <c:formatCode>0.00_ </c:formatCode>
                <c:ptCount val="1"/>
                <c:pt idx="0">
                  <c:v>#N/A</c:v>
                </c:pt>
              </c:numCache>
            </c:numRef>
          </c:xVal>
          <c:yVal>
            <c:numRef>
              <c:f>fig.3!$K$13</c:f>
              <c:numCache>
                <c:formatCode>0</c:formatCode>
                <c:ptCount val="1"/>
                <c:pt idx="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71727839"/>
        <c:axId val="1842253967"/>
      </c:scatterChart>
      <c:valAx>
        <c:axId val="1571727839"/>
        <c:scaling>
          <c:orientation val="minMax"/>
          <c:max val="5"/>
          <c:min val="1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zh-CN"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宋体" panose="02010600030101010101" pitchFamily="7" charset="-122"/>
                    <a:cs typeface="Times New Roman" panose="02020603050405020304" pitchFamily="18" charset="0"/>
                  </a:defRPr>
                </a:pPr>
                <a:r>
                  <a:rPr lang="en-US" altLang="zh-CN" sz="1400">
                    <a:latin typeface="Arial" panose="020B0604020202020204" pitchFamily="7" charset="0"/>
                    <a:cs typeface="Arial" panose="020B0604020202020204" pitchFamily="7" charset="0"/>
                  </a:rPr>
                  <a:t>Political interest</a:t>
                </a:r>
                <a:endParaRPr lang="en-US" altLang="zh-CN" sz="1400">
                  <a:latin typeface="Arial" panose="020B0604020202020204" pitchFamily="7" charset="0"/>
                  <a:cs typeface="Arial" panose="020B0604020202020204" pitchFamily="7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</a:p>
        </c:txPr>
        <c:crossAx val="1842253967"/>
        <c:crossesAt val="-100000"/>
        <c:crossBetween val="midCat"/>
        <c:majorUnit val="0.5"/>
      </c:valAx>
      <c:valAx>
        <c:axId val="1842253967"/>
        <c:scaling>
          <c:orientation val="minMax"/>
          <c:max val="0.2"/>
          <c:min val="-0.1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zh-CN"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宋体" panose="02010600030101010101" pitchFamily="7" charset="-122"/>
                    <a:cs typeface="Times New Roman" panose="02020603050405020304" pitchFamily="18" charset="0"/>
                  </a:defRPr>
                </a:pPr>
                <a:r>
                  <a:rPr lang="en-US" altLang="zh-CN" sz="1500">
                    <a:latin typeface="Arial" panose="020B0604020202020204" pitchFamily="7" charset="0"/>
                    <a:cs typeface="Arial" panose="020B0604020202020204" pitchFamily="7" charset="0"/>
                  </a:rPr>
                  <a:t>Effect size</a:t>
                </a:r>
                <a:endParaRPr lang="en-US" altLang="zh-CN" sz="1500">
                  <a:latin typeface="Arial" panose="020B0604020202020204" pitchFamily="7" charset="0"/>
                  <a:cs typeface="Arial" panose="020B0604020202020204" pitchFamily="7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</a:p>
        </c:txPr>
        <c:crossAx val="1571727839"/>
        <c:crosses val="autoZero"/>
        <c:crossBetween val="midCat"/>
        <c:majorUnit val="0.05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chemeClr val="tx1"/>
                </a:solidFill>
                <a:latin typeface="Arial" panose="020B0604020202020204" pitchFamily="7" charset="0"/>
                <a:ea typeface="Arial" panose="020B0604020202020204" pitchFamily="7" charset="0"/>
                <a:cs typeface="Arial" panose="020B0604020202020204" pitchFamily="7" charset="0"/>
                <a:sym typeface="Arial" panose="020B0604020202020204" pitchFamily="7" charset="0"/>
              </a:defRPr>
            </a:pPr>
          </a:p>
        </c:txPr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0.75480488404005"/>
          <c:y val="0.0818491331181085"/>
          <c:w val="0.218041994750656"/>
          <c:h val="0.2631986955983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200" b="0" i="0" u="none" strike="noStrike" kern="1200" baseline="0">
              <a:solidFill>
                <a:schemeClr val="tx1"/>
              </a:solidFill>
              <a:latin typeface="Arial" panose="020B0604020202020204" pitchFamily="7" charset="0"/>
              <a:ea typeface="Arial" panose="020B0604020202020204" pitchFamily="7" charset="0"/>
              <a:cs typeface="Arial" panose="020B0604020202020204" pitchFamily="7" charset="0"/>
              <a:sym typeface="Arial" panose="020B0604020202020204" pitchFamily="7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cf7df293-ac07-4c83-b83d-f9d0fc6ed023}"/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zh-CN" sz="1200">
          <a:solidFill>
            <a:schemeClr val="tx1"/>
          </a:solidFill>
          <a:latin typeface="Times New Roman" panose="02020603050405020304" pitchFamily="18" charset="0"/>
          <a:ea typeface="宋体" panose="02010600030101010101" pitchFamily="7" charset="-122"/>
          <a:cs typeface="Times New Roman" panose="02020603050405020304" pitchFamily="18" charset="0"/>
        </a:defRPr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chart" Target="../charts/chart4.xml"/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4" Type="http://schemas.openxmlformats.org/officeDocument/2006/relationships/chart" Target="../charts/chart8.xml"/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3</xdr:row>
      <xdr:rowOff>22860</xdr:rowOff>
    </xdr:from>
    <xdr:to>
      <xdr:col>19</xdr:col>
      <xdr:colOff>259080</xdr:colOff>
      <xdr:row>18</xdr:row>
      <xdr:rowOff>15240</xdr:rowOff>
    </xdr:to>
    <xdr:graphicFrame>
      <xdr:nvGraphicFramePr>
        <xdr:cNvPr id="9" name="图表 8"/>
        <xdr:cNvGraphicFramePr/>
      </xdr:nvGraphicFramePr>
      <xdr:xfrm>
        <a:off x="7947660" y="1036320"/>
        <a:ext cx="4526280" cy="30384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0</xdr:colOff>
      <xdr:row>3</xdr:row>
      <xdr:rowOff>22860</xdr:rowOff>
    </xdr:from>
    <xdr:to>
      <xdr:col>27</xdr:col>
      <xdr:colOff>259080</xdr:colOff>
      <xdr:row>18</xdr:row>
      <xdr:rowOff>15240</xdr:rowOff>
    </xdr:to>
    <xdr:graphicFrame>
      <xdr:nvGraphicFramePr>
        <xdr:cNvPr id="12" name="图表 11"/>
        <xdr:cNvGraphicFramePr/>
      </xdr:nvGraphicFramePr>
      <xdr:xfrm>
        <a:off x="12824460" y="1036320"/>
        <a:ext cx="4526280" cy="30384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83820</xdr:colOff>
      <xdr:row>20</xdr:row>
      <xdr:rowOff>312420</xdr:rowOff>
    </xdr:from>
    <xdr:to>
      <xdr:col>20</xdr:col>
      <xdr:colOff>205105</xdr:colOff>
      <xdr:row>42</xdr:row>
      <xdr:rowOff>133985</xdr:rowOff>
    </xdr:to>
    <xdr:graphicFrame>
      <xdr:nvGraphicFramePr>
        <xdr:cNvPr id="13" name="图表 12"/>
        <xdr:cNvGraphicFramePr/>
      </xdr:nvGraphicFramePr>
      <xdr:xfrm>
        <a:off x="5730240" y="4823460"/>
        <a:ext cx="7299325" cy="434784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20</xdr:col>
      <xdr:colOff>0</xdr:colOff>
      <xdr:row>21</xdr:row>
      <xdr:rowOff>22860</xdr:rowOff>
    </xdr:from>
    <xdr:to>
      <xdr:col>27</xdr:col>
      <xdr:colOff>259080</xdr:colOff>
      <xdr:row>36</xdr:row>
      <xdr:rowOff>15240</xdr:rowOff>
    </xdr:to>
    <xdr:graphicFrame>
      <xdr:nvGraphicFramePr>
        <xdr:cNvPr id="14" name="图表 13"/>
        <xdr:cNvGraphicFramePr/>
      </xdr:nvGraphicFramePr>
      <xdr:xfrm>
        <a:off x="12824460" y="4871085"/>
        <a:ext cx="4526280" cy="299275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3</xdr:row>
      <xdr:rowOff>22860</xdr:rowOff>
    </xdr:from>
    <xdr:to>
      <xdr:col>19</xdr:col>
      <xdr:colOff>259080</xdr:colOff>
      <xdr:row>18</xdr:row>
      <xdr:rowOff>15240</xdr:rowOff>
    </xdr:to>
    <xdr:graphicFrame>
      <xdr:nvGraphicFramePr>
        <xdr:cNvPr id="2" name="图表 1"/>
        <xdr:cNvGraphicFramePr/>
      </xdr:nvGraphicFramePr>
      <xdr:xfrm>
        <a:off x="7947660" y="1036320"/>
        <a:ext cx="4526280" cy="30384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0</xdr:colOff>
      <xdr:row>3</xdr:row>
      <xdr:rowOff>22860</xdr:rowOff>
    </xdr:from>
    <xdr:to>
      <xdr:col>27</xdr:col>
      <xdr:colOff>259080</xdr:colOff>
      <xdr:row>18</xdr:row>
      <xdr:rowOff>15240</xdr:rowOff>
    </xdr:to>
    <xdr:graphicFrame>
      <xdr:nvGraphicFramePr>
        <xdr:cNvPr id="3" name="图表 2"/>
        <xdr:cNvGraphicFramePr/>
      </xdr:nvGraphicFramePr>
      <xdr:xfrm>
        <a:off x="12824460" y="1036320"/>
        <a:ext cx="4526280" cy="30384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520700</xdr:colOff>
      <xdr:row>19</xdr:row>
      <xdr:rowOff>182880</xdr:rowOff>
    </xdr:from>
    <xdr:to>
      <xdr:col>19</xdr:col>
      <xdr:colOff>30480</xdr:colOff>
      <xdr:row>41</xdr:row>
      <xdr:rowOff>6985</xdr:rowOff>
    </xdr:to>
    <xdr:graphicFrame>
      <xdr:nvGraphicFramePr>
        <xdr:cNvPr id="4" name="图表 3"/>
        <xdr:cNvGraphicFramePr/>
      </xdr:nvGraphicFramePr>
      <xdr:xfrm>
        <a:off x="4947920" y="4495800"/>
        <a:ext cx="7297420" cy="435038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20</xdr:col>
      <xdr:colOff>53340</xdr:colOff>
      <xdr:row>21</xdr:row>
      <xdr:rowOff>38100</xdr:rowOff>
    </xdr:from>
    <xdr:to>
      <xdr:col>27</xdr:col>
      <xdr:colOff>312420</xdr:colOff>
      <xdr:row>36</xdr:row>
      <xdr:rowOff>30480</xdr:rowOff>
    </xdr:to>
    <xdr:graphicFrame>
      <xdr:nvGraphicFramePr>
        <xdr:cNvPr id="5" name="图表 4"/>
        <xdr:cNvGraphicFramePr/>
      </xdr:nvGraphicFramePr>
      <xdr:xfrm>
        <a:off x="12877800" y="4886325"/>
        <a:ext cx="4526280" cy="299275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11</xdr:col>
      <xdr:colOff>375920</xdr:colOff>
      <xdr:row>4</xdr:row>
      <xdr:rowOff>120015</xdr:rowOff>
    </xdr:from>
    <xdr:to>
      <xdr:col>22</xdr:col>
      <xdr:colOff>475615</xdr:colOff>
      <xdr:row>23</xdr:row>
      <xdr:rowOff>13970</xdr:rowOff>
    </xdr:to>
    <xdr:graphicFrame>
      <xdr:nvGraphicFramePr>
        <xdr:cNvPr id="18" name="图表 17"/>
        <xdr:cNvGraphicFramePr/>
      </xdr:nvGraphicFramePr>
      <xdr:xfrm>
        <a:off x="5443220" y="1350645"/>
        <a:ext cx="6805295" cy="403161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workbookViewId="0">
      <selection activeCell="H26" sqref="H26"/>
    </sheetView>
  </sheetViews>
  <sheetFormatPr defaultColWidth="8.88888888888889" defaultRowHeight="19.2"/>
  <cols>
    <col min="1" max="1" width="9.88888888888889" style="107" customWidth="1"/>
    <col min="2" max="2" width="13.8888888888889" style="107" customWidth="1"/>
    <col min="3" max="13" width="8.88888888888889" style="107"/>
    <col min="14" max="14" width="46.7777777777778" style="107" customWidth="1"/>
    <col min="15" max="16384" width="8.88888888888889" style="107"/>
  </cols>
  <sheetData>
    <row r="1" ht="38.4" customHeight="1" spans="1:14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</row>
    <row r="2" ht="25.8" spans="1:14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</row>
    <row r="4" ht="25.8" spans="1:14">
      <c r="A4" s="110" t="s">
        <v>2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</row>
    <row r="5" ht="22.2" customHeight="1" spans="1:14">
      <c r="A5" s="111" t="s">
        <v>3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</row>
    <row r="6" ht="22.2" customHeight="1" spans="1:14">
      <c r="A6" s="111" t="s">
        <v>4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</row>
    <row r="7" ht="22.2" customHeight="1" spans="1:14">
      <c r="A7" s="111"/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</row>
    <row r="8" ht="22.2" customHeight="1" spans="1:14">
      <c r="A8" s="112" t="s">
        <v>5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</row>
    <row r="9" ht="22.2" customHeight="1" spans="1:14">
      <c r="A9" s="111" t="s">
        <v>6</v>
      </c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</row>
    <row r="10" ht="22.2" customHeight="1"/>
    <row r="11" ht="25.8" spans="1:14">
      <c r="A11" s="110" t="s">
        <v>7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</row>
    <row r="12" spans="1:14">
      <c r="A12" s="113" t="s">
        <v>8</v>
      </c>
      <c r="B12" s="113" t="s">
        <v>9</v>
      </c>
      <c r="C12" s="113"/>
      <c r="D12" s="113"/>
      <c r="E12" s="113"/>
      <c r="F12" s="113"/>
      <c r="G12" s="113"/>
      <c r="H12" s="113"/>
      <c r="I12" s="113"/>
      <c r="J12" s="113"/>
      <c r="K12" s="120" t="s">
        <v>2</v>
      </c>
      <c r="L12" s="120"/>
      <c r="M12" s="120"/>
      <c r="N12" s="120"/>
    </row>
    <row r="13" spans="1:14">
      <c r="A13" s="113">
        <v>1</v>
      </c>
      <c r="B13" s="114" t="s">
        <v>10</v>
      </c>
      <c r="C13" s="114"/>
      <c r="D13" s="114"/>
      <c r="E13" s="114"/>
      <c r="F13" s="114"/>
      <c r="G13" s="114"/>
      <c r="H13" s="114"/>
      <c r="I13" s="114"/>
      <c r="J13" s="114"/>
      <c r="K13" s="119" t="s">
        <v>11</v>
      </c>
      <c r="L13" s="119"/>
      <c r="M13" s="119"/>
      <c r="N13" s="119"/>
    </row>
    <row r="14" spans="1:14">
      <c r="A14" s="113">
        <v>2</v>
      </c>
      <c r="B14" s="114" t="s">
        <v>12</v>
      </c>
      <c r="C14" s="114"/>
      <c r="D14" s="114"/>
      <c r="E14" s="114"/>
      <c r="F14" s="114"/>
      <c r="G14" s="114"/>
      <c r="H14" s="114"/>
      <c r="I14" s="114"/>
      <c r="J14" s="114"/>
      <c r="K14" s="119" t="s">
        <v>13</v>
      </c>
      <c r="L14" s="119"/>
      <c r="M14" s="119"/>
      <c r="N14" s="119"/>
    </row>
    <row r="15" spans="1:14">
      <c r="A15" s="113">
        <v>3</v>
      </c>
      <c r="B15" s="114" t="s">
        <v>14</v>
      </c>
      <c r="C15" s="114"/>
      <c r="D15" s="114"/>
      <c r="E15" s="114"/>
      <c r="F15" s="114"/>
      <c r="G15" s="114"/>
      <c r="H15" s="114"/>
      <c r="I15" s="114"/>
      <c r="J15" s="114"/>
      <c r="K15" s="119" t="s">
        <v>15</v>
      </c>
      <c r="L15" s="119"/>
      <c r="M15" s="119"/>
      <c r="N15" s="119"/>
    </row>
    <row r="16" spans="1:14">
      <c r="A16" s="113">
        <v>4</v>
      </c>
      <c r="B16" s="114" t="s">
        <v>16</v>
      </c>
      <c r="C16" s="114"/>
      <c r="D16" s="114"/>
      <c r="E16" s="114"/>
      <c r="F16" s="114"/>
      <c r="G16" s="114"/>
      <c r="H16" s="114"/>
      <c r="I16" s="114"/>
      <c r="J16" s="114"/>
      <c r="K16" s="114" t="s">
        <v>17</v>
      </c>
      <c r="L16" s="114"/>
      <c r="M16" s="114"/>
      <c r="N16" s="114"/>
    </row>
    <row r="17" spans="1:14">
      <c r="A17" s="113">
        <v>5</v>
      </c>
      <c r="B17" s="114" t="s">
        <v>18</v>
      </c>
      <c r="C17" s="114"/>
      <c r="D17" s="114"/>
      <c r="E17" s="114"/>
      <c r="F17" s="114"/>
      <c r="G17" s="114"/>
      <c r="H17" s="114"/>
      <c r="I17" s="114"/>
      <c r="J17" s="114"/>
      <c r="K17" s="119" t="s">
        <v>19</v>
      </c>
      <c r="L17" s="119"/>
      <c r="M17" s="119"/>
      <c r="N17" s="119"/>
    </row>
    <row r="18" spans="1:14">
      <c r="A18" s="113">
        <v>6</v>
      </c>
      <c r="B18" s="115" t="s">
        <v>20</v>
      </c>
      <c r="C18" s="116"/>
      <c r="D18" s="116"/>
      <c r="E18" s="116"/>
      <c r="F18" s="116"/>
      <c r="G18" s="116"/>
      <c r="H18" s="116"/>
      <c r="I18" s="116"/>
      <c r="J18" s="121"/>
      <c r="K18" s="117" t="s">
        <v>21</v>
      </c>
      <c r="L18" s="122"/>
      <c r="M18" s="122"/>
      <c r="N18" s="123"/>
    </row>
    <row r="19" spans="1:14">
      <c r="A19" s="113">
        <v>7</v>
      </c>
      <c r="B19" s="117" t="s">
        <v>22</v>
      </c>
      <c r="C19" s="116"/>
      <c r="D19" s="116"/>
      <c r="E19" s="116"/>
      <c r="F19" s="116"/>
      <c r="G19" s="116"/>
      <c r="H19" s="116"/>
      <c r="I19" s="116"/>
      <c r="J19" s="121"/>
      <c r="K19" s="117" t="s">
        <v>23</v>
      </c>
      <c r="L19" s="122"/>
      <c r="M19" s="122"/>
      <c r="N19" s="123"/>
    </row>
    <row r="21" ht="25.8" spans="1:14">
      <c r="A21" s="110" t="s">
        <v>24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</row>
    <row r="22" spans="1:14">
      <c r="A22" s="113" t="s">
        <v>25</v>
      </c>
      <c r="B22" s="113" t="s">
        <v>26</v>
      </c>
      <c r="C22" s="113" t="s">
        <v>27</v>
      </c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</row>
    <row r="23" spans="1:14">
      <c r="A23" s="118" t="s">
        <v>28</v>
      </c>
      <c r="B23" s="113" t="s">
        <v>29</v>
      </c>
      <c r="C23" s="119" t="s">
        <v>30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</row>
    <row r="24" spans="1:14">
      <c r="A24" s="113">
        <v>1.1</v>
      </c>
      <c r="B24" s="113" t="s">
        <v>31</v>
      </c>
      <c r="C24" s="119" t="s">
        <v>32</v>
      </c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</row>
  </sheetData>
  <sheetProtection algorithmName="SHA-512" hashValue="bmjcTHvQbCiZmoyashoQKBi8QD6hFEY5ugCIriSw+/y/tGiEBP6ahRK2VNDAdn0Y/N8UUT8OiKM4WiFiHdieNA==" saltValue="1ZimLqOJUeFkJsu25h5F6Q==" spinCount="100000" sheet="1" objects="1" scenarios="1"/>
  <mergeCells count="28">
    <mergeCell ref="A1:N1"/>
    <mergeCell ref="A2:N2"/>
    <mergeCell ref="A4:N4"/>
    <mergeCell ref="A5:N5"/>
    <mergeCell ref="A8:N8"/>
    <mergeCell ref="A9:N9"/>
    <mergeCell ref="A11:N11"/>
    <mergeCell ref="B12:J12"/>
    <mergeCell ref="K12:N12"/>
    <mergeCell ref="B13:J13"/>
    <mergeCell ref="K13:N13"/>
    <mergeCell ref="B14:J14"/>
    <mergeCell ref="K14:N14"/>
    <mergeCell ref="B15:J15"/>
    <mergeCell ref="K15:N15"/>
    <mergeCell ref="B16:J16"/>
    <mergeCell ref="K16:N16"/>
    <mergeCell ref="B17:J17"/>
    <mergeCell ref="K17:N17"/>
    <mergeCell ref="B18:J18"/>
    <mergeCell ref="K18:N18"/>
    <mergeCell ref="B19:J19"/>
    <mergeCell ref="K19:N19"/>
    <mergeCell ref="A21:N21"/>
    <mergeCell ref="C22:N22"/>
    <mergeCell ref="C23:N23"/>
    <mergeCell ref="C24:N24"/>
    <mergeCell ref="A6:N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65"/>
  <sheetViews>
    <sheetView topLeftCell="A19" workbookViewId="0">
      <selection activeCell="C24" sqref="C24:E32"/>
    </sheetView>
  </sheetViews>
  <sheetFormatPr defaultColWidth="8.88888888888889" defaultRowHeight="15.6"/>
  <cols>
    <col min="1" max="1" width="14.1111111111111" style="54" customWidth="1"/>
    <col min="2" max="2" width="10.4444444444444" style="54" customWidth="1"/>
    <col min="3" max="4" width="8.88888888888889" style="54"/>
    <col min="5" max="5" width="13.3333333333333" style="54" customWidth="1"/>
    <col min="6" max="8" width="8.88888888888889" style="54"/>
    <col min="9" max="9" width="10.4444444444444" style="54" customWidth="1"/>
    <col min="10" max="10" width="8.22222222222222" style="54" customWidth="1"/>
    <col min="11" max="11" width="6" style="54" customWidth="1"/>
    <col min="12" max="16384" width="8.88888888888889" style="54"/>
  </cols>
  <sheetData>
    <row r="1" ht="38.4" spans="1:28">
      <c r="A1" s="2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ht="25.8" spans="1:28">
      <c r="A3" s="4" t="s">
        <v>34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16.35" spans="1:11">
      <c r="A4" s="55" t="s">
        <v>35</v>
      </c>
      <c r="B4" s="56" t="s">
        <v>36</v>
      </c>
      <c r="C4" s="57" t="s">
        <v>37</v>
      </c>
      <c r="D4" s="57" t="s">
        <v>38</v>
      </c>
      <c r="E4" s="57" t="s">
        <v>39</v>
      </c>
      <c r="F4" s="55" t="s">
        <v>40</v>
      </c>
      <c r="G4" s="55" t="s">
        <v>41</v>
      </c>
      <c r="H4" s="55"/>
      <c r="I4" s="55"/>
      <c r="J4" s="55" t="s">
        <v>42</v>
      </c>
      <c r="K4" s="55"/>
    </row>
    <row r="5" ht="17.1" spans="1:11">
      <c r="A5" s="58" t="s">
        <v>43</v>
      </c>
      <c r="B5" s="59">
        <v>7.1392</v>
      </c>
      <c r="G5" s="55" t="s">
        <v>44</v>
      </c>
      <c r="H5" s="55" t="s">
        <v>45</v>
      </c>
      <c r="I5" s="55" t="s">
        <v>46</v>
      </c>
      <c r="J5" s="55" t="s">
        <v>44</v>
      </c>
      <c r="K5" s="55" t="s">
        <v>45</v>
      </c>
    </row>
    <row r="6" ht="16.35" spans="1:11">
      <c r="A6" s="60" t="s">
        <v>47</v>
      </c>
      <c r="B6" s="61">
        <v>-0.0301</v>
      </c>
      <c r="C6" s="62">
        <v>0</v>
      </c>
      <c r="D6" s="63">
        <v>3.20055</v>
      </c>
      <c r="E6" s="64" t="s">
        <v>48</v>
      </c>
      <c r="F6" s="65" t="s">
        <v>49</v>
      </c>
      <c r="G6" s="66" t="s">
        <v>50</v>
      </c>
      <c r="H6" s="66" t="s">
        <v>50</v>
      </c>
      <c r="I6" s="103">
        <f>B5+H16+(C6-D6)*B6+(C7-D7)*B7+(C6-D6)*(C7-D7)*B8</f>
        <v>12.8839328493341</v>
      </c>
      <c r="J6" s="55" t="str">
        <f>F6&amp;E6</f>
        <v>低我</v>
      </c>
      <c r="K6" s="55" t="str">
        <f>F6&amp;E7</f>
        <v>低你</v>
      </c>
    </row>
    <row r="7" ht="16.35" spans="1:11">
      <c r="A7" s="67" t="s">
        <v>51</v>
      </c>
      <c r="B7" s="68">
        <v>0.2728</v>
      </c>
      <c r="C7" s="69">
        <v>0</v>
      </c>
      <c r="D7" s="70">
        <v>2.26482</v>
      </c>
      <c r="E7" s="71" t="s">
        <v>52</v>
      </c>
      <c r="F7" s="65" t="s">
        <v>53</v>
      </c>
      <c r="G7" s="66" t="s">
        <v>54</v>
      </c>
      <c r="H7" s="66" t="s">
        <v>50</v>
      </c>
      <c r="I7" s="103">
        <f>B5+H16+(C6)*B6+(C7-D7)*B7+(C6)*(C7-D7)*B8</f>
        <v>12.649146704</v>
      </c>
      <c r="J7" s="55" t="str">
        <f>F7&amp;E6</f>
        <v>中我</v>
      </c>
      <c r="K7" s="55"/>
    </row>
    <row r="8" ht="17.1" spans="1:11">
      <c r="A8" s="72" t="s">
        <v>55</v>
      </c>
      <c r="B8" s="73">
        <v>0.0191</v>
      </c>
      <c r="F8" s="55" t="s">
        <v>56</v>
      </c>
      <c r="G8" s="66" t="s">
        <v>57</v>
      </c>
      <c r="H8" s="66" t="s">
        <v>50</v>
      </c>
      <c r="I8" s="103">
        <f>B5+H16+(C6+D6)*B6+(C7-D7)*B7+(C6+D6)*(C7-D7)*B8</f>
        <v>12.4143605586659</v>
      </c>
      <c r="J8" s="65" t="str">
        <f>F8&amp;E6</f>
        <v>高我</v>
      </c>
      <c r="K8" s="55"/>
    </row>
    <row r="9" customHeight="1" spans="1:12">
      <c r="A9" s="74" t="s">
        <v>58</v>
      </c>
      <c r="B9" s="75">
        <v>0.2064</v>
      </c>
      <c r="C9" s="76">
        <v>12.708</v>
      </c>
      <c r="D9" s="77" t="s">
        <v>59</v>
      </c>
      <c r="E9" s="77"/>
      <c r="G9" s="66" t="s">
        <v>50</v>
      </c>
      <c r="H9" s="66" t="s">
        <v>54</v>
      </c>
      <c r="I9" s="103">
        <f>B5+H16+(C6-D6)*B6+(C7)*B7+(C6-D6)*(C7)*B8</f>
        <v>13.363326155</v>
      </c>
      <c r="J9" s="3"/>
      <c r="K9" s="104" t="str">
        <f>F7&amp;E7</f>
        <v>中你</v>
      </c>
      <c r="L9" s="105"/>
    </row>
    <row r="10" customHeight="1" spans="1:12">
      <c r="A10" s="74" t="s">
        <v>60</v>
      </c>
      <c r="B10" s="75">
        <v>0.2289</v>
      </c>
      <c r="C10" s="78">
        <v>13.9382</v>
      </c>
      <c r="D10" s="77"/>
      <c r="E10" s="77"/>
      <c r="G10" s="66" t="s">
        <v>54</v>
      </c>
      <c r="H10" s="66" t="s">
        <v>54</v>
      </c>
      <c r="I10" s="103">
        <f>B5+H16+(C6)*B6+(C7)*B7+(C6)*(C7)*B8</f>
        <v>13.2669896</v>
      </c>
      <c r="J10" s="3"/>
      <c r="K10" s="55"/>
      <c r="L10" s="105"/>
    </row>
    <row r="11" customHeight="1" spans="1:12">
      <c r="A11" s="74" t="s">
        <v>61</v>
      </c>
      <c r="B11" s="75">
        <v>0.0226</v>
      </c>
      <c r="C11" s="78">
        <v>13.9117</v>
      </c>
      <c r="D11" s="77"/>
      <c r="E11" s="77"/>
      <c r="G11" s="66" t="s">
        <v>57</v>
      </c>
      <c r="H11" s="66" t="s">
        <v>54</v>
      </c>
      <c r="I11" s="103">
        <f>B5+H16+(C6+D6)*B6+(C7)*B7+(C6+D6)*(C7)*B8</f>
        <v>13.170653045</v>
      </c>
      <c r="J11" s="3"/>
      <c r="K11" s="55"/>
      <c r="L11" s="105"/>
    </row>
    <row r="12" customHeight="1" spans="1:12">
      <c r="A12" s="74" t="s">
        <v>62</v>
      </c>
      <c r="B12" s="75"/>
      <c r="C12" s="78"/>
      <c r="D12" s="77"/>
      <c r="E12" s="77"/>
      <c r="G12" s="66" t="s">
        <v>50</v>
      </c>
      <c r="H12" s="66" t="s">
        <v>57</v>
      </c>
      <c r="I12" s="103">
        <f>B5+H16+(C6-D6)*B6+(C7+D7)*B7+(C6-D6)*(C7+D7)*B8</f>
        <v>13.8427194606659</v>
      </c>
      <c r="J12" s="3"/>
      <c r="K12" s="55" t="str">
        <f>F8&amp;E7</f>
        <v>高你</v>
      </c>
      <c r="L12" s="105"/>
    </row>
    <row r="13" customHeight="1" spans="1:12">
      <c r="A13" s="74" t="s">
        <v>63</v>
      </c>
      <c r="B13" s="75"/>
      <c r="C13" s="78"/>
      <c r="D13" s="77"/>
      <c r="E13" s="77"/>
      <c r="G13" s="66" t="s">
        <v>54</v>
      </c>
      <c r="H13" s="66" t="s">
        <v>57</v>
      </c>
      <c r="I13" s="103">
        <f>B5+H16+(C6)*B6+(C7+D7)*B7+(C6)*(C7+D7)*B8</f>
        <v>13.884832496</v>
      </c>
      <c r="J13" s="3"/>
      <c r="K13" s="55"/>
      <c r="L13" s="105"/>
    </row>
    <row r="14" customHeight="1" spans="1:12">
      <c r="A14" s="74" t="s">
        <v>64</v>
      </c>
      <c r="B14" s="75"/>
      <c r="C14" s="78"/>
      <c r="D14" s="77"/>
      <c r="E14" s="77"/>
      <c r="G14" s="66" t="s">
        <v>57</v>
      </c>
      <c r="H14" s="66" t="s">
        <v>57</v>
      </c>
      <c r="I14" s="103">
        <f>B5+H16+(C6+D6)*B6+(C7+D7)*B7+(C6+D6)*(C7+D7)*B8</f>
        <v>13.9269455313341</v>
      </c>
      <c r="J14" s="3"/>
      <c r="K14" s="55"/>
      <c r="L14" s="105"/>
    </row>
    <row r="15" customHeight="1" spans="1:5">
      <c r="A15" s="74" t="s">
        <v>65</v>
      </c>
      <c r="B15" s="75"/>
      <c r="C15" s="78"/>
      <c r="D15" s="77"/>
      <c r="E15" s="77"/>
    </row>
    <row r="16" customHeight="1" spans="1:8">
      <c r="A16" s="74" t="s">
        <v>66</v>
      </c>
      <c r="B16" s="75"/>
      <c r="C16" s="78"/>
      <c r="D16" s="77"/>
      <c r="E16" s="77"/>
      <c r="G16" s="79" t="s">
        <v>67</v>
      </c>
      <c r="H16" s="80">
        <f>B9*C9+B10*C10+B11*C11+B12*C12+B13*C13+B14*C14+B15*C15+B16*C16+B17*C17+B18*C18</f>
        <v>6.1277896</v>
      </c>
    </row>
    <row r="17" customHeight="1" spans="1:5">
      <c r="A17" s="74" t="s">
        <v>68</v>
      </c>
      <c r="B17" s="75"/>
      <c r="C17" s="78"/>
      <c r="D17" s="77"/>
      <c r="E17" s="77"/>
    </row>
    <row r="18" ht="16.2" customHeight="1" spans="1:5">
      <c r="A18" s="74" t="s">
        <v>69</v>
      </c>
      <c r="B18" s="81"/>
      <c r="C18" s="82"/>
      <c r="D18" s="77"/>
      <c r="E18" s="77"/>
    </row>
    <row r="19" ht="19.95" spans="1:12">
      <c r="A19" s="83" t="s">
        <v>70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</row>
    <row r="21" ht="26.55" spans="1:28">
      <c r="A21" s="4" t="s">
        <v>71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ht="16.35" spans="1:10">
      <c r="A22" s="55" t="s">
        <v>72</v>
      </c>
      <c r="B22" s="85"/>
      <c r="C22" s="86" t="s">
        <v>73</v>
      </c>
      <c r="D22" s="87"/>
      <c r="E22" s="88"/>
      <c r="F22" s="89" t="s">
        <v>39</v>
      </c>
      <c r="G22" s="88"/>
      <c r="H22" s="65" t="s">
        <v>40</v>
      </c>
      <c r="I22" s="55" t="s">
        <v>42</v>
      </c>
      <c r="J22" s="55"/>
    </row>
    <row r="23" spans="1:10">
      <c r="A23" s="55" t="s">
        <v>44</v>
      </c>
      <c r="B23" s="85" t="s">
        <v>45</v>
      </c>
      <c r="C23" s="90" t="s">
        <v>44</v>
      </c>
      <c r="D23" s="91" t="s">
        <v>45</v>
      </c>
      <c r="E23" s="92" t="s">
        <v>46</v>
      </c>
      <c r="F23" s="65" t="s">
        <v>44</v>
      </c>
      <c r="G23" s="93" t="s">
        <v>45</v>
      </c>
      <c r="H23" s="65"/>
      <c r="I23" s="55" t="s">
        <v>44</v>
      </c>
      <c r="J23" s="55" t="s">
        <v>45</v>
      </c>
    </row>
    <row r="24" ht="16.35" spans="1:10">
      <c r="A24" s="94" t="s">
        <v>50</v>
      </c>
      <c r="B24" s="95" t="s">
        <v>50</v>
      </c>
      <c r="C24" s="106">
        <v>-0.742</v>
      </c>
      <c r="D24" s="106">
        <v>-0.958</v>
      </c>
      <c r="E24" s="106">
        <v>2.366</v>
      </c>
      <c r="F24" s="96" t="s">
        <v>74</v>
      </c>
      <c r="G24" s="97" t="s">
        <v>75</v>
      </c>
      <c r="H24" s="98" t="s">
        <v>76</v>
      </c>
      <c r="I24" s="55" t="str">
        <f>H24&amp;F24</f>
        <v>Low social media credibility</v>
      </c>
      <c r="J24" s="55" t="str">
        <f>H24&amp;G24</f>
        <v>Low political interest</v>
      </c>
    </row>
    <row r="25" ht="16.35" spans="1:10">
      <c r="A25" s="66" t="s">
        <v>54</v>
      </c>
      <c r="B25" s="99" t="s">
        <v>50</v>
      </c>
      <c r="C25" s="106">
        <v>0</v>
      </c>
      <c r="D25" s="106">
        <v>-0.958</v>
      </c>
      <c r="E25" s="106">
        <v>2.436</v>
      </c>
      <c r="H25" s="55" t="s">
        <v>53</v>
      </c>
      <c r="I25" s="55" t="str">
        <f>H25&amp;F24</f>
        <v>中social media credibility</v>
      </c>
      <c r="J25" s="55" t="str">
        <f>H25&amp;G24</f>
        <v>中political interest</v>
      </c>
    </row>
    <row r="26" spans="1:10">
      <c r="A26" s="94" t="s">
        <v>57</v>
      </c>
      <c r="B26" s="95" t="s">
        <v>50</v>
      </c>
      <c r="C26" s="106">
        <v>0.742</v>
      </c>
      <c r="D26" s="106">
        <v>-0.958</v>
      </c>
      <c r="E26" s="106">
        <v>2.506</v>
      </c>
      <c r="H26" s="100" t="s">
        <v>77</v>
      </c>
      <c r="I26" s="55" t="str">
        <f>H26&amp;F24</f>
        <v>High social media credibility</v>
      </c>
      <c r="J26" s="55" t="str">
        <f>H26&amp;G24</f>
        <v>High political interest</v>
      </c>
    </row>
    <row r="27" spans="1:5">
      <c r="A27" s="66" t="s">
        <v>50</v>
      </c>
      <c r="B27" s="99" t="s">
        <v>54</v>
      </c>
      <c r="C27" s="106">
        <v>-0.742</v>
      </c>
      <c r="D27" s="106">
        <v>0</v>
      </c>
      <c r="E27" s="106">
        <v>2.377</v>
      </c>
    </row>
    <row r="28" spans="1:5">
      <c r="A28" s="66" t="s">
        <v>54</v>
      </c>
      <c r="B28" s="99" t="s">
        <v>54</v>
      </c>
      <c r="C28" s="106">
        <v>0</v>
      </c>
      <c r="D28" s="106">
        <v>0</v>
      </c>
      <c r="E28" s="106">
        <v>2.476</v>
      </c>
    </row>
    <row r="29" spans="1:5">
      <c r="A29" s="66" t="s">
        <v>57</v>
      </c>
      <c r="B29" s="99" t="s">
        <v>54</v>
      </c>
      <c r="C29" s="106">
        <v>0.742</v>
      </c>
      <c r="D29" s="106">
        <v>0</v>
      </c>
      <c r="E29" s="106">
        <v>2.575</v>
      </c>
    </row>
    <row r="30" spans="1:5">
      <c r="A30" s="94" t="s">
        <v>50</v>
      </c>
      <c r="B30" s="95" t="s">
        <v>57</v>
      </c>
      <c r="C30" s="106">
        <v>-0.742</v>
      </c>
      <c r="D30" s="106">
        <v>0.958</v>
      </c>
      <c r="E30" s="106">
        <v>2.389</v>
      </c>
    </row>
    <row r="31" spans="1:5">
      <c r="A31" s="66" t="s">
        <v>54</v>
      </c>
      <c r="B31" s="99" t="s">
        <v>57</v>
      </c>
      <c r="C31" s="106">
        <v>0</v>
      </c>
      <c r="D31" s="106">
        <v>0.958</v>
      </c>
      <c r="E31" s="106">
        <v>2.517</v>
      </c>
    </row>
    <row r="32" spans="1:5">
      <c r="A32" s="94" t="s">
        <v>57</v>
      </c>
      <c r="B32" s="95" t="s">
        <v>57</v>
      </c>
      <c r="C32" s="106">
        <v>0.742</v>
      </c>
      <c r="D32" s="106">
        <v>0.958</v>
      </c>
      <c r="E32" s="106">
        <v>2.644</v>
      </c>
    </row>
    <row r="33" customHeight="1" spans="1:9">
      <c r="A33" s="101" t="s">
        <v>78</v>
      </c>
      <c r="B33" s="101"/>
      <c r="C33" s="101"/>
      <c r="D33" s="101"/>
      <c r="E33" s="101"/>
      <c r="F33" s="102"/>
      <c r="G33" s="102"/>
      <c r="H33" s="102"/>
      <c r="I33" s="102"/>
    </row>
    <row r="34" customHeight="1" spans="1:9">
      <c r="A34" s="101"/>
      <c r="B34" s="101"/>
      <c r="C34" s="101"/>
      <c r="D34" s="101"/>
      <c r="E34" s="101"/>
      <c r="F34" s="102"/>
      <c r="G34" s="102"/>
      <c r="H34" s="102"/>
      <c r="I34" s="102"/>
    </row>
    <row r="35" customHeight="1" spans="1:9">
      <c r="A35" s="101"/>
      <c r="B35" s="101"/>
      <c r="C35" s="101"/>
      <c r="D35" s="101"/>
      <c r="E35" s="101"/>
      <c r="F35" s="102"/>
      <c r="G35" s="102"/>
      <c r="H35" s="102"/>
      <c r="I35" s="102"/>
    </row>
    <row r="36" customHeight="1" spans="1:9">
      <c r="A36" s="101"/>
      <c r="B36" s="101"/>
      <c r="C36" s="101"/>
      <c r="D36" s="101"/>
      <c r="E36" s="101"/>
      <c r="F36" s="102"/>
      <c r="G36" s="102"/>
      <c r="H36" s="102"/>
      <c r="I36" s="102"/>
    </row>
    <row r="37" customHeight="1" spans="1:5">
      <c r="A37" s="101"/>
      <c r="B37" s="101"/>
      <c r="C37" s="101"/>
      <c r="D37" s="101"/>
      <c r="E37" s="101"/>
    </row>
    <row r="38" spans="1:5">
      <c r="A38" s="101"/>
      <c r="B38" s="101"/>
      <c r="C38" s="101"/>
      <c r="D38" s="101"/>
      <c r="E38" s="101"/>
    </row>
    <row r="64" ht="13.8" customHeight="1"/>
    <row r="65" ht="13.8" customHeight="1"/>
  </sheetData>
  <mergeCells count="15">
    <mergeCell ref="A1:AB1"/>
    <mergeCell ref="A3:AB3"/>
    <mergeCell ref="G4:I4"/>
    <mergeCell ref="J4:K4"/>
    <mergeCell ref="A19:L19"/>
    <mergeCell ref="A21:AB21"/>
    <mergeCell ref="A22:B22"/>
    <mergeCell ref="C22:E22"/>
    <mergeCell ref="F22:G22"/>
    <mergeCell ref="I22:J22"/>
    <mergeCell ref="K6:K8"/>
    <mergeCell ref="K9:K11"/>
    <mergeCell ref="K12:K14"/>
    <mergeCell ref="A33:E38"/>
    <mergeCell ref="D9:E18"/>
  </mergeCells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65"/>
  <sheetViews>
    <sheetView topLeftCell="A18" workbookViewId="0">
      <selection activeCell="C24" sqref="C24:E32"/>
    </sheetView>
  </sheetViews>
  <sheetFormatPr defaultColWidth="8.88888888888889" defaultRowHeight="15.6"/>
  <cols>
    <col min="1" max="1" width="14.1111111111111" style="54" customWidth="1"/>
    <col min="2" max="2" width="10.4444444444444" style="54" customWidth="1"/>
    <col min="3" max="4" width="8.88888888888889" style="54"/>
    <col min="5" max="5" width="13.3333333333333" style="54" customWidth="1"/>
    <col min="6" max="8" width="8.88888888888889" style="54"/>
    <col min="9" max="9" width="10.4444444444444" style="54" customWidth="1"/>
    <col min="10" max="10" width="8.22222222222222" style="54" customWidth="1"/>
    <col min="11" max="11" width="6" style="54" customWidth="1"/>
    <col min="12" max="16384" width="8.88888888888889" style="54"/>
  </cols>
  <sheetData>
    <row r="1" ht="38.4" spans="1:28">
      <c r="A1" s="2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ht="25.8" spans="1:28">
      <c r="A3" s="4" t="s">
        <v>34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16.35" spans="1:11">
      <c r="A4" s="55" t="s">
        <v>35</v>
      </c>
      <c r="B4" s="56" t="s">
        <v>36</v>
      </c>
      <c r="C4" s="57" t="s">
        <v>37</v>
      </c>
      <c r="D4" s="57" t="s">
        <v>38</v>
      </c>
      <c r="E4" s="57" t="s">
        <v>39</v>
      </c>
      <c r="F4" s="55" t="s">
        <v>40</v>
      </c>
      <c r="G4" s="55" t="s">
        <v>41</v>
      </c>
      <c r="H4" s="55"/>
      <c r="I4" s="55"/>
      <c r="J4" s="55" t="s">
        <v>42</v>
      </c>
      <c r="K4" s="55"/>
    </row>
    <row r="5" ht="17.1" spans="1:11">
      <c r="A5" s="58" t="s">
        <v>43</v>
      </c>
      <c r="B5" s="59">
        <v>7.1392</v>
      </c>
      <c r="G5" s="55" t="s">
        <v>44</v>
      </c>
      <c r="H5" s="55" t="s">
        <v>45</v>
      </c>
      <c r="I5" s="55" t="s">
        <v>46</v>
      </c>
      <c r="J5" s="55" t="s">
        <v>44</v>
      </c>
      <c r="K5" s="55" t="s">
        <v>45</v>
      </c>
    </row>
    <row r="6" ht="16.35" spans="1:11">
      <c r="A6" s="60" t="s">
        <v>47</v>
      </c>
      <c r="B6" s="61">
        <v>-0.0301</v>
      </c>
      <c r="C6" s="62">
        <v>0</v>
      </c>
      <c r="D6" s="63">
        <v>3.20055</v>
      </c>
      <c r="E6" s="64" t="s">
        <v>48</v>
      </c>
      <c r="F6" s="65" t="s">
        <v>49</v>
      </c>
      <c r="G6" s="66" t="s">
        <v>50</v>
      </c>
      <c r="H6" s="66" t="s">
        <v>50</v>
      </c>
      <c r="I6" s="103">
        <f>B5+H16+(C6-D6)*B6+(C7-D7)*B7+(C6-D6)*(C7-D7)*B8</f>
        <v>12.8839328493341</v>
      </c>
      <c r="J6" s="55" t="str">
        <f>F6&amp;E6</f>
        <v>低我</v>
      </c>
      <c r="K6" s="55" t="str">
        <f>F6&amp;E7</f>
        <v>低你</v>
      </c>
    </row>
    <row r="7" ht="16.35" spans="1:11">
      <c r="A7" s="67" t="s">
        <v>51</v>
      </c>
      <c r="B7" s="68">
        <v>0.2728</v>
      </c>
      <c r="C7" s="69">
        <v>0</v>
      </c>
      <c r="D7" s="70">
        <v>2.26482</v>
      </c>
      <c r="E7" s="71" t="s">
        <v>52</v>
      </c>
      <c r="F7" s="65" t="s">
        <v>53</v>
      </c>
      <c r="G7" s="66" t="s">
        <v>54</v>
      </c>
      <c r="H7" s="66" t="s">
        <v>50</v>
      </c>
      <c r="I7" s="103">
        <f>B5+H16+(C6)*B6+(C7-D7)*B7+(C6)*(C7-D7)*B8</f>
        <v>12.649146704</v>
      </c>
      <c r="J7" s="55" t="str">
        <f>F7&amp;E6</f>
        <v>中我</v>
      </c>
      <c r="K7" s="55"/>
    </row>
    <row r="8" ht="17.1" spans="1:11">
      <c r="A8" s="72" t="s">
        <v>55</v>
      </c>
      <c r="B8" s="73">
        <v>0.0191</v>
      </c>
      <c r="F8" s="55" t="s">
        <v>56</v>
      </c>
      <c r="G8" s="66" t="s">
        <v>57</v>
      </c>
      <c r="H8" s="66" t="s">
        <v>50</v>
      </c>
      <c r="I8" s="103">
        <f>B5+H16+(C6+D6)*B6+(C7-D7)*B7+(C6+D6)*(C7-D7)*B8</f>
        <v>12.4143605586659</v>
      </c>
      <c r="J8" s="65" t="str">
        <f>F8&amp;E6</f>
        <v>高我</v>
      </c>
      <c r="K8" s="55"/>
    </row>
    <row r="9" customHeight="1" spans="1:12">
      <c r="A9" s="74" t="s">
        <v>58</v>
      </c>
      <c r="B9" s="75">
        <v>0.2064</v>
      </c>
      <c r="C9" s="76">
        <v>12.708</v>
      </c>
      <c r="D9" s="77" t="s">
        <v>59</v>
      </c>
      <c r="E9" s="77"/>
      <c r="G9" s="66" t="s">
        <v>50</v>
      </c>
      <c r="H9" s="66" t="s">
        <v>54</v>
      </c>
      <c r="I9" s="103">
        <f>B5+H16+(C6-D6)*B6+(C7)*B7+(C6-D6)*(C7)*B8</f>
        <v>13.363326155</v>
      </c>
      <c r="J9" s="3"/>
      <c r="K9" s="104" t="str">
        <f>F7&amp;E7</f>
        <v>中你</v>
      </c>
      <c r="L9" s="105"/>
    </row>
    <row r="10" customHeight="1" spans="1:12">
      <c r="A10" s="74" t="s">
        <v>60</v>
      </c>
      <c r="B10" s="75">
        <v>0.2289</v>
      </c>
      <c r="C10" s="78">
        <v>13.9382</v>
      </c>
      <c r="D10" s="77"/>
      <c r="E10" s="77"/>
      <c r="G10" s="66" t="s">
        <v>54</v>
      </c>
      <c r="H10" s="66" t="s">
        <v>54</v>
      </c>
      <c r="I10" s="103">
        <f>B5+H16+(C6)*B6+(C7)*B7+(C6)*(C7)*B8</f>
        <v>13.2669896</v>
      </c>
      <c r="J10" s="3"/>
      <c r="K10" s="55"/>
      <c r="L10" s="105"/>
    </row>
    <row r="11" customHeight="1" spans="1:12">
      <c r="A11" s="74" t="s">
        <v>61</v>
      </c>
      <c r="B11" s="75">
        <v>0.0226</v>
      </c>
      <c r="C11" s="78">
        <v>13.9117</v>
      </c>
      <c r="D11" s="77"/>
      <c r="E11" s="77"/>
      <c r="G11" s="66" t="s">
        <v>57</v>
      </c>
      <c r="H11" s="66" t="s">
        <v>54</v>
      </c>
      <c r="I11" s="103">
        <f>B5+H16+(C6+D6)*B6+(C7)*B7+(C6+D6)*(C7)*B8</f>
        <v>13.170653045</v>
      </c>
      <c r="J11" s="3"/>
      <c r="K11" s="55"/>
      <c r="L11" s="105"/>
    </row>
    <row r="12" customHeight="1" spans="1:12">
      <c r="A12" s="74" t="s">
        <v>62</v>
      </c>
      <c r="B12" s="75"/>
      <c r="C12" s="78"/>
      <c r="D12" s="77"/>
      <c r="E12" s="77"/>
      <c r="G12" s="66" t="s">
        <v>50</v>
      </c>
      <c r="H12" s="66" t="s">
        <v>57</v>
      </c>
      <c r="I12" s="103">
        <f>B5+H16+(C6-D6)*B6+(C7+D7)*B7+(C6-D6)*(C7+D7)*B8</f>
        <v>13.8427194606659</v>
      </c>
      <c r="J12" s="3"/>
      <c r="K12" s="55" t="str">
        <f>F8&amp;E7</f>
        <v>高你</v>
      </c>
      <c r="L12" s="105"/>
    </row>
    <row r="13" customHeight="1" spans="1:12">
      <c r="A13" s="74" t="s">
        <v>63</v>
      </c>
      <c r="B13" s="75"/>
      <c r="C13" s="78"/>
      <c r="D13" s="77"/>
      <c r="E13" s="77"/>
      <c r="G13" s="66" t="s">
        <v>54</v>
      </c>
      <c r="H13" s="66" t="s">
        <v>57</v>
      </c>
      <c r="I13" s="103">
        <f>B5+H16+(C6)*B6+(C7+D7)*B7+(C6)*(C7+D7)*B8</f>
        <v>13.884832496</v>
      </c>
      <c r="J13" s="3"/>
      <c r="K13" s="55"/>
      <c r="L13" s="105"/>
    </row>
    <row r="14" customHeight="1" spans="1:12">
      <c r="A14" s="74" t="s">
        <v>64</v>
      </c>
      <c r="B14" s="75"/>
      <c r="C14" s="78"/>
      <c r="D14" s="77"/>
      <c r="E14" s="77"/>
      <c r="G14" s="66" t="s">
        <v>57</v>
      </c>
      <c r="H14" s="66" t="s">
        <v>57</v>
      </c>
      <c r="I14" s="103">
        <f>B5+H16+(C6+D6)*B6+(C7+D7)*B7+(C6+D6)*(C7+D7)*B8</f>
        <v>13.9269455313341</v>
      </c>
      <c r="J14" s="3"/>
      <c r="K14" s="55"/>
      <c r="L14" s="105"/>
    </row>
    <row r="15" customHeight="1" spans="1:5">
      <c r="A15" s="74" t="s">
        <v>65</v>
      </c>
      <c r="B15" s="75"/>
      <c r="C15" s="78"/>
      <c r="D15" s="77"/>
      <c r="E15" s="77"/>
    </row>
    <row r="16" customHeight="1" spans="1:8">
      <c r="A16" s="74" t="s">
        <v>66</v>
      </c>
      <c r="B16" s="75"/>
      <c r="C16" s="78"/>
      <c r="D16" s="77"/>
      <c r="E16" s="77"/>
      <c r="G16" s="79" t="s">
        <v>67</v>
      </c>
      <c r="H16" s="80">
        <f>B9*C9+B10*C10+B11*C11+B12*C12+B13*C13+B14*C14+B15*C15+B16*C16+B17*C17+B18*C18</f>
        <v>6.1277896</v>
      </c>
    </row>
    <row r="17" customHeight="1" spans="1:5">
      <c r="A17" s="74" t="s">
        <v>68</v>
      </c>
      <c r="B17" s="75"/>
      <c r="C17" s="78"/>
      <c r="D17" s="77"/>
      <c r="E17" s="77"/>
    </row>
    <row r="18" ht="16.2" customHeight="1" spans="1:5">
      <c r="A18" s="74" t="s">
        <v>69</v>
      </c>
      <c r="B18" s="81"/>
      <c r="C18" s="82"/>
      <c r="D18" s="77"/>
      <c r="E18" s="77"/>
    </row>
    <row r="19" ht="19.95" spans="1:12">
      <c r="A19" s="83" t="s">
        <v>70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</row>
    <row r="21" ht="26.55" spans="1:28">
      <c r="A21" s="4" t="s">
        <v>71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ht="16.35" spans="1:10">
      <c r="A22" s="55" t="s">
        <v>72</v>
      </c>
      <c r="B22" s="85"/>
      <c r="C22" s="86" t="s">
        <v>73</v>
      </c>
      <c r="D22" s="87"/>
      <c r="E22" s="88"/>
      <c r="F22" s="89" t="s">
        <v>39</v>
      </c>
      <c r="G22" s="88"/>
      <c r="H22" s="65" t="s">
        <v>40</v>
      </c>
      <c r="I22" s="55" t="s">
        <v>42</v>
      </c>
      <c r="J22" s="55"/>
    </row>
    <row r="23" spans="1:10">
      <c r="A23" s="55" t="s">
        <v>44</v>
      </c>
      <c r="B23" s="85" t="s">
        <v>45</v>
      </c>
      <c r="C23" s="90" t="s">
        <v>44</v>
      </c>
      <c r="D23" s="91" t="s">
        <v>45</v>
      </c>
      <c r="E23" s="92" t="s">
        <v>46</v>
      </c>
      <c r="F23" s="65" t="s">
        <v>44</v>
      </c>
      <c r="G23" s="93" t="s">
        <v>45</v>
      </c>
      <c r="H23" s="65"/>
      <c r="I23" s="55" t="s">
        <v>44</v>
      </c>
      <c r="J23" s="55" t="s">
        <v>45</v>
      </c>
    </row>
    <row r="24" ht="16.35" spans="1:10">
      <c r="A24" s="94" t="s">
        <v>50</v>
      </c>
      <c r="B24" s="95" t="s">
        <v>50</v>
      </c>
      <c r="C24" s="16">
        <v>-0.742</v>
      </c>
      <c r="D24" s="16">
        <v>-0.958</v>
      </c>
      <c r="E24" s="16">
        <v>1.778</v>
      </c>
      <c r="F24" s="96" t="s">
        <v>74</v>
      </c>
      <c r="G24" s="97" t="s">
        <v>75</v>
      </c>
      <c r="H24" s="98" t="s">
        <v>76</v>
      </c>
      <c r="I24" s="55" t="str">
        <f>H24&amp;F24</f>
        <v>Low social media credibility</v>
      </c>
      <c r="J24" s="55" t="str">
        <f>H24&amp;G24</f>
        <v>Low political interest</v>
      </c>
    </row>
    <row r="25" ht="16.35" spans="1:10">
      <c r="A25" s="66" t="s">
        <v>54</v>
      </c>
      <c r="B25" s="99" t="s">
        <v>50</v>
      </c>
      <c r="C25" s="16">
        <v>0</v>
      </c>
      <c r="D25" s="16">
        <v>-0.958</v>
      </c>
      <c r="E25" s="16">
        <v>1.855</v>
      </c>
      <c r="H25" s="55" t="s">
        <v>53</v>
      </c>
      <c r="I25" s="55" t="str">
        <f>H25&amp;F24</f>
        <v>中social media credibility</v>
      </c>
      <c r="J25" s="55" t="str">
        <f>H25&amp;G24</f>
        <v>中political interest</v>
      </c>
    </row>
    <row r="26" spans="1:10">
      <c r="A26" s="94" t="s">
        <v>57</v>
      </c>
      <c r="B26" s="95" t="s">
        <v>50</v>
      </c>
      <c r="C26" s="16">
        <v>0.742</v>
      </c>
      <c r="D26" s="16">
        <v>-0.958</v>
      </c>
      <c r="E26" s="16">
        <v>1.932</v>
      </c>
      <c r="H26" s="100" t="s">
        <v>77</v>
      </c>
      <c r="I26" s="55" t="str">
        <f>H26&amp;F24</f>
        <v>High social media credibility</v>
      </c>
      <c r="J26" s="55" t="str">
        <f>H26&amp;G24</f>
        <v>High political interest</v>
      </c>
    </row>
    <row r="27" spans="1:5">
      <c r="A27" s="66" t="s">
        <v>50</v>
      </c>
      <c r="B27" s="99" t="s">
        <v>54</v>
      </c>
      <c r="C27" s="16">
        <v>-0.742</v>
      </c>
      <c r="D27" s="16">
        <v>0</v>
      </c>
      <c r="E27" s="16">
        <v>1.728</v>
      </c>
    </row>
    <row r="28" spans="1:5">
      <c r="A28" s="66" t="s">
        <v>54</v>
      </c>
      <c r="B28" s="99" t="s">
        <v>54</v>
      </c>
      <c r="C28" s="16">
        <v>0</v>
      </c>
      <c r="D28" s="16">
        <v>0</v>
      </c>
      <c r="E28" s="16">
        <v>1.824</v>
      </c>
    </row>
    <row r="29" spans="1:5">
      <c r="A29" s="66" t="s">
        <v>57</v>
      </c>
      <c r="B29" s="99" t="s">
        <v>54</v>
      </c>
      <c r="C29" s="16">
        <v>0.742</v>
      </c>
      <c r="D29" s="16">
        <v>0</v>
      </c>
      <c r="E29" s="16">
        <v>1.919</v>
      </c>
    </row>
    <row r="30" spans="1:5">
      <c r="A30" s="94" t="s">
        <v>50</v>
      </c>
      <c r="B30" s="95" t="s">
        <v>57</v>
      </c>
      <c r="C30" s="16">
        <v>-0.742</v>
      </c>
      <c r="D30" s="16">
        <v>0.958</v>
      </c>
      <c r="E30" s="16">
        <v>1.679</v>
      </c>
    </row>
    <row r="31" spans="1:5">
      <c r="A31" s="66" t="s">
        <v>54</v>
      </c>
      <c r="B31" s="99" t="s">
        <v>57</v>
      </c>
      <c r="C31" s="16">
        <v>0</v>
      </c>
      <c r="D31" s="16">
        <v>0.958</v>
      </c>
      <c r="E31" s="16">
        <v>1.792</v>
      </c>
    </row>
    <row r="32" spans="1:5">
      <c r="A32" s="94" t="s">
        <v>57</v>
      </c>
      <c r="B32" s="95" t="s">
        <v>57</v>
      </c>
      <c r="C32" s="16">
        <v>0.742</v>
      </c>
      <c r="D32" s="16">
        <v>0.958</v>
      </c>
      <c r="E32" s="16">
        <v>1.906</v>
      </c>
    </row>
    <row r="33" customHeight="1" spans="1:9">
      <c r="A33" s="101" t="s">
        <v>78</v>
      </c>
      <c r="B33" s="101"/>
      <c r="C33" s="101"/>
      <c r="D33" s="101"/>
      <c r="E33" s="101"/>
      <c r="F33" s="102"/>
      <c r="G33" s="102"/>
      <c r="H33" s="102"/>
      <c r="I33" s="102"/>
    </row>
    <row r="34" customHeight="1" spans="1:9">
      <c r="A34" s="101"/>
      <c r="B34" s="101"/>
      <c r="C34" s="101"/>
      <c r="D34" s="101"/>
      <c r="E34" s="101"/>
      <c r="F34" s="102"/>
      <c r="G34" s="102"/>
      <c r="H34" s="102"/>
      <c r="I34" s="102"/>
    </row>
    <row r="35" customHeight="1" spans="1:9">
      <c r="A35" s="101"/>
      <c r="B35" s="101"/>
      <c r="C35" s="101"/>
      <c r="D35" s="101"/>
      <c r="E35" s="101"/>
      <c r="F35" s="102"/>
      <c r="G35" s="102"/>
      <c r="H35" s="102"/>
      <c r="I35" s="102"/>
    </row>
    <row r="36" customHeight="1" spans="1:9">
      <c r="A36" s="101"/>
      <c r="B36" s="101"/>
      <c r="C36" s="101"/>
      <c r="D36" s="101"/>
      <c r="E36" s="101"/>
      <c r="F36" s="102"/>
      <c r="G36" s="102"/>
      <c r="H36" s="102"/>
      <c r="I36" s="102"/>
    </row>
    <row r="37" customHeight="1" spans="1:5">
      <c r="A37" s="101"/>
      <c r="B37" s="101"/>
      <c r="C37" s="101"/>
      <c r="D37" s="101"/>
      <c r="E37" s="101"/>
    </row>
    <row r="38" spans="1:5">
      <c r="A38" s="101"/>
      <c r="B38" s="101"/>
      <c r="C38" s="101"/>
      <c r="D38" s="101"/>
      <c r="E38" s="101"/>
    </row>
    <row r="64" ht="13.8" customHeight="1"/>
    <row r="65" ht="13.8" customHeight="1"/>
  </sheetData>
  <mergeCells count="15">
    <mergeCell ref="A1:AB1"/>
    <mergeCell ref="A3:AB3"/>
    <mergeCell ref="G4:I4"/>
    <mergeCell ref="J4:K4"/>
    <mergeCell ref="A19:L19"/>
    <mergeCell ref="A21:AB21"/>
    <mergeCell ref="A22:B22"/>
    <mergeCell ref="C22:E22"/>
    <mergeCell ref="F22:G22"/>
    <mergeCell ref="I22:J22"/>
    <mergeCell ref="K6:K8"/>
    <mergeCell ref="K9:K11"/>
    <mergeCell ref="K12:K14"/>
    <mergeCell ref="D9:E18"/>
    <mergeCell ref="A33:E38"/>
  </mergeCells>
  <pageMargins left="0.7" right="0.7" top="0.75" bottom="0.75" header="0.3" footer="0.3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9"/>
  <sheetViews>
    <sheetView tabSelected="1" zoomScale="115" zoomScaleNormal="115" topLeftCell="A2" workbookViewId="0">
      <selection activeCell="A7" sqref="A7:D28"/>
    </sheetView>
  </sheetViews>
  <sheetFormatPr defaultColWidth="8.88888888888889" defaultRowHeight="13.8"/>
  <cols>
    <col min="1" max="1" width="10.5555555555556" style="1" customWidth="1"/>
    <col min="2" max="4" width="9" style="1" customWidth="1"/>
    <col min="5" max="5" width="11.3333333333333" style="1" hidden="1" customWidth="1"/>
    <col min="6" max="6" width="6.33333333333333" style="1" hidden="1" customWidth="1"/>
    <col min="7" max="7" width="6" style="1" customWidth="1"/>
    <col min="8" max="8" width="10" style="1" customWidth="1"/>
    <col min="9" max="9" width="3.22222222222222" style="1" customWidth="1"/>
    <col min="10" max="10" width="8.88888888888889" style="1"/>
    <col min="11" max="11" width="8.22222222222222" style="1" customWidth="1"/>
    <col min="12" max="16384" width="8.88888888888889" style="1"/>
  </cols>
  <sheetData>
    <row r="1" ht="38.4" spans="1:21">
      <c r="A1" s="2" t="s">
        <v>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15.6" spans="1:2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ht="26.55" spans="1:21">
      <c r="A3" s="4" t="s">
        <v>80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16.35" spans="1:24">
      <c r="A4" s="5" t="s">
        <v>81</v>
      </c>
      <c r="B4" s="6"/>
      <c r="C4" s="6"/>
      <c r="D4" s="7"/>
      <c r="E4" s="8" t="s">
        <v>82</v>
      </c>
      <c r="F4" s="9"/>
      <c r="G4" s="10" t="s">
        <v>83</v>
      </c>
      <c r="H4" s="10"/>
      <c r="I4" s="10"/>
      <c r="J4" s="32" t="s">
        <v>84</v>
      </c>
      <c r="K4" s="33"/>
      <c r="L4" s="34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</row>
    <row r="5" ht="15.6" spans="1:24">
      <c r="A5" s="11" t="s">
        <v>85</v>
      </c>
      <c r="B5" s="9" t="s">
        <v>86</v>
      </c>
      <c r="C5" s="9" t="s">
        <v>87</v>
      </c>
      <c r="D5" s="12"/>
      <c r="E5" s="8"/>
      <c r="F5" s="9"/>
      <c r="G5" s="10"/>
      <c r="H5" s="10"/>
      <c r="I5" s="10"/>
      <c r="J5" s="32"/>
      <c r="K5" s="33"/>
      <c r="L5" s="34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customHeight="1" spans="1:24">
      <c r="A6" s="11"/>
      <c r="B6" s="9"/>
      <c r="C6" s="10" t="s">
        <v>88</v>
      </c>
      <c r="D6" s="13" t="s">
        <v>89</v>
      </c>
      <c r="E6" s="14" t="s">
        <v>90</v>
      </c>
      <c r="F6" s="15" t="s">
        <v>91</v>
      </c>
      <c r="G6" s="15" t="s">
        <v>92</v>
      </c>
      <c r="H6" s="10" t="s">
        <v>44</v>
      </c>
      <c r="I6" s="10" t="s">
        <v>46</v>
      </c>
      <c r="J6" s="32"/>
      <c r="K6" s="33"/>
      <c r="L6" s="34"/>
      <c r="M6" s="35"/>
      <c r="N6" s="35"/>
      <c r="O6" s="35"/>
      <c r="P6" s="35"/>
      <c r="Q6" s="30"/>
      <c r="R6" s="30"/>
      <c r="S6" s="30"/>
      <c r="T6" s="30"/>
      <c r="U6" s="30"/>
      <c r="V6" s="30"/>
      <c r="W6" s="30"/>
      <c r="X6" s="30"/>
    </row>
    <row r="7" ht="15.6" spans="1:24">
      <c r="A7" s="16">
        <v>1</v>
      </c>
      <c r="B7" s="16">
        <v>0.022</v>
      </c>
      <c r="C7" s="16">
        <v>-0.075</v>
      </c>
      <c r="D7" s="16">
        <v>0.118</v>
      </c>
      <c r="E7" s="17" t="str">
        <f>IF(ISBLANK(C36),"",C36)</f>
        <v/>
      </c>
      <c r="F7" s="18" t="str">
        <f>IF(ISBLANK(D36),"",D36)</f>
        <v/>
      </c>
      <c r="G7" s="10" t="s">
        <v>88</v>
      </c>
      <c r="H7" s="10">
        <v>-100000</v>
      </c>
      <c r="I7" s="10">
        <v>0</v>
      </c>
      <c r="J7" s="36" t="s">
        <v>93</v>
      </c>
      <c r="K7" s="37">
        <f ca="1">临界线1</f>
        <v>2.079</v>
      </c>
      <c r="L7" s="34"/>
      <c r="M7" s="35"/>
      <c r="N7" s="35">
        <f ca="1" t="array" ref="N7">INDIRECT(ADDRESS(6+MATCH(0,C7:C36,1),1))</f>
        <v>2.079</v>
      </c>
      <c r="O7" s="35"/>
      <c r="P7" s="35"/>
      <c r="Q7" s="30"/>
      <c r="R7" s="30"/>
      <c r="S7" s="30"/>
      <c r="T7" s="30"/>
      <c r="U7" s="30"/>
      <c r="V7" s="30"/>
      <c r="W7" s="30"/>
      <c r="X7" s="30"/>
    </row>
    <row r="8" ht="15.6" spans="1:24">
      <c r="A8" s="16">
        <v>1.2</v>
      </c>
      <c r="B8" s="16">
        <v>0.03</v>
      </c>
      <c r="C8" s="16">
        <v>-0.061</v>
      </c>
      <c r="D8" s="16">
        <v>0.12</v>
      </c>
      <c r="E8" s="17" t="str">
        <f>IF(ISBLANK(C35),"",C35)</f>
        <v/>
      </c>
      <c r="F8" s="18" t="str">
        <f>IF(ISBLANK(D35),"",D35)</f>
        <v/>
      </c>
      <c r="G8" s="10">
        <v>1</v>
      </c>
      <c r="H8" s="19">
        <f>(($H$36-$H$7)/29)*G8+$H$7</f>
        <v>-93103.4482758621</v>
      </c>
      <c r="I8" s="10">
        <v>0</v>
      </c>
      <c r="J8" s="36" t="s">
        <v>94</v>
      </c>
      <c r="K8" s="37" t="e">
        <f ca="1">临界线2</f>
        <v>#N/A</v>
      </c>
      <c r="L8" s="34"/>
      <c r="M8" s="35"/>
      <c r="N8" s="35" t="e">
        <f ca="1" t="array" ref="N8">INDIRECT(ADDRESS(6+MATCH(0,D7:D36,0),1))</f>
        <v>#N/A</v>
      </c>
      <c r="O8" s="35"/>
      <c r="P8" s="35"/>
      <c r="Q8" s="30"/>
      <c r="R8" s="30"/>
      <c r="S8" s="30"/>
      <c r="T8" s="30"/>
      <c r="U8" s="30"/>
      <c r="V8" s="30"/>
      <c r="W8" s="30"/>
      <c r="X8" s="30"/>
    </row>
    <row r="9" ht="15.6" spans="1:24">
      <c r="A9" s="16">
        <v>1.4</v>
      </c>
      <c r="B9" s="16">
        <v>0.038</v>
      </c>
      <c r="C9" s="16">
        <v>-0.047</v>
      </c>
      <c r="D9" s="16">
        <v>0.123</v>
      </c>
      <c r="E9" s="17" t="str">
        <f>IF(ISBLANK(C34),"",C34)</f>
        <v/>
      </c>
      <c r="F9" s="18" t="str">
        <f>IF(ISBLANK(D34),"",D34)</f>
        <v/>
      </c>
      <c r="G9" s="10">
        <v>2</v>
      </c>
      <c r="H9" s="19">
        <f t="shared" ref="H9:H35" si="0">(($H$36-$H$7)/29)*G9+$H$7</f>
        <v>-86206.8965517241</v>
      </c>
      <c r="I9" s="10">
        <v>0</v>
      </c>
      <c r="J9" s="36" t="s">
        <v>95</v>
      </c>
      <c r="K9" s="37">
        <f ca="1">临界线3</f>
        <v>2.079</v>
      </c>
      <c r="L9" s="34"/>
      <c r="M9" s="35"/>
      <c r="N9" s="35">
        <f ca="1" t="array" ref="N9">INDIRECT(ADDRESS(6+(31-MATCH(0,E7:E36,0)),1))</f>
        <v>2.079</v>
      </c>
      <c r="O9" s="35"/>
      <c r="P9" s="35"/>
      <c r="Q9" s="30"/>
      <c r="R9" s="30"/>
      <c r="S9" s="30"/>
      <c r="T9" s="30"/>
      <c r="U9" s="30"/>
      <c r="V9" s="30"/>
      <c r="W9" s="30"/>
      <c r="X9" s="30"/>
    </row>
    <row r="10" ht="15.6" spans="1:24">
      <c r="A10" s="16">
        <v>1.6</v>
      </c>
      <c r="B10" s="16">
        <v>0.046</v>
      </c>
      <c r="C10" s="16">
        <v>-0.033</v>
      </c>
      <c r="D10" s="16">
        <v>0.125</v>
      </c>
      <c r="E10" s="17" t="str">
        <f>IF(ISBLANK(C33),"",C33)</f>
        <v/>
      </c>
      <c r="F10" s="18" t="str">
        <f>IF(ISBLANK(D33),"",D33)</f>
        <v/>
      </c>
      <c r="G10" s="10">
        <v>3</v>
      </c>
      <c r="H10" s="19">
        <f t="shared" si="0"/>
        <v>-79310.3448275862</v>
      </c>
      <c r="I10" s="10">
        <v>0</v>
      </c>
      <c r="J10" s="36" t="s">
        <v>96</v>
      </c>
      <c r="K10" s="38" t="e">
        <f ca="1">临界线4</f>
        <v>#N/A</v>
      </c>
      <c r="M10" s="35"/>
      <c r="N10" s="35" t="e">
        <f ca="1" t="array" ref="N10">INDIRECT(ADDRESS(6+(31-MATCH(0,F7:F36,0)),1))</f>
        <v>#N/A</v>
      </c>
      <c r="O10" s="35"/>
      <c r="P10" s="35"/>
      <c r="Q10" s="30"/>
      <c r="R10" s="30"/>
      <c r="S10" s="30"/>
      <c r="T10" s="30"/>
      <c r="U10" s="30"/>
      <c r="V10" s="30"/>
      <c r="W10" s="30"/>
      <c r="X10" s="30"/>
    </row>
    <row r="11" ht="15.6" spans="1:24">
      <c r="A11" s="16">
        <v>1.8</v>
      </c>
      <c r="B11" s="16">
        <v>0.054</v>
      </c>
      <c r="C11" s="16">
        <v>-0.019</v>
      </c>
      <c r="D11" s="16">
        <v>0.127</v>
      </c>
      <c r="E11" s="17" t="str">
        <f>IF(ISBLANK(C32),"",C32)</f>
        <v/>
      </c>
      <c r="F11" s="18" t="str">
        <f>IF(ISBLANK(D32),"",D32)</f>
        <v/>
      </c>
      <c r="G11" s="10">
        <v>4</v>
      </c>
      <c r="H11" s="19">
        <f t="shared" si="0"/>
        <v>-72413.7931034483</v>
      </c>
      <c r="I11" s="10">
        <v>0</v>
      </c>
      <c r="M11" s="35"/>
      <c r="N11" s="35"/>
      <c r="O11" s="35"/>
      <c r="P11" s="35"/>
      <c r="Q11" s="30"/>
      <c r="R11" s="30"/>
      <c r="S11" s="30"/>
      <c r="T11" s="30"/>
      <c r="U11" s="30"/>
      <c r="V11" s="30"/>
      <c r="W11" s="30"/>
      <c r="X11" s="30"/>
    </row>
    <row r="12" ht="15.6" spans="1:24">
      <c r="A12" s="16">
        <v>2</v>
      </c>
      <c r="B12" s="16">
        <v>0.062</v>
      </c>
      <c r="C12" s="16">
        <v>-0.005</v>
      </c>
      <c r="D12" s="16">
        <v>0.13</v>
      </c>
      <c r="E12" s="17" t="str">
        <f>IF(ISBLANK(C31),"",C31)</f>
        <v/>
      </c>
      <c r="F12" s="18" t="str">
        <f>IF(ISBLANK(D31),"",D31)</f>
        <v/>
      </c>
      <c r="G12" s="10">
        <v>5</v>
      </c>
      <c r="H12" s="19">
        <f t="shared" si="0"/>
        <v>-65517.2413793103</v>
      </c>
      <c r="I12" s="10">
        <v>0</v>
      </c>
      <c r="J12" s="39" t="s">
        <v>97</v>
      </c>
      <c r="K12" s="19"/>
      <c r="L12" s="34"/>
      <c r="M12" s="35"/>
      <c r="N12" s="35"/>
      <c r="O12" s="35"/>
      <c r="P12" s="30"/>
      <c r="Q12" s="30"/>
      <c r="R12" s="30"/>
      <c r="S12" s="30"/>
      <c r="T12" s="30"/>
      <c r="U12" s="30"/>
      <c r="V12" s="30"/>
      <c r="W12" s="30"/>
      <c r="X12" s="30"/>
    </row>
    <row r="13" ht="15.6" spans="1:24">
      <c r="A13" s="16">
        <v>2.079</v>
      </c>
      <c r="B13" s="16">
        <v>0.065</v>
      </c>
      <c r="C13" s="16">
        <v>0</v>
      </c>
      <c r="D13" s="16">
        <v>0.131</v>
      </c>
      <c r="E13" s="17" t="str">
        <f>IF(ISBLANK(C30),"",C30)</f>
        <v/>
      </c>
      <c r="F13" s="18" t="str">
        <f>IF(ISBLANK(D30),"",D30)</f>
        <v/>
      </c>
      <c r="G13" s="10">
        <v>6</v>
      </c>
      <c r="H13" s="19">
        <f t="shared" si="0"/>
        <v>-58620.6896551724</v>
      </c>
      <c r="I13" s="10">
        <v>0</v>
      </c>
      <c r="J13" s="19" t="s">
        <v>37</v>
      </c>
      <c r="K13" s="19">
        <v>0</v>
      </c>
      <c r="L13" s="34"/>
      <c r="M13" s="35"/>
      <c r="N13" s="35"/>
      <c r="O13" s="35"/>
      <c r="P13" s="30"/>
      <c r="Q13" s="30"/>
      <c r="R13" s="30"/>
      <c r="S13" s="30"/>
      <c r="T13" s="30"/>
      <c r="U13" s="30"/>
      <c r="V13" s="30"/>
      <c r="W13" s="30"/>
      <c r="X13" s="30"/>
    </row>
    <row r="14" ht="15.6" spans="1:24">
      <c r="A14" s="16">
        <v>2.2</v>
      </c>
      <c r="B14" s="16">
        <v>0.07</v>
      </c>
      <c r="C14" s="16">
        <v>0.008</v>
      </c>
      <c r="D14" s="16">
        <v>0.133</v>
      </c>
      <c r="E14" s="17" t="str">
        <f>IF(ISBLANK(C29),"",C29)</f>
        <v/>
      </c>
      <c r="F14" s="18" t="str">
        <f>IF(ISBLANK(D29),"",D29)</f>
        <v/>
      </c>
      <c r="G14" s="10">
        <v>7</v>
      </c>
      <c r="H14" s="19">
        <f t="shared" si="0"/>
        <v>-51724.1379310345</v>
      </c>
      <c r="I14" s="10">
        <v>0</v>
      </c>
      <c r="J14" s="19" t="s">
        <v>97</v>
      </c>
      <c r="K14" s="19">
        <v>100000</v>
      </c>
      <c r="L14" s="34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</row>
    <row r="15" ht="15.6" spans="1:24">
      <c r="A15" s="16">
        <v>2.4</v>
      </c>
      <c r="B15" s="16">
        <v>0.079</v>
      </c>
      <c r="C15" s="16">
        <v>0.021</v>
      </c>
      <c r="D15" s="16">
        <v>0.136</v>
      </c>
      <c r="E15" s="17">
        <f>IF(ISBLANK(C28),"",C28)</f>
        <v>0.129</v>
      </c>
      <c r="F15" s="18">
        <f>IF(ISBLANK(D28),"",D28)</f>
        <v>0.24</v>
      </c>
      <c r="G15" s="10">
        <v>8</v>
      </c>
      <c r="H15" s="19">
        <f t="shared" si="0"/>
        <v>-44827.5862068966</v>
      </c>
      <c r="I15" s="10">
        <v>0</v>
      </c>
      <c r="L15" s="34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</row>
    <row r="16" ht="15.6" spans="1:24">
      <c r="A16" s="16">
        <v>2.6</v>
      </c>
      <c r="B16" s="16">
        <v>0.087</v>
      </c>
      <c r="C16" s="16">
        <v>0.034</v>
      </c>
      <c r="D16" s="16">
        <v>0.139</v>
      </c>
      <c r="E16" s="17">
        <f>IF(ISBLANK(C27),"",C27)</f>
        <v>0.126</v>
      </c>
      <c r="F16" s="18">
        <f>IF(ISBLANK(D27),"",D27)</f>
        <v>0.227</v>
      </c>
      <c r="G16" s="10">
        <v>9</v>
      </c>
      <c r="H16" s="19">
        <f t="shared" si="0"/>
        <v>-37931.0344827586</v>
      </c>
      <c r="I16" s="10">
        <v>0</v>
      </c>
      <c r="J16" s="10" t="s">
        <v>98</v>
      </c>
      <c r="K16" s="10" t="s">
        <v>99</v>
      </c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</row>
    <row r="17" ht="46.8" spans="1:24">
      <c r="A17" s="16">
        <v>2.8</v>
      </c>
      <c r="B17" s="16">
        <v>0.095</v>
      </c>
      <c r="C17" s="16">
        <v>0.047</v>
      </c>
      <c r="D17" s="16">
        <v>0.143</v>
      </c>
      <c r="E17" s="20">
        <f>IF(ISBLANK(C26),"",C26)</f>
        <v>0.122</v>
      </c>
      <c r="F17" s="18">
        <f>IF(ISBLANK(D26),"",D26)</f>
        <v>0.214</v>
      </c>
      <c r="G17" s="10">
        <v>10</v>
      </c>
      <c r="H17" s="19">
        <f t="shared" si="0"/>
        <v>-31034.4827586207</v>
      </c>
      <c r="I17" s="10">
        <v>0</v>
      </c>
      <c r="J17" s="10"/>
      <c r="K17" s="40" t="s">
        <v>100</v>
      </c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</row>
    <row r="18" ht="15.6" spans="1:24">
      <c r="A18" s="16">
        <v>3</v>
      </c>
      <c r="B18" s="16">
        <v>0.103</v>
      </c>
      <c r="C18" s="16">
        <v>0.059</v>
      </c>
      <c r="D18" s="16">
        <v>0.147</v>
      </c>
      <c r="E18" s="20">
        <f>IF(ISBLANK(C25),"",C25)</f>
        <v>0.117</v>
      </c>
      <c r="F18" s="18">
        <f>IF(ISBLANK(D25),"",D25)</f>
        <v>0.203</v>
      </c>
      <c r="G18" s="10">
        <v>11</v>
      </c>
      <c r="H18" s="21">
        <f t="shared" si="0"/>
        <v>-24137.9310344828</v>
      </c>
      <c r="I18" s="41">
        <v>0</v>
      </c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</row>
    <row r="19" ht="15.6" spans="1:24">
      <c r="A19" s="16">
        <v>3.2</v>
      </c>
      <c r="B19" s="16">
        <v>0.111</v>
      </c>
      <c r="C19" s="16">
        <v>0.07</v>
      </c>
      <c r="D19" s="16">
        <v>0.152</v>
      </c>
      <c r="E19" s="17">
        <f>IF(ISBLANK(C24),"",C24)</f>
        <v>0.112</v>
      </c>
      <c r="F19" s="18">
        <f>IF(ISBLANK(D24),"",D24)</f>
        <v>0.192</v>
      </c>
      <c r="G19" s="10">
        <v>12</v>
      </c>
      <c r="H19" s="19">
        <f t="shared" si="0"/>
        <v>-17241.3793103448</v>
      </c>
      <c r="I19" s="10">
        <v>0</v>
      </c>
      <c r="J19" s="42" t="s">
        <v>101</v>
      </c>
      <c r="K19" s="42"/>
      <c r="L19" s="42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</row>
    <row r="20" ht="15.6" customHeight="1" spans="1:24">
      <c r="A20" s="16">
        <v>3.4</v>
      </c>
      <c r="B20" s="16">
        <v>0.119</v>
      </c>
      <c r="C20" s="16">
        <v>0.081</v>
      </c>
      <c r="D20" s="16">
        <v>0.158</v>
      </c>
      <c r="E20" s="17">
        <f>IF(ISBLANK(C23),"",C23)</f>
        <v>0.106</v>
      </c>
      <c r="F20" s="18">
        <f>IF(ISBLANK(D23),"",D23)</f>
        <v>0.181</v>
      </c>
      <c r="G20" s="10">
        <v>13</v>
      </c>
      <c r="H20" s="19">
        <f t="shared" si="0"/>
        <v>-10344.8275862069</v>
      </c>
      <c r="I20" s="10">
        <v>0</v>
      </c>
      <c r="J20" s="43" t="s">
        <v>102</v>
      </c>
      <c r="K20" s="43" t="s">
        <v>103</v>
      </c>
      <c r="L20" s="43" t="s">
        <v>104</v>
      </c>
      <c r="M20" s="30"/>
      <c r="N20" s="44" t="s">
        <v>105</v>
      </c>
      <c r="O20" s="44"/>
      <c r="P20" s="44"/>
      <c r="Q20" s="44"/>
      <c r="R20" s="44"/>
      <c r="S20" s="44"/>
      <c r="T20" s="44"/>
      <c r="U20" s="44"/>
      <c r="V20" s="30"/>
      <c r="W20" s="30"/>
      <c r="X20" s="30"/>
    </row>
    <row r="21" ht="15.6" spans="1:24">
      <c r="A21" s="16">
        <v>3.6</v>
      </c>
      <c r="B21" s="16">
        <v>0.127</v>
      </c>
      <c r="C21" s="16">
        <v>0.09</v>
      </c>
      <c r="D21" s="16">
        <v>0.164</v>
      </c>
      <c r="E21" s="17">
        <f>IF(ISBLANK(C22),"",C22)</f>
        <v>0.099</v>
      </c>
      <c r="F21" s="18">
        <f>IF(ISBLANK(D22),"",D22)</f>
        <v>0.172</v>
      </c>
      <c r="G21" s="10">
        <v>14</v>
      </c>
      <c r="H21" s="19">
        <f t="shared" si="0"/>
        <v>-3448.27586206896</v>
      </c>
      <c r="I21" s="10">
        <v>0</v>
      </c>
      <c r="J21" s="45" t="s">
        <v>106</v>
      </c>
      <c r="K21" s="46" t="s">
        <v>107</v>
      </c>
      <c r="L21" s="47">
        <f>MIN(A7:A36)</f>
        <v>1</v>
      </c>
      <c r="M21" s="30"/>
      <c r="N21" s="44"/>
      <c r="O21" s="44"/>
      <c r="P21" s="44"/>
      <c r="Q21" s="44"/>
      <c r="R21" s="44"/>
      <c r="S21" s="44"/>
      <c r="T21" s="44"/>
      <c r="U21" s="44"/>
      <c r="V21" s="30"/>
      <c r="W21" s="30"/>
      <c r="X21" s="30"/>
    </row>
    <row r="22" ht="15.6" spans="1:24">
      <c r="A22" s="16">
        <v>3.8</v>
      </c>
      <c r="B22" s="16">
        <v>0.136</v>
      </c>
      <c r="C22" s="16">
        <v>0.099</v>
      </c>
      <c r="D22" s="16">
        <v>0.172</v>
      </c>
      <c r="E22" s="17">
        <f>IF(ISBLANK(C21),"",C21)</f>
        <v>0.09</v>
      </c>
      <c r="F22" s="18">
        <f>IF(ISBLANK(D21),"",D21)</f>
        <v>0.164</v>
      </c>
      <c r="G22" s="10">
        <v>15</v>
      </c>
      <c r="H22" s="22">
        <f t="shared" si="0"/>
        <v>3448.27586206897</v>
      </c>
      <c r="I22" s="48">
        <v>0</v>
      </c>
      <c r="J22" s="45"/>
      <c r="K22" s="46" t="s">
        <v>108</v>
      </c>
      <c r="L22" s="47">
        <f>MAX(A7:A36)</f>
        <v>5</v>
      </c>
      <c r="M22" s="30"/>
      <c r="N22" s="44"/>
      <c r="O22" s="44"/>
      <c r="P22" s="44"/>
      <c r="Q22" s="44"/>
      <c r="R22" s="44"/>
      <c r="S22" s="44"/>
      <c r="T22" s="44"/>
      <c r="U22" s="44"/>
      <c r="V22" s="30"/>
      <c r="W22" s="30"/>
      <c r="X22" s="30"/>
    </row>
    <row r="23" ht="15.6" spans="1:24">
      <c r="A23" s="16">
        <v>4</v>
      </c>
      <c r="B23" s="16">
        <v>0.144</v>
      </c>
      <c r="C23" s="16">
        <v>0.106</v>
      </c>
      <c r="D23" s="16">
        <v>0.181</v>
      </c>
      <c r="E23" s="17">
        <f>IF(ISBLANK(C20),"",C20)</f>
        <v>0.081</v>
      </c>
      <c r="F23" s="18">
        <f>IF(ISBLANK(D20),"",D20)</f>
        <v>0.158</v>
      </c>
      <c r="G23" s="10">
        <v>16</v>
      </c>
      <c r="H23" s="19">
        <f t="shared" si="0"/>
        <v>10344.8275862069</v>
      </c>
      <c r="I23" s="10">
        <v>0</v>
      </c>
      <c r="J23" s="49" t="s">
        <v>109</v>
      </c>
      <c r="K23" s="50" t="s">
        <v>110</v>
      </c>
      <c r="L23" s="51">
        <f>MIN(C7:D36)</f>
        <v>-0.075</v>
      </c>
      <c r="M23" s="30"/>
      <c r="N23" s="44"/>
      <c r="O23" s="44"/>
      <c r="P23" s="44"/>
      <c r="Q23" s="44"/>
      <c r="R23" s="44"/>
      <c r="S23" s="44"/>
      <c r="T23" s="44"/>
      <c r="U23" s="44"/>
      <c r="V23" s="30"/>
      <c r="W23" s="30"/>
      <c r="X23" s="30"/>
    </row>
    <row r="24" ht="15.6" spans="1:24">
      <c r="A24" s="16">
        <v>4.2</v>
      </c>
      <c r="B24" s="16">
        <v>0.152</v>
      </c>
      <c r="C24" s="16">
        <v>0.112</v>
      </c>
      <c r="D24" s="16">
        <v>0.192</v>
      </c>
      <c r="E24" s="17">
        <f>IF(ISBLANK(C19),"",C19)</f>
        <v>0.07</v>
      </c>
      <c r="F24" s="18">
        <f>IF(ISBLANK(D19),"",D19)</f>
        <v>0.152</v>
      </c>
      <c r="G24" s="10">
        <v>17</v>
      </c>
      <c r="H24" s="19">
        <f t="shared" si="0"/>
        <v>17241.3793103448</v>
      </c>
      <c r="I24" s="10">
        <v>0</v>
      </c>
      <c r="J24" s="49"/>
      <c r="K24" s="50" t="s">
        <v>111</v>
      </c>
      <c r="L24" s="51">
        <f>MAX(C7:D36)</f>
        <v>0.24</v>
      </c>
      <c r="M24" s="30"/>
      <c r="N24" s="44"/>
      <c r="O24" s="44"/>
      <c r="P24" s="44"/>
      <c r="Q24" s="44"/>
      <c r="R24" s="44"/>
      <c r="S24" s="44"/>
      <c r="T24" s="44"/>
      <c r="U24" s="44"/>
      <c r="V24" s="30"/>
      <c r="W24" s="30"/>
      <c r="X24" s="30"/>
    </row>
    <row r="25" ht="15.6" spans="1:24">
      <c r="A25" s="16">
        <v>4.4</v>
      </c>
      <c r="B25" s="16">
        <v>0.16</v>
      </c>
      <c r="C25" s="16">
        <v>0.117</v>
      </c>
      <c r="D25" s="16">
        <v>0.203</v>
      </c>
      <c r="E25" s="17">
        <f>IF(ISBLANK(C18),"",C18)</f>
        <v>0.059</v>
      </c>
      <c r="F25" s="18">
        <f>IF(ISBLANK(D18),"",D18)</f>
        <v>0.147</v>
      </c>
      <c r="G25" s="10">
        <v>18</v>
      </c>
      <c r="H25" s="19">
        <f t="shared" si="0"/>
        <v>24137.9310344828</v>
      </c>
      <c r="I25" s="10">
        <v>0</v>
      </c>
      <c r="M25" s="30"/>
      <c r="N25" s="52"/>
      <c r="O25" s="52"/>
      <c r="P25" s="52"/>
      <c r="Q25" s="52"/>
      <c r="R25" s="52"/>
      <c r="S25" s="52"/>
      <c r="T25" s="52"/>
      <c r="U25" s="52"/>
      <c r="V25" s="30"/>
      <c r="W25" s="30"/>
      <c r="X25" s="30"/>
    </row>
    <row r="26" ht="15.6" spans="1:24">
      <c r="A26" s="16">
        <v>4.6</v>
      </c>
      <c r="B26" s="16">
        <v>0.168</v>
      </c>
      <c r="C26" s="16">
        <v>0.122</v>
      </c>
      <c r="D26" s="16">
        <v>0.214</v>
      </c>
      <c r="E26" s="17">
        <f>IF(ISBLANK(C17),"",C17)</f>
        <v>0.047</v>
      </c>
      <c r="F26" s="18">
        <f>IF(ISBLANK(D17),"",D17)</f>
        <v>0.143</v>
      </c>
      <c r="G26" s="10">
        <v>19</v>
      </c>
      <c r="H26" s="23">
        <f t="shared" si="0"/>
        <v>31034.4827586207</v>
      </c>
      <c r="I26" s="53">
        <v>0</v>
      </c>
      <c r="M26" s="30"/>
      <c r="N26" s="52"/>
      <c r="O26" s="52"/>
      <c r="P26" s="52"/>
      <c r="Q26" s="52"/>
      <c r="R26" s="52"/>
      <c r="S26" s="52"/>
      <c r="T26" s="52"/>
      <c r="U26" s="52"/>
      <c r="V26" s="30"/>
      <c r="W26" s="30"/>
      <c r="X26" s="30"/>
    </row>
    <row r="27" ht="15.6" spans="1:24">
      <c r="A27" s="16">
        <v>4.8</v>
      </c>
      <c r="B27" s="16">
        <v>0.176</v>
      </c>
      <c r="C27" s="16">
        <v>0.126</v>
      </c>
      <c r="D27" s="16">
        <v>0.227</v>
      </c>
      <c r="E27" s="17">
        <f>IF(ISBLANK(C16),"",C16)</f>
        <v>0.034</v>
      </c>
      <c r="F27" s="18">
        <f>IF(ISBLANK(D16),"",D16)</f>
        <v>0.139</v>
      </c>
      <c r="G27" s="10">
        <v>20</v>
      </c>
      <c r="H27" s="19">
        <f t="shared" si="0"/>
        <v>37931.0344827586</v>
      </c>
      <c r="I27" s="10">
        <v>0</v>
      </c>
      <c r="M27" s="30"/>
      <c r="N27" s="52"/>
      <c r="O27" s="52"/>
      <c r="P27" s="52"/>
      <c r="Q27" s="52"/>
      <c r="R27" s="52"/>
      <c r="S27" s="52"/>
      <c r="T27" s="52"/>
      <c r="U27" s="52"/>
      <c r="V27" s="30"/>
      <c r="W27" s="30"/>
      <c r="X27" s="30"/>
    </row>
    <row r="28" ht="15.6" spans="1:24">
      <c r="A28" s="16">
        <v>5</v>
      </c>
      <c r="B28" s="16">
        <v>0.184</v>
      </c>
      <c r="C28" s="16">
        <v>0.129</v>
      </c>
      <c r="D28" s="16">
        <v>0.24</v>
      </c>
      <c r="E28" s="17">
        <f>IF(ISBLANK(C15),"",C15)</f>
        <v>0.021</v>
      </c>
      <c r="F28" s="18">
        <f>IF(ISBLANK(D15),"",D15)</f>
        <v>0.136</v>
      </c>
      <c r="G28" s="10">
        <v>21</v>
      </c>
      <c r="H28" s="19">
        <f t="shared" si="0"/>
        <v>44827.5862068966</v>
      </c>
      <c r="I28" s="10">
        <v>0</v>
      </c>
      <c r="M28" s="30"/>
      <c r="N28" s="52"/>
      <c r="O28" s="52"/>
      <c r="P28" s="52"/>
      <c r="Q28" s="52"/>
      <c r="R28" s="52"/>
      <c r="S28" s="52"/>
      <c r="T28" s="52"/>
      <c r="U28" s="52"/>
      <c r="V28" s="30"/>
      <c r="W28" s="30"/>
      <c r="X28" s="30"/>
    </row>
    <row r="29" ht="15.6" spans="1:24">
      <c r="A29" s="24"/>
      <c r="B29" s="25"/>
      <c r="C29" s="25"/>
      <c r="D29" s="26"/>
      <c r="E29" s="17">
        <f>IF(ISBLANK(C14),"",C14)</f>
        <v>0.008</v>
      </c>
      <c r="F29" s="18">
        <f>IF(ISBLANK(D14),"",D14)</f>
        <v>0.133</v>
      </c>
      <c r="G29" s="10">
        <v>22</v>
      </c>
      <c r="H29" s="19">
        <f t="shared" si="0"/>
        <v>51724.1379310345</v>
      </c>
      <c r="I29" s="10">
        <v>0</v>
      </c>
      <c r="M29" s="30"/>
      <c r="N29" s="52"/>
      <c r="O29" s="52"/>
      <c r="P29" s="52"/>
      <c r="Q29" s="52"/>
      <c r="R29" s="52"/>
      <c r="S29" s="52"/>
      <c r="T29" s="52"/>
      <c r="U29" s="52"/>
      <c r="V29" s="30"/>
      <c r="W29" s="30"/>
      <c r="X29" s="30"/>
    </row>
    <row r="30" ht="15.6" spans="1:24">
      <c r="A30" s="24"/>
      <c r="B30" s="25"/>
      <c r="C30" s="25"/>
      <c r="D30" s="26"/>
      <c r="E30" s="17">
        <f>IF(ISBLANK(C13),"",C13)</f>
        <v>0</v>
      </c>
      <c r="F30" s="18">
        <f>IF(ISBLANK(D13),"",D13)</f>
        <v>0.131</v>
      </c>
      <c r="G30" s="10">
        <v>23</v>
      </c>
      <c r="H30" s="19">
        <f t="shared" si="0"/>
        <v>58620.6896551724</v>
      </c>
      <c r="I30" s="10">
        <v>0</v>
      </c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</row>
    <row r="31" ht="15.6" spans="1:24">
      <c r="A31" s="24"/>
      <c r="B31" s="25"/>
      <c r="C31" s="25"/>
      <c r="D31" s="26"/>
      <c r="E31" s="17">
        <f>IF(ISBLANK(C12),"",C12)</f>
        <v>-0.005</v>
      </c>
      <c r="F31" s="18">
        <f>IF(ISBLANK(D12),"",D12)</f>
        <v>0.13</v>
      </c>
      <c r="G31" s="10">
        <v>24</v>
      </c>
      <c r="H31" s="19">
        <f t="shared" si="0"/>
        <v>65517.2413793103</v>
      </c>
      <c r="I31" s="10">
        <v>0</v>
      </c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</row>
    <row r="32" ht="15.6" spans="1:24">
      <c r="A32" s="24"/>
      <c r="B32" s="25"/>
      <c r="C32" s="25"/>
      <c r="D32" s="26"/>
      <c r="E32" s="17">
        <f>IF(ISBLANK(C11),"",C11)</f>
        <v>-0.019</v>
      </c>
      <c r="F32" s="18">
        <f>IF(ISBLANK(D11),"",D11)</f>
        <v>0.127</v>
      </c>
      <c r="G32" s="10">
        <v>25</v>
      </c>
      <c r="H32" s="19">
        <f t="shared" si="0"/>
        <v>72413.7931034483</v>
      </c>
      <c r="I32" s="10">
        <v>0</v>
      </c>
      <c r="M32" s="30"/>
      <c r="N32" s="30"/>
      <c r="T32" s="30"/>
      <c r="U32" s="30"/>
      <c r="V32" s="30"/>
      <c r="W32" s="30"/>
      <c r="X32" s="30"/>
    </row>
    <row r="33" ht="15.6" spans="1:24">
      <c r="A33" s="24"/>
      <c r="B33" s="25"/>
      <c r="C33" s="25"/>
      <c r="D33" s="26"/>
      <c r="E33" s="17">
        <f>IF(ISBLANK(C10),"",C10)</f>
        <v>-0.033</v>
      </c>
      <c r="F33" s="18">
        <f>IF(ISBLANK(D10),"",D10)</f>
        <v>0.125</v>
      </c>
      <c r="G33" s="10">
        <v>26</v>
      </c>
      <c r="H33" s="19">
        <f t="shared" si="0"/>
        <v>79310.3448275862</v>
      </c>
      <c r="I33" s="10">
        <v>0</v>
      </c>
      <c r="M33" s="30"/>
      <c r="N33" s="30"/>
      <c r="T33" s="30"/>
      <c r="U33" s="30"/>
      <c r="V33" s="30"/>
      <c r="W33" s="30"/>
      <c r="X33" s="30"/>
    </row>
    <row r="34" ht="15.6" spans="1:24">
      <c r="A34" s="24"/>
      <c r="B34" s="25"/>
      <c r="C34" s="25"/>
      <c r="D34" s="26"/>
      <c r="E34" s="17">
        <f>IF(ISBLANK(C9),"",C9)</f>
        <v>-0.047</v>
      </c>
      <c r="F34" s="18">
        <f>IF(ISBLANK(D9),"",D9)</f>
        <v>0.123</v>
      </c>
      <c r="G34" s="10">
        <v>27</v>
      </c>
      <c r="H34" s="19">
        <f t="shared" si="0"/>
        <v>86206.8965517241</v>
      </c>
      <c r="I34" s="10">
        <v>0</v>
      </c>
      <c r="M34" s="30"/>
      <c r="N34" s="30"/>
      <c r="R34" s="30"/>
      <c r="S34" s="30"/>
      <c r="T34" s="30"/>
      <c r="U34" s="30"/>
      <c r="V34" s="30"/>
      <c r="W34" s="30"/>
      <c r="X34" s="30"/>
    </row>
    <row r="35" ht="15.6" spans="1:24">
      <c r="A35" s="24"/>
      <c r="B35" s="25"/>
      <c r="C35" s="25"/>
      <c r="D35" s="26"/>
      <c r="E35" s="17">
        <f>IF(ISBLANK(C8),"",C8)</f>
        <v>-0.061</v>
      </c>
      <c r="F35" s="18">
        <f>IF(ISBLANK(D8),"",D8)</f>
        <v>0.12</v>
      </c>
      <c r="G35" s="10">
        <v>28</v>
      </c>
      <c r="H35" s="19">
        <f t="shared" si="0"/>
        <v>93103.4482758621</v>
      </c>
      <c r="I35" s="10">
        <v>0</v>
      </c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</row>
    <row r="36" ht="16.35" spans="1:24">
      <c r="A36" s="27"/>
      <c r="B36" s="28"/>
      <c r="C36" s="28"/>
      <c r="D36" s="29"/>
      <c r="E36" s="17">
        <f>IF(ISBLANK(C7),"",C7)</f>
        <v>-0.075</v>
      </c>
      <c r="F36" s="18">
        <f>IF(ISBLANK(D7),"",D7)</f>
        <v>0.118</v>
      </c>
      <c r="G36" s="10" t="s">
        <v>89</v>
      </c>
      <c r="H36" s="10">
        <v>100000</v>
      </c>
      <c r="I36" s="10">
        <v>0</v>
      </c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</row>
    <row r="37" ht="14.55" spans="1:24">
      <c r="A37" s="30"/>
      <c r="B37" s="30"/>
      <c r="C37" s="31"/>
      <c r="D37" s="30"/>
      <c r="E37" s="30"/>
      <c r="F37" s="30"/>
      <c r="G37" s="30"/>
      <c r="H37" s="30"/>
      <c r="I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</row>
    <row r="38" spans="1:24">
      <c r="A38" s="30"/>
      <c r="B38" s="30"/>
      <c r="C38" s="31"/>
      <c r="D38" s="30"/>
      <c r="E38" s="30"/>
      <c r="F38" s="30"/>
      <c r="G38" s="30"/>
      <c r="H38" s="30"/>
      <c r="I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</row>
    <row r="39" ht="15.6" spans="1:24">
      <c r="A39" s="30"/>
      <c r="B39" s="30"/>
      <c r="C39" s="31"/>
      <c r="D39" s="30"/>
      <c r="E39" s="30"/>
      <c r="F39" s="30"/>
      <c r="G39" s="30"/>
      <c r="H39" s="30"/>
      <c r="I39" s="30"/>
      <c r="J39" s="34"/>
      <c r="K39" s="34"/>
      <c r="L39" s="34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</row>
  </sheetData>
  <mergeCells count="15">
    <mergeCell ref="A1:U1"/>
    <mergeCell ref="A3:U3"/>
    <mergeCell ref="A4:D4"/>
    <mergeCell ref="C5:D5"/>
    <mergeCell ref="J12:K12"/>
    <mergeCell ref="J19:L19"/>
    <mergeCell ref="A5:A6"/>
    <mergeCell ref="B5:B6"/>
    <mergeCell ref="J16:J17"/>
    <mergeCell ref="J21:J22"/>
    <mergeCell ref="J23:J24"/>
    <mergeCell ref="G4:I5"/>
    <mergeCell ref="J4:K6"/>
    <mergeCell ref="E4:F5"/>
    <mergeCell ref="N20:U24"/>
  </mergeCells>
  <pageMargins left="0.7" right="0.7" top="0.75" bottom="0.75" header="0.3" footer="0.3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5" master="" otherUserPermission="visible"/>
  <rangeList sheetStid="16" master="" otherUserPermission="visible"/>
  <rangeList sheetStid="1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目录</vt:lpstr>
      <vt:lpstr>online</vt:lpstr>
      <vt:lpstr>offline</vt:lpstr>
      <vt:lpstr>fig.3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邱宗满qiuzongman@foxmail.com</dc:creator>
  <cp:lastModifiedBy>Alexander</cp:lastModifiedBy>
  <dcterms:created xsi:type="dcterms:W3CDTF">2015-06-05T18:17:00Z</dcterms:created>
  <dcterms:modified xsi:type="dcterms:W3CDTF">2026-02-01T13:16:18Z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44CAC8D4F7BB4309B682A416655769BC_13</vt:lpwstr>
  </property>
  <property fmtid="{D5CDD505-2E9C-101B-9397-08002B2CF9AE}" pid="3" name="KSOProductBuildVer">
    <vt:lpwstr>2052-12.1.0.21915</vt:lpwstr>
  </property>
</Properties>
</file>