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5195" yWindow="0" windowWidth="11340" windowHeight="8535" tabRatio="500"/>
  </bookViews>
  <sheets>
    <sheet name="Human-allParam" sheetId="1" r:id="rId1"/>
    <sheet name="Bacteria-allParam" sheetId="2" r:id="rId2"/>
    <sheet name="Virus-allParam" sheetId="3" r:id="rId3"/>
    <sheet name="Human-bestParam" sheetId="5" r:id="rId4"/>
    <sheet name="Bacteria-bestParam" sheetId="6" r:id="rId5"/>
    <sheet name=" Virus-bestParam" sheetId="7" r:id="rId6"/>
    <sheet name="Sheet5" sheetId="8" r:id="rId7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9" i="7" l="1"/>
  <c r="H40" i="7"/>
  <c r="G39" i="7"/>
  <c r="G40" i="7"/>
  <c r="F39" i="7"/>
  <c r="F40" i="7"/>
  <c r="E39" i="7"/>
  <c r="E40" i="7"/>
  <c r="D39" i="7"/>
  <c r="D40" i="7"/>
  <c r="H38" i="7"/>
  <c r="G38" i="7"/>
  <c r="F38" i="7"/>
  <c r="E38" i="7"/>
  <c r="D38" i="7"/>
  <c r="H29" i="7"/>
  <c r="H30" i="7"/>
  <c r="G29" i="7"/>
  <c r="G30" i="7"/>
  <c r="F29" i="7"/>
  <c r="F30" i="7"/>
  <c r="E29" i="7"/>
  <c r="E30" i="7"/>
  <c r="D29" i="7"/>
  <c r="D30" i="7"/>
  <c r="H28" i="7"/>
  <c r="G28" i="7"/>
  <c r="F28" i="7"/>
  <c r="E28" i="7"/>
  <c r="D28" i="7"/>
  <c r="H19" i="7"/>
  <c r="H20" i="7"/>
  <c r="G19" i="7"/>
  <c r="G20" i="7"/>
  <c r="F19" i="7"/>
  <c r="F20" i="7"/>
  <c r="E19" i="7"/>
  <c r="E20" i="7"/>
  <c r="D19" i="7"/>
  <c r="D20" i="7"/>
  <c r="H18" i="7"/>
  <c r="G18" i="7"/>
  <c r="F18" i="7"/>
  <c r="E18" i="7"/>
  <c r="D18" i="7"/>
  <c r="H9" i="7"/>
  <c r="H10" i="7"/>
  <c r="G9" i="7"/>
  <c r="G10" i="7"/>
  <c r="F9" i="7"/>
  <c r="F10" i="7"/>
  <c r="E9" i="7"/>
  <c r="E10" i="7"/>
  <c r="D9" i="7"/>
  <c r="D10" i="7"/>
  <c r="H8" i="7"/>
  <c r="G8" i="7"/>
  <c r="F8" i="7"/>
  <c r="E8" i="7"/>
  <c r="D8" i="7"/>
  <c r="M22" i="6"/>
  <c r="M23" i="6"/>
  <c r="M24" i="6"/>
  <c r="M25" i="6"/>
  <c r="M26" i="6"/>
  <c r="M29" i="6"/>
  <c r="M30" i="6"/>
  <c r="L22" i="6"/>
  <c r="L23" i="6"/>
  <c r="L24" i="6"/>
  <c r="L25" i="6"/>
  <c r="L26" i="6"/>
  <c r="L29" i="6"/>
  <c r="L30" i="6"/>
  <c r="K29" i="6"/>
  <c r="K30" i="6"/>
  <c r="J29" i="6"/>
  <c r="J30" i="6"/>
  <c r="I29" i="6"/>
  <c r="I30" i="6"/>
  <c r="H29" i="6"/>
  <c r="H30" i="6"/>
  <c r="G29" i="6"/>
  <c r="G30" i="6"/>
  <c r="F29" i="6"/>
  <c r="F30" i="6"/>
  <c r="E29" i="6"/>
  <c r="E30" i="6"/>
  <c r="D29" i="6"/>
  <c r="D30" i="6"/>
  <c r="M28" i="6"/>
  <c r="L28" i="6"/>
  <c r="K28" i="6"/>
  <c r="J28" i="6"/>
  <c r="I28" i="6"/>
  <c r="H28" i="6"/>
  <c r="G28" i="6"/>
  <c r="F28" i="6"/>
  <c r="E28" i="6"/>
  <c r="D28" i="6"/>
  <c r="M12" i="6"/>
  <c r="M13" i="6"/>
  <c r="M14" i="6"/>
  <c r="M15" i="6"/>
  <c r="M16" i="6"/>
  <c r="M19" i="6"/>
  <c r="M20" i="6"/>
  <c r="L12" i="6"/>
  <c r="L13" i="6"/>
  <c r="L14" i="6"/>
  <c r="L15" i="6"/>
  <c r="L16" i="6"/>
  <c r="L19" i="6"/>
  <c r="L20" i="6"/>
  <c r="K19" i="6"/>
  <c r="K20" i="6"/>
  <c r="J19" i="6"/>
  <c r="J20" i="6"/>
  <c r="I19" i="6"/>
  <c r="I20" i="6"/>
  <c r="H19" i="6"/>
  <c r="H20" i="6"/>
  <c r="G19" i="6"/>
  <c r="G20" i="6"/>
  <c r="F19" i="6"/>
  <c r="F20" i="6"/>
  <c r="E19" i="6"/>
  <c r="E20" i="6"/>
  <c r="D19" i="6"/>
  <c r="D20" i="6"/>
  <c r="M18" i="6"/>
  <c r="L18" i="6"/>
  <c r="K18" i="6"/>
  <c r="J18" i="6"/>
  <c r="I18" i="6"/>
  <c r="H18" i="6"/>
  <c r="G18" i="6"/>
  <c r="F18" i="6"/>
  <c r="E18" i="6"/>
  <c r="D18" i="6"/>
  <c r="M2" i="6"/>
  <c r="M3" i="6"/>
  <c r="M4" i="6"/>
  <c r="M5" i="6"/>
  <c r="M6" i="6"/>
  <c r="M9" i="6"/>
  <c r="M10" i="6"/>
  <c r="L2" i="6"/>
  <c r="L3" i="6"/>
  <c r="L4" i="6"/>
  <c r="L5" i="6"/>
  <c r="L6" i="6"/>
  <c r="L9" i="6"/>
  <c r="L10" i="6"/>
  <c r="K9" i="6"/>
  <c r="K10" i="6"/>
  <c r="J9" i="6"/>
  <c r="J10" i="6"/>
  <c r="I9" i="6"/>
  <c r="I10" i="6"/>
  <c r="H9" i="6"/>
  <c r="H10" i="6"/>
  <c r="G9" i="6"/>
  <c r="G10" i="6"/>
  <c r="F9" i="6"/>
  <c r="F10" i="6"/>
  <c r="E9" i="6"/>
  <c r="E10" i="6"/>
  <c r="D9" i="6"/>
  <c r="D10" i="6"/>
  <c r="M8" i="6"/>
  <c r="L8" i="6"/>
  <c r="K8" i="6"/>
  <c r="J8" i="6"/>
  <c r="I8" i="6"/>
  <c r="H8" i="6"/>
  <c r="G8" i="6"/>
  <c r="F8" i="6"/>
  <c r="E8" i="6"/>
  <c r="D8" i="6"/>
  <c r="H39" i="5"/>
  <c r="H40" i="5"/>
  <c r="G39" i="5"/>
  <c r="G40" i="5"/>
  <c r="F39" i="5"/>
  <c r="F40" i="5"/>
  <c r="E39" i="5"/>
  <c r="E40" i="5"/>
  <c r="D39" i="5"/>
  <c r="D40" i="5"/>
  <c r="H38" i="5"/>
  <c r="G38" i="5"/>
  <c r="F38" i="5"/>
  <c r="E38" i="5"/>
  <c r="D38" i="5"/>
  <c r="H29" i="5"/>
  <c r="H30" i="5"/>
  <c r="G29" i="5"/>
  <c r="G30" i="5"/>
  <c r="F29" i="5"/>
  <c r="F30" i="5"/>
  <c r="E29" i="5"/>
  <c r="E30" i="5"/>
  <c r="D29" i="5"/>
  <c r="D30" i="5"/>
  <c r="H28" i="5"/>
  <c r="G28" i="5"/>
  <c r="F28" i="5"/>
  <c r="E28" i="5"/>
  <c r="D28" i="5"/>
  <c r="H19" i="5"/>
  <c r="H20" i="5"/>
  <c r="G19" i="5"/>
  <c r="G20" i="5"/>
  <c r="F19" i="5"/>
  <c r="F20" i="5"/>
  <c r="E19" i="5"/>
  <c r="E20" i="5"/>
  <c r="D19" i="5"/>
  <c r="D20" i="5"/>
  <c r="H18" i="5"/>
  <c r="G18" i="5"/>
  <c r="F18" i="5"/>
  <c r="E18" i="5"/>
  <c r="D18" i="5"/>
  <c r="H9" i="5"/>
  <c r="H10" i="5"/>
  <c r="G9" i="5"/>
  <c r="G10" i="5"/>
  <c r="F9" i="5"/>
  <c r="F10" i="5"/>
  <c r="E9" i="5"/>
  <c r="E10" i="5"/>
  <c r="D9" i="5"/>
  <c r="D10" i="5"/>
  <c r="H8" i="5"/>
  <c r="G8" i="5"/>
  <c r="F8" i="5"/>
  <c r="E8" i="5"/>
  <c r="D8" i="5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2" i="2"/>
</calcChain>
</file>

<file path=xl/sharedStrings.xml><?xml version="1.0" encoding="utf-8"?>
<sst xmlns="http://schemas.openxmlformats.org/spreadsheetml/2006/main" count="521" uniqueCount="82">
  <si>
    <t>aligner</t>
  </si>
  <si>
    <t>parameter</t>
  </si>
  <si>
    <t>real time</t>
  </si>
  <si>
    <t>user time</t>
  </si>
  <si>
    <t>% alignment</t>
  </si>
  <si>
    <t xml:space="preserve">sensitivity </t>
  </si>
  <si>
    <t>specificity</t>
  </si>
  <si>
    <t>bowtie2</t>
  </si>
  <si>
    <t xml:space="preserve">  --fast</t>
  </si>
  <si>
    <t xml:space="preserve">  --sensitive</t>
  </si>
  <si>
    <t xml:space="preserve">  --very-sensitive</t>
  </si>
  <si>
    <t xml:space="preserve"> --very-fast</t>
  </si>
  <si>
    <t>bwa</t>
  </si>
  <si>
    <t xml:space="preserve"> -n 1</t>
  </si>
  <si>
    <t xml:space="preserve"> -n 2</t>
  </si>
  <si>
    <t xml:space="preserve"> -n 5</t>
  </si>
  <si>
    <t xml:space="preserve"> -n default 0.04</t>
  </si>
  <si>
    <t>pblat</t>
  </si>
  <si>
    <t xml:space="preserve"> -fastMap</t>
  </si>
  <si>
    <t xml:space="preserve"> Default</t>
  </si>
  <si>
    <t xml:space="preserve"> ID 80 file</t>
  </si>
  <si>
    <t xml:space="preserve"> ID 95 file</t>
  </si>
  <si>
    <t xml:space="preserve"> No -ooc file</t>
  </si>
  <si>
    <t>soap2</t>
  </si>
  <si>
    <t xml:space="preserve"> -v 1</t>
  </si>
  <si>
    <t xml:space="preserve"> -v 5</t>
  </si>
  <si>
    <t xml:space="preserve"> default -v 2</t>
  </si>
  <si>
    <t xml:space="preserve"> -n 10</t>
  </si>
  <si>
    <t xml:space="preserve"> -v 10</t>
  </si>
  <si>
    <t xml:space="preserve"> -ooc</t>
  </si>
  <si>
    <t xml:space="preserve"> ID 80 -ooc</t>
  </si>
  <si>
    <t xml:space="preserve"> ID 95-occ</t>
  </si>
  <si>
    <t xml:space="preserve"> ID 95 -ooc</t>
  </si>
  <si>
    <t xml:space="preserve"> ID 80-ooc</t>
  </si>
  <si>
    <t xml:space="preserve"> ID 95-ooc</t>
  </si>
  <si>
    <t xml:space="preserve"> No -ooc</t>
  </si>
  <si>
    <t xml:space="preserve">  -ooc</t>
  </si>
  <si>
    <t>bowtie</t>
  </si>
  <si>
    <t xml:space="preserve">specificity </t>
  </si>
  <si>
    <t xml:space="preserve"> no -ooc file</t>
  </si>
  <si>
    <t xml:space="preserve"> ID 80 </t>
  </si>
  <si>
    <t xml:space="preserve"> ID 95 </t>
  </si>
  <si>
    <t>A-L %</t>
  </si>
  <si>
    <t>A-L sen</t>
  </si>
  <si>
    <t>A-L spec</t>
  </si>
  <si>
    <t>M-Z %</t>
  </si>
  <si>
    <t>M-Z sen</t>
  </si>
  <si>
    <t>M-Z spec</t>
  </si>
  <si>
    <t>read length</t>
  </si>
  <si>
    <t>Avg sen</t>
  </si>
  <si>
    <t>Avg spe</t>
  </si>
  <si>
    <t>*Trails were run with 10 million reads</t>
  </si>
  <si>
    <t>50_S101_V101</t>
  </si>
  <si>
    <t>50_S102_V102</t>
  </si>
  <si>
    <t>50_S103_V103</t>
  </si>
  <si>
    <t>50_S104_V104</t>
  </si>
  <si>
    <t>50_S105_V105</t>
  </si>
  <si>
    <t>S101_V101</t>
  </si>
  <si>
    <t>S102_V102</t>
  </si>
  <si>
    <t>S103_V103</t>
  </si>
  <si>
    <t>S104_V104</t>
  </si>
  <si>
    <t>S105_V105</t>
  </si>
  <si>
    <t>*Parameter testing was run with 1,212,245 reads, because running trails for all aligners and all parameters for 10 million reads was infesible for bacteria</t>
  </si>
  <si>
    <t>Aligner</t>
  </si>
  <si>
    <t>length_sample</t>
  </si>
  <si>
    <t xml:space="preserve">% mapped </t>
  </si>
  <si>
    <t>sensitivity</t>
  </si>
  <si>
    <t>Average</t>
  </si>
  <si>
    <t>SD</t>
  </si>
  <si>
    <t>Confidence</t>
  </si>
  <si>
    <t>Cofidence interval</t>
  </si>
  <si>
    <t xml:space="preserve">Bowtie2 </t>
  </si>
  <si>
    <t xml:space="preserve"> -- very sensitive</t>
  </si>
  <si>
    <t xml:space="preserve">SOAP </t>
  </si>
  <si>
    <t xml:space="preserve">PBlat </t>
  </si>
  <si>
    <t>BWA failed to run to completion, exiting with a segmentation fault.</t>
  </si>
  <si>
    <t>-ooc=11.ooc</t>
  </si>
  <si>
    <t>Averages for the 5 different simulated datasets are shown</t>
  </si>
  <si>
    <t>Sensitivity and specificity are based on mapping of the exact virus</t>
  </si>
  <si>
    <t>Sensitivity and specificity are based on whether or not the read was correctly or falsely identified as bacterial</t>
  </si>
  <si>
    <t>Sensitivity and specificity are based on whether or not the read was correctly or falsely identified as human</t>
  </si>
  <si>
    <t>*Trails run with 10 million reads with the optimal parameters for each aligner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</si>
</sst>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9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 applyFill="1" applyAlignment="1">
      <alignment horizontal="center"/>
    </xf>
    <xf numFmtId="164" fontId="0" fillId="2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2" borderId="0" xfId="0" applyNumberFormat="1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 applyFont="1" applyFill="1" applyAlignment="1">
      <alignment horizontal="left"/>
    </xf>
    <xf numFmtId="1" fontId="0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3" fontId="0" fillId="0" borderId="0" xfId="0" applyNumberFormat="1"/>
  </cellXfs>
  <cellStyles count="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D81" sqref="D81"/>
    </sheetView>
  </sheetViews>
  <sheetFormatPr defaultColWidth="10.875" defaultRowHeight="15.75" x14ac:dyDescent="0.25"/>
  <cols>
    <col min="1" max="2" width="10.875" style="1"/>
    <col min="3" max="3" width="14.625" style="1" bestFit="1" customWidth="1"/>
    <col min="4" max="8" width="10.875" style="5"/>
    <col min="9" max="16384" width="10.875" style="1"/>
  </cols>
  <sheetData>
    <row r="1" spans="1:8" x14ac:dyDescent="0.25">
      <c r="A1" s="1" t="s">
        <v>0</v>
      </c>
      <c r="B1" s="1" t="s">
        <v>48</v>
      </c>
      <c r="C1" s="1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x14ac:dyDescent="0.25">
      <c r="A2" s="1" t="s">
        <v>7</v>
      </c>
      <c r="B2" s="1">
        <v>25</v>
      </c>
      <c r="C2" s="1" t="s">
        <v>8</v>
      </c>
      <c r="D2" s="5">
        <v>17.961111111133334</v>
      </c>
      <c r="E2" s="5">
        <v>128.43888888899997</v>
      </c>
      <c r="F2" s="5">
        <v>79.476666666666674</v>
      </c>
      <c r="G2" s="5">
        <v>88.273700000000005</v>
      </c>
      <c r="H2" s="5">
        <v>99.671199999999999</v>
      </c>
    </row>
    <row r="3" spans="1:8" x14ac:dyDescent="0.25">
      <c r="A3" s="1" t="s">
        <v>7</v>
      </c>
      <c r="B3" s="1">
        <v>50</v>
      </c>
      <c r="C3" s="1" t="s">
        <v>8</v>
      </c>
      <c r="D3" s="5">
        <v>29.483333333333331</v>
      </c>
      <c r="E3" s="5">
        <v>232.00333333333333</v>
      </c>
      <c r="F3" s="5">
        <v>77.872</v>
      </c>
      <c r="G3" s="5">
        <v>86.524860000000004</v>
      </c>
      <c r="H3" s="5">
        <v>99.993880000000004</v>
      </c>
    </row>
    <row r="4" spans="1:8" s="3" customFormat="1" x14ac:dyDescent="0.25">
      <c r="A4" s="1" t="s">
        <v>7</v>
      </c>
      <c r="B4" s="1">
        <v>75</v>
      </c>
      <c r="C4" s="1" t="s">
        <v>8</v>
      </c>
      <c r="D4" s="5">
        <v>30.5</v>
      </c>
      <c r="E4" s="5">
        <v>226.92</v>
      </c>
      <c r="F4" s="5">
        <v>77.321999999999989</v>
      </c>
      <c r="G4" s="5">
        <v>85.913117777780002</v>
      </c>
      <c r="H4" s="5">
        <v>99.9983</v>
      </c>
    </row>
    <row r="5" spans="1:8" x14ac:dyDescent="0.25">
      <c r="A5" s="1" t="s">
        <v>7</v>
      </c>
      <c r="B5" s="1">
        <v>100</v>
      </c>
      <c r="C5" s="1" t="s">
        <v>8</v>
      </c>
      <c r="D5" s="5">
        <v>66.693333333333328</v>
      </c>
      <c r="E5" s="5">
        <v>436.15</v>
      </c>
      <c r="F5" s="5">
        <v>74.164000000000016</v>
      </c>
      <c r="G5" s="5">
        <v>82.403064444439991</v>
      </c>
      <c r="H5" s="5">
        <v>99.999459999999999</v>
      </c>
    </row>
    <row r="6" spans="1:8" x14ac:dyDescent="0.25">
      <c r="A6" s="1" t="s">
        <v>7</v>
      </c>
      <c r="B6" s="2">
        <v>25</v>
      </c>
      <c r="C6" s="1" t="s">
        <v>9</v>
      </c>
      <c r="D6" s="5">
        <v>24.196666666700004</v>
      </c>
      <c r="E6" s="5">
        <v>181.37333333340001</v>
      </c>
      <c r="F6" s="5">
        <v>79.484000000000009</v>
      </c>
      <c r="G6" s="5">
        <v>88.282355555579983</v>
      </c>
      <c r="H6" s="5">
        <v>99.675879999999992</v>
      </c>
    </row>
    <row r="7" spans="1:8" x14ac:dyDescent="0.25">
      <c r="A7" s="1" t="s">
        <v>7</v>
      </c>
      <c r="B7" s="1">
        <v>50</v>
      </c>
      <c r="C7" s="2" t="s">
        <v>9</v>
      </c>
      <c r="D7" s="5">
        <v>29.483333333333331</v>
      </c>
      <c r="E7" s="5">
        <v>231.8</v>
      </c>
      <c r="F7" s="5">
        <v>80.209999999999994</v>
      </c>
      <c r="G7" s="5">
        <v>89.122348888900007</v>
      </c>
      <c r="H7" s="5">
        <v>99.993080000000006</v>
      </c>
    </row>
    <row r="8" spans="1:8" x14ac:dyDescent="0.25">
      <c r="A8" s="1" t="s">
        <v>7</v>
      </c>
      <c r="B8" s="1">
        <v>75</v>
      </c>
      <c r="C8" s="1" t="s">
        <v>9</v>
      </c>
      <c r="D8" s="5">
        <v>33.143333333320001</v>
      </c>
      <c r="E8" s="5">
        <v>234.6466666666</v>
      </c>
      <c r="F8" s="5">
        <v>78.03</v>
      </c>
      <c r="G8" s="5">
        <v>86.698531111119991</v>
      </c>
      <c r="H8" s="5">
        <v>99.998059999999995</v>
      </c>
    </row>
    <row r="9" spans="1:8" s="3" customFormat="1" x14ac:dyDescent="0.25">
      <c r="A9" s="1" t="s">
        <v>7</v>
      </c>
      <c r="B9" s="1">
        <v>100</v>
      </c>
      <c r="C9" s="2" t="s">
        <v>9</v>
      </c>
      <c r="D9" s="5">
        <v>56.323333333333338</v>
      </c>
      <c r="E9" s="5">
        <v>372.71000000000004</v>
      </c>
      <c r="F9" s="5">
        <v>74.461999999999989</v>
      </c>
      <c r="G9" s="5">
        <v>82.733111111119996</v>
      </c>
      <c r="H9" s="5">
        <v>99.999339999999989</v>
      </c>
    </row>
    <row r="10" spans="1:8" x14ac:dyDescent="0.25">
      <c r="A10" s="3" t="s">
        <v>7</v>
      </c>
      <c r="B10" s="3">
        <v>25</v>
      </c>
      <c r="C10" s="3" t="s">
        <v>10</v>
      </c>
      <c r="D10" s="6">
        <v>18.638888888899999</v>
      </c>
      <c r="E10" s="6">
        <v>134.87777777766667</v>
      </c>
      <c r="F10" s="6">
        <v>80.686666666666667</v>
      </c>
      <c r="G10" s="6">
        <v>89.54576666669999</v>
      </c>
      <c r="H10" s="6">
        <v>99.066599999999994</v>
      </c>
    </row>
    <row r="11" spans="1:8" x14ac:dyDescent="0.25">
      <c r="A11" s="3" t="s">
        <v>7</v>
      </c>
      <c r="B11" s="3">
        <v>50</v>
      </c>
      <c r="C11" s="3" t="s">
        <v>10</v>
      </c>
      <c r="D11" s="6">
        <v>28.060000000000002</v>
      </c>
      <c r="E11" s="6">
        <v>220.00666666666666</v>
      </c>
      <c r="F11" s="6">
        <v>81.199999999999989</v>
      </c>
      <c r="G11" s="6">
        <v>90.221186666679998</v>
      </c>
      <c r="H11" s="6">
        <v>99.992540000000005</v>
      </c>
    </row>
    <row r="12" spans="1:8" x14ac:dyDescent="0.25">
      <c r="A12" s="3" t="s">
        <v>7</v>
      </c>
      <c r="B12" s="3">
        <v>75</v>
      </c>
      <c r="C12" s="3" t="s">
        <v>10</v>
      </c>
      <c r="D12" s="6">
        <v>31.516666666679999</v>
      </c>
      <c r="E12" s="6">
        <v>233.83333333340002</v>
      </c>
      <c r="F12" s="6">
        <v>78.317999999999998</v>
      </c>
      <c r="G12" s="6">
        <v>87.018782222239992</v>
      </c>
      <c r="H12" s="6">
        <v>99.997900000000001</v>
      </c>
    </row>
    <row r="13" spans="1:8" x14ac:dyDescent="0.25">
      <c r="A13" s="3" t="s">
        <v>7</v>
      </c>
      <c r="B13" s="3">
        <v>100</v>
      </c>
      <c r="C13" s="3" t="s">
        <v>10</v>
      </c>
      <c r="D13" s="6">
        <v>40.056666666666665</v>
      </c>
      <c r="E13" s="6">
        <v>285.48</v>
      </c>
      <c r="F13" s="6">
        <v>74.612000000000009</v>
      </c>
      <c r="G13" s="6">
        <v>82.90400666667999</v>
      </c>
      <c r="H13" s="6">
        <v>99.999200000000002</v>
      </c>
    </row>
    <row r="14" spans="1:8" s="3" customFormat="1" x14ac:dyDescent="0.25">
      <c r="A14" s="3" t="s">
        <v>17</v>
      </c>
      <c r="B14" s="3">
        <v>100</v>
      </c>
      <c r="C14" s="3" t="s">
        <v>36</v>
      </c>
      <c r="D14" s="6">
        <v>46.766666666660001</v>
      </c>
      <c r="E14" s="6">
        <v>272.26333333319997</v>
      </c>
      <c r="F14" s="6">
        <v>87.877439999999993</v>
      </c>
      <c r="G14" s="6">
        <v>97.641177777779987</v>
      </c>
      <c r="H14" s="6">
        <v>99.996200000000002</v>
      </c>
    </row>
    <row r="15" spans="1:8" x14ac:dyDescent="0.25">
      <c r="A15" s="1" t="s">
        <v>7</v>
      </c>
      <c r="B15" s="2">
        <v>25</v>
      </c>
      <c r="C15" s="1" t="s">
        <v>11</v>
      </c>
      <c r="D15" s="5">
        <v>21.959999999979999</v>
      </c>
      <c r="E15" s="5">
        <v>165.31</v>
      </c>
      <c r="F15" s="5">
        <v>79.484000000000009</v>
      </c>
      <c r="G15" s="5">
        <v>88.282135555579998</v>
      </c>
      <c r="H15" s="5">
        <v>99.675919999999991</v>
      </c>
    </row>
    <row r="16" spans="1:8" x14ac:dyDescent="0.25">
      <c r="A16" s="1" t="s">
        <v>7</v>
      </c>
      <c r="B16" s="1">
        <v>50</v>
      </c>
      <c r="C16" s="1" t="s">
        <v>11</v>
      </c>
      <c r="D16" s="5">
        <v>28.873333333333335</v>
      </c>
      <c r="E16" s="5">
        <v>231.59666666666666</v>
      </c>
      <c r="F16" s="5">
        <v>77.818000000000012</v>
      </c>
      <c r="G16" s="5">
        <v>86.462617777779982</v>
      </c>
      <c r="H16" s="5">
        <v>99.994780000000006</v>
      </c>
    </row>
    <row r="17" spans="1:8" x14ac:dyDescent="0.25">
      <c r="A17" s="1" t="s">
        <v>7</v>
      </c>
      <c r="B17" s="1">
        <v>75</v>
      </c>
      <c r="C17" s="1" t="s">
        <v>11</v>
      </c>
      <c r="D17" s="5">
        <v>33.550000000019999</v>
      </c>
      <c r="E17" s="5">
        <v>248.27000000019999</v>
      </c>
      <c r="F17" s="5">
        <v>77.207999999999998</v>
      </c>
      <c r="G17" s="5">
        <v>85.786477777780007</v>
      </c>
      <c r="H17" s="5">
        <v>99.999099999999984</v>
      </c>
    </row>
    <row r="18" spans="1:8" x14ac:dyDescent="0.25">
      <c r="A18" s="1" t="s">
        <v>7</v>
      </c>
      <c r="B18" s="1">
        <v>100</v>
      </c>
      <c r="C18" s="1" t="s">
        <v>11</v>
      </c>
      <c r="D18" s="5">
        <v>74.013333333333321</v>
      </c>
      <c r="E18" s="5">
        <v>484.13666666666666</v>
      </c>
      <c r="F18" s="5">
        <v>74.015999999999991</v>
      </c>
      <c r="G18" s="5">
        <v>82.242415555540006</v>
      </c>
      <c r="H18" s="5">
        <v>99.999619999999993</v>
      </c>
    </row>
    <row r="19" spans="1:8" s="3" customFormat="1" x14ac:dyDescent="0.25">
      <c r="A19" s="1" t="s">
        <v>17</v>
      </c>
      <c r="B19" s="2">
        <v>25</v>
      </c>
      <c r="C19" s="1" t="s">
        <v>18</v>
      </c>
      <c r="D19" s="5">
        <v>44.12333333334</v>
      </c>
      <c r="E19" s="5">
        <v>190.52333333320001</v>
      </c>
      <c r="F19" s="5">
        <v>0</v>
      </c>
      <c r="G19" s="5">
        <v>0</v>
      </c>
      <c r="H19" s="5">
        <v>100</v>
      </c>
    </row>
    <row r="20" spans="1:8" x14ac:dyDescent="0.25">
      <c r="A20" s="1" t="s">
        <v>17</v>
      </c>
      <c r="B20" s="1">
        <v>50</v>
      </c>
      <c r="C20" s="1" t="s">
        <v>18</v>
      </c>
      <c r="D20" s="5">
        <v>41.88666666668</v>
      </c>
      <c r="E20" s="5">
        <v>213.09333333320001</v>
      </c>
      <c r="F20" s="5">
        <v>40.845150000000004</v>
      </c>
      <c r="G20" s="5">
        <v>45.383499999980003</v>
      </c>
      <c r="H20" s="5">
        <v>100</v>
      </c>
    </row>
    <row r="21" spans="1:8" x14ac:dyDescent="0.25">
      <c r="A21" s="1" t="s">
        <v>17</v>
      </c>
      <c r="B21" s="1">
        <v>75</v>
      </c>
      <c r="C21" s="1" t="s">
        <v>18</v>
      </c>
      <c r="D21" s="5">
        <v>41.073333333340003</v>
      </c>
      <c r="E21" s="5">
        <v>218.37999999999997</v>
      </c>
      <c r="F21" s="5">
        <v>59.900882000000003</v>
      </c>
      <c r="G21" s="5">
        <v>66.556535555539995</v>
      </c>
      <c r="H21" s="5">
        <v>100</v>
      </c>
    </row>
    <row r="22" spans="1:8" x14ac:dyDescent="0.25">
      <c r="A22" s="1" t="s">
        <v>17</v>
      </c>
      <c r="B22" s="1">
        <v>100</v>
      </c>
      <c r="C22" s="1" t="s">
        <v>18</v>
      </c>
      <c r="D22" s="5">
        <v>45.953333333339998</v>
      </c>
      <c r="E22" s="5">
        <v>245.01666666659997</v>
      </c>
      <c r="F22" s="5">
        <v>74.81926</v>
      </c>
      <c r="G22" s="5">
        <v>83.132511111140005</v>
      </c>
      <c r="H22" s="5">
        <v>100</v>
      </c>
    </row>
    <row r="23" spans="1:8" x14ac:dyDescent="0.25">
      <c r="A23" s="4" t="s">
        <v>12</v>
      </c>
      <c r="B23" s="2">
        <v>25</v>
      </c>
      <c r="C23" s="4" t="s">
        <v>13</v>
      </c>
      <c r="D23" s="7">
        <v>26.433333333346003</v>
      </c>
      <c r="E23" s="7">
        <v>15.04666666668</v>
      </c>
      <c r="F23" s="7">
        <v>81.324156109080008</v>
      </c>
      <c r="G23" s="7">
        <v>90.315122222240007</v>
      </c>
      <c r="H23" s="7">
        <v>99.594360891619999</v>
      </c>
    </row>
    <row r="24" spans="1:8" x14ac:dyDescent="0.25">
      <c r="A24" s="3" t="s">
        <v>12</v>
      </c>
      <c r="B24" s="3">
        <v>50</v>
      </c>
      <c r="C24" s="3" t="s">
        <v>27</v>
      </c>
      <c r="D24" s="6">
        <v>22.773333333359997</v>
      </c>
      <c r="E24" s="6">
        <v>129.52333333326001</v>
      </c>
      <c r="F24" s="6">
        <v>80.900592202279995</v>
      </c>
      <c r="G24" s="6">
        <v>89.887962222219997</v>
      </c>
      <c r="H24" s="6">
        <v>99.985560033019993</v>
      </c>
    </row>
    <row r="25" spans="1:8" s="3" customFormat="1" x14ac:dyDescent="0.25">
      <c r="A25" s="1" t="s">
        <v>12</v>
      </c>
      <c r="B25" s="1">
        <v>75</v>
      </c>
      <c r="C25" s="1" t="s">
        <v>27</v>
      </c>
      <c r="D25" s="5">
        <v>88.450000000060001</v>
      </c>
      <c r="E25" s="5">
        <v>193.37</v>
      </c>
      <c r="F25" s="5">
        <v>74.144943689000002</v>
      </c>
      <c r="G25" s="5">
        <v>82.382953333339998</v>
      </c>
      <c r="H25" s="5">
        <v>99.996980007100007</v>
      </c>
    </row>
    <row r="26" spans="1:8" x14ac:dyDescent="0.25">
      <c r="A26" s="1" t="s">
        <v>12</v>
      </c>
      <c r="B26" s="1">
        <v>100</v>
      </c>
      <c r="C26" s="1" t="s">
        <v>27</v>
      </c>
      <c r="D26" s="5">
        <v>62.423333333339997</v>
      </c>
      <c r="E26" s="5">
        <v>321.87666666679996</v>
      </c>
      <c r="F26" s="5">
        <v>67.583469132399998</v>
      </c>
      <c r="G26" s="5">
        <v>75.092675555560007</v>
      </c>
      <c r="H26" s="5">
        <v>99.999240000020009</v>
      </c>
    </row>
    <row r="27" spans="1:8" x14ac:dyDescent="0.25">
      <c r="A27" s="4" t="s">
        <v>12</v>
      </c>
      <c r="B27" s="2">
        <v>25</v>
      </c>
      <c r="C27" s="4" t="s">
        <v>14</v>
      </c>
      <c r="D27" s="7">
        <v>38.22666666664</v>
      </c>
      <c r="E27" s="7">
        <v>148.22999999999999</v>
      </c>
      <c r="F27" s="7">
        <v>85.963081087260008</v>
      </c>
      <c r="G27" s="7">
        <v>94.39082666665999</v>
      </c>
      <c r="H27" s="7">
        <v>89.886462348680013</v>
      </c>
    </row>
    <row r="28" spans="1:8" x14ac:dyDescent="0.25">
      <c r="A28" s="1" t="s">
        <v>12</v>
      </c>
      <c r="B28" s="1">
        <v>50</v>
      </c>
      <c r="C28" s="1" t="s">
        <v>14</v>
      </c>
      <c r="D28" s="5">
        <v>11.38666666666</v>
      </c>
      <c r="E28" s="5">
        <v>50.223333333339994</v>
      </c>
      <c r="F28" s="5">
        <v>75.476403395600002</v>
      </c>
      <c r="G28" s="5">
        <v>83.862246666679994</v>
      </c>
      <c r="H28" s="5">
        <v>99.996020009239999</v>
      </c>
    </row>
    <row r="29" spans="1:8" s="3" customFormat="1" x14ac:dyDescent="0.25">
      <c r="A29" s="1" t="s">
        <v>12</v>
      </c>
      <c r="B29" s="1">
        <v>75</v>
      </c>
      <c r="C29" s="1" t="s">
        <v>14</v>
      </c>
      <c r="D29" s="5">
        <v>271.65333333400002</v>
      </c>
      <c r="E29" s="5">
        <v>43.920000000019996</v>
      </c>
      <c r="F29" s="5">
        <v>66.291215416460005</v>
      </c>
      <c r="G29" s="5">
        <v>73.656899999979998</v>
      </c>
      <c r="H29" s="5">
        <v>99.9998000004</v>
      </c>
    </row>
    <row r="30" spans="1:8" x14ac:dyDescent="0.25">
      <c r="A30" s="1" t="s">
        <v>12</v>
      </c>
      <c r="B30" s="1">
        <v>100</v>
      </c>
      <c r="C30" s="1" t="s">
        <v>14</v>
      </c>
      <c r="D30" s="5">
        <v>15.859999999979999</v>
      </c>
      <c r="E30" s="5">
        <v>39.446666666680002</v>
      </c>
      <c r="F30" s="5">
        <v>55.838307716160003</v>
      </c>
      <c r="G30" s="5">
        <v>62.042577777780004</v>
      </c>
      <c r="H30" s="5">
        <v>100</v>
      </c>
    </row>
    <row r="31" spans="1:8" x14ac:dyDescent="0.25">
      <c r="A31" s="4" t="s">
        <v>12</v>
      </c>
      <c r="B31" s="2">
        <v>25</v>
      </c>
      <c r="C31" s="4" t="s">
        <v>15</v>
      </c>
      <c r="D31" s="7">
        <v>1407.2699999992001</v>
      </c>
      <c r="E31" s="7">
        <v>5724.4433333319994</v>
      </c>
      <c r="F31" s="7">
        <v>98.111724414319994</v>
      </c>
      <c r="G31" s="7">
        <v>99.433075555560009</v>
      </c>
      <c r="H31" s="7">
        <v>13.780409798159999</v>
      </c>
    </row>
    <row r="32" spans="1:8" s="3" customFormat="1" x14ac:dyDescent="0.25">
      <c r="A32" s="1" t="s">
        <v>12</v>
      </c>
      <c r="B32" s="1">
        <v>50</v>
      </c>
      <c r="C32" s="1" t="s">
        <v>15</v>
      </c>
      <c r="D32" s="5">
        <v>19.926666666679999</v>
      </c>
      <c r="E32" s="5">
        <v>104.31000000006</v>
      </c>
      <c r="F32" s="5">
        <v>78.535070722780006</v>
      </c>
      <c r="G32" s="5">
        <v>87.260253333339989</v>
      </c>
      <c r="H32" s="5">
        <v>99.991400019780002</v>
      </c>
    </row>
    <row r="33" spans="1:8" x14ac:dyDescent="0.25">
      <c r="A33" s="3" t="s">
        <v>12</v>
      </c>
      <c r="B33" s="3">
        <v>75</v>
      </c>
      <c r="C33" s="3" t="s">
        <v>15</v>
      </c>
      <c r="D33" s="6">
        <v>70.353333333400002</v>
      </c>
      <c r="E33" s="6">
        <v>152.29666666680001</v>
      </c>
      <c r="F33" s="6">
        <v>71.46495427856</v>
      </c>
      <c r="G33" s="6">
        <v>79.405364444439996</v>
      </c>
      <c r="H33" s="6">
        <v>99.99858000330002</v>
      </c>
    </row>
    <row r="34" spans="1:8" x14ac:dyDescent="0.25">
      <c r="A34" s="1" t="s">
        <v>12</v>
      </c>
      <c r="B34" s="1">
        <v>100</v>
      </c>
      <c r="C34" s="1" t="s">
        <v>15</v>
      </c>
      <c r="D34" s="5">
        <v>51.44333333334</v>
      </c>
      <c r="E34" s="5">
        <v>259.45333333320002</v>
      </c>
      <c r="F34" s="5">
        <v>64.545863800919989</v>
      </c>
      <c r="G34" s="5">
        <v>71.717628888900009</v>
      </c>
      <c r="H34" s="5">
        <v>99.999880000000005</v>
      </c>
    </row>
    <row r="35" spans="1:8" x14ac:dyDescent="0.25">
      <c r="A35" s="3" t="s">
        <v>12</v>
      </c>
      <c r="B35" s="3">
        <v>25</v>
      </c>
      <c r="C35" s="3" t="s">
        <v>16</v>
      </c>
      <c r="D35" s="6">
        <v>35.583333333340001</v>
      </c>
      <c r="E35" s="6">
        <v>150.26333333319999</v>
      </c>
      <c r="F35" s="6">
        <v>85.963081087260008</v>
      </c>
      <c r="G35" s="6">
        <v>94.39082666665999</v>
      </c>
      <c r="H35" s="6">
        <v>89.886462348680013</v>
      </c>
    </row>
    <row r="36" spans="1:8" s="3" customFormat="1" x14ac:dyDescent="0.25">
      <c r="A36" s="1" t="s">
        <v>12</v>
      </c>
      <c r="B36" s="1">
        <v>50</v>
      </c>
      <c r="C36" s="1" t="s">
        <v>16</v>
      </c>
      <c r="D36" s="5">
        <v>19.926666666679999</v>
      </c>
      <c r="E36" s="5">
        <v>95.566666666740005</v>
      </c>
      <c r="F36" s="5">
        <v>76.962681068860007</v>
      </c>
      <c r="G36" s="5">
        <v>85.513477777779997</v>
      </c>
      <c r="H36" s="5">
        <v>99.99432001304001</v>
      </c>
    </row>
    <row r="37" spans="1:8" x14ac:dyDescent="0.25">
      <c r="A37" s="1" t="s">
        <v>12</v>
      </c>
      <c r="B37" s="1">
        <v>75</v>
      </c>
      <c r="C37" s="1" t="s">
        <v>16</v>
      </c>
      <c r="D37" s="5">
        <v>99.226666666739987</v>
      </c>
      <c r="E37" s="5">
        <v>133.99666666659999</v>
      </c>
      <c r="F37" s="5">
        <v>70.429170506319991</v>
      </c>
      <c r="G37" s="5">
        <v>78.25455333331999</v>
      </c>
      <c r="H37" s="5">
        <v>99.999120002059996</v>
      </c>
    </row>
    <row r="38" spans="1:8" x14ac:dyDescent="0.25">
      <c r="A38" s="3" t="s">
        <v>12</v>
      </c>
      <c r="B38" s="3">
        <v>100</v>
      </c>
      <c r="C38" s="3" t="s">
        <v>16</v>
      </c>
      <c r="D38" s="6">
        <v>47.986666666700003</v>
      </c>
      <c r="E38" s="6">
        <v>222.65</v>
      </c>
      <c r="F38" s="6">
        <v>64.545863800919989</v>
      </c>
      <c r="G38" s="6">
        <v>71.717628888900009</v>
      </c>
      <c r="H38" s="6">
        <v>99.999880000000005</v>
      </c>
    </row>
    <row r="39" spans="1:8" x14ac:dyDescent="0.25">
      <c r="A39" s="1" t="s">
        <v>17</v>
      </c>
      <c r="B39" s="2">
        <v>25</v>
      </c>
      <c r="C39" s="1" t="s">
        <v>29</v>
      </c>
      <c r="D39" s="5">
        <v>35.786666666640002</v>
      </c>
      <c r="E39" s="5">
        <v>176.29000000000002</v>
      </c>
      <c r="F39" s="5">
        <v>15.02894</v>
      </c>
      <c r="G39" s="5">
        <v>33.355755555560009</v>
      </c>
      <c r="H39" s="5">
        <v>99.989400000000018</v>
      </c>
    </row>
    <row r="40" spans="1:8" s="3" customFormat="1" x14ac:dyDescent="0.25">
      <c r="A40" s="3" t="s">
        <v>17</v>
      </c>
      <c r="B40" s="3">
        <v>50</v>
      </c>
      <c r="C40" s="3" t="s">
        <v>29</v>
      </c>
      <c r="D40" s="6">
        <v>49.206666666640004</v>
      </c>
      <c r="E40" s="6">
        <v>271.85666666660001</v>
      </c>
      <c r="F40" s="6">
        <v>87.877579999999995</v>
      </c>
      <c r="G40" s="6">
        <v>97.641335555560005</v>
      </c>
      <c r="H40" s="6">
        <v>99.996219999999994</v>
      </c>
    </row>
    <row r="41" spans="1:8" x14ac:dyDescent="0.25">
      <c r="A41" s="1" t="s">
        <v>17</v>
      </c>
      <c r="B41" s="1">
        <v>75</v>
      </c>
      <c r="C41" s="1" t="s">
        <v>29</v>
      </c>
      <c r="D41" s="5">
        <v>46.36</v>
      </c>
      <c r="E41" s="5">
        <v>250.9133333332</v>
      </c>
      <c r="F41" s="5">
        <v>84.441053999999994</v>
      </c>
      <c r="G41" s="5">
        <v>93.823135555560015</v>
      </c>
      <c r="H41" s="5">
        <v>99.997679999999988</v>
      </c>
    </row>
    <row r="42" spans="1:8" x14ac:dyDescent="0.25">
      <c r="A42" s="1" t="s">
        <v>23</v>
      </c>
      <c r="B42" s="2">
        <v>25</v>
      </c>
      <c r="C42" s="1" t="s">
        <v>24</v>
      </c>
      <c r="D42" s="5">
        <v>3.05</v>
      </c>
      <c r="E42" s="5">
        <v>2.236666666664</v>
      </c>
      <c r="F42" s="5">
        <v>0</v>
      </c>
      <c r="G42" s="5">
        <v>0</v>
      </c>
      <c r="H42" s="5">
        <v>100</v>
      </c>
    </row>
    <row r="43" spans="1:8" x14ac:dyDescent="0.25">
      <c r="A43" s="1" t="s">
        <v>23</v>
      </c>
      <c r="B43" s="2">
        <v>50</v>
      </c>
      <c r="C43" s="1" t="s">
        <v>28</v>
      </c>
      <c r="D43" s="5">
        <v>4.4733333333339997</v>
      </c>
      <c r="E43" s="5">
        <v>16.063333333340001</v>
      </c>
      <c r="F43" s="5">
        <v>69.075999999999993</v>
      </c>
      <c r="G43" s="5">
        <v>76.74851555555999</v>
      </c>
      <c r="H43" s="5">
        <v>99.997180006799994</v>
      </c>
    </row>
    <row r="44" spans="1:8" s="3" customFormat="1" x14ac:dyDescent="0.25">
      <c r="A44" s="1" t="s">
        <v>23</v>
      </c>
      <c r="B44" s="1">
        <v>75</v>
      </c>
      <c r="C44" s="1" t="s">
        <v>28</v>
      </c>
      <c r="D44" s="5">
        <v>7.5233333333259989</v>
      </c>
      <c r="E44" s="5">
        <v>25.21333333334</v>
      </c>
      <c r="F44" s="5">
        <v>58.131999999999991</v>
      </c>
      <c r="G44" s="5">
        <v>64.591186666659993</v>
      </c>
      <c r="H44" s="5">
        <v>99.9998000004</v>
      </c>
    </row>
    <row r="45" spans="1:8" x14ac:dyDescent="0.25">
      <c r="A45" s="3" t="s">
        <v>23</v>
      </c>
      <c r="B45" s="3">
        <v>100</v>
      </c>
      <c r="C45" s="3" t="s">
        <v>28</v>
      </c>
      <c r="D45" s="6">
        <v>9.3533333333319995</v>
      </c>
      <c r="E45" s="6">
        <v>34.160000000000004</v>
      </c>
      <c r="F45" s="6">
        <v>47.567999999999998</v>
      </c>
      <c r="G45" s="6">
        <v>52.853044444419993</v>
      </c>
      <c r="H45" s="6">
        <v>100</v>
      </c>
    </row>
    <row r="46" spans="1:8" x14ac:dyDescent="0.25">
      <c r="A46" s="1" t="s">
        <v>23</v>
      </c>
      <c r="B46" s="2">
        <v>25</v>
      </c>
      <c r="C46" s="1" t="s">
        <v>25</v>
      </c>
      <c r="D46" s="5">
        <v>3.05</v>
      </c>
      <c r="E46" s="5">
        <v>2.0333333333299999</v>
      </c>
      <c r="F46" s="5">
        <v>0</v>
      </c>
      <c r="G46" s="5">
        <v>0</v>
      </c>
      <c r="H46" s="5">
        <v>100</v>
      </c>
    </row>
    <row r="47" spans="1:8" x14ac:dyDescent="0.25">
      <c r="A47" s="3" t="s">
        <v>23</v>
      </c>
      <c r="B47" s="3">
        <v>50</v>
      </c>
      <c r="C47" s="3" t="s">
        <v>25</v>
      </c>
      <c r="D47" s="6">
        <v>4.6766666666679999</v>
      </c>
      <c r="E47" s="6">
        <v>16.673333333319999</v>
      </c>
      <c r="F47" s="6">
        <v>69.075999999999993</v>
      </c>
      <c r="G47" s="6">
        <v>76.748495555540003</v>
      </c>
      <c r="H47" s="6">
        <v>99.997180006799994</v>
      </c>
    </row>
    <row r="48" spans="1:8" s="3" customFormat="1" x14ac:dyDescent="0.25">
      <c r="A48" s="3" t="s">
        <v>23</v>
      </c>
      <c r="B48" s="3">
        <v>75</v>
      </c>
      <c r="C48" s="3" t="s">
        <v>25</v>
      </c>
      <c r="D48" s="6">
        <v>7.5233333333339996</v>
      </c>
      <c r="E48" s="6">
        <v>26.026666666680001</v>
      </c>
      <c r="F48" s="6">
        <v>58.131999999999991</v>
      </c>
      <c r="G48" s="6">
        <v>64.591186666659993</v>
      </c>
      <c r="H48" s="6">
        <v>99.9998000004</v>
      </c>
    </row>
    <row r="49" spans="1:8" x14ac:dyDescent="0.25">
      <c r="A49" s="1" t="s">
        <v>23</v>
      </c>
      <c r="B49" s="1">
        <v>100</v>
      </c>
      <c r="C49" s="1" t="s">
        <v>25</v>
      </c>
      <c r="D49" s="5">
        <v>10.166666666686</v>
      </c>
      <c r="E49" s="5">
        <v>34.36333333332</v>
      </c>
      <c r="F49" s="5">
        <v>47.567999999999998</v>
      </c>
      <c r="G49" s="5">
        <v>52.853044444419993</v>
      </c>
      <c r="H49" s="5">
        <v>100</v>
      </c>
    </row>
    <row r="50" spans="1:8" x14ac:dyDescent="0.25">
      <c r="A50" s="1" t="s">
        <v>23</v>
      </c>
      <c r="B50" s="2">
        <v>25</v>
      </c>
      <c r="C50" s="1" t="s">
        <v>26</v>
      </c>
      <c r="D50" s="5">
        <v>5.6933333333320011</v>
      </c>
      <c r="E50" s="5">
        <v>3.4566666666679993</v>
      </c>
      <c r="F50" s="5">
        <v>0</v>
      </c>
      <c r="G50" s="5">
        <v>0</v>
      </c>
      <c r="H50" s="5">
        <v>100</v>
      </c>
    </row>
    <row r="51" spans="1:8" s="3" customFormat="1" x14ac:dyDescent="0.25">
      <c r="A51" s="1" t="s">
        <v>23</v>
      </c>
      <c r="B51" s="1">
        <v>50</v>
      </c>
      <c r="C51" s="1" t="s">
        <v>26</v>
      </c>
      <c r="D51" s="5">
        <v>5.6933333333339995</v>
      </c>
      <c r="E51" s="5">
        <v>18.706666666659999</v>
      </c>
      <c r="F51" s="5">
        <v>69.075999999999993</v>
      </c>
      <c r="G51" s="5">
        <v>76.748495555540003</v>
      </c>
      <c r="H51" s="5">
        <v>99.997180006799994</v>
      </c>
    </row>
    <row r="52" spans="1:8" x14ac:dyDescent="0.25">
      <c r="A52" s="1" t="s">
        <v>23</v>
      </c>
      <c r="B52" s="1">
        <v>75</v>
      </c>
      <c r="C52" s="1" t="s">
        <v>26</v>
      </c>
      <c r="D52" s="5">
        <v>11.58999999998</v>
      </c>
      <c r="E52" s="5">
        <v>24.4</v>
      </c>
      <c r="F52" s="5">
        <v>58.131999999999991</v>
      </c>
      <c r="G52" s="5">
        <v>64.591186666659993</v>
      </c>
      <c r="H52" s="5">
        <v>99.9998000004</v>
      </c>
    </row>
    <row r="53" spans="1:8" s="3" customFormat="1" x14ac:dyDescent="0.25">
      <c r="A53" s="1" t="s">
        <v>23</v>
      </c>
      <c r="B53" s="1">
        <v>100</v>
      </c>
      <c r="C53" s="1" t="s">
        <v>26</v>
      </c>
      <c r="D53" s="5">
        <v>10.776666666674</v>
      </c>
      <c r="E53" s="5">
        <v>37.006666666699999</v>
      </c>
      <c r="F53" s="5">
        <v>47.567999999999998</v>
      </c>
      <c r="G53" s="5">
        <v>52.853044444419993</v>
      </c>
      <c r="H53" s="5">
        <v>100</v>
      </c>
    </row>
    <row r="54" spans="1:8" x14ac:dyDescent="0.25">
      <c r="A54" s="1" t="s">
        <v>17</v>
      </c>
      <c r="B54" s="2">
        <v>25</v>
      </c>
      <c r="C54" s="1" t="s">
        <v>30</v>
      </c>
      <c r="D54" s="5">
        <v>34.973333333319999</v>
      </c>
      <c r="E54" s="5">
        <v>174.66333333339998</v>
      </c>
      <c r="F54" s="5">
        <v>15.028175999999998</v>
      </c>
      <c r="G54" s="5">
        <v>16.696768888880001</v>
      </c>
      <c r="H54" s="5">
        <v>99.989160000000012</v>
      </c>
    </row>
    <row r="55" spans="1:8" x14ac:dyDescent="0.25">
      <c r="A55" s="1" t="s">
        <v>17</v>
      </c>
      <c r="B55" s="1">
        <v>50</v>
      </c>
      <c r="C55" s="1" t="s">
        <v>30</v>
      </c>
      <c r="D55" s="5">
        <v>61.203333333340005</v>
      </c>
      <c r="E55" s="5">
        <v>283.65000000020001</v>
      </c>
      <c r="F55" s="5">
        <v>70.370328000000001</v>
      </c>
      <c r="G55" s="5">
        <v>78.188459999979997</v>
      </c>
      <c r="H55" s="5">
        <v>99.992859999999993</v>
      </c>
    </row>
    <row r="56" spans="1:8" x14ac:dyDescent="0.25">
      <c r="A56" s="3" t="s">
        <v>17</v>
      </c>
      <c r="B56" s="3">
        <v>75</v>
      </c>
      <c r="C56" s="3" t="s">
        <v>33</v>
      </c>
      <c r="D56" s="6">
        <v>46.766666666680003</v>
      </c>
      <c r="E56" s="6">
        <v>253.5566666668</v>
      </c>
      <c r="F56" s="6">
        <v>84.441115999999994</v>
      </c>
      <c r="G56" s="6">
        <v>93.823208888880004</v>
      </c>
      <c r="H56" s="6">
        <v>99.997720000000001</v>
      </c>
    </row>
    <row r="57" spans="1:8" x14ac:dyDescent="0.25">
      <c r="A57" s="1" t="s">
        <v>17</v>
      </c>
      <c r="B57" s="1">
        <v>100</v>
      </c>
      <c r="C57" s="1" t="s">
        <v>33</v>
      </c>
      <c r="D57" s="5">
        <v>49.206666666640004</v>
      </c>
      <c r="E57" s="5">
        <v>271.85666666660001</v>
      </c>
      <c r="F57" s="5">
        <v>87.877579999999995</v>
      </c>
      <c r="G57" s="5">
        <v>97.641335555560005</v>
      </c>
      <c r="H57" s="5">
        <v>99.996219999999994</v>
      </c>
    </row>
    <row r="58" spans="1:8" x14ac:dyDescent="0.25">
      <c r="A58" s="1" t="s">
        <v>17</v>
      </c>
      <c r="B58" s="1">
        <v>50</v>
      </c>
      <c r="C58" s="1" t="s">
        <v>32</v>
      </c>
      <c r="D58" s="5">
        <v>56.93333333332</v>
      </c>
      <c r="E58" s="5">
        <v>272.06000000020003</v>
      </c>
      <c r="F58" s="5">
        <v>70.370282000000003</v>
      </c>
      <c r="G58" s="5">
        <v>78.188419999999994</v>
      </c>
      <c r="H58" s="5">
        <v>99.992960000000011</v>
      </c>
    </row>
    <row r="59" spans="1:8" x14ac:dyDescent="0.25">
      <c r="A59" s="1" t="s">
        <v>17</v>
      </c>
      <c r="B59" s="2">
        <v>25</v>
      </c>
      <c r="C59" s="1" t="s">
        <v>31</v>
      </c>
      <c r="D59" s="5">
        <v>34.973333333319999</v>
      </c>
      <c r="E59" s="5">
        <v>173.84999999979999</v>
      </c>
      <c r="F59" s="5">
        <v>15.028192000000001</v>
      </c>
      <c r="G59" s="5">
        <v>16.696786666680001</v>
      </c>
      <c r="H59" s="5">
        <v>99.989160000000012</v>
      </c>
    </row>
    <row r="60" spans="1:8" s="3" customFormat="1" x14ac:dyDescent="0.25">
      <c r="A60" s="1" t="s">
        <v>17</v>
      </c>
      <c r="B60" s="1">
        <v>75</v>
      </c>
      <c r="C60" s="1" t="s">
        <v>34</v>
      </c>
      <c r="D60" s="5">
        <v>50.426666666659997</v>
      </c>
      <c r="E60" s="5">
        <v>239.11999999979997</v>
      </c>
      <c r="F60" s="5">
        <v>84.441047999999995</v>
      </c>
      <c r="G60" s="5">
        <v>93.823131111100011</v>
      </c>
      <c r="H60" s="5">
        <v>99.997700000000009</v>
      </c>
    </row>
    <row r="61" spans="1:8" x14ac:dyDescent="0.25">
      <c r="A61" s="1" t="s">
        <v>17</v>
      </c>
      <c r="B61" s="1">
        <v>100</v>
      </c>
      <c r="C61" s="1" t="s">
        <v>34</v>
      </c>
      <c r="D61" s="5">
        <v>51.44333333334</v>
      </c>
      <c r="E61" s="5">
        <v>283.03999999979999</v>
      </c>
      <c r="F61" s="5">
        <v>87.877482000000015</v>
      </c>
      <c r="G61" s="5">
        <v>97.641235555539993</v>
      </c>
      <c r="H61" s="5">
        <v>99.996299999999991</v>
      </c>
    </row>
    <row r="62" spans="1:8" x14ac:dyDescent="0.25">
      <c r="A62" s="1" t="s">
        <v>17</v>
      </c>
      <c r="B62" s="1">
        <v>75</v>
      </c>
      <c r="C62" s="1" t="s">
        <v>35</v>
      </c>
      <c r="D62" s="5">
        <v>115.69666666660001</v>
      </c>
      <c r="E62" s="5">
        <v>702.92333333340002</v>
      </c>
      <c r="F62" s="5">
        <v>89.653896000000003</v>
      </c>
      <c r="G62" s="5">
        <v>99.612780000000001</v>
      </c>
      <c r="H62" s="5">
        <v>99.976060000000004</v>
      </c>
    </row>
    <row r="63" spans="1:8" x14ac:dyDescent="0.25">
      <c r="A63" s="1" t="s">
        <v>17</v>
      </c>
      <c r="B63" s="1">
        <v>100</v>
      </c>
      <c r="C63" s="1" t="s">
        <v>35</v>
      </c>
      <c r="D63" s="5">
        <v>133.3866666664</v>
      </c>
      <c r="E63" s="5">
        <v>837.9366666666001</v>
      </c>
      <c r="F63" s="5">
        <v>89.920873999999998</v>
      </c>
      <c r="G63" s="5">
        <v>99.908575555540011</v>
      </c>
      <c r="H63" s="5">
        <v>99.968440000000015</v>
      </c>
    </row>
    <row r="64" spans="1:8" s="3" customFormat="1" x14ac:dyDescent="0.25">
      <c r="A64" s="3" t="s">
        <v>17</v>
      </c>
      <c r="B64" s="3">
        <v>25</v>
      </c>
      <c r="C64" s="3" t="s">
        <v>22</v>
      </c>
      <c r="D64" s="6">
        <v>39.446666666680002</v>
      </c>
      <c r="E64" s="6">
        <v>205.57</v>
      </c>
      <c r="F64" s="6">
        <v>26.119959999999999</v>
      </c>
      <c r="G64" s="6">
        <v>43.198266666659997</v>
      </c>
      <c r="H64" s="6">
        <v>99.9285</v>
      </c>
    </row>
    <row r="65" spans="1:8" x14ac:dyDescent="0.25">
      <c r="A65" s="1" t="s">
        <v>17</v>
      </c>
      <c r="B65" s="1">
        <v>50</v>
      </c>
      <c r="C65" s="1" t="s">
        <v>22</v>
      </c>
      <c r="D65" s="5">
        <v>79.299999999940013</v>
      </c>
      <c r="E65" s="5">
        <v>440.62333333340001</v>
      </c>
      <c r="F65" s="5">
        <v>86.133077999999998</v>
      </c>
      <c r="G65" s="5">
        <v>95.696299999979985</v>
      </c>
      <c r="H65" s="5">
        <v>99.935919999999996</v>
      </c>
    </row>
    <row r="67" spans="1:8" s="18" customFormat="1" x14ac:dyDescent="0.25">
      <c r="A67" s="18" t="s">
        <v>51</v>
      </c>
      <c r="D67" s="19"/>
      <c r="E67" s="19"/>
      <c r="F67" s="19"/>
      <c r="G67" s="19"/>
      <c r="H67" s="19"/>
    </row>
    <row r="68" spans="1:8" s="18" customFormat="1" x14ac:dyDescent="0.25">
      <c r="A68" s="19" t="s">
        <v>80</v>
      </c>
      <c r="D68" s="19"/>
      <c r="F68" s="19"/>
      <c r="G68" s="19"/>
      <c r="H68" s="19"/>
    </row>
    <row r="69" spans="1:8" s="18" customFormat="1" x14ac:dyDescent="0.25">
      <c r="A69" s="20" t="s">
        <v>77</v>
      </c>
      <c r="D69" s="19"/>
      <c r="E69" s="19"/>
      <c r="F69" s="19"/>
      <c r="G69" s="19"/>
      <c r="H69" s="19"/>
    </row>
  </sheetData>
  <sortState ref="A2:H65">
    <sortCondition ref="C2:C65"/>
    <sortCondition ref="A2:A6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24" workbookViewId="0">
      <selection activeCell="A38" sqref="A38"/>
    </sheetView>
  </sheetViews>
  <sheetFormatPr defaultColWidth="10.875" defaultRowHeight="15.75" x14ac:dyDescent="0.25"/>
  <cols>
    <col min="1" max="1" width="10.875" style="5"/>
    <col min="2" max="2" width="10.875" style="11"/>
    <col min="3" max="16384" width="10.875" style="5"/>
  </cols>
  <sheetData>
    <row r="1" spans="1:13" x14ac:dyDescent="0.25">
      <c r="A1" s="5" t="s">
        <v>0</v>
      </c>
      <c r="B1" s="11" t="s">
        <v>48</v>
      </c>
      <c r="C1" s="5" t="s">
        <v>1</v>
      </c>
      <c r="D1" s="5" t="s">
        <v>2</v>
      </c>
      <c r="E1" s="5" t="s">
        <v>3</v>
      </c>
      <c r="F1" s="5" t="s">
        <v>42</v>
      </c>
      <c r="G1" s="5" t="s">
        <v>43</v>
      </c>
      <c r="H1" s="5" t="s">
        <v>44</v>
      </c>
      <c r="I1" s="5" t="s">
        <v>45</v>
      </c>
      <c r="J1" s="5" t="s">
        <v>46</v>
      </c>
      <c r="K1" s="5" t="s">
        <v>47</v>
      </c>
      <c r="L1" s="5" t="s">
        <v>49</v>
      </c>
      <c r="M1" s="5" t="s">
        <v>50</v>
      </c>
    </row>
    <row r="2" spans="1:13" s="6" customFormat="1" x14ac:dyDescent="0.25">
      <c r="A2" s="6" t="s">
        <v>7</v>
      </c>
      <c r="B2" s="12">
        <v>100</v>
      </c>
      <c r="C2" s="6" t="s">
        <v>10</v>
      </c>
      <c r="D2" s="6">
        <v>15.43608</v>
      </c>
      <c r="E2" s="6">
        <v>75.029033334000005</v>
      </c>
      <c r="F2" s="6">
        <v>23.462</v>
      </c>
      <c r="G2" s="6">
        <v>79.812911459999995</v>
      </c>
      <c r="H2" s="6">
        <v>99.540973498</v>
      </c>
      <c r="I2" s="6">
        <v>46.811999999999998</v>
      </c>
      <c r="J2" s="6">
        <v>79.684391727999994</v>
      </c>
      <c r="K2" s="6">
        <v>99.968502057999999</v>
      </c>
      <c r="L2" s="6">
        <f>(G2+J2)/2</f>
        <v>79.748651593999995</v>
      </c>
      <c r="M2" s="6">
        <f>(H2+K2)/2</f>
        <v>99.754737777999992</v>
      </c>
    </row>
    <row r="3" spans="1:13" x14ac:dyDescent="0.25">
      <c r="A3" s="5" t="s">
        <v>7</v>
      </c>
      <c r="B3" s="11">
        <v>100</v>
      </c>
      <c r="C3" s="5" t="s">
        <v>9</v>
      </c>
      <c r="D3" s="5">
        <v>29.795803331999998</v>
      </c>
      <c r="E3" s="5">
        <v>141.74865</v>
      </c>
      <c r="F3" s="5">
        <v>22.774000000000001</v>
      </c>
      <c r="G3" s="5">
        <v>77.487973384</v>
      </c>
      <c r="H3" s="5">
        <v>99.563067877999998</v>
      </c>
      <c r="I3" s="5">
        <v>45.02</v>
      </c>
      <c r="J3" s="5">
        <v>77.295167535999994</v>
      </c>
      <c r="K3" s="5">
        <v>99.970894446000003</v>
      </c>
      <c r="L3" s="7">
        <f t="shared" ref="L3:L33" si="0">(G3+J3)/2</f>
        <v>77.391570459999997</v>
      </c>
      <c r="M3" s="7">
        <f t="shared" ref="M3:M33" si="1">(H3+K3)/2</f>
        <v>99.766981162000008</v>
      </c>
    </row>
    <row r="4" spans="1:13" x14ac:dyDescent="0.25">
      <c r="A4" s="5" t="s">
        <v>7</v>
      </c>
      <c r="B4" s="11">
        <v>100</v>
      </c>
      <c r="C4" s="5" t="s">
        <v>8</v>
      </c>
      <c r="D4" s="5">
        <v>15.096349999999999</v>
      </c>
      <c r="E4" s="5">
        <v>76.855440000000002</v>
      </c>
      <c r="F4" s="5">
        <v>21.591999999999999</v>
      </c>
      <c r="G4" s="5">
        <v>73.503481399999998</v>
      </c>
      <c r="H4" s="5">
        <v>99.601379874000003</v>
      </c>
      <c r="I4" s="5">
        <v>42.018000000000001</v>
      </c>
      <c r="J4" s="5">
        <v>73.194976675999996</v>
      </c>
      <c r="K4" s="5">
        <v>99.966964206</v>
      </c>
      <c r="L4" s="7">
        <f t="shared" si="0"/>
        <v>73.349229038000004</v>
      </c>
      <c r="M4" s="7">
        <f t="shared" si="1"/>
        <v>99.784172040000001</v>
      </c>
    </row>
    <row r="5" spans="1:13" x14ac:dyDescent="0.25">
      <c r="A5" s="5" t="s">
        <v>7</v>
      </c>
      <c r="B5" s="11">
        <v>100</v>
      </c>
      <c r="C5" s="5" t="s">
        <v>11</v>
      </c>
      <c r="D5" s="5">
        <v>16.048073334000001</v>
      </c>
      <c r="E5" s="5">
        <v>78.875773334000002</v>
      </c>
      <c r="F5" s="5">
        <v>21.423999999999999</v>
      </c>
      <c r="G5" s="5">
        <v>73.004558321999994</v>
      </c>
      <c r="H5" s="5">
        <v>99.634837114000007</v>
      </c>
      <c r="I5" s="5">
        <v>41.817999999999998</v>
      </c>
      <c r="J5" s="5">
        <v>72.980134895999996</v>
      </c>
      <c r="K5" s="5">
        <v>99.963481161999994</v>
      </c>
      <c r="L5" s="7">
        <f t="shared" si="0"/>
        <v>72.992346608999995</v>
      </c>
      <c r="M5" s="7">
        <f t="shared" si="1"/>
        <v>99.799159137999993</v>
      </c>
    </row>
    <row r="6" spans="1:13" s="6" customFormat="1" x14ac:dyDescent="0.25">
      <c r="A6" s="6" t="s">
        <v>12</v>
      </c>
      <c r="B6" s="12">
        <v>100</v>
      </c>
      <c r="C6" s="6" t="s">
        <v>27</v>
      </c>
      <c r="D6" s="6">
        <v>9.6291300002</v>
      </c>
      <c r="E6" s="6">
        <v>31.906243331999999</v>
      </c>
      <c r="F6" s="6">
        <v>8.8130766705999992</v>
      </c>
      <c r="G6" s="6">
        <v>29.930250797999999</v>
      </c>
      <c r="H6" s="6">
        <v>99.808320265999996</v>
      </c>
      <c r="I6" s="6">
        <v>9.4990742881999992</v>
      </c>
      <c r="J6" s="6">
        <v>19.188752644000001</v>
      </c>
      <c r="K6" s="6">
        <v>99.998317189999995</v>
      </c>
      <c r="L6" s="6">
        <f t="shared" si="0"/>
        <v>24.559501721</v>
      </c>
      <c r="M6" s="6">
        <f t="shared" si="1"/>
        <v>99.903318727999988</v>
      </c>
    </row>
    <row r="7" spans="1:13" x14ac:dyDescent="0.25">
      <c r="A7" s="5" t="s">
        <v>12</v>
      </c>
      <c r="B7" s="11">
        <v>100</v>
      </c>
      <c r="C7" s="5" t="s">
        <v>15</v>
      </c>
      <c r="D7" s="5">
        <v>7.0063833333999996</v>
      </c>
      <c r="E7" s="5">
        <v>16.142063331999999</v>
      </c>
      <c r="F7" s="5">
        <v>5.7305553180000004</v>
      </c>
      <c r="G7" s="5">
        <v>19.526248217999999</v>
      </c>
      <c r="H7" s="5">
        <v>99.901765417999997</v>
      </c>
      <c r="I7" s="5">
        <v>9.2199135158000001</v>
      </c>
      <c r="J7" s="5">
        <v>19.226739074000001</v>
      </c>
      <c r="K7" s="5">
        <v>99.996302720000003</v>
      </c>
      <c r="L7" s="7">
        <f t="shared" si="0"/>
        <v>19.376493646</v>
      </c>
      <c r="M7" s="7">
        <f t="shared" si="1"/>
        <v>99.949034068999993</v>
      </c>
    </row>
    <row r="8" spans="1:13" x14ac:dyDescent="0.25">
      <c r="A8" s="5" t="s">
        <v>12</v>
      </c>
      <c r="B8" s="11">
        <v>100</v>
      </c>
      <c r="C8" s="5" t="s">
        <v>16</v>
      </c>
      <c r="D8" s="5">
        <v>10.704453334</v>
      </c>
      <c r="E8" s="5">
        <v>18.426110000000001</v>
      </c>
      <c r="F8" s="5">
        <v>5.7305553180000004</v>
      </c>
      <c r="G8" s="5">
        <v>19.526248217999999</v>
      </c>
      <c r="H8" s="5">
        <v>99.901765417999997</v>
      </c>
      <c r="I8" s="5">
        <v>9.2199135158000001</v>
      </c>
      <c r="J8" s="5">
        <v>19.226739074000001</v>
      </c>
      <c r="K8" s="5">
        <v>99.996302720000003</v>
      </c>
      <c r="L8" s="7">
        <f t="shared" si="0"/>
        <v>19.376493646</v>
      </c>
      <c r="M8" s="7">
        <f t="shared" si="1"/>
        <v>99.949034068999993</v>
      </c>
    </row>
    <row r="9" spans="1:13" x14ac:dyDescent="0.25">
      <c r="A9" s="5" t="s">
        <v>12</v>
      </c>
      <c r="B9" s="11">
        <v>100</v>
      </c>
      <c r="C9" s="5" t="s">
        <v>14</v>
      </c>
      <c r="D9" s="5">
        <v>3.4290233334</v>
      </c>
      <c r="E9" s="5">
        <v>4.3757899998000003</v>
      </c>
      <c r="F9" s="5">
        <v>2.3790681415999999</v>
      </c>
      <c r="G9" s="5">
        <v>8.0967696627999999</v>
      </c>
      <c r="H9" s="5">
        <v>99.955274623999998</v>
      </c>
      <c r="I9" s="5">
        <v>3.6412702401999999</v>
      </c>
      <c r="J9" s="5">
        <v>7.8570160264000002</v>
      </c>
      <c r="K9" s="5">
        <v>99.998236918000003</v>
      </c>
      <c r="L9" s="7">
        <f t="shared" si="0"/>
        <v>7.9768928446</v>
      </c>
      <c r="M9" s="7">
        <f t="shared" si="1"/>
        <v>99.976755771000001</v>
      </c>
    </row>
    <row r="10" spans="1:13" s="6" customFormat="1" x14ac:dyDescent="0.25">
      <c r="A10" s="6" t="s">
        <v>17</v>
      </c>
      <c r="B10" s="12">
        <v>100</v>
      </c>
      <c r="C10" s="6" t="s">
        <v>39</v>
      </c>
      <c r="D10" s="6">
        <v>86.444990000000004</v>
      </c>
      <c r="E10" s="6">
        <v>219.09071664000001</v>
      </c>
      <c r="F10" s="6">
        <v>31.121887340000001</v>
      </c>
      <c r="G10" s="6">
        <v>99.267044679999998</v>
      </c>
      <c r="H10" s="6">
        <v>96.699584615999996</v>
      </c>
      <c r="I10" s="6">
        <v>62.178803117999998</v>
      </c>
      <c r="J10" s="6">
        <v>98.169533955999995</v>
      </c>
      <c r="K10" s="6">
        <v>98.701328709999999</v>
      </c>
      <c r="L10" s="6">
        <f t="shared" si="0"/>
        <v>98.718289317999989</v>
      </c>
      <c r="M10" s="6">
        <f t="shared" si="1"/>
        <v>97.700456662999997</v>
      </c>
    </row>
    <row r="11" spans="1:13" s="6" customFormat="1" x14ac:dyDescent="0.25">
      <c r="A11" s="6" t="s">
        <v>17</v>
      </c>
      <c r="B11" s="12">
        <v>100</v>
      </c>
      <c r="C11" s="6" t="s">
        <v>19</v>
      </c>
      <c r="D11" s="6">
        <v>32.971559999999997</v>
      </c>
      <c r="E11" s="6">
        <v>91.167906665999993</v>
      </c>
      <c r="F11" s="6">
        <v>29.084007463999999</v>
      </c>
      <c r="G11" s="6">
        <v>95.444035986000003</v>
      </c>
      <c r="H11" s="6">
        <v>98.008677340000006</v>
      </c>
      <c r="I11" s="6">
        <v>56.226299144000002</v>
      </c>
      <c r="J11" s="6">
        <v>90.525853119999994</v>
      </c>
      <c r="K11" s="6">
        <v>99.327829031999997</v>
      </c>
      <c r="L11" s="6">
        <f t="shared" si="0"/>
        <v>92.984944552999991</v>
      </c>
      <c r="M11" s="6">
        <f t="shared" si="1"/>
        <v>98.668253186000001</v>
      </c>
    </row>
    <row r="12" spans="1:13" x14ac:dyDescent="0.25">
      <c r="A12" s="5" t="s">
        <v>17</v>
      </c>
      <c r="B12" s="11">
        <v>100</v>
      </c>
      <c r="C12" s="5" t="s">
        <v>20</v>
      </c>
      <c r="D12" s="5">
        <v>28.919046666</v>
      </c>
      <c r="E12" s="5">
        <v>77.846379999999996</v>
      </c>
      <c r="F12" s="5">
        <v>29.084074112</v>
      </c>
      <c r="G12" s="5">
        <v>95.443410502000006</v>
      </c>
      <c r="H12" s="5">
        <v>98.008328222000003</v>
      </c>
      <c r="I12" s="5">
        <v>56.225770885999999</v>
      </c>
      <c r="J12" s="5">
        <v>90.524630462000005</v>
      </c>
      <c r="K12" s="5">
        <v>99.327041584</v>
      </c>
      <c r="L12" s="7">
        <f t="shared" si="0"/>
        <v>92.984020482000005</v>
      </c>
      <c r="M12" s="7">
        <f t="shared" si="1"/>
        <v>98.667684903000008</v>
      </c>
    </row>
    <row r="13" spans="1:13" x14ac:dyDescent="0.25">
      <c r="A13" s="5" t="s">
        <v>17</v>
      </c>
      <c r="B13" s="11">
        <v>100</v>
      </c>
      <c r="C13" s="5" t="s">
        <v>21</v>
      </c>
      <c r="D13" s="5">
        <v>26.1814</v>
      </c>
      <c r="E13" s="5">
        <v>70.443866666000005</v>
      </c>
      <c r="F13" s="5">
        <v>29.081747788000001</v>
      </c>
      <c r="G13" s="5">
        <v>95.443123779999993</v>
      </c>
      <c r="H13" s="5">
        <v>98.011487380000005</v>
      </c>
      <c r="I13" s="5">
        <v>56.226716883999998</v>
      </c>
      <c r="J13" s="5">
        <v>90.525069009999996</v>
      </c>
      <c r="K13" s="5">
        <v>99.327835394000004</v>
      </c>
      <c r="L13" s="7">
        <f t="shared" si="0"/>
        <v>92.984096394999995</v>
      </c>
      <c r="M13" s="7">
        <f t="shared" si="1"/>
        <v>98.669661387000005</v>
      </c>
    </row>
    <row r="14" spans="1:13" x14ac:dyDescent="0.25">
      <c r="A14" s="5" t="s">
        <v>17</v>
      </c>
      <c r="B14" s="11">
        <v>100</v>
      </c>
      <c r="C14" s="5" t="s">
        <v>18</v>
      </c>
      <c r="D14" s="5">
        <v>21.867583335999999</v>
      </c>
      <c r="E14" s="5">
        <v>54.777886666000001</v>
      </c>
      <c r="F14" s="5">
        <v>10.131021578</v>
      </c>
      <c r="G14" s="5">
        <v>34.490495942000003</v>
      </c>
      <c r="H14" s="5">
        <v>99.814109381999998</v>
      </c>
      <c r="I14" s="5">
        <v>16.886238221999999</v>
      </c>
      <c r="J14" s="5">
        <v>33.631068548000002</v>
      </c>
      <c r="K14" s="5">
        <v>99.995428571999994</v>
      </c>
      <c r="L14" s="7">
        <f t="shared" si="0"/>
        <v>34.060782244999999</v>
      </c>
      <c r="M14" s="7">
        <f t="shared" si="1"/>
        <v>99.904768977000003</v>
      </c>
    </row>
    <row r="15" spans="1:13" s="6" customFormat="1" x14ac:dyDescent="0.25">
      <c r="A15" s="6" t="s">
        <v>23</v>
      </c>
      <c r="B15" s="12">
        <v>100</v>
      </c>
      <c r="C15" s="6" t="s">
        <v>28</v>
      </c>
      <c r="D15" s="6">
        <v>5.8467133332000003</v>
      </c>
      <c r="E15" s="6">
        <v>8.4965866666000007</v>
      </c>
      <c r="F15" s="6">
        <v>1.6040000000000001</v>
      </c>
      <c r="G15" s="6">
        <v>5.4433641428000001</v>
      </c>
      <c r="H15" s="6">
        <v>99.963987419999995</v>
      </c>
      <c r="I15" s="6">
        <v>2.41</v>
      </c>
      <c r="J15" s="6">
        <v>5.2375433814000001</v>
      </c>
      <c r="K15" s="6">
        <v>99.998324375999999</v>
      </c>
      <c r="L15" s="6">
        <f t="shared" si="0"/>
        <v>5.3404537621000001</v>
      </c>
      <c r="M15" s="6">
        <f t="shared" si="1"/>
        <v>99.981155897999997</v>
      </c>
    </row>
    <row r="16" spans="1:13" x14ac:dyDescent="0.25">
      <c r="A16" s="5" t="s">
        <v>23</v>
      </c>
      <c r="B16" s="11">
        <v>100</v>
      </c>
      <c r="C16" s="5" t="s">
        <v>25</v>
      </c>
      <c r="D16" s="5">
        <v>6.4961599999999997</v>
      </c>
      <c r="E16" s="5">
        <v>8.7749766666000006</v>
      </c>
      <c r="F16" s="5">
        <v>1.6040000000000001</v>
      </c>
      <c r="G16" s="5">
        <v>5.4433641428000001</v>
      </c>
      <c r="H16" s="5">
        <v>99.963987419999995</v>
      </c>
      <c r="I16" s="5">
        <v>2.41</v>
      </c>
      <c r="J16" s="5">
        <v>5.2375433814000001</v>
      </c>
      <c r="K16" s="5">
        <v>99.998324375999999</v>
      </c>
      <c r="L16" s="7">
        <f t="shared" si="0"/>
        <v>5.3404537621000001</v>
      </c>
      <c r="M16" s="7">
        <f t="shared" si="1"/>
        <v>99.981155897999997</v>
      </c>
    </row>
    <row r="17" spans="1:13" x14ac:dyDescent="0.25">
      <c r="A17" s="5" t="s">
        <v>23</v>
      </c>
      <c r="B17" s="11">
        <v>100</v>
      </c>
      <c r="C17" s="5" t="s">
        <v>26</v>
      </c>
      <c r="D17" s="5">
        <v>13.201919997999999</v>
      </c>
      <c r="E17" s="5">
        <v>12.213239998000001</v>
      </c>
      <c r="F17" s="5">
        <v>1.6040000000000001</v>
      </c>
      <c r="G17" s="5">
        <v>5.4433641428000001</v>
      </c>
      <c r="H17" s="5">
        <v>99.963987419999995</v>
      </c>
      <c r="I17" s="5">
        <v>2.41</v>
      </c>
      <c r="J17" s="5">
        <v>5.2375433814000001</v>
      </c>
      <c r="K17" s="5">
        <v>99.998324375999999</v>
      </c>
      <c r="L17" s="7">
        <f t="shared" si="0"/>
        <v>5.3404537621000001</v>
      </c>
      <c r="M17" s="7">
        <f t="shared" si="1"/>
        <v>99.981155897999997</v>
      </c>
    </row>
    <row r="18" spans="1:13" s="6" customFormat="1" x14ac:dyDescent="0.25">
      <c r="A18" s="6" t="s">
        <v>7</v>
      </c>
      <c r="B18" s="12">
        <v>50</v>
      </c>
      <c r="C18" s="6" t="s">
        <v>10</v>
      </c>
      <c r="D18" s="6">
        <v>12.054283334000001</v>
      </c>
      <c r="E18" s="6">
        <v>56.946060000000003</v>
      </c>
      <c r="F18" s="6">
        <v>20.888000000000002</v>
      </c>
      <c r="G18" s="6">
        <v>70.293299877999999</v>
      </c>
      <c r="H18" s="6">
        <v>99.282189004000003</v>
      </c>
      <c r="I18" s="6">
        <v>39.591999999999999</v>
      </c>
      <c r="J18" s="6">
        <v>69.785209711999997</v>
      </c>
      <c r="K18" s="6">
        <v>99.897487253999998</v>
      </c>
      <c r="L18" s="6">
        <f t="shared" si="0"/>
        <v>70.039254795000005</v>
      </c>
      <c r="M18" s="6">
        <f t="shared" si="1"/>
        <v>99.589838129</v>
      </c>
    </row>
    <row r="19" spans="1:13" x14ac:dyDescent="0.25">
      <c r="A19" s="5" t="s">
        <v>7</v>
      </c>
      <c r="B19" s="11">
        <v>50</v>
      </c>
      <c r="C19" s="5" t="s">
        <v>9</v>
      </c>
      <c r="D19" s="5">
        <v>29.29194</v>
      </c>
      <c r="E19" s="5">
        <v>128.81106665999999</v>
      </c>
      <c r="F19" s="5">
        <v>19.262</v>
      </c>
      <c r="G19" s="5">
        <v>64.887563654000004</v>
      </c>
      <c r="H19" s="5">
        <v>99.368176399999996</v>
      </c>
      <c r="I19" s="5">
        <v>35.835999999999999</v>
      </c>
      <c r="J19" s="5">
        <v>64.388482253999996</v>
      </c>
      <c r="K19" s="5">
        <v>99.926686914000001</v>
      </c>
      <c r="L19" s="7">
        <f t="shared" si="0"/>
        <v>64.638022954000007</v>
      </c>
      <c r="M19" s="7">
        <f t="shared" si="1"/>
        <v>99.647431656999998</v>
      </c>
    </row>
    <row r="20" spans="1:13" x14ac:dyDescent="0.25">
      <c r="A20" s="5" t="s">
        <v>7</v>
      </c>
      <c r="B20" s="11">
        <v>50</v>
      </c>
      <c r="C20" s="5" t="s">
        <v>8</v>
      </c>
      <c r="D20" s="5">
        <v>12.902760002000001</v>
      </c>
      <c r="E20" s="5">
        <v>59.522869997999997</v>
      </c>
      <c r="F20" s="5">
        <v>16.302</v>
      </c>
      <c r="G20" s="5">
        <v>54.967536248000002</v>
      </c>
      <c r="H20" s="5">
        <v>99.482975797999998</v>
      </c>
      <c r="I20" s="5">
        <v>29.27</v>
      </c>
      <c r="J20" s="5">
        <v>54.431375768000002</v>
      </c>
      <c r="K20" s="5">
        <v>99.941135496000001</v>
      </c>
      <c r="L20" s="7">
        <f t="shared" si="0"/>
        <v>54.699456007999999</v>
      </c>
      <c r="M20" s="7">
        <f t="shared" si="1"/>
        <v>99.712055647</v>
      </c>
    </row>
    <row r="21" spans="1:13" x14ac:dyDescent="0.25">
      <c r="A21" s="5" t="s">
        <v>7</v>
      </c>
      <c r="B21" s="11">
        <v>50</v>
      </c>
      <c r="C21" s="5" t="s">
        <v>11</v>
      </c>
      <c r="D21" s="5">
        <v>12.562283332</v>
      </c>
      <c r="E21" s="5">
        <v>55.385109999999997</v>
      </c>
      <c r="F21" s="5">
        <v>16.242000000000001</v>
      </c>
      <c r="G21" s="5">
        <v>54.835225152</v>
      </c>
      <c r="H21" s="5">
        <v>99.510600535999998</v>
      </c>
      <c r="I21" s="5">
        <v>29.22</v>
      </c>
      <c r="J21" s="5">
        <v>54.355558737999999</v>
      </c>
      <c r="K21" s="5">
        <v>99.923938938000006</v>
      </c>
      <c r="L21" s="7">
        <f t="shared" si="0"/>
        <v>54.595391945000003</v>
      </c>
      <c r="M21" s="7">
        <f t="shared" si="1"/>
        <v>99.717269737000009</v>
      </c>
    </row>
    <row r="22" spans="1:13" s="6" customFormat="1" x14ac:dyDescent="0.25">
      <c r="A22" s="6" t="s">
        <v>12</v>
      </c>
      <c r="B22" s="12">
        <v>50</v>
      </c>
      <c r="C22" s="6" t="s">
        <v>27</v>
      </c>
      <c r="D22" s="6">
        <v>6.4669266668000001</v>
      </c>
      <c r="E22" s="6">
        <v>20.417006667999999</v>
      </c>
      <c r="F22" s="6">
        <v>17.187374806000001</v>
      </c>
      <c r="G22" s="6">
        <v>56.903462724000001</v>
      </c>
      <c r="H22" s="6">
        <v>99.027398832000003</v>
      </c>
      <c r="I22" s="6">
        <v>22.612561918000001</v>
      </c>
      <c r="J22" s="6">
        <v>41.882863921999999</v>
      </c>
      <c r="K22" s="6">
        <v>99.988572013999999</v>
      </c>
      <c r="L22" s="6">
        <f t="shared" si="0"/>
        <v>49.393163322999996</v>
      </c>
      <c r="M22" s="6">
        <f t="shared" si="1"/>
        <v>99.507985423000008</v>
      </c>
    </row>
    <row r="23" spans="1:13" x14ac:dyDescent="0.25">
      <c r="A23" s="5" t="s">
        <v>12</v>
      </c>
      <c r="B23" s="11">
        <v>50</v>
      </c>
      <c r="C23" s="5" t="s">
        <v>15</v>
      </c>
      <c r="D23" s="5">
        <v>7.3048566676000002</v>
      </c>
      <c r="E23" s="5">
        <v>19.371746666</v>
      </c>
      <c r="F23" s="5">
        <v>14.91136833</v>
      </c>
      <c r="G23" s="5">
        <v>50.055704773999999</v>
      </c>
      <c r="H23" s="5">
        <v>99.436899122</v>
      </c>
      <c r="I23" s="5">
        <v>22.18898064</v>
      </c>
      <c r="J23" s="5">
        <v>41.999044427999998</v>
      </c>
      <c r="K23" s="5">
        <v>99.982003262000006</v>
      </c>
      <c r="L23" s="7">
        <f t="shared" si="0"/>
        <v>46.027374600999998</v>
      </c>
      <c r="M23" s="7">
        <f t="shared" si="1"/>
        <v>99.709451192000003</v>
      </c>
    </row>
    <row r="24" spans="1:13" x14ac:dyDescent="0.25">
      <c r="A24" s="5" t="s">
        <v>12</v>
      </c>
      <c r="B24" s="11">
        <v>50</v>
      </c>
      <c r="C24" s="5" t="s">
        <v>16</v>
      </c>
      <c r="D24" s="5">
        <v>10.95627</v>
      </c>
      <c r="E24" s="5">
        <v>20.914926663999999</v>
      </c>
      <c r="F24" s="5">
        <v>12.625757084</v>
      </c>
      <c r="G24" s="5">
        <v>42.592017669999997</v>
      </c>
      <c r="H24" s="5">
        <v>99.608480654000005</v>
      </c>
      <c r="I24" s="5">
        <v>21.701045958000002</v>
      </c>
      <c r="J24" s="5">
        <v>42.068255260000001</v>
      </c>
      <c r="K24" s="5">
        <v>99.969056215999998</v>
      </c>
      <c r="L24" s="7">
        <f t="shared" si="0"/>
        <v>42.330136464999995</v>
      </c>
      <c r="M24" s="7">
        <f t="shared" si="1"/>
        <v>99.788768435000009</v>
      </c>
    </row>
    <row r="25" spans="1:13" x14ac:dyDescent="0.25">
      <c r="A25" s="5" t="s">
        <v>12</v>
      </c>
      <c r="B25" s="11">
        <v>50</v>
      </c>
      <c r="C25" s="5" t="s">
        <v>14</v>
      </c>
      <c r="D25" s="5">
        <v>2.5030666668000001</v>
      </c>
      <c r="E25" s="5">
        <v>4.1769333334000001</v>
      </c>
      <c r="F25" s="5">
        <v>10.924313752</v>
      </c>
      <c r="G25" s="5">
        <v>36.931639085999997</v>
      </c>
      <c r="H25" s="5">
        <v>99.693612471999998</v>
      </c>
      <c r="I25" s="5">
        <v>18.441531496</v>
      </c>
      <c r="J25" s="5">
        <v>36.40855492</v>
      </c>
      <c r="K25" s="5">
        <v>99.980043911999999</v>
      </c>
      <c r="L25" s="7">
        <f t="shared" si="0"/>
        <v>36.670097002999995</v>
      </c>
      <c r="M25" s="7">
        <f t="shared" si="1"/>
        <v>99.836828191999999</v>
      </c>
    </row>
    <row r="26" spans="1:13" s="6" customFormat="1" x14ac:dyDescent="0.25">
      <c r="A26" s="6" t="s">
        <v>17</v>
      </c>
      <c r="B26" s="12">
        <v>50</v>
      </c>
      <c r="C26" s="6" t="s">
        <v>39</v>
      </c>
      <c r="D26" s="6">
        <v>39.065226668000001</v>
      </c>
      <c r="E26" s="6">
        <v>104.47342666</v>
      </c>
      <c r="F26" s="6">
        <v>25.666475158000001</v>
      </c>
      <c r="G26" s="6">
        <v>83.773903860000004</v>
      </c>
      <c r="H26" s="6">
        <v>98.056937128000001</v>
      </c>
      <c r="I26" s="6">
        <v>46.266263651999999</v>
      </c>
      <c r="J26" s="6">
        <v>77.462195399999999</v>
      </c>
      <c r="K26" s="6">
        <v>99.514887053999999</v>
      </c>
      <c r="L26" s="6">
        <f t="shared" si="0"/>
        <v>80.618049630000002</v>
      </c>
      <c r="M26" s="6">
        <f t="shared" si="1"/>
        <v>98.785912091</v>
      </c>
    </row>
    <row r="27" spans="1:13" s="6" customFormat="1" x14ac:dyDescent="0.25">
      <c r="A27" s="6" t="s">
        <v>17</v>
      </c>
      <c r="B27" s="12">
        <v>50</v>
      </c>
      <c r="C27" s="6" t="s">
        <v>19</v>
      </c>
      <c r="D27" s="6">
        <v>22.922256667999999</v>
      </c>
      <c r="E27" s="6">
        <v>57.478573332000003</v>
      </c>
      <c r="F27" s="6">
        <v>20.272748778</v>
      </c>
      <c r="G27" s="6">
        <v>67.547148809999996</v>
      </c>
      <c r="H27" s="6">
        <v>99.027905598000004</v>
      </c>
      <c r="I27" s="6">
        <v>33.007251291999999</v>
      </c>
      <c r="J27" s="6">
        <v>58.955563220000002</v>
      </c>
      <c r="K27" s="6">
        <v>99.876840365999996</v>
      </c>
      <c r="L27" s="6">
        <f t="shared" si="0"/>
        <v>63.251356014999999</v>
      </c>
      <c r="M27" s="6">
        <f t="shared" si="1"/>
        <v>99.452372982</v>
      </c>
    </row>
    <row r="28" spans="1:13" x14ac:dyDescent="0.25">
      <c r="A28" s="5" t="s">
        <v>17</v>
      </c>
      <c r="B28" s="11">
        <v>50</v>
      </c>
      <c r="C28" s="5" t="s">
        <v>21</v>
      </c>
      <c r="D28" s="5">
        <v>26.439820000000001</v>
      </c>
      <c r="E28" s="5">
        <v>65.346646668000005</v>
      </c>
      <c r="F28" s="5">
        <v>20.272252892000001</v>
      </c>
      <c r="G28" s="5">
        <v>67.545896721999995</v>
      </c>
      <c r="H28" s="5">
        <v>99.028092704000002</v>
      </c>
      <c r="I28" s="5">
        <v>33.006777276000001</v>
      </c>
      <c r="J28" s="5">
        <v>58.955113844000003</v>
      </c>
      <c r="K28" s="5">
        <v>99.877074845999999</v>
      </c>
      <c r="L28" s="7">
        <f t="shared" si="0"/>
        <v>63.250505282999995</v>
      </c>
      <c r="M28" s="7">
        <f t="shared" si="1"/>
        <v>99.452583774999994</v>
      </c>
    </row>
    <row r="29" spans="1:13" x14ac:dyDescent="0.25">
      <c r="A29" s="5" t="s">
        <v>17</v>
      </c>
      <c r="B29" s="11">
        <v>50</v>
      </c>
      <c r="C29" s="5" t="s">
        <v>20</v>
      </c>
      <c r="D29" s="5">
        <v>25.47786</v>
      </c>
      <c r="E29" s="5">
        <v>65.619749999999996</v>
      </c>
      <c r="F29" s="5">
        <v>20.272055391999999</v>
      </c>
      <c r="G29" s="5">
        <v>67.545666768000004</v>
      </c>
      <c r="H29" s="5">
        <v>99.028278033999996</v>
      </c>
      <c r="I29" s="5">
        <v>33.006363997999998</v>
      </c>
      <c r="J29" s="5">
        <v>58.954589018</v>
      </c>
      <c r="K29" s="5">
        <v>99.877216899999993</v>
      </c>
      <c r="L29" s="7">
        <f t="shared" si="0"/>
        <v>63.250127892999998</v>
      </c>
      <c r="M29" s="7">
        <f t="shared" si="1"/>
        <v>99.452747466999995</v>
      </c>
    </row>
    <row r="30" spans="1:13" x14ac:dyDescent="0.25">
      <c r="A30" s="5" t="s">
        <v>17</v>
      </c>
      <c r="B30" s="11">
        <v>50</v>
      </c>
      <c r="C30" s="5" t="s">
        <v>18</v>
      </c>
      <c r="D30" s="5">
        <v>27.898256667999998</v>
      </c>
      <c r="E30" s="5">
        <v>65.707390001999997</v>
      </c>
      <c r="F30" s="5">
        <v>3.1936126587999998</v>
      </c>
      <c r="G30" s="5">
        <v>10.899965654000001</v>
      </c>
      <c r="H30" s="5">
        <v>99.952649371999996</v>
      </c>
      <c r="I30" s="5">
        <v>4.8174355972000003</v>
      </c>
      <c r="J30" s="5">
        <v>10.312499155999999</v>
      </c>
      <c r="K30" s="5">
        <v>99.998433492000004</v>
      </c>
      <c r="L30" s="7">
        <f t="shared" si="0"/>
        <v>10.606232405</v>
      </c>
      <c r="M30" s="7">
        <f t="shared" si="1"/>
        <v>99.975541432</v>
      </c>
    </row>
    <row r="31" spans="1:13" s="6" customFormat="1" x14ac:dyDescent="0.25">
      <c r="A31" s="6" t="s">
        <v>23</v>
      </c>
      <c r="B31" s="12">
        <v>50</v>
      </c>
      <c r="C31" s="6" t="s">
        <v>28</v>
      </c>
      <c r="D31" s="6">
        <v>4.7593100000000002</v>
      </c>
      <c r="E31" s="6">
        <v>7.8206166668000003</v>
      </c>
      <c r="F31" s="6">
        <v>8.2639999999999993</v>
      </c>
      <c r="G31" s="6">
        <v>27.873115389999999</v>
      </c>
      <c r="H31" s="6">
        <v>99.740708342000005</v>
      </c>
      <c r="I31" s="6">
        <v>13.462</v>
      </c>
      <c r="J31" s="6">
        <v>27.346394866000001</v>
      </c>
      <c r="K31" s="6">
        <v>99.982018515999997</v>
      </c>
      <c r="L31" s="6">
        <f t="shared" si="0"/>
        <v>27.609755128</v>
      </c>
      <c r="M31" s="6">
        <f t="shared" si="1"/>
        <v>99.861363428999994</v>
      </c>
    </row>
    <row r="32" spans="1:13" x14ac:dyDescent="0.25">
      <c r="A32" s="7" t="s">
        <v>23</v>
      </c>
      <c r="B32" s="13">
        <v>50</v>
      </c>
      <c r="C32" s="7" t="s">
        <v>25</v>
      </c>
      <c r="D32" s="7">
        <v>3.9114499997999999</v>
      </c>
      <c r="E32" s="7">
        <v>6.8599433334000004</v>
      </c>
      <c r="F32" s="7">
        <v>8.2639999999999993</v>
      </c>
      <c r="G32" s="7">
        <v>27.873115389999999</v>
      </c>
      <c r="H32" s="7">
        <v>99.740708342000005</v>
      </c>
      <c r="I32" s="7">
        <v>13.462</v>
      </c>
      <c r="J32" s="7">
        <v>27.346394866000001</v>
      </c>
      <c r="K32" s="7">
        <v>99.982018515999997</v>
      </c>
      <c r="L32" s="7">
        <f t="shared" si="0"/>
        <v>27.609755128</v>
      </c>
      <c r="M32" s="7">
        <f t="shared" si="1"/>
        <v>99.861363428999994</v>
      </c>
    </row>
    <row r="33" spans="1:13" x14ac:dyDescent="0.25">
      <c r="A33" s="5" t="s">
        <v>23</v>
      </c>
      <c r="B33" s="11">
        <v>50</v>
      </c>
      <c r="C33" s="5" t="s">
        <v>26</v>
      </c>
      <c r="D33" s="5">
        <v>12.457790001999999</v>
      </c>
      <c r="E33" s="5">
        <v>10.5931033346</v>
      </c>
      <c r="F33" s="5">
        <v>8.2639999999999993</v>
      </c>
      <c r="G33" s="5">
        <v>27.873115389999999</v>
      </c>
      <c r="H33" s="5">
        <v>99.740708342000005</v>
      </c>
      <c r="I33" s="5">
        <v>13.462</v>
      </c>
      <c r="J33" s="5">
        <v>27.346394866000001</v>
      </c>
      <c r="K33" s="5">
        <v>99.982018515999997</v>
      </c>
      <c r="L33" s="7">
        <f t="shared" si="0"/>
        <v>27.609755128</v>
      </c>
      <c r="M33" s="7">
        <f t="shared" si="1"/>
        <v>99.861363428999994</v>
      </c>
    </row>
    <row r="35" spans="1:13" s="19" customFormat="1" x14ac:dyDescent="0.25">
      <c r="A35" s="19" t="s">
        <v>62</v>
      </c>
      <c r="B35" s="20"/>
    </row>
    <row r="36" spans="1:13" s="19" customFormat="1" x14ac:dyDescent="0.25">
      <c r="A36" s="20" t="s">
        <v>77</v>
      </c>
      <c r="B36" s="20"/>
      <c r="D36" s="20"/>
    </row>
    <row r="37" spans="1:13" s="19" customFormat="1" x14ac:dyDescent="0.25">
      <c r="A37" s="19" t="s">
        <v>79</v>
      </c>
      <c r="B37" s="20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A35" sqref="A35"/>
    </sheetView>
  </sheetViews>
  <sheetFormatPr defaultColWidth="10.875" defaultRowHeight="15.75" x14ac:dyDescent="0.25"/>
  <cols>
    <col min="1" max="1" width="10.875" style="8"/>
    <col min="2" max="2" width="10.875" style="14"/>
    <col min="3" max="3" width="14.625" style="8" bestFit="1" customWidth="1"/>
    <col min="4" max="8" width="10.875" style="8"/>
    <col min="9" max="10" width="10.875" style="9"/>
    <col min="11" max="16384" width="10.875" style="8"/>
  </cols>
  <sheetData>
    <row r="1" spans="1:10" x14ac:dyDescent="0.25">
      <c r="A1" s="8" t="s">
        <v>0</v>
      </c>
      <c r="B1" s="14" t="s">
        <v>48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38</v>
      </c>
    </row>
    <row r="2" spans="1:10" s="10" customFormat="1" x14ac:dyDescent="0.25">
      <c r="A2" s="9" t="s">
        <v>37</v>
      </c>
      <c r="B2" s="16">
        <v>50</v>
      </c>
      <c r="C2" s="9" t="s">
        <v>8</v>
      </c>
      <c r="D2" s="9">
        <v>1.2360266668</v>
      </c>
      <c r="E2" s="9">
        <v>8.3859166676000001</v>
      </c>
      <c r="F2" s="9">
        <v>0.83399999999999996</v>
      </c>
      <c r="G2" s="9">
        <v>74.710670948000001</v>
      </c>
      <c r="H2" s="9">
        <v>99.801017654000006</v>
      </c>
      <c r="I2" s="9"/>
      <c r="J2" s="9"/>
    </row>
    <row r="3" spans="1:10" x14ac:dyDescent="0.25">
      <c r="A3" s="8" t="s">
        <v>37</v>
      </c>
      <c r="B3" s="14">
        <v>100</v>
      </c>
      <c r="C3" s="8" t="s">
        <v>8</v>
      </c>
      <c r="D3" s="8">
        <v>1.9663766666</v>
      </c>
      <c r="E3" s="8">
        <v>12.160423334200001</v>
      </c>
      <c r="F3" s="8">
        <v>0.98199999999999998</v>
      </c>
      <c r="G3" s="8">
        <v>94.577634566</v>
      </c>
      <c r="H3" s="8">
        <v>99.794027020000001</v>
      </c>
    </row>
    <row r="4" spans="1:10" x14ac:dyDescent="0.25">
      <c r="A4" s="8" t="s">
        <v>37</v>
      </c>
      <c r="B4" s="14">
        <v>50</v>
      </c>
      <c r="C4" s="8" t="s">
        <v>9</v>
      </c>
      <c r="D4" s="8">
        <v>2.0844599998</v>
      </c>
      <c r="E4" s="8">
        <v>15.042759999999999</v>
      </c>
      <c r="F4" s="8">
        <v>0.92400000000000004</v>
      </c>
      <c r="G4" s="8">
        <v>84.319405931999995</v>
      </c>
      <c r="H4" s="8">
        <v>99.779481136000001</v>
      </c>
    </row>
    <row r="5" spans="1:10" x14ac:dyDescent="0.25">
      <c r="A5" s="8" t="s">
        <v>37</v>
      </c>
      <c r="B5" s="14">
        <v>100</v>
      </c>
      <c r="C5" s="8" t="s">
        <v>9</v>
      </c>
      <c r="D5" s="8">
        <v>3.1675133332000001</v>
      </c>
      <c r="E5" s="8">
        <v>22.908173334000001</v>
      </c>
      <c r="F5" s="8">
        <v>1.004</v>
      </c>
      <c r="G5" s="8">
        <v>97.021740926000007</v>
      </c>
      <c r="H5" s="8">
        <v>99.794030629999995</v>
      </c>
    </row>
    <row r="6" spans="1:10" s="10" customFormat="1" x14ac:dyDescent="0.25">
      <c r="A6" s="10" t="s">
        <v>37</v>
      </c>
      <c r="B6" s="15">
        <v>50</v>
      </c>
      <c r="C6" s="10" t="s">
        <v>10</v>
      </c>
      <c r="D6" s="10">
        <v>2.0126833332</v>
      </c>
      <c r="E6" s="10">
        <v>15.094196668</v>
      </c>
      <c r="F6" s="10">
        <v>0.96599999999999997</v>
      </c>
      <c r="G6" s="10">
        <v>88.642934784000005</v>
      </c>
      <c r="H6" s="10">
        <v>99.768533210000001</v>
      </c>
    </row>
    <row r="7" spans="1:10" x14ac:dyDescent="0.25">
      <c r="A7" s="10" t="s">
        <v>37</v>
      </c>
      <c r="B7" s="15">
        <v>100</v>
      </c>
      <c r="C7" s="10" t="s">
        <v>10</v>
      </c>
      <c r="D7" s="10">
        <v>3.3172566668000001</v>
      </c>
      <c r="E7" s="10">
        <v>24.495443334000001</v>
      </c>
      <c r="F7" s="10">
        <v>1.016</v>
      </c>
      <c r="G7" s="10">
        <v>98.121843957999999</v>
      </c>
      <c r="H7" s="10">
        <v>99.794250226000003</v>
      </c>
      <c r="I7" s="10"/>
      <c r="J7" s="10"/>
    </row>
    <row r="8" spans="1:10" x14ac:dyDescent="0.25">
      <c r="A8" s="8" t="s">
        <v>37</v>
      </c>
      <c r="B8" s="14">
        <v>50</v>
      </c>
      <c r="C8" s="8" t="s">
        <v>11</v>
      </c>
      <c r="D8" s="8">
        <v>1.2489899998</v>
      </c>
      <c r="E8" s="8">
        <v>8.1510733339999994</v>
      </c>
      <c r="F8" s="8">
        <v>0.83199999999999996</v>
      </c>
      <c r="G8" s="8">
        <v>74.703902384000003</v>
      </c>
      <c r="H8" s="8">
        <v>99.803897894000002</v>
      </c>
    </row>
    <row r="9" spans="1:10" x14ac:dyDescent="0.25">
      <c r="A9" s="8" t="s">
        <v>37</v>
      </c>
      <c r="B9" s="14">
        <v>100</v>
      </c>
      <c r="C9" s="8" t="s">
        <v>11</v>
      </c>
      <c r="D9" s="8">
        <v>1.8203866667999999</v>
      </c>
      <c r="E9" s="8">
        <v>11.4602233326</v>
      </c>
      <c r="F9" s="8">
        <v>0.98</v>
      </c>
      <c r="G9" s="8">
        <v>94.570151827999993</v>
      </c>
      <c r="H9" s="8">
        <v>99.795609949999999</v>
      </c>
    </row>
    <row r="10" spans="1:10" s="10" customFormat="1" x14ac:dyDescent="0.25">
      <c r="A10" s="8" t="s">
        <v>17</v>
      </c>
      <c r="B10" s="14">
        <v>50</v>
      </c>
      <c r="C10" s="8" t="s">
        <v>18</v>
      </c>
      <c r="D10" s="8">
        <v>2.7379633334000002</v>
      </c>
      <c r="E10" s="8">
        <v>15.19984</v>
      </c>
      <c r="F10" s="8">
        <v>0.30830999999999997</v>
      </c>
      <c r="G10" s="8">
        <v>24.48283868</v>
      </c>
      <c r="H10" s="8">
        <v>99.922662079999995</v>
      </c>
      <c r="I10" s="9"/>
      <c r="J10" s="9"/>
    </row>
    <row r="11" spans="1:10" x14ac:dyDescent="0.25">
      <c r="A11" s="8" t="s">
        <v>17</v>
      </c>
      <c r="B11" s="14">
        <v>100</v>
      </c>
      <c r="C11" s="8" t="s">
        <v>18</v>
      </c>
      <c r="D11" s="8">
        <v>7.1213300000000004</v>
      </c>
      <c r="E11" s="8">
        <v>35.684449999999998</v>
      </c>
      <c r="F11" s="8">
        <v>0.66617199999999999</v>
      </c>
      <c r="G11" s="8">
        <v>57.458675577999998</v>
      </c>
      <c r="H11" s="8">
        <v>99.840667396000001</v>
      </c>
    </row>
    <row r="12" spans="1:10" x14ac:dyDescent="0.25">
      <c r="A12" s="10" t="s">
        <v>12</v>
      </c>
      <c r="B12" s="15">
        <v>50</v>
      </c>
      <c r="C12" s="10" t="s">
        <v>27</v>
      </c>
      <c r="D12" s="10">
        <v>6.4982133333999998</v>
      </c>
      <c r="E12" s="10">
        <v>33.112009999999998</v>
      </c>
      <c r="F12" s="10">
        <v>0.88997599999999999</v>
      </c>
      <c r="G12" s="10">
        <v>76.817144052000003</v>
      </c>
      <c r="H12" s="10">
        <v>99.768485220000002</v>
      </c>
      <c r="I12" s="10"/>
      <c r="J12" s="10"/>
    </row>
    <row r="13" spans="1:10" x14ac:dyDescent="0.25">
      <c r="A13" s="10" t="s">
        <v>12</v>
      </c>
      <c r="B13" s="15">
        <v>100</v>
      </c>
      <c r="C13" s="10" t="s">
        <v>27</v>
      </c>
      <c r="D13" s="10">
        <v>9.80044</v>
      </c>
      <c r="E13" s="10">
        <v>46.339496666000002</v>
      </c>
      <c r="F13" s="10">
        <v>0.68969800000000003</v>
      </c>
      <c r="G13" s="10">
        <v>62.617433384000002</v>
      </c>
      <c r="H13" s="10">
        <v>99.871203242000007</v>
      </c>
      <c r="I13" s="10"/>
      <c r="J13" s="10"/>
    </row>
    <row r="14" spans="1:10" s="10" customFormat="1" x14ac:dyDescent="0.25">
      <c r="A14" s="8" t="s">
        <v>12</v>
      </c>
      <c r="B14" s="14">
        <v>50</v>
      </c>
      <c r="C14" s="8" t="s">
        <v>14</v>
      </c>
      <c r="D14" s="8">
        <v>2.5406533331999999</v>
      </c>
      <c r="E14" s="8">
        <v>6.0587866665999996</v>
      </c>
      <c r="F14" s="8">
        <v>0.70196199999999997</v>
      </c>
      <c r="G14" s="8">
        <v>62.036534537999998</v>
      </c>
      <c r="H14" s="8">
        <v>99.848811780000005</v>
      </c>
      <c r="I14" s="9"/>
      <c r="J14" s="9"/>
    </row>
    <row r="15" spans="1:10" x14ac:dyDescent="0.25">
      <c r="A15" s="8" t="s">
        <v>12</v>
      </c>
      <c r="B15" s="14">
        <v>100</v>
      </c>
      <c r="C15" s="8" t="s">
        <v>14</v>
      </c>
      <c r="D15" s="8">
        <v>3.7840233334</v>
      </c>
      <c r="E15" s="8">
        <v>8.7671433338</v>
      </c>
      <c r="F15" s="8">
        <v>0.344746</v>
      </c>
      <c r="G15" s="8">
        <v>29.857926868</v>
      </c>
      <c r="H15" s="8">
        <v>99.939854413999996</v>
      </c>
    </row>
    <row r="16" spans="1:10" x14ac:dyDescent="0.25">
      <c r="A16" s="8" t="s">
        <v>12</v>
      </c>
      <c r="B16" s="14">
        <v>50</v>
      </c>
      <c r="C16" s="8" t="s">
        <v>15</v>
      </c>
      <c r="D16" s="8">
        <v>6.8830699998</v>
      </c>
      <c r="E16" s="8">
        <v>33.956846665999997</v>
      </c>
      <c r="F16" s="8">
        <v>0.82128199999999996</v>
      </c>
      <c r="G16" s="8">
        <v>73.086527541999999</v>
      </c>
      <c r="H16" s="8">
        <v>99.811313494000004</v>
      </c>
    </row>
    <row r="17" spans="1:10" s="10" customFormat="1" x14ac:dyDescent="0.25">
      <c r="A17" s="8" t="s">
        <v>12</v>
      </c>
      <c r="B17" s="14">
        <v>100</v>
      </c>
      <c r="C17" s="8" t="s">
        <v>15</v>
      </c>
      <c r="D17" s="8">
        <v>4.1393933334000002</v>
      </c>
      <c r="E17" s="8">
        <v>10.8960866666</v>
      </c>
      <c r="F17" s="8">
        <v>0.57550999999999997</v>
      </c>
      <c r="G17" s="8">
        <v>51.421073737999997</v>
      </c>
      <c r="H17" s="8">
        <v>99.895873792000003</v>
      </c>
      <c r="I17" s="9"/>
      <c r="J17" s="9"/>
    </row>
    <row r="18" spans="1:10" x14ac:dyDescent="0.25">
      <c r="A18" s="8" t="s">
        <v>12</v>
      </c>
      <c r="B18" s="14">
        <v>50</v>
      </c>
      <c r="C18" s="8" t="s">
        <v>16</v>
      </c>
      <c r="D18" s="8">
        <v>5.0473966664000001</v>
      </c>
      <c r="E18" s="8">
        <v>20.428883332000002</v>
      </c>
      <c r="F18" s="8">
        <v>0.75711200000000001</v>
      </c>
      <c r="G18" s="8">
        <v>67.311983968000007</v>
      </c>
      <c r="H18" s="8">
        <v>99.833721976000007</v>
      </c>
    </row>
    <row r="19" spans="1:10" x14ac:dyDescent="0.25">
      <c r="A19" s="8" t="s">
        <v>12</v>
      </c>
      <c r="B19" s="14">
        <v>100</v>
      </c>
      <c r="C19" s="8" t="s">
        <v>16</v>
      </c>
      <c r="D19" s="8">
        <v>5.1259233334000003</v>
      </c>
      <c r="E19" s="8">
        <v>11.032076666</v>
      </c>
      <c r="F19" s="8">
        <v>0.57550999999999997</v>
      </c>
      <c r="G19" s="8">
        <v>51.421073737999997</v>
      </c>
      <c r="H19" s="8">
        <v>99.895873792000003</v>
      </c>
    </row>
    <row r="20" spans="1:10" x14ac:dyDescent="0.25">
      <c r="A20" s="8" t="s">
        <v>23</v>
      </c>
      <c r="B20" s="14">
        <v>50</v>
      </c>
      <c r="C20" s="8" t="s">
        <v>28</v>
      </c>
      <c r="D20" s="8">
        <v>3.8236566669999998</v>
      </c>
      <c r="E20" s="8">
        <v>11.299389998000001</v>
      </c>
      <c r="F20" s="8">
        <v>0.58599999999999997</v>
      </c>
      <c r="G20" s="8">
        <v>50.276964264</v>
      </c>
      <c r="H20" s="8">
        <v>99.868557436000003</v>
      </c>
    </row>
    <row r="21" spans="1:10" s="10" customFormat="1" x14ac:dyDescent="0.25">
      <c r="A21" s="8" t="s">
        <v>23</v>
      </c>
      <c r="B21" s="14">
        <v>100</v>
      </c>
      <c r="C21" s="8" t="s">
        <v>28</v>
      </c>
      <c r="D21" s="8">
        <v>8.3656166665999994</v>
      </c>
      <c r="E21" s="8">
        <v>18.510753334</v>
      </c>
      <c r="F21" s="8">
        <v>0.26200000000000001</v>
      </c>
      <c r="G21" s="8">
        <v>22.07229087</v>
      </c>
      <c r="H21" s="8">
        <v>99.951021116000007</v>
      </c>
      <c r="I21" s="9"/>
      <c r="J21" s="9"/>
    </row>
    <row r="22" spans="1:10" x14ac:dyDescent="0.25">
      <c r="A22" s="10" t="s">
        <v>23</v>
      </c>
      <c r="B22" s="15">
        <v>50</v>
      </c>
      <c r="C22" s="10" t="s">
        <v>25</v>
      </c>
      <c r="D22" s="10">
        <v>3.9022199999999998</v>
      </c>
      <c r="E22" s="10">
        <v>11.573756668</v>
      </c>
      <c r="F22" s="10">
        <v>0.58599999999999997</v>
      </c>
      <c r="G22" s="10">
        <v>50.290548630000004</v>
      </c>
      <c r="H22" s="10">
        <v>99.868841911999993</v>
      </c>
      <c r="I22" s="10"/>
      <c r="J22" s="10"/>
    </row>
    <row r="23" spans="1:10" x14ac:dyDescent="0.25">
      <c r="A23" s="10" t="s">
        <v>23</v>
      </c>
      <c r="B23" s="15">
        <v>100</v>
      </c>
      <c r="C23" s="10" t="s">
        <v>25</v>
      </c>
      <c r="D23" s="10">
        <v>8.1964299999999994</v>
      </c>
      <c r="E23" s="10">
        <v>18.402713332000001</v>
      </c>
      <c r="F23" s="10">
        <v>0.26200000000000001</v>
      </c>
      <c r="G23" s="10">
        <v>22.077789807999999</v>
      </c>
      <c r="H23" s="10">
        <v>99.951097902000001</v>
      </c>
      <c r="I23" s="10"/>
      <c r="J23" s="10"/>
    </row>
    <row r="24" spans="1:10" x14ac:dyDescent="0.25">
      <c r="A24" s="8" t="s">
        <v>17</v>
      </c>
      <c r="B24" s="14">
        <v>50</v>
      </c>
      <c r="C24" s="8" t="s">
        <v>19</v>
      </c>
      <c r="D24" s="8">
        <v>5.0112033332000001</v>
      </c>
      <c r="E24" s="8">
        <v>25.513723334000002</v>
      </c>
      <c r="F24" s="8">
        <v>1.097736</v>
      </c>
      <c r="G24" s="8">
        <v>87.969082349999994</v>
      </c>
      <c r="H24" s="8">
        <v>99.658343705999997</v>
      </c>
    </row>
    <row r="25" spans="1:10" s="10" customFormat="1" x14ac:dyDescent="0.25">
      <c r="A25" s="10" t="s">
        <v>17</v>
      </c>
      <c r="B25" s="15">
        <v>100</v>
      </c>
      <c r="C25" s="10" t="s">
        <v>19</v>
      </c>
      <c r="D25" s="10">
        <v>16.727573333999999</v>
      </c>
      <c r="E25" s="10">
        <v>86.572566667999993</v>
      </c>
      <c r="F25" s="10">
        <v>1.257128</v>
      </c>
      <c r="G25" s="10">
        <v>99.811234084000006</v>
      </c>
      <c r="H25" s="10">
        <v>99.587460433999993</v>
      </c>
    </row>
    <row r="26" spans="1:10" x14ac:dyDescent="0.25">
      <c r="A26" s="8" t="s">
        <v>23</v>
      </c>
      <c r="B26" s="14">
        <v>50</v>
      </c>
      <c r="C26" s="8" t="s">
        <v>26</v>
      </c>
      <c r="D26" s="8">
        <v>4.3466433334000003</v>
      </c>
      <c r="E26" s="8">
        <v>11.673823332</v>
      </c>
      <c r="F26" s="8">
        <v>0.58599999999999997</v>
      </c>
      <c r="G26" s="8">
        <v>50.289793637999999</v>
      </c>
      <c r="H26" s="8">
        <v>99.868825795999996</v>
      </c>
    </row>
    <row r="27" spans="1:10" x14ac:dyDescent="0.25">
      <c r="A27" s="8" t="s">
        <v>23</v>
      </c>
      <c r="B27" s="14">
        <v>100</v>
      </c>
      <c r="C27" s="8" t="s">
        <v>26</v>
      </c>
      <c r="D27" s="8">
        <v>9.4005633333999992</v>
      </c>
      <c r="E27" s="8">
        <v>18.470020000000002</v>
      </c>
      <c r="F27" s="8">
        <v>0.26200000000000001</v>
      </c>
      <c r="G27" s="8">
        <v>22.070964755999999</v>
      </c>
      <c r="H27" s="8">
        <v>99.950998846000005</v>
      </c>
    </row>
    <row r="28" spans="1:10" x14ac:dyDescent="0.25">
      <c r="A28" s="8" t="s">
        <v>17</v>
      </c>
      <c r="B28" s="14">
        <v>50</v>
      </c>
      <c r="C28" s="8" t="s">
        <v>40</v>
      </c>
      <c r="D28" s="8">
        <v>3.9994866666000002</v>
      </c>
      <c r="E28" s="8">
        <v>22.994883336000001</v>
      </c>
      <c r="F28" s="8">
        <v>1.0979220000000001</v>
      </c>
      <c r="G28" s="8">
        <v>87.967796226000004</v>
      </c>
      <c r="H28" s="8">
        <v>99.658134360000005</v>
      </c>
    </row>
    <row r="29" spans="1:10" s="10" customFormat="1" x14ac:dyDescent="0.25">
      <c r="A29" s="8" t="s">
        <v>17</v>
      </c>
      <c r="B29" s="14">
        <v>100</v>
      </c>
      <c r="C29" s="8" t="s">
        <v>40</v>
      </c>
      <c r="D29" s="8">
        <v>16.19783</v>
      </c>
      <c r="E29" s="8">
        <v>83.123793332000005</v>
      </c>
      <c r="F29" s="8">
        <v>1.2581260000000001</v>
      </c>
      <c r="G29" s="8">
        <v>99.811168887999997</v>
      </c>
      <c r="H29" s="8">
        <v>99.586390624000003</v>
      </c>
      <c r="I29" s="9"/>
      <c r="J29" s="9"/>
    </row>
    <row r="30" spans="1:10" x14ac:dyDescent="0.25">
      <c r="A30" s="10" t="s">
        <v>17</v>
      </c>
      <c r="B30" s="15">
        <v>50</v>
      </c>
      <c r="C30" s="10" t="s">
        <v>41</v>
      </c>
      <c r="D30" s="10">
        <v>4.3552099999999996</v>
      </c>
      <c r="E30" s="10">
        <v>24.492886666</v>
      </c>
      <c r="F30" s="10">
        <v>1.097936</v>
      </c>
      <c r="G30" s="10">
        <v>87.972920036000005</v>
      </c>
      <c r="H30" s="10">
        <v>99.658192344</v>
      </c>
      <c r="I30" s="10"/>
      <c r="J30" s="10"/>
    </row>
    <row r="31" spans="1:10" x14ac:dyDescent="0.25">
      <c r="A31" s="8" t="s">
        <v>17</v>
      </c>
      <c r="B31" s="14">
        <v>100</v>
      </c>
      <c r="C31" s="8" t="s">
        <v>41</v>
      </c>
      <c r="D31" s="8">
        <v>15.932543334</v>
      </c>
      <c r="E31" s="8">
        <v>91.764336659999998</v>
      </c>
      <c r="F31" s="8">
        <v>1.259304</v>
      </c>
      <c r="G31" s="8">
        <v>99.810708984000001</v>
      </c>
      <c r="H31" s="8">
        <v>99.585163592000001</v>
      </c>
    </row>
    <row r="33" spans="1:10" s="21" customFormat="1" x14ac:dyDescent="0.25">
      <c r="A33" s="22" t="s">
        <v>51</v>
      </c>
      <c r="I33" s="23"/>
      <c r="J33" s="23"/>
    </row>
    <row r="34" spans="1:10" s="21" customFormat="1" x14ac:dyDescent="0.25">
      <c r="A34" s="18" t="s">
        <v>78</v>
      </c>
      <c r="B34" s="24"/>
      <c r="I34" s="23"/>
      <c r="J34" s="23"/>
    </row>
    <row r="35" spans="1:10" s="21" customFormat="1" x14ac:dyDescent="0.25">
      <c r="A35" s="20" t="s">
        <v>77</v>
      </c>
      <c r="B35" s="24"/>
      <c r="I35" s="23"/>
      <c r="J35" s="23"/>
    </row>
  </sheetData>
  <sortState ref="A2:J31">
    <sortCondition ref="C2:C3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K25" sqref="K25"/>
    </sheetView>
  </sheetViews>
  <sheetFormatPr defaultColWidth="11" defaultRowHeight="15.75" x14ac:dyDescent="0.25"/>
  <cols>
    <col min="2" max="2" width="13.375" bestFit="1" customWidth="1"/>
    <col min="3" max="3" width="14.625" bestFit="1" customWidth="1"/>
  </cols>
  <sheetData>
    <row r="1" spans="1:8" x14ac:dyDescent="0.25">
      <c r="A1" s="5" t="s">
        <v>63</v>
      </c>
      <c r="B1" s="5" t="s">
        <v>64</v>
      </c>
      <c r="C1" s="5" t="s">
        <v>1</v>
      </c>
      <c r="D1" s="5" t="s">
        <v>2</v>
      </c>
      <c r="E1" s="5" t="s">
        <v>3</v>
      </c>
      <c r="F1" s="5" t="s">
        <v>65</v>
      </c>
      <c r="G1" s="5" t="s">
        <v>66</v>
      </c>
      <c r="H1" s="5" t="s">
        <v>6</v>
      </c>
    </row>
    <row r="2" spans="1:8" x14ac:dyDescent="0.25">
      <c r="A2" s="5" t="s">
        <v>7</v>
      </c>
      <c r="B2" s="5" t="s">
        <v>52</v>
      </c>
      <c r="C2" s="5" t="s">
        <v>10</v>
      </c>
      <c r="D2" s="5">
        <v>8.15</v>
      </c>
      <c r="E2" s="5">
        <v>33.369999999999997</v>
      </c>
      <c r="F2" s="5">
        <v>81.209999999999994</v>
      </c>
      <c r="G2" s="5">
        <v>90.2296888889</v>
      </c>
      <c r="H2" s="5">
        <v>99.995900000000006</v>
      </c>
    </row>
    <row r="3" spans="1:8" x14ac:dyDescent="0.25">
      <c r="A3" s="5" t="s">
        <v>7</v>
      </c>
      <c r="B3" s="5" t="s">
        <v>53</v>
      </c>
      <c r="C3" s="5" t="s">
        <v>10</v>
      </c>
      <c r="D3" s="5">
        <v>8.17</v>
      </c>
      <c r="E3" s="5">
        <v>33.68</v>
      </c>
      <c r="F3" s="5">
        <v>81.2</v>
      </c>
      <c r="G3" s="5">
        <v>90.219955555599995</v>
      </c>
      <c r="H3" s="5">
        <v>99.992900000000006</v>
      </c>
    </row>
    <row r="4" spans="1:8" x14ac:dyDescent="0.25">
      <c r="A4" s="5" t="s">
        <v>7</v>
      </c>
      <c r="B4" s="5" t="s">
        <v>54</v>
      </c>
      <c r="C4" s="5" t="s">
        <v>10</v>
      </c>
      <c r="D4" s="5">
        <v>8.16</v>
      </c>
      <c r="E4" s="5">
        <v>34.75</v>
      </c>
      <c r="F4" s="5">
        <v>81.19</v>
      </c>
      <c r="G4" s="5">
        <v>90.212699999999998</v>
      </c>
      <c r="H4" s="5">
        <v>99.990300000000005</v>
      </c>
    </row>
    <row r="5" spans="1:8" x14ac:dyDescent="0.25">
      <c r="A5" s="5" t="s">
        <v>7</v>
      </c>
      <c r="B5" s="5" t="s">
        <v>55</v>
      </c>
      <c r="C5" s="5" t="s">
        <v>10</v>
      </c>
      <c r="D5" s="5">
        <v>8.17</v>
      </c>
      <c r="E5" s="5">
        <v>34.119999999999997</v>
      </c>
      <c r="F5" s="5">
        <v>81.19</v>
      </c>
      <c r="G5" s="5">
        <v>90.212800000000001</v>
      </c>
      <c r="H5" s="5">
        <v>99.993099999999998</v>
      </c>
    </row>
    <row r="6" spans="1:8" x14ac:dyDescent="0.25">
      <c r="A6" s="5" t="s">
        <v>7</v>
      </c>
      <c r="B6" s="5" t="s">
        <v>56</v>
      </c>
      <c r="C6" s="5" t="s">
        <v>10</v>
      </c>
      <c r="D6" s="5">
        <v>8.17</v>
      </c>
      <c r="E6" s="5">
        <v>34.72</v>
      </c>
      <c r="F6" s="5">
        <v>81.209999999999994</v>
      </c>
      <c r="G6" s="5">
        <v>90.230788888899994</v>
      </c>
      <c r="H6" s="5">
        <v>99.990499999999997</v>
      </c>
    </row>
    <row r="7" spans="1:8" x14ac:dyDescent="0.25">
      <c r="A7" s="5"/>
      <c r="B7" s="5"/>
      <c r="C7" s="5"/>
      <c r="D7" s="5"/>
      <c r="E7" s="5"/>
      <c r="F7" s="5"/>
      <c r="G7" s="5"/>
      <c r="H7" s="5"/>
    </row>
    <row r="8" spans="1:8" x14ac:dyDescent="0.25">
      <c r="A8" s="5" t="s">
        <v>67</v>
      </c>
      <c r="B8" s="5"/>
      <c r="C8" s="5"/>
      <c r="D8" s="5">
        <f>AVERAGE(D2:D6)</f>
        <v>8.1639999999999997</v>
      </c>
      <c r="E8" s="5">
        <f t="shared" ref="E8:H8" si="0">AVERAGE(E2:E6)</f>
        <v>34.128</v>
      </c>
      <c r="F8" s="5">
        <f t="shared" si="0"/>
        <v>81.199999999999989</v>
      </c>
      <c r="G8" s="5">
        <f t="shared" si="0"/>
        <v>90.221186666679998</v>
      </c>
      <c r="H8" s="5">
        <f t="shared" si="0"/>
        <v>99.992540000000005</v>
      </c>
    </row>
    <row r="9" spans="1:8" x14ac:dyDescent="0.25">
      <c r="A9" s="5" t="s">
        <v>68</v>
      </c>
      <c r="B9" s="5"/>
      <c r="C9" s="5"/>
      <c r="D9" s="5">
        <f>STDEVA(D2:D6)</f>
        <v>8.9442719099989687E-3</v>
      </c>
      <c r="E9" s="5">
        <f t="shared" ref="E9:H9" si="1">STDEVA(E2:E6)</f>
        <v>0.61495528292714152</v>
      </c>
      <c r="F9" s="5">
        <f t="shared" si="1"/>
        <v>9.9999999999980105E-3</v>
      </c>
      <c r="G9" s="5">
        <f t="shared" si="1"/>
        <v>8.7801733762861347E-3</v>
      </c>
      <c r="H9" s="5">
        <f t="shared" si="1"/>
        <v>2.2864820139262046E-3</v>
      </c>
    </row>
    <row r="10" spans="1:8" x14ac:dyDescent="0.25">
      <c r="A10" s="5" t="s">
        <v>69</v>
      </c>
      <c r="B10" s="5"/>
      <c r="C10" s="5"/>
      <c r="D10" s="5">
        <f>CONFIDENCE(0.05,D9,5)</f>
        <v>7.8398559381600477E-3</v>
      </c>
      <c r="E10" s="5">
        <f t="shared" ref="E10:H10" si="2">CONFIDENCE(0.05,E9,5)</f>
        <v>0.53902216693228844</v>
      </c>
      <c r="F10" s="5">
        <f t="shared" si="2"/>
        <v>8.7652254057640697E-3</v>
      </c>
      <c r="G10" s="5">
        <f t="shared" si="2"/>
        <v>7.6960198744851823E-3</v>
      </c>
      <c r="H10" s="5">
        <f t="shared" si="2"/>
        <v>2.0041530238292552E-3</v>
      </c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5" t="s">
        <v>12</v>
      </c>
      <c r="B12" s="5" t="s">
        <v>52</v>
      </c>
      <c r="C12" s="5" t="s">
        <v>27</v>
      </c>
      <c r="D12" s="5">
        <v>19.316666666700002</v>
      </c>
      <c r="E12" s="5">
        <v>103.7</v>
      </c>
      <c r="F12" s="5">
        <v>80.913821908599999</v>
      </c>
      <c r="G12" s="5">
        <v>89.903188888900004</v>
      </c>
      <c r="H12" s="5">
        <v>99.990400009599995</v>
      </c>
    </row>
    <row r="13" spans="1:8" x14ac:dyDescent="0.25">
      <c r="A13" s="5" t="s">
        <v>12</v>
      </c>
      <c r="B13" s="5" t="s">
        <v>53</v>
      </c>
      <c r="C13" s="5" t="s">
        <v>27</v>
      </c>
      <c r="D13" s="5">
        <v>18.3</v>
      </c>
      <c r="E13" s="5">
        <v>93.533333333300007</v>
      </c>
      <c r="F13" s="5">
        <v>80.901903819599994</v>
      </c>
      <c r="G13" s="5">
        <v>89.889488888900004</v>
      </c>
      <c r="H13" s="5">
        <v>99.986200027600006</v>
      </c>
    </row>
    <row r="14" spans="1:8" x14ac:dyDescent="0.25">
      <c r="A14" s="5" t="s">
        <v>12</v>
      </c>
      <c r="B14" s="5" t="s">
        <v>54</v>
      </c>
      <c r="C14" s="5" t="s">
        <v>27</v>
      </c>
      <c r="D14" s="5">
        <v>25.416666666699999</v>
      </c>
      <c r="E14" s="5">
        <v>147.41666666699999</v>
      </c>
      <c r="F14" s="5">
        <v>80.893823821200002</v>
      </c>
      <c r="G14" s="5">
        <v>89.879988888900002</v>
      </c>
      <c r="H14" s="5">
        <v>99.981500037000004</v>
      </c>
    </row>
    <row r="15" spans="1:8" x14ac:dyDescent="0.25">
      <c r="A15" s="5" t="s">
        <v>12</v>
      </c>
      <c r="B15" s="5" t="s">
        <v>55</v>
      </c>
      <c r="C15" s="5" t="s">
        <v>27</v>
      </c>
      <c r="D15" s="5">
        <v>25.416666666699999</v>
      </c>
      <c r="E15" s="5">
        <v>151.48333333299999</v>
      </c>
      <c r="F15" s="5">
        <v>80.886645733999998</v>
      </c>
      <c r="G15" s="5">
        <v>89.872633333300001</v>
      </c>
      <c r="H15" s="5">
        <v>99.987000038999994</v>
      </c>
    </row>
    <row r="16" spans="1:8" x14ac:dyDescent="0.25">
      <c r="A16" s="5" t="s">
        <v>12</v>
      </c>
      <c r="B16" s="5" t="s">
        <v>56</v>
      </c>
      <c r="C16" s="5" t="s">
        <v>27</v>
      </c>
      <c r="D16" s="5">
        <v>25.416666666699999</v>
      </c>
      <c r="E16" s="5">
        <v>151.48333333299999</v>
      </c>
      <c r="F16" s="5">
        <v>80.906765727999996</v>
      </c>
      <c r="G16" s="5">
        <v>89.894511111100002</v>
      </c>
      <c r="H16" s="5">
        <v>99.982700051899997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67</v>
      </c>
      <c r="B18" s="5"/>
      <c r="C18" s="5"/>
      <c r="D18" s="5">
        <f>AVERAGE(D12:D16)</f>
        <v>22.773333333359997</v>
      </c>
      <c r="E18" s="5">
        <f t="shared" ref="E18:H18" si="3">AVERAGE(E12:E16)</f>
        <v>129.52333333326001</v>
      </c>
      <c r="F18" s="5">
        <f t="shared" si="3"/>
        <v>80.900592202279995</v>
      </c>
      <c r="G18" s="5">
        <f t="shared" si="3"/>
        <v>89.887962222219997</v>
      </c>
      <c r="H18" s="5">
        <f t="shared" si="3"/>
        <v>99.985560033019993</v>
      </c>
    </row>
    <row r="19" spans="1:8" x14ac:dyDescent="0.25">
      <c r="A19" s="5" t="s">
        <v>68</v>
      </c>
      <c r="B19" s="5"/>
      <c r="C19" s="5"/>
      <c r="D19" s="5">
        <f>STDEVA(D12:D16)</f>
        <v>3.6373372434099238</v>
      </c>
      <c r="E19" s="5">
        <f t="shared" ref="E19:H19" si="4">STDEVA(E12:E16)</f>
        <v>28.490258081523564</v>
      </c>
      <c r="F19" s="5">
        <f t="shared" si="4"/>
        <v>1.0667390133628841E-2</v>
      </c>
      <c r="G19" s="5">
        <f t="shared" si="4"/>
        <v>1.1996029704154769E-2</v>
      </c>
      <c r="H19" s="5">
        <f t="shared" si="4"/>
        <v>3.5556871090169462E-3</v>
      </c>
    </row>
    <row r="20" spans="1:8" x14ac:dyDescent="0.25">
      <c r="A20" s="5" t="s">
        <v>69</v>
      </c>
      <c r="B20" s="5"/>
      <c r="C20" s="5"/>
      <c r="D20" s="5">
        <f>CONFIDENCE(0.05,D19,5)</f>
        <v>3.1882080815274856</v>
      </c>
      <c r="E20" s="5">
        <f t="shared" ref="E20:H20" si="5">CONFIDENCE(0.05,E19,5)</f>
        <v>24.97235339529951</v>
      </c>
      <c r="F20" s="5">
        <f t="shared" si="5"/>
        <v>9.350207901249909E-3</v>
      </c>
      <c r="G20" s="5">
        <f t="shared" si="5"/>
        <v>1.0514790433117873E-2</v>
      </c>
      <c r="H20" s="5">
        <f t="shared" si="5"/>
        <v>3.1166398982909334E-3</v>
      </c>
    </row>
    <row r="21" spans="1:8" x14ac:dyDescent="0.25">
      <c r="A21" s="5"/>
      <c r="B21" s="5"/>
      <c r="C21" s="5"/>
      <c r="D21" s="5"/>
      <c r="E21" s="5"/>
      <c r="F21" s="5"/>
      <c r="G21" s="5"/>
      <c r="H21" s="5"/>
    </row>
    <row r="22" spans="1:8" x14ac:dyDescent="0.25">
      <c r="A22" s="5" t="s">
        <v>23</v>
      </c>
      <c r="B22" s="5" t="s">
        <v>52</v>
      </c>
      <c r="C22" s="5" t="s">
        <v>26</v>
      </c>
      <c r="D22" s="5">
        <v>8.1333333333300004</v>
      </c>
      <c r="E22" s="5">
        <v>25.416666666699999</v>
      </c>
      <c r="F22" s="5">
        <v>69.099999999999994</v>
      </c>
      <c r="G22" s="5">
        <v>76.775422222200007</v>
      </c>
      <c r="H22" s="5">
        <v>99.999000000999999</v>
      </c>
    </row>
    <row r="23" spans="1:8" x14ac:dyDescent="0.25">
      <c r="A23" s="5" t="s">
        <v>23</v>
      </c>
      <c r="B23" s="5" t="s">
        <v>53</v>
      </c>
      <c r="C23" s="5" t="s">
        <v>26</v>
      </c>
      <c r="D23" s="5">
        <v>5.0833333333299997</v>
      </c>
      <c r="E23" s="5">
        <v>14.233333333299999</v>
      </c>
      <c r="F23" s="5">
        <v>69.08</v>
      </c>
      <c r="G23" s="5">
        <v>76.749799999999993</v>
      </c>
      <c r="H23" s="5">
        <v>99.996900006199994</v>
      </c>
    </row>
    <row r="24" spans="1:8" x14ac:dyDescent="0.25">
      <c r="A24" s="5" t="s">
        <v>23</v>
      </c>
      <c r="B24" s="5" t="s">
        <v>54</v>
      </c>
      <c r="C24" s="5" t="s">
        <v>26</v>
      </c>
      <c r="D24" s="5">
        <v>4.0666666666699998</v>
      </c>
      <c r="E24" s="5">
        <v>14.233333333299999</v>
      </c>
      <c r="F24" s="5">
        <v>69.05</v>
      </c>
      <c r="G24" s="5">
        <v>76.719322222200006</v>
      </c>
      <c r="H24" s="5">
        <v>99.996800006399994</v>
      </c>
    </row>
    <row r="25" spans="1:8" x14ac:dyDescent="0.25">
      <c r="A25" s="5" t="s">
        <v>23</v>
      </c>
      <c r="B25" s="5" t="s">
        <v>55</v>
      </c>
      <c r="C25" s="5" t="s">
        <v>26</v>
      </c>
      <c r="D25" s="5">
        <v>4.0666666666699998</v>
      </c>
      <c r="E25" s="5">
        <v>14.233333333299999</v>
      </c>
      <c r="F25" s="5">
        <v>69.069999999999993</v>
      </c>
      <c r="G25" s="5">
        <v>76.739544444399996</v>
      </c>
      <c r="H25" s="5">
        <v>99.996800009599994</v>
      </c>
    </row>
    <row r="26" spans="1:8" x14ac:dyDescent="0.25">
      <c r="A26" s="5" t="s">
        <v>23</v>
      </c>
      <c r="B26" s="5" t="s">
        <v>56</v>
      </c>
      <c r="C26" s="5" t="s">
        <v>26</v>
      </c>
      <c r="D26" s="5">
        <v>7.1166666666699996</v>
      </c>
      <c r="E26" s="5">
        <v>25.416666666699999</v>
      </c>
      <c r="F26" s="5">
        <v>69.08</v>
      </c>
      <c r="G26" s="5">
        <v>76.758388888900001</v>
      </c>
      <c r="H26" s="5">
        <v>99.996400010800002</v>
      </c>
    </row>
    <row r="27" spans="1:8" x14ac:dyDescent="0.25">
      <c r="A27" s="5"/>
      <c r="B27" s="5"/>
      <c r="C27" s="5"/>
      <c r="D27" s="5"/>
      <c r="E27" s="5"/>
      <c r="F27" s="5"/>
      <c r="G27" s="5"/>
      <c r="H27" s="5"/>
    </row>
    <row r="28" spans="1:8" x14ac:dyDescent="0.25">
      <c r="A28" s="5" t="s">
        <v>67</v>
      </c>
      <c r="B28" s="5"/>
      <c r="C28" s="5"/>
      <c r="D28" s="5">
        <f>AVERAGE(D22:D26)</f>
        <v>5.6933333333339995</v>
      </c>
      <c r="E28" s="5">
        <f t="shared" ref="E28:H28" si="6">AVERAGE(E22:E26)</f>
        <v>18.706666666659999</v>
      </c>
      <c r="F28" s="5">
        <f t="shared" si="6"/>
        <v>69.075999999999993</v>
      </c>
      <c r="G28" s="5">
        <f t="shared" si="6"/>
        <v>76.748495555540003</v>
      </c>
      <c r="H28" s="5">
        <f t="shared" si="6"/>
        <v>99.997180006799994</v>
      </c>
    </row>
    <row r="29" spans="1:8" x14ac:dyDescent="0.25">
      <c r="A29" s="5" t="s">
        <v>68</v>
      </c>
      <c r="B29" s="5"/>
      <c r="C29" s="5"/>
      <c r="D29" s="5">
        <f>STDEVA(D22:D26)</f>
        <v>1.8468667159978192</v>
      </c>
      <c r="E29" s="5">
        <f t="shared" ref="E29:H29" si="7">STDEVA(E22:E26)</f>
        <v>6.1253639348026336</v>
      </c>
      <c r="F29" s="5">
        <f t="shared" si="7"/>
        <v>1.8165902124584465E-2</v>
      </c>
      <c r="G29" s="5">
        <f t="shared" si="7"/>
        <v>2.0951317181429976E-2</v>
      </c>
      <c r="H29" s="5">
        <f t="shared" si="7"/>
        <v>1.0353708466128619E-3</v>
      </c>
    </row>
    <row r="30" spans="1:8" x14ac:dyDescent="0.25">
      <c r="A30" s="5" t="s">
        <v>69</v>
      </c>
      <c r="B30" s="5"/>
      <c r="C30" s="5"/>
      <c r="D30" s="5">
        <f>CONFIDENCE(0.05,D29,5)</f>
        <v>1.6188203060127357</v>
      </c>
      <c r="E30" s="5">
        <f t="shared" ref="E30:H30" si="8">CONFIDENCE(0.05,E29,5)</f>
        <v>5.3690195580893691</v>
      </c>
      <c r="F30" s="5">
        <f t="shared" si="8"/>
        <v>1.5922822682106291E-2</v>
      </c>
      <c r="G30" s="5">
        <f t="shared" si="8"/>
        <v>1.8364301764292781E-2</v>
      </c>
      <c r="H30" s="5">
        <f t="shared" si="8"/>
        <v>9.0752588491203152E-4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17</v>
      </c>
      <c r="B32" s="5" t="s">
        <v>52</v>
      </c>
      <c r="C32" s="5" t="s">
        <v>20</v>
      </c>
      <c r="D32" s="5">
        <v>73.2</v>
      </c>
      <c r="E32" s="5">
        <v>336.51666666699998</v>
      </c>
      <c r="F32" s="5">
        <v>70.372559999999993</v>
      </c>
      <c r="G32" s="5">
        <v>78.190911111099993</v>
      </c>
      <c r="H32" s="5">
        <v>99.992599999999996</v>
      </c>
    </row>
    <row r="33" spans="1:8" x14ac:dyDescent="0.25">
      <c r="A33" s="5" t="s">
        <v>17</v>
      </c>
      <c r="B33" s="5" t="s">
        <v>53</v>
      </c>
      <c r="C33" s="5" t="s">
        <v>20</v>
      </c>
      <c r="D33" s="5">
        <v>64.05</v>
      </c>
      <c r="E33" s="5">
        <v>295.85000000000002</v>
      </c>
      <c r="F33" s="5">
        <v>70.374070000000003</v>
      </c>
      <c r="G33" s="5">
        <v>78.192899999999995</v>
      </c>
      <c r="H33" s="5">
        <v>99.995400000000004</v>
      </c>
    </row>
    <row r="34" spans="1:8" x14ac:dyDescent="0.25">
      <c r="A34" s="5" t="s">
        <v>17</v>
      </c>
      <c r="B34" s="5" t="s">
        <v>54</v>
      </c>
      <c r="C34" s="5" t="s">
        <v>20</v>
      </c>
      <c r="D34" s="5">
        <v>53.883333333300001</v>
      </c>
      <c r="E34" s="5">
        <v>254.16666666699999</v>
      </c>
      <c r="F34" s="5">
        <v>70.366230000000002</v>
      </c>
      <c r="G34" s="5">
        <v>78.183644444400002</v>
      </c>
      <c r="H34" s="5">
        <v>99.990499999999997</v>
      </c>
    </row>
    <row r="35" spans="1:8" x14ac:dyDescent="0.25">
      <c r="A35" s="5" t="s">
        <v>17</v>
      </c>
      <c r="B35" s="5" t="s">
        <v>55</v>
      </c>
      <c r="C35" s="5" t="s">
        <v>20</v>
      </c>
      <c r="D35" s="5">
        <v>58.9666666667</v>
      </c>
      <c r="E35" s="5">
        <v>271.45</v>
      </c>
      <c r="F35" s="5">
        <v>70.336479999999995</v>
      </c>
      <c r="G35" s="5">
        <v>78.150922222199995</v>
      </c>
      <c r="H35" s="5">
        <v>99.993499999999997</v>
      </c>
    </row>
    <row r="36" spans="1:8" x14ac:dyDescent="0.25">
      <c r="A36" s="5" t="s">
        <v>17</v>
      </c>
      <c r="B36" s="5" t="s">
        <v>56</v>
      </c>
      <c r="C36" s="5" t="s">
        <v>20</v>
      </c>
      <c r="D36" s="5">
        <v>55.916666666700003</v>
      </c>
      <c r="E36" s="5">
        <v>260.26666666699998</v>
      </c>
      <c r="F36" s="5">
        <v>70.402299999999997</v>
      </c>
      <c r="G36" s="5">
        <v>78.223922222200002</v>
      </c>
      <c r="H36" s="5">
        <v>99.9923</v>
      </c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 t="s">
        <v>67</v>
      </c>
      <c r="B38" s="5"/>
      <c r="C38" s="5"/>
      <c r="D38" s="5">
        <f>AVERAGE(D32:D36)</f>
        <v>61.203333333340005</v>
      </c>
      <c r="E38" s="5">
        <f t="shared" ref="E38:H38" si="9">AVERAGE(E32:E36)</f>
        <v>283.65000000020001</v>
      </c>
      <c r="F38" s="5">
        <f t="shared" si="9"/>
        <v>70.370328000000001</v>
      </c>
      <c r="G38" s="5">
        <f t="shared" si="9"/>
        <v>78.188459999979997</v>
      </c>
      <c r="H38" s="5">
        <f t="shared" si="9"/>
        <v>99.992859999999993</v>
      </c>
    </row>
    <row r="39" spans="1:8" x14ac:dyDescent="0.25">
      <c r="A39" s="5" t="s">
        <v>68</v>
      </c>
      <c r="B39" s="5"/>
      <c r="C39" s="5"/>
      <c r="D39" s="5">
        <f>STDEVA(D32:D36)</f>
        <v>7.7226524660318603</v>
      </c>
      <c r="E39" s="5">
        <f t="shared" ref="E39:H39" si="10">STDEVA(E32:E36)</f>
        <v>33.573098109448566</v>
      </c>
      <c r="F39" s="5">
        <f t="shared" si="10"/>
        <v>2.3471652476978164E-2</v>
      </c>
      <c r="G39" s="5">
        <f t="shared" si="10"/>
        <v>2.6055542053879964E-2</v>
      </c>
      <c r="H39" s="5">
        <f t="shared" si="10"/>
        <v>1.7896927110561333E-3</v>
      </c>
    </row>
    <row r="40" spans="1:8" x14ac:dyDescent="0.25">
      <c r="A40" s="5" t="s">
        <v>70</v>
      </c>
      <c r="B40" s="5"/>
      <c r="C40" s="5"/>
      <c r="D40" s="5">
        <f>CONFIDENCE(0.05,D39,5)</f>
        <v>6.7690789595162464</v>
      </c>
      <c r="E40" s="5">
        <f t="shared" ref="E40:H40" si="11">CONFIDENCE(0.05,E39,5)</f>
        <v>29.427577249920674</v>
      </c>
      <c r="F40" s="5">
        <f t="shared" si="11"/>
        <v>2.0573432460651509E-2</v>
      </c>
      <c r="G40" s="5">
        <f t="shared" si="11"/>
        <v>2.283826991716682E-2</v>
      </c>
      <c r="H40" s="5">
        <f t="shared" si="11"/>
        <v>1.5687060019463114E-3</v>
      </c>
    </row>
    <row r="42" spans="1:8" x14ac:dyDescent="0.25">
      <c r="A42" t="s">
        <v>81</v>
      </c>
      <c r="C42" s="17"/>
    </row>
  </sheetData>
  <sortState ref="A2:H381">
    <sortCondition ref="A2:A381"/>
    <sortCondition ref="C2:C38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30" sqref="A30"/>
    </sheetView>
  </sheetViews>
  <sheetFormatPr defaultColWidth="11" defaultRowHeight="15.75" x14ac:dyDescent="0.25"/>
  <cols>
    <col min="3" max="3" width="14.5" bestFit="1" customWidth="1"/>
  </cols>
  <sheetData>
    <row r="1" spans="1:13" x14ac:dyDescent="0.25">
      <c r="A1" s="5" t="s">
        <v>0</v>
      </c>
      <c r="B1" s="5" t="s">
        <v>48</v>
      </c>
      <c r="C1" s="5" t="s">
        <v>1</v>
      </c>
      <c r="D1" s="5" t="s">
        <v>2</v>
      </c>
      <c r="E1" s="5" t="s">
        <v>3</v>
      </c>
      <c r="F1" s="5" t="s">
        <v>42</v>
      </c>
      <c r="G1" s="5" t="s">
        <v>43</v>
      </c>
      <c r="H1" s="5" t="s">
        <v>44</v>
      </c>
      <c r="I1" s="5" t="s">
        <v>45</v>
      </c>
      <c r="J1" s="5" t="s">
        <v>46</v>
      </c>
      <c r="K1" s="5" t="s">
        <v>47</v>
      </c>
      <c r="L1" s="5" t="s">
        <v>49</v>
      </c>
      <c r="M1" s="5" t="s">
        <v>50</v>
      </c>
    </row>
    <row r="2" spans="1:13" x14ac:dyDescent="0.25">
      <c r="A2" s="5" t="s">
        <v>71</v>
      </c>
      <c r="B2" s="5" t="s">
        <v>57</v>
      </c>
      <c r="C2" s="5" t="s">
        <v>72</v>
      </c>
      <c r="D2" s="5">
        <v>12.642866666669999</v>
      </c>
      <c r="E2" s="5">
        <v>83.952083333399997</v>
      </c>
      <c r="F2" s="5">
        <v>2.84815</v>
      </c>
      <c r="G2" s="5">
        <v>79.859863047999994</v>
      </c>
      <c r="H2" s="5">
        <v>99.958718304399994</v>
      </c>
      <c r="I2" s="5">
        <v>4.42685</v>
      </c>
      <c r="J2" s="5">
        <v>79.809754460700006</v>
      </c>
      <c r="K2" s="5">
        <v>99.946538469000004</v>
      </c>
      <c r="L2" s="5">
        <f>AVERAGE(G2,J2)</f>
        <v>79.834808754350007</v>
      </c>
      <c r="M2" s="5">
        <f>AVERAGE(H2,K2)</f>
        <v>99.952628386699999</v>
      </c>
    </row>
    <row r="3" spans="1:13" x14ac:dyDescent="0.25">
      <c r="A3" s="5" t="s">
        <v>71</v>
      </c>
      <c r="B3" s="5" t="s">
        <v>58</v>
      </c>
      <c r="C3" s="5" t="s">
        <v>72</v>
      </c>
      <c r="D3" s="5">
        <v>16.531750000000002</v>
      </c>
      <c r="E3" s="5">
        <v>97.746616666699992</v>
      </c>
      <c r="F3" s="5">
        <v>2.8422900000000002</v>
      </c>
      <c r="G3" s="5">
        <v>79.714641609899999</v>
      </c>
      <c r="H3" s="5">
        <v>99.959267739699996</v>
      </c>
      <c r="I3" s="5">
        <v>4.4238200000000001</v>
      </c>
      <c r="J3" s="5">
        <v>79.728724296600006</v>
      </c>
      <c r="K3" s="5">
        <v>99.945279268299998</v>
      </c>
      <c r="L3" s="5">
        <f t="shared" ref="L3:M6" si="0">AVERAGE(G3,J3)</f>
        <v>79.721682953249996</v>
      </c>
      <c r="M3" s="5">
        <f t="shared" si="0"/>
        <v>99.952273504000004</v>
      </c>
    </row>
    <row r="4" spans="1:13" x14ac:dyDescent="0.25">
      <c r="A4" s="5" t="s">
        <v>71</v>
      </c>
      <c r="B4" s="5" t="s">
        <v>59</v>
      </c>
      <c r="C4" s="5" t="s">
        <v>72</v>
      </c>
      <c r="D4" s="5">
        <v>16.712266666670001</v>
      </c>
      <c r="E4" s="5">
        <v>99.210583333399995</v>
      </c>
      <c r="F4" s="5">
        <v>2.8468900000000001</v>
      </c>
      <c r="G4" s="5">
        <v>79.985574263999993</v>
      </c>
      <c r="H4" s="5">
        <v>99.957198692800006</v>
      </c>
      <c r="I4" s="5">
        <v>4.43194</v>
      </c>
      <c r="J4" s="5">
        <v>79.754678299800005</v>
      </c>
      <c r="K4" s="5">
        <v>99.945496458400001</v>
      </c>
      <c r="L4" s="5">
        <f t="shared" si="0"/>
        <v>79.870126281899999</v>
      </c>
      <c r="M4" s="5">
        <f t="shared" si="0"/>
        <v>99.95134757560001</v>
      </c>
    </row>
    <row r="5" spans="1:13" x14ac:dyDescent="0.25">
      <c r="A5" s="5" t="s">
        <v>71</v>
      </c>
      <c r="B5" s="5" t="s">
        <v>60</v>
      </c>
      <c r="C5" s="5" t="s">
        <v>72</v>
      </c>
      <c r="D5" s="5">
        <v>16.659383333329998</v>
      </c>
      <c r="E5" s="5">
        <v>98.537750000000003</v>
      </c>
      <c r="F5" s="5">
        <v>2.8475999999999999</v>
      </c>
      <c r="G5" s="5">
        <v>79.838131950600001</v>
      </c>
      <c r="H5" s="5">
        <v>99.959422617499996</v>
      </c>
      <c r="I5" s="5">
        <v>4.4315800000000003</v>
      </c>
      <c r="J5" s="5">
        <v>79.861263114899998</v>
      </c>
      <c r="K5" s="5">
        <v>99.943576693799997</v>
      </c>
      <c r="L5" s="5">
        <f t="shared" si="0"/>
        <v>79.84969753275</v>
      </c>
      <c r="M5" s="5">
        <f t="shared" si="0"/>
        <v>99.951499655649997</v>
      </c>
    </row>
    <row r="6" spans="1:13" x14ac:dyDescent="0.25">
      <c r="A6" s="5" t="s">
        <v>71</v>
      </c>
      <c r="B6" s="5" t="s">
        <v>61</v>
      </c>
      <c r="C6" s="5" t="s">
        <v>72</v>
      </c>
      <c r="D6" s="5">
        <v>16.597633333330002</v>
      </c>
      <c r="E6" s="5">
        <v>98.096583333300003</v>
      </c>
      <c r="F6" s="5">
        <v>2.8391199999999999</v>
      </c>
      <c r="G6" s="5">
        <v>79.668066318499996</v>
      </c>
      <c r="H6" s="5">
        <v>99.959931529100004</v>
      </c>
      <c r="I6" s="5">
        <v>4.4362700000000004</v>
      </c>
      <c r="J6" s="5">
        <v>79.928858453499998</v>
      </c>
      <c r="K6" s="5">
        <v>99.944664961699999</v>
      </c>
      <c r="L6" s="5">
        <f t="shared" si="0"/>
        <v>79.798462385999997</v>
      </c>
      <c r="M6" s="5">
        <f t="shared" si="0"/>
        <v>99.952298245400002</v>
      </c>
    </row>
    <row r="7" spans="1:13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5" t="s">
        <v>67</v>
      </c>
      <c r="B8" s="5"/>
      <c r="C8" s="5"/>
      <c r="D8" s="5">
        <f>AVERAGE(D2:D6)</f>
        <v>15.82878</v>
      </c>
      <c r="E8" s="5">
        <f t="shared" ref="E8:M8" si="1">AVERAGE(E2:E6)</f>
        <v>95.508723333359995</v>
      </c>
      <c r="F8" s="5">
        <f t="shared" si="1"/>
        <v>2.8448099999999998</v>
      </c>
      <c r="G8" s="5">
        <f t="shared" si="1"/>
        <v>79.813255438199988</v>
      </c>
      <c r="H8" s="5">
        <f t="shared" si="1"/>
        <v>99.958907776699988</v>
      </c>
      <c r="I8" s="5">
        <f t="shared" si="1"/>
        <v>4.4300920000000001</v>
      </c>
      <c r="J8" s="5">
        <f t="shared" si="1"/>
        <v>79.816655725100006</v>
      </c>
      <c r="K8" s="5">
        <f t="shared" si="1"/>
        <v>99.945111170240011</v>
      </c>
      <c r="L8" s="5">
        <f t="shared" si="1"/>
        <v>79.814955581649997</v>
      </c>
      <c r="M8" s="5">
        <f t="shared" si="1"/>
        <v>99.95200947347</v>
      </c>
    </row>
    <row r="9" spans="1:13" x14ac:dyDescent="0.25">
      <c r="A9" s="5" t="s">
        <v>68</v>
      </c>
      <c r="B9" s="5"/>
      <c r="C9" s="5"/>
      <c r="D9" s="5">
        <f>STDEVA(D2:D6)</f>
        <v>1.782259564715899</v>
      </c>
      <c r="E9" s="5">
        <f t="shared" ref="E9:M9" si="2">STDEVA(E2:E6)</f>
        <v>6.4834382091311111</v>
      </c>
      <c r="F9" s="5">
        <f t="shared" si="2"/>
        <v>3.9367689797599349E-3</v>
      </c>
      <c r="G9" s="5">
        <f t="shared" si="2"/>
        <v>0.12578697815830189</v>
      </c>
      <c r="H9" s="5">
        <f t="shared" si="2"/>
        <v>1.0487577075889902E-3</v>
      </c>
      <c r="I9" s="5">
        <f t="shared" si="2"/>
        <v>4.8385297353639558E-3</v>
      </c>
      <c r="J9" s="5">
        <f t="shared" si="2"/>
        <v>8.0932126347262864E-2</v>
      </c>
      <c r="K9" s="5">
        <f t="shared" si="2"/>
        <v>1.0917423780834629E-3</v>
      </c>
      <c r="L9" s="5">
        <f t="shared" si="2"/>
        <v>5.8345450786588531E-2</v>
      </c>
      <c r="M9" s="5">
        <f t="shared" si="2"/>
        <v>5.5546780610773257E-4</v>
      </c>
    </row>
    <row r="10" spans="1:13" x14ac:dyDescent="0.25">
      <c r="A10" s="5" t="s">
        <v>69</v>
      </c>
      <c r="B10" s="5"/>
      <c r="C10" s="5"/>
      <c r="D10" s="5">
        <f>CONFIDENCE(0.05,D9,5)</f>
        <v>1.5621906816316917</v>
      </c>
      <c r="E10" s="5">
        <f t="shared" ref="E10:L10" si="3">CONFIDENCE(0.05,E9,5)</f>
        <v>5.6828797307388825</v>
      </c>
      <c r="F10" s="5">
        <f t="shared" si="3"/>
        <v>3.450666747802254E-3</v>
      </c>
      <c r="G10" s="5">
        <f t="shared" si="3"/>
        <v>0.11025512166676571</v>
      </c>
      <c r="H10" s="5">
        <f t="shared" si="3"/>
        <v>9.1925977030517302E-4</v>
      </c>
      <c r="I10" s="5">
        <f t="shared" si="3"/>
        <v>4.2410803762965481E-3</v>
      </c>
      <c r="J10" s="5">
        <f t="shared" si="3"/>
        <v>7.093883300016772E-2</v>
      </c>
      <c r="K10" s="5">
        <f t="shared" si="3"/>
        <v>9.5693680289283547E-4</v>
      </c>
      <c r="L10" s="5">
        <f t="shared" si="3"/>
        <v>5.1141102754546475E-2</v>
      </c>
      <c r="M10" s="5">
        <f>CONFIDENCE(0.05,M9,5)</f>
        <v>4.8688005261804965E-4</v>
      </c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5" t="s">
        <v>73</v>
      </c>
      <c r="B12" s="5" t="s">
        <v>52</v>
      </c>
      <c r="C12" s="5" t="s">
        <v>28</v>
      </c>
      <c r="D12" s="5">
        <v>25.924016666699998</v>
      </c>
      <c r="E12" s="5">
        <v>71.729583333299999</v>
      </c>
      <c r="F12" s="5">
        <v>1.0098</v>
      </c>
      <c r="G12" s="5">
        <v>27.9338330641</v>
      </c>
      <c r="H12" s="5">
        <v>99.971508064000005</v>
      </c>
      <c r="I12" s="5">
        <v>1.53959</v>
      </c>
      <c r="J12" s="5">
        <v>27.476912303199999</v>
      </c>
      <c r="K12" s="5">
        <v>99.965180704800005</v>
      </c>
      <c r="L12" s="5">
        <f>AVERAGE(G12,J12)</f>
        <v>27.705372683649998</v>
      </c>
      <c r="M12" s="5">
        <f>AVERAGE(H12,K12)</f>
        <v>99.968344384400012</v>
      </c>
    </row>
    <row r="13" spans="1:13" x14ac:dyDescent="0.25">
      <c r="A13" s="5" t="s">
        <v>73</v>
      </c>
      <c r="B13" s="5" t="s">
        <v>53</v>
      </c>
      <c r="C13" s="5" t="s">
        <v>28</v>
      </c>
      <c r="D13" s="5">
        <v>25.4907</v>
      </c>
      <c r="E13" s="5">
        <v>77.392650000000003</v>
      </c>
      <c r="F13" s="5">
        <v>1.00501</v>
      </c>
      <c r="G13" s="5">
        <v>27.860124904700001</v>
      </c>
      <c r="H13" s="5">
        <v>99.973705408499995</v>
      </c>
      <c r="I13" s="5">
        <v>1.5400799999999999</v>
      </c>
      <c r="J13" s="5">
        <v>27.490280320699998</v>
      </c>
      <c r="K13" s="5">
        <v>99.965519167699995</v>
      </c>
      <c r="L13" s="5">
        <f t="shared" ref="L13:M16" si="4">AVERAGE(G13,J13)</f>
        <v>27.675202612699998</v>
      </c>
      <c r="M13" s="5">
        <f t="shared" si="4"/>
        <v>99.969612288099995</v>
      </c>
    </row>
    <row r="14" spans="1:13" x14ac:dyDescent="0.25">
      <c r="A14" s="5" t="s">
        <v>73</v>
      </c>
      <c r="B14" s="5" t="s">
        <v>54</v>
      </c>
      <c r="C14" s="5" t="s">
        <v>28</v>
      </c>
      <c r="D14" s="5">
        <v>22.870766666670001</v>
      </c>
      <c r="E14" s="5">
        <v>77.114533333400004</v>
      </c>
      <c r="F14" s="5">
        <v>1.00664</v>
      </c>
      <c r="G14" s="5">
        <v>27.933185464800001</v>
      </c>
      <c r="H14" s="5">
        <v>99.972173968600003</v>
      </c>
      <c r="I14" s="5">
        <v>1.5434699999999999</v>
      </c>
      <c r="J14" s="5">
        <v>27.504287758699999</v>
      </c>
      <c r="K14" s="5">
        <v>99.965262060399994</v>
      </c>
      <c r="L14" s="5">
        <f t="shared" si="4"/>
        <v>27.71873661175</v>
      </c>
      <c r="M14" s="5">
        <f t="shared" si="4"/>
        <v>99.968718014499999</v>
      </c>
    </row>
    <row r="15" spans="1:13" x14ac:dyDescent="0.25">
      <c r="A15" s="5" t="s">
        <v>73</v>
      </c>
      <c r="B15" s="5" t="s">
        <v>55</v>
      </c>
      <c r="C15" s="5" t="s">
        <v>28</v>
      </c>
      <c r="D15" s="5">
        <v>19.700300000029998</v>
      </c>
      <c r="E15" s="5">
        <v>75.017949999999999</v>
      </c>
      <c r="F15" s="5">
        <v>1.0087299999999999</v>
      </c>
      <c r="G15" s="5">
        <v>27.9178322076</v>
      </c>
      <c r="H15" s="5">
        <v>99.972357629900003</v>
      </c>
      <c r="I15" s="5">
        <v>1.5436799999999999</v>
      </c>
      <c r="J15" s="5">
        <v>27.550562535600001</v>
      </c>
      <c r="K15" s="5">
        <v>99.964800236299993</v>
      </c>
      <c r="L15" s="5">
        <f t="shared" si="4"/>
        <v>27.734197371600001</v>
      </c>
      <c r="M15" s="5">
        <f t="shared" si="4"/>
        <v>99.968578933099991</v>
      </c>
    </row>
    <row r="16" spans="1:13" x14ac:dyDescent="0.25">
      <c r="A16" s="5" t="s">
        <v>73</v>
      </c>
      <c r="B16" s="5" t="s">
        <v>56</v>
      </c>
      <c r="C16" s="5" t="s">
        <v>28</v>
      </c>
      <c r="D16" s="5">
        <v>22.683599999999998</v>
      </c>
      <c r="E16" s="5">
        <v>76.5431166666</v>
      </c>
      <c r="F16" s="5">
        <v>1.0014400000000001</v>
      </c>
      <c r="G16" s="5">
        <v>27.721071018100002</v>
      </c>
      <c r="H16" s="5">
        <v>99.972016329200002</v>
      </c>
      <c r="I16" s="5">
        <v>1.55142</v>
      </c>
      <c r="J16" s="5">
        <v>27.683396416299999</v>
      </c>
      <c r="K16" s="5">
        <v>99.965053225299997</v>
      </c>
      <c r="L16" s="5">
        <f t="shared" si="4"/>
        <v>27.702233717200002</v>
      </c>
      <c r="M16" s="5">
        <f t="shared" si="4"/>
        <v>99.968534777249999</v>
      </c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5" t="s">
        <v>67</v>
      </c>
      <c r="B18" s="5"/>
      <c r="C18" s="5"/>
      <c r="D18" s="5">
        <f>AVERAGE(D12:D16)</f>
        <v>23.333876666679998</v>
      </c>
      <c r="E18" s="5">
        <f t="shared" ref="E18:M18" si="5">AVERAGE(E12:E16)</f>
        <v>75.559566666660004</v>
      </c>
      <c r="F18" s="5">
        <f t="shared" si="5"/>
        <v>1.006324</v>
      </c>
      <c r="G18" s="5">
        <f t="shared" si="5"/>
        <v>27.87320933186</v>
      </c>
      <c r="H18" s="5">
        <f t="shared" si="5"/>
        <v>99.972352280039999</v>
      </c>
      <c r="I18" s="5">
        <f t="shared" si="5"/>
        <v>1.5436480000000001</v>
      </c>
      <c r="J18" s="5">
        <f t="shared" si="5"/>
        <v>27.5410878669</v>
      </c>
      <c r="K18" s="5">
        <f t="shared" si="5"/>
        <v>99.965163078899991</v>
      </c>
      <c r="L18" s="5">
        <f t="shared" si="5"/>
        <v>27.707148599380002</v>
      </c>
      <c r="M18" s="5">
        <f t="shared" si="5"/>
        <v>99.968757679470002</v>
      </c>
    </row>
    <row r="19" spans="1:13" x14ac:dyDescent="0.25">
      <c r="A19" s="5" t="s">
        <v>68</v>
      </c>
      <c r="B19" s="5"/>
      <c r="C19" s="5"/>
      <c r="D19" s="5">
        <f>STDEVA(D12:D16)</f>
        <v>2.5100260017885399</v>
      </c>
      <c r="E19" s="5">
        <f t="shared" ref="E19:M19" si="6">STDEVA(E12:E16)</f>
        <v>2.3295711725252497</v>
      </c>
      <c r="F19" s="5">
        <f t="shared" si="6"/>
        <v>3.2996711957405237E-3</v>
      </c>
      <c r="G19" s="5">
        <f t="shared" si="6"/>
        <v>9.0250821631013931E-2</v>
      </c>
      <c r="H19" s="5">
        <f t="shared" si="6"/>
        <v>8.1980850034698281E-4</v>
      </c>
      <c r="I19" s="5">
        <f t="shared" si="6"/>
        <v>4.7337796737913617E-3</v>
      </c>
      <c r="J19" s="5">
        <f t="shared" si="6"/>
        <v>8.4255044759819514E-2</v>
      </c>
      <c r="K19" s="5">
        <f t="shared" si="6"/>
        <v>2.6487252074680791E-4</v>
      </c>
      <c r="L19" s="5">
        <f t="shared" si="6"/>
        <v>2.1873352039519123E-2</v>
      </c>
      <c r="M19" s="5">
        <f t="shared" si="6"/>
        <v>4.9607905107351322E-4</v>
      </c>
    </row>
    <row r="20" spans="1:13" x14ac:dyDescent="0.25">
      <c r="A20" s="5" t="s">
        <v>69</v>
      </c>
      <c r="B20" s="5"/>
      <c r="C20" s="5"/>
      <c r="D20" s="5">
        <f>CONFIDENCE(0.05,D19,5)</f>
        <v>2.2000943680009692</v>
      </c>
      <c r="E20" s="5">
        <f t="shared" ref="E20:M20" si="7">CONFIDENCE(0.05,E19,5)</f>
        <v>2.0419216425957973</v>
      </c>
      <c r="F20" s="5">
        <f t="shared" si="7"/>
        <v>2.8922361795578498E-3</v>
      </c>
      <c r="G20" s="5">
        <f t="shared" si="7"/>
        <v>7.9106879465140223E-2</v>
      </c>
      <c r="H20" s="5">
        <f t="shared" si="7"/>
        <v>7.1858062951041441E-4</v>
      </c>
      <c r="I20" s="5">
        <f t="shared" si="7"/>
        <v>4.1492645862013849E-3</v>
      </c>
      <c r="J20" s="5">
        <f t="shared" si="7"/>
        <v>7.3851445889270562E-2</v>
      </c>
      <c r="K20" s="5">
        <f t="shared" si="7"/>
        <v>2.3216673481391532E-4</v>
      </c>
      <c r="L20" s="5">
        <f t="shared" si="7"/>
        <v>1.9172486100605249E-2</v>
      </c>
      <c r="M20" s="5">
        <f t="shared" si="7"/>
        <v>4.348244701737754E-4</v>
      </c>
    </row>
    <row r="21" spans="1:13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5" t="s">
        <v>74</v>
      </c>
      <c r="B22" s="5" t="s">
        <v>57</v>
      </c>
      <c r="C22" s="25" t="s">
        <v>76</v>
      </c>
      <c r="D22" s="5">
        <v>352.61348333299998</v>
      </c>
      <c r="E22" s="5">
        <v>1769.81675</v>
      </c>
      <c r="F22" s="5">
        <v>3.9359600000000001</v>
      </c>
      <c r="G22" s="5">
        <v>99.2657597197</v>
      </c>
      <c r="H22" s="5">
        <v>99.538552937199995</v>
      </c>
      <c r="I22" s="5">
        <v>6.0175299999999998</v>
      </c>
      <c r="J22" s="5">
        <v>98.235231898199999</v>
      </c>
      <c r="K22" s="5">
        <v>99.332540244800001</v>
      </c>
      <c r="L22" s="5">
        <f>AVERAGE(H22,J22)</f>
        <v>98.886892417699997</v>
      </c>
      <c r="M22" s="5">
        <f>AVERAGE(I22,K22)</f>
        <v>52.675035122399997</v>
      </c>
    </row>
    <row r="23" spans="1:13" x14ac:dyDescent="0.25">
      <c r="A23" s="5" t="s">
        <v>74</v>
      </c>
      <c r="B23" s="5" t="s">
        <v>58</v>
      </c>
      <c r="C23" s="25" t="s">
        <v>76</v>
      </c>
      <c r="D23" s="5">
        <v>294.83621666599998</v>
      </c>
      <c r="E23" s="5">
        <v>1454.836733333</v>
      </c>
      <c r="F23" s="5">
        <v>3.9350299999999998</v>
      </c>
      <c r="G23" s="5">
        <v>99.246078241800006</v>
      </c>
      <c r="H23" s="5">
        <v>99.538512818499996</v>
      </c>
      <c r="I23" s="5">
        <v>6.0258399999999996</v>
      </c>
      <c r="J23" s="5">
        <v>98.236416155499995</v>
      </c>
      <c r="K23" s="5">
        <v>99.324105857700005</v>
      </c>
      <c r="L23" s="5">
        <f t="shared" ref="L23:M26" si="8">AVERAGE(H23,J23)</f>
        <v>98.887464486999988</v>
      </c>
      <c r="M23" s="5">
        <f t="shared" si="8"/>
        <v>52.674972928850003</v>
      </c>
    </row>
    <row r="24" spans="1:13" x14ac:dyDescent="0.25">
      <c r="A24" s="5" t="s">
        <v>74</v>
      </c>
      <c r="B24" s="5" t="s">
        <v>59</v>
      </c>
      <c r="C24" s="25" t="s">
        <v>76</v>
      </c>
      <c r="D24" s="5">
        <v>286.68906666600003</v>
      </c>
      <c r="E24" s="5">
        <v>1424.1049333330002</v>
      </c>
      <c r="F24" s="5">
        <v>3.9323399999999999</v>
      </c>
      <c r="G24" s="5">
        <v>99.323472896200002</v>
      </c>
      <c r="H24" s="5">
        <v>99.535248275599997</v>
      </c>
      <c r="I24" s="5">
        <v>6.0261300000000002</v>
      </c>
      <c r="J24" s="5">
        <v>98.233734737899994</v>
      </c>
      <c r="K24" s="5">
        <v>99.332582917699995</v>
      </c>
      <c r="L24" s="5">
        <f t="shared" si="8"/>
        <v>98.884491506749995</v>
      </c>
      <c r="M24" s="5">
        <f t="shared" si="8"/>
        <v>52.679356458849995</v>
      </c>
    </row>
    <row r="25" spans="1:13" x14ac:dyDescent="0.25">
      <c r="A25" s="5" t="s">
        <v>74</v>
      </c>
      <c r="B25" s="5" t="s">
        <v>60</v>
      </c>
      <c r="C25" s="25" t="s">
        <v>76</v>
      </c>
      <c r="D25" s="5">
        <v>303.56190000000004</v>
      </c>
      <c r="E25" s="5">
        <v>1434.3464333339998</v>
      </c>
      <c r="F25" s="5">
        <v>3.9364400000000002</v>
      </c>
      <c r="G25" s="5">
        <v>99.238987059699994</v>
      </c>
      <c r="H25" s="5">
        <v>99.538226278099998</v>
      </c>
      <c r="I25" s="5">
        <v>6.0210800000000004</v>
      </c>
      <c r="J25" s="5">
        <v>98.242532358600002</v>
      </c>
      <c r="K25" s="5">
        <v>99.328051640699996</v>
      </c>
      <c r="L25" s="5">
        <f t="shared" si="8"/>
        <v>98.89037931835</v>
      </c>
      <c r="M25" s="5">
        <f t="shared" si="8"/>
        <v>52.674565820349997</v>
      </c>
    </row>
    <row r="26" spans="1:13" x14ac:dyDescent="0.25">
      <c r="A26" s="5" t="s">
        <v>74</v>
      </c>
      <c r="B26" s="5" t="s">
        <v>61</v>
      </c>
      <c r="C26" s="25" t="s">
        <v>76</v>
      </c>
      <c r="D26" s="5">
        <v>293.75111666700002</v>
      </c>
      <c r="E26" s="5">
        <v>1415.248933333</v>
      </c>
      <c r="F26" s="5">
        <v>3.9342000000000001</v>
      </c>
      <c r="G26" s="5">
        <v>99.232182887799993</v>
      </c>
      <c r="H26" s="5">
        <v>99.537720122699994</v>
      </c>
      <c r="I26" s="5">
        <v>6.0285200000000003</v>
      </c>
      <c r="J26" s="5">
        <v>98.265582952299994</v>
      </c>
      <c r="K26" s="5">
        <v>99.324119009100002</v>
      </c>
      <c r="L26" s="5">
        <f>AVERAGE(H26,J26)</f>
        <v>98.901651537499987</v>
      </c>
      <c r="M26" s="5">
        <f t="shared" si="8"/>
        <v>52.676319504550001</v>
      </c>
    </row>
    <row r="27" spans="1:1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 t="s">
        <v>67</v>
      </c>
      <c r="B28" s="5"/>
      <c r="C28" s="5"/>
      <c r="D28" s="5">
        <f>AVERAGE(D22:D26)</f>
        <v>306.29035666640004</v>
      </c>
      <c r="E28" s="5">
        <f t="shared" ref="E28:M28" si="9">AVERAGE(E22:E26)</f>
        <v>1499.6707566665998</v>
      </c>
      <c r="F28" s="5">
        <f t="shared" si="9"/>
        <v>3.9347940000000001</v>
      </c>
      <c r="G28" s="5">
        <f t="shared" si="9"/>
        <v>99.261296161040008</v>
      </c>
      <c r="H28" s="5">
        <f t="shared" si="9"/>
        <v>99.53765208642001</v>
      </c>
      <c r="I28" s="5">
        <f t="shared" si="9"/>
        <v>6.0238199999999997</v>
      </c>
      <c r="J28" s="5">
        <f t="shared" si="9"/>
        <v>98.242699620499991</v>
      </c>
      <c r="K28" s="5">
        <f t="shared" si="9"/>
        <v>99.328279933999994</v>
      </c>
      <c r="L28" s="5">
        <f t="shared" si="9"/>
        <v>98.890175853460008</v>
      </c>
      <c r="M28" s="5">
        <f t="shared" si="9"/>
        <v>52.676049966999997</v>
      </c>
    </row>
    <row r="29" spans="1:13" x14ac:dyDescent="0.25">
      <c r="A29" s="5" t="s">
        <v>68</v>
      </c>
      <c r="B29" s="5"/>
      <c r="C29" s="5"/>
      <c r="D29" s="5">
        <f>STDEVA(D22:D26)</f>
        <v>26.579677257922942</v>
      </c>
      <c r="E29" s="5">
        <f t="shared" ref="E29:M29" si="10">STDEVA(E22:E26)</f>
        <v>151.73451526620735</v>
      </c>
      <c r="F29" s="5">
        <f t="shared" si="10"/>
        <v>1.6201481413747963E-3</v>
      </c>
      <c r="G29" s="5">
        <f t="shared" si="10"/>
        <v>3.6955153559446847E-2</v>
      </c>
      <c r="H29" s="5">
        <f t="shared" si="10"/>
        <v>1.3842889258106747E-3</v>
      </c>
      <c r="I29" s="5">
        <f t="shared" si="10"/>
        <v>4.4322172780675581E-3</v>
      </c>
      <c r="J29" s="5">
        <f t="shared" si="10"/>
        <v>1.3222072261940589E-2</v>
      </c>
      <c r="K29" s="5">
        <f t="shared" si="10"/>
        <v>4.2265305998966827E-3</v>
      </c>
      <c r="L29" s="5">
        <f t="shared" si="10"/>
        <v>6.7486476078018236E-3</v>
      </c>
      <c r="M29" s="5">
        <f t="shared" si="10"/>
        <v>1.9620238825228432E-3</v>
      </c>
    </row>
    <row r="30" spans="1:13" x14ac:dyDescent="0.25">
      <c r="A30" s="5" t="s">
        <v>69</v>
      </c>
      <c r="B30" s="5"/>
      <c r="C30" s="5"/>
      <c r="D30" s="5">
        <f>CONFIDENCE(0.05,D29,5)</f>
        <v>23.297686237820198</v>
      </c>
      <c r="E30" s="5">
        <f t="shared" ref="E30:M30" si="11">CONFIDENCE(0.05,E29,5)</f>
        <v>132.99872281429214</v>
      </c>
      <c r="F30" s="5">
        <f t="shared" si="11"/>
        <v>1.4200963649882627E-3</v>
      </c>
      <c r="G30" s="5">
        <f t="shared" si="11"/>
        <v>3.2392025085324044E-2</v>
      </c>
      <c r="H30" s="5">
        <f t="shared" si="11"/>
        <v>1.2133604461435992E-3</v>
      </c>
      <c r="I30" s="5">
        <f t="shared" si="11"/>
        <v>3.8849383489591958E-3</v>
      </c>
      <c r="J30" s="5">
        <f t="shared" si="11"/>
        <v>1.1589444370723309E-2</v>
      </c>
      <c r="K30" s="5">
        <f t="shared" si="11"/>
        <v>3.7046493392461025E-3</v>
      </c>
      <c r="L30" s="5">
        <f t="shared" si="11"/>
        <v>5.9153417466465226E-3</v>
      </c>
      <c r="M30" s="5">
        <f t="shared" si="11"/>
        <v>1.7197581581808504E-3</v>
      </c>
    </row>
    <row r="32" spans="1:13" x14ac:dyDescent="0.25">
      <c r="A32" t="s">
        <v>75</v>
      </c>
    </row>
    <row r="34" spans="1:1" x14ac:dyDescent="0.25">
      <c r="A34" t="s">
        <v>81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A41" sqref="A41"/>
    </sheetView>
  </sheetViews>
  <sheetFormatPr defaultColWidth="11" defaultRowHeight="15.75" x14ac:dyDescent="0.25"/>
  <cols>
    <col min="2" max="2" width="13.375" bestFit="1" customWidth="1"/>
    <col min="3" max="3" width="14.625" bestFit="1" customWidth="1"/>
  </cols>
  <sheetData>
    <row r="1" spans="1:8" x14ac:dyDescent="0.25">
      <c r="A1" s="5" t="s">
        <v>63</v>
      </c>
      <c r="B1" s="5" t="s">
        <v>64</v>
      </c>
      <c r="C1" s="5" t="s">
        <v>1</v>
      </c>
      <c r="D1" s="5" t="s">
        <v>2</v>
      </c>
      <c r="E1" s="5" t="s">
        <v>3</v>
      </c>
      <c r="F1" s="5" t="s">
        <v>65</v>
      </c>
      <c r="G1" s="5" t="s">
        <v>66</v>
      </c>
      <c r="H1" s="5" t="s">
        <v>6</v>
      </c>
    </row>
    <row r="2" spans="1:8" x14ac:dyDescent="0.25">
      <c r="A2" s="5" t="s">
        <v>7</v>
      </c>
      <c r="B2" s="5" t="s">
        <v>57</v>
      </c>
      <c r="C2" s="5" t="s">
        <v>10</v>
      </c>
      <c r="D2" s="5">
        <v>2.6362000000000001</v>
      </c>
      <c r="E2" s="5">
        <v>18.404299999999999</v>
      </c>
      <c r="F2" s="5">
        <v>1.01</v>
      </c>
      <c r="G2" s="5">
        <v>97.77792925</v>
      </c>
      <c r="H2" s="5">
        <v>99.849545610000007</v>
      </c>
    </row>
    <row r="3" spans="1:8" x14ac:dyDescent="0.25">
      <c r="A3" s="5" t="s">
        <v>7</v>
      </c>
      <c r="B3" s="5" t="s">
        <v>58</v>
      </c>
      <c r="C3" s="5" t="s">
        <v>10</v>
      </c>
      <c r="D3" s="5">
        <v>4.2241166669999997</v>
      </c>
      <c r="E3" s="5">
        <v>32.522583330000003</v>
      </c>
      <c r="F3" s="5">
        <v>1.02</v>
      </c>
      <c r="G3" s="5">
        <v>98.292784229999995</v>
      </c>
      <c r="H3" s="5">
        <v>99.425622390000001</v>
      </c>
    </row>
    <row r="4" spans="1:8" x14ac:dyDescent="0.25">
      <c r="A4" s="5" t="s">
        <v>7</v>
      </c>
      <c r="B4" s="5" t="s">
        <v>59</v>
      </c>
      <c r="C4" s="5" t="s">
        <v>10</v>
      </c>
      <c r="D4" s="5">
        <v>2.7724666670000002</v>
      </c>
      <c r="E4" s="5">
        <v>20.72495</v>
      </c>
      <c r="F4" s="5">
        <v>1.02</v>
      </c>
      <c r="G4" s="5">
        <v>98.741438270000003</v>
      </c>
      <c r="H4" s="5">
        <v>99.969010990000001</v>
      </c>
    </row>
    <row r="5" spans="1:8" x14ac:dyDescent="0.25">
      <c r="A5" s="5" t="s">
        <v>7</v>
      </c>
      <c r="B5" s="5" t="s">
        <v>60</v>
      </c>
      <c r="C5" s="5" t="s">
        <v>10</v>
      </c>
      <c r="D5" s="5">
        <v>2.9728500000000002</v>
      </c>
      <c r="E5" s="5">
        <v>20.033516670000001</v>
      </c>
      <c r="F5" s="5">
        <v>1.01</v>
      </c>
      <c r="G5" s="5">
        <v>97.128261769999995</v>
      </c>
      <c r="H5" s="5">
        <v>99.764866620000006</v>
      </c>
    </row>
    <row r="6" spans="1:8" x14ac:dyDescent="0.25">
      <c r="A6" s="5" t="s">
        <v>7</v>
      </c>
      <c r="B6" s="5" t="s">
        <v>61</v>
      </c>
      <c r="C6" s="5" t="s">
        <v>10</v>
      </c>
      <c r="D6" s="5">
        <v>3.9806499999999998</v>
      </c>
      <c r="E6" s="5">
        <v>30.791866670000001</v>
      </c>
      <c r="F6" s="5">
        <v>1.02</v>
      </c>
      <c r="G6" s="5">
        <v>98.668806270000005</v>
      </c>
      <c r="H6" s="5">
        <v>99.962205519999998</v>
      </c>
    </row>
    <row r="7" spans="1:8" x14ac:dyDescent="0.25">
      <c r="A7" s="5"/>
      <c r="B7" s="5"/>
      <c r="C7" s="5"/>
      <c r="D7" s="5"/>
      <c r="E7" s="5"/>
      <c r="F7" s="5"/>
      <c r="G7" s="5"/>
      <c r="H7" s="5"/>
    </row>
    <row r="8" spans="1:8" x14ac:dyDescent="0.25">
      <c r="A8" s="5" t="s">
        <v>67</v>
      </c>
      <c r="B8" s="5"/>
      <c r="C8" s="5"/>
      <c r="D8" s="5">
        <f>AVERAGE(D2:D6)</f>
        <v>3.3172566668000001</v>
      </c>
      <c r="E8" s="5">
        <f t="shared" ref="E8:H8" si="0">AVERAGE(E2:E6)</f>
        <v>24.495443334000001</v>
      </c>
      <c r="F8" s="5">
        <f t="shared" si="0"/>
        <v>1.016</v>
      </c>
      <c r="G8" s="5">
        <f t="shared" si="0"/>
        <v>98.121843957999999</v>
      </c>
      <c r="H8" s="5">
        <f t="shared" si="0"/>
        <v>99.794250226000003</v>
      </c>
    </row>
    <row r="9" spans="1:8" x14ac:dyDescent="0.25">
      <c r="A9" s="5" t="s">
        <v>68</v>
      </c>
      <c r="B9" s="5"/>
      <c r="C9" s="5"/>
      <c r="D9" s="5">
        <f>STDEVA(D2:D6)</f>
        <v>0.73173356727500904</v>
      </c>
      <c r="E9" s="5">
        <f t="shared" ref="E9:H9" si="1">STDEVA(E2:E6)</f>
        <v>6.6201842873422576</v>
      </c>
      <c r="F9" s="5">
        <f t="shared" si="1"/>
        <v>5.4772255750516656E-3</v>
      </c>
      <c r="G9" s="5">
        <f t="shared" si="1"/>
        <v>0.67412319895776163</v>
      </c>
      <c r="H9" s="5">
        <f t="shared" si="1"/>
        <v>0.22279910383785381</v>
      </c>
    </row>
    <row r="10" spans="1:8" x14ac:dyDescent="0.25">
      <c r="A10" s="5" t="s">
        <v>69</v>
      </c>
      <c r="B10" s="5"/>
      <c r="C10" s="5"/>
      <c r="D10" s="5">
        <f>CONFIDENCE(0.05,D9,5)</f>
        <v>0.64138096541305578</v>
      </c>
      <c r="E10" s="5">
        <f t="shared" ref="E10:H10" si="2">CONFIDENCE(0.05,E9,5)</f>
        <v>5.8027407506264002</v>
      </c>
      <c r="F10" s="5">
        <f t="shared" si="2"/>
        <v>4.8009116763553126E-3</v>
      </c>
      <c r="G10" s="5">
        <f t="shared" si="2"/>
        <v>0.59088417901206935</v>
      </c>
      <c r="H10" s="5">
        <f t="shared" si="2"/>
        <v>0.19528843653414116</v>
      </c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5" t="s">
        <v>12</v>
      </c>
      <c r="B12" s="5" t="s">
        <v>52</v>
      </c>
      <c r="C12" s="5" t="s">
        <v>27</v>
      </c>
      <c r="D12" s="5">
        <v>8.4700333329999999</v>
      </c>
      <c r="E12" s="5">
        <v>39.877233330000003</v>
      </c>
      <c r="F12" s="5">
        <v>0.87871999999999995</v>
      </c>
      <c r="G12" s="5">
        <v>77.083548370000003</v>
      </c>
      <c r="H12" s="5">
        <v>99.791592789999996</v>
      </c>
    </row>
    <row r="13" spans="1:8" x14ac:dyDescent="0.25">
      <c r="A13" s="5" t="s">
        <v>12</v>
      </c>
      <c r="B13" s="5" t="s">
        <v>53</v>
      </c>
      <c r="C13" s="5" t="s">
        <v>27</v>
      </c>
      <c r="D13" s="5">
        <v>7.9229666669999999</v>
      </c>
      <c r="E13" s="5">
        <v>40.288766670000001</v>
      </c>
      <c r="F13" s="5">
        <v>0.89807999999999999</v>
      </c>
      <c r="G13" s="5">
        <v>67.405184169999998</v>
      </c>
      <c r="H13" s="5">
        <v>99.469563930000007</v>
      </c>
    </row>
    <row r="14" spans="1:8" x14ac:dyDescent="0.25">
      <c r="A14" s="5" t="s">
        <v>12</v>
      </c>
      <c r="B14" s="5" t="s">
        <v>54</v>
      </c>
      <c r="C14" s="5" t="s">
        <v>27</v>
      </c>
      <c r="D14" s="5">
        <v>5.6249000000000002</v>
      </c>
      <c r="E14" s="5">
        <v>29.124933330000001</v>
      </c>
      <c r="F14" s="5">
        <v>0.89724999999999999</v>
      </c>
      <c r="G14" s="5">
        <v>81.998089399999998</v>
      </c>
      <c r="H14" s="5">
        <v>99.91735817</v>
      </c>
    </row>
    <row r="15" spans="1:8" x14ac:dyDescent="0.25">
      <c r="A15" s="5" t="s">
        <v>12</v>
      </c>
      <c r="B15" s="5" t="s">
        <v>55</v>
      </c>
      <c r="C15" s="5" t="s">
        <v>27</v>
      </c>
      <c r="D15" s="5">
        <v>5.1279500000000002</v>
      </c>
      <c r="E15" s="5">
        <v>28.873950000000001</v>
      </c>
      <c r="F15" s="5">
        <v>0.87192999999999998</v>
      </c>
      <c r="G15" s="5">
        <v>75.155741739999996</v>
      </c>
      <c r="H15" s="5">
        <v>99.752135010000003</v>
      </c>
    </row>
    <row r="16" spans="1:8" x14ac:dyDescent="0.25">
      <c r="A16" s="5" t="s">
        <v>12</v>
      </c>
      <c r="B16" s="5" t="s">
        <v>56</v>
      </c>
      <c r="C16" s="5" t="s">
        <v>27</v>
      </c>
      <c r="D16" s="5">
        <v>5.3452166669999999</v>
      </c>
      <c r="E16" s="5">
        <v>27.395166669999998</v>
      </c>
      <c r="F16" s="5">
        <v>0.90390000000000004</v>
      </c>
      <c r="G16" s="5">
        <v>82.443156579999993</v>
      </c>
      <c r="H16" s="5">
        <v>99.911776200000006</v>
      </c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 t="s">
        <v>67</v>
      </c>
      <c r="B18" s="5"/>
      <c r="C18" s="5"/>
      <c r="D18" s="5">
        <f>AVERAGE(D12:D16)</f>
        <v>6.4982133334000007</v>
      </c>
      <c r="E18" s="5">
        <f t="shared" ref="E18:H18" si="3">AVERAGE(E12:E16)</f>
        <v>33.112010000000005</v>
      </c>
      <c r="F18" s="5">
        <f t="shared" si="3"/>
        <v>0.88997599999999988</v>
      </c>
      <c r="G18" s="5">
        <f t="shared" si="3"/>
        <v>76.817144051999989</v>
      </c>
      <c r="H18" s="5">
        <f t="shared" si="3"/>
        <v>99.768485220000002</v>
      </c>
    </row>
    <row r="19" spans="1:8" x14ac:dyDescent="0.25">
      <c r="A19" s="5" t="s">
        <v>68</v>
      </c>
      <c r="B19" s="5"/>
      <c r="C19" s="5"/>
      <c r="D19" s="5">
        <f>STDEVA(D12:D16)</f>
        <v>1.572235293007302</v>
      </c>
      <c r="E19" s="5">
        <f t="shared" ref="E19:H19" si="4">STDEVA(E12:E16)</f>
        <v>6.3994982928544406</v>
      </c>
      <c r="F19" s="5">
        <f t="shared" si="4"/>
        <v>1.3827683464702274E-2</v>
      </c>
      <c r="G19" s="5">
        <f t="shared" si="4"/>
        <v>6.1218957314609899</v>
      </c>
      <c r="H19" s="5">
        <f t="shared" si="4"/>
        <v>0.18224344087282895</v>
      </c>
    </row>
    <row r="20" spans="1:8" x14ac:dyDescent="0.25">
      <c r="A20" s="5" t="s">
        <v>69</v>
      </c>
      <c r="B20" s="5"/>
      <c r="C20" s="5"/>
      <c r="D20" s="5">
        <f>CONFIDENCE(0.05,D19,5)</f>
        <v>1.3780996734109261</v>
      </c>
      <c r="E20" s="5">
        <f t="shared" ref="E20:H20" si="5">CONFIDENCE(0.05,E19,5)</f>
        <v>5.6093045020682695</v>
      </c>
      <c r="F20" s="5">
        <f t="shared" si="5"/>
        <v>1.2120276240769621E-2</v>
      </c>
      <c r="G20" s="5">
        <f t="shared" si="5"/>
        <v>5.3659795996851161</v>
      </c>
      <c r="H20" s="5">
        <f t="shared" si="5"/>
        <v>0.15974048379727002</v>
      </c>
    </row>
    <row r="21" spans="1:8" x14ac:dyDescent="0.25">
      <c r="A21" s="5"/>
      <c r="B21" s="5"/>
      <c r="C21" s="5"/>
      <c r="D21" s="5"/>
      <c r="E21" s="5"/>
      <c r="F21" s="5"/>
      <c r="G21" s="5"/>
      <c r="H21" s="5"/>
    </row>
    <row r="22" spans="1:8" x14ac:dyDescent="0.25">
      <c r="A22" s="5" t="s">
        <v>23</v>
      </c>
      <c r="B22" s="5" t="s">
        <v>52</v>
      </c>
      <c r="C22" s="5" t="s">
        <v>25</v>
      </c>
      <c r="D22" s="5">
        <v>5.5521000000000003</v>
      </c>
      <c r="E22" s="5">
        <v>15.22771667</v>
      </c>
      <c r="F22" s="5">
        <v>0.57999999999999996</v>
      </c>
      <c r="G22" s="5">
        <v>51.245158330000002</v>
      </c>
      <c r="H22" s="5">
        <v>99.889550560000004</v>
      </c>
    </row>
    <row r="23" spans="1:8" x14ac:dyDescent="0.25">
      <c r="A23" s="5" t="s">
        <v>23</v>
      </c>
      <c r="B23" s="5" t="s">
        <v>53</v>
      </c>
      <c r="C23" s="5" t="s">
        <v>25</v>
      </c>
      <c r="D23" s="5">
        <v>3.4216500000000001</v>
      </c>
      <c r="E23" s="5">
        <v>10.31443333</v>
      </c>
      <c r="F23" s="5">
        <v>0.63</v>
      </c>
      <c r="G23" s="5">
        <v>41.458738949999997</v>
      </c>
      <c r="H23" s="5">
        <v>99.642875480000001</v>
      </c>
    </row>
    <row r="24" spans="1:8" x14ac:dyDescent="0.25">
      <c r="A24" s="5" t="s">
        <v>23</v>
      </c>
      <c r="B24" s="5" t="s">
        <v>54</v>
      </c>
      <c r="C24" s="5" t="s">
        <v>25</v>
      </c>
      <c r="D24" s="5">
        <v>3.3935</v>
      </c>
      <c r="E24" s="5">
        <v>10.41525</v>
      </c>
      <c r="F24" s="5">
        <v>0.56999999999999995</v>
      </c>
      <c r="G24" s="5">
        <v>54.348763300000002</v>
      </c>
      <c r="H24" s="5">
        <v>99.975455190000005</v>
      </c>
    </row>
    <row r="25" spans="1:8" x14ac:dyDescent="0.25">
      <c r="A25" s="5" t="s">
        <v>23</v>
      </c>
      <c r="B25" s="5" t="s">
        <v>55</v>
      </c>
      <c r="C25" s="5" t="s">
        <v>25</v>
      </c>
      <c r="D25" s="5">
        <v>3.5582666669999998</v>
      </c>
      <c r="E25" s="5">
        <v>10.656916669999999</v>
      </c>
      <c r="F25" s="5">
        <v>0.55000000000000004</v>
      </c>
      <c r="G25" s="5">
        <v>47.150907250000003</v>
      </c>
      <c r="H25" s="5">
        <v>99.863811600000005</v>
      </c>
    </row>
    <row r="26" spans="1:8" x14ac:dyDescent="0.25">
      <c r="A26" s="5" t="s">
        <v>23</v>
      </c>
      <c r="B26" s="5" t="s">
        <v>56</v>
      </c>
      <c r="C26" s="5" t="s">
        <v>25</v>
      </c>
      <c r="D26" s="5">
        <v>3.5855833330000002</v>
      </c>
      <c r="E26" s="5">
        <v>11.254466669999999</v>
      </c>
      <c r="F26" s="5">
        <v>0.6</v>
      </c>
      <c r="G26" s="5">
        <v>57.249175319999999</v>
      </c>
      <c r="H26" s="5">
        <v>99.972516729999995</v>
      </c>
    </row>
    <row r="27" spans="1:8" x14ac:dyDescent="0.25">
      <c r="A27" s="5"/>
      <c r="B27" s="5"/>
      <c r="C27" s="5"/>
      <c r="D27" s="5"/>
      <c r="E27" s="5"/>
      <c r="F27" s="5"/>
      <c r="G27" s="5"/>
      <c r="H27" s="5"/>
    </row>
    <row r="28" spans="1:8" x14ac:dyDescent="0.25">
      <c r="A28" s="5" t="s">
        <v>67</v>
      </c>
      <c r="B28" s="5"/>
      <c r="C28" s="5"/>
      <c r="D28" s="5">
        <f>AVERAGE(D22:D26)</f>
        <v>3.9022199999999998</v>
      </c>
      <c r="E28" s="5">
        <f t="shared" ref="E28:H28" si="6">AVERAGE(E22:E26)</f>
        <v>11.573756668</v>
      </c>
      <c r="F28" s="5">
        <f t="shared" si="6"/>
        <v>0.58600000000000008</v>
      </c>
      <c r="G28" s="5">
        <f t="shared" si="6"/>
        <v>50.290548630000004</v>
      </c>
      <c r="H28" s="5">
        <f t="shared" si="6"/>
        <v>99.868841912000008</v>
      </c>
    </row>
    <row r="29" spans="1:8" x14ac:dyDescent="0.25">
      <c r="A29" s="5" t="s">
        <v>68</v>
      </c>
      <c r="B29" s="5"/>
      <c r="C29" s="5"/>
      <c r="D29" s="5">
        <f>STDEVA(D22:D26)</f>
        <v>0.92606833601396321</v>
      </c>
      <c r="E29" s="5">
        <f t="shared" ref="E29:H29" si="7">STDEVA(E22:E26)</f>
        <v>2.0749697799247016</v>
      </c>
      <c r="F29" s="5">
        <f t="shared" si="7"/>
        <v>3.0495901363953807E-2</v>
      </c>
      <c r="G29" s="5">
        <f t="shared" si="7"/>
        <v>6.1980053569005236</v>
      </c>
      <c r="H29" s="5">
        <f t="shared" si="7"/>
        <v>0.13567409430769584</v>
      </c>
    </row>
    <row r="30" spans="1:8" x14ac:dyDescent="0.25">
      <c r="A30" s="5" t="s">
        <v>69</v>
      </c>
      <c r="B30" s="5"/>
      <c r="C30" s="5"/>
      <c r="D30" s="5">
        <f>CONFIDENCE(0.05,D29,5)</f>
        <v>0.81171977063048617</v>
      </c>
      <c r="E30" s="5">
        <f t="shared" ref="E30:H30" si="8">CONFIDENCE(0.05,E29,5)</f>
        <v>1.8187577831192292</v>
      </c>
      <c r="F30" s="5">
        <f t="shared" si="8"/>
        <v>2.6730344940705621E-2</v>
      </c>
      <c r="G30" s="5">
        <f t="shared" si="8"/>
        <v>5.4326914019377073</v>
      </c>
      <c r="H30" s="5">
        <f t="shared" si="8"/>
        <v>0.11892140183300824</v>
      </c>
    </row>
    <row r="31" spans="1:8" x14ac:dyDescent="0.25">
      <c r="A31" s="5"/>
      <c r="B31" s="5"/>
      <c r="C31" s="5"/>
      <c r="D31" s="5"/>
      <c r="E31" s="5"/>
      <c r="F31" s="5"/>
      <c r="G31" s="5"/>
      <c r="H31" s="5"/>
    </row>
    <row r="32" spans="1:8" x14ac:dyDescent="0.25">
      <c r="A32" s="5" t="s">
        <v>17</v>
      </c>
      <c r="B32" s="5" t="s">
        <v>57</v>
      </c>
      <c r="C32" s="5" t="s">
        <v>19</v>
      </c>
      <c r="D32" s="5">
        <v>16.233650000000001</v>
      </c>
      <c r="E32" s="5">
        <v>85.675916670000007</v>
      </c>
      <c r="F32" s="5">
        <v>1.25518</v>
      </c>
      <c r="G32" s="5">
        <v>99.858573000000007</v>
      </c>
      <c r="H32" s="5">
        <v>99.730663809999996</v>
      </c>
    </row>
    <row r="33" spans="1:8" x14ac:dyDescent="0.25">
      <c r="A33" s="5" t="s">
        <v>17</v>
      </c>
      <c r="B33" s="5" t="s">
        <v>58</v>
      </c>
      <c r="C33" s="5" t="s">
        <v>19</v>
      </c>
      <c r="D33" s="5">
        <v>15.948650000000001</v>
      </c>
      <c r="E33" s="5">
        <v>79.23736667</v>
      </c>
      <c r="F33" s="5">
        <v>1.26061</v>
      </c>
      <c r="G33" s="5">
        <v>99.801159200000001</v>
      </c>
      <c r="H33" s="5">
        <v>99.207443269999999</v>
      </c>
    </row>
    <row r="34" spans="1:8" x14ac:dyDescent="0.25">
      <c r="A34" s="5" t="s">
        <v>17</v>
      </c>
      <c r="B34" s="5" t="s">
        <v>59</v>
      </c>
      <c r="C34" s="5" t="s">
        <v>19</v>
      </c>
      <c r="D34" s="5">
        <v>15.49886667</v>
      </c>
      <c r="E34" s="5">
        <v>77.499799999999993</v>
      </c>
      <c r="F34" s="5">
        <v>1.2538800000000001</v>
      </c>
      <c r="G34" s="5">
        <v>99.921905510000002</v>
      </c>
      <c r="H34" s="5">
        <v>99.741548609999995</v>
      </c>
    </row>
    <row r="35" spans="1:8" x14ac:dyDescent="0.25">
      <c r="A35" s="5" t="s">
        <v>17</v>
      </c>
      <c r="B35" s="5" t="s">
        <v>60</v>
      </c>
      <c r="C35" s="5" t="s">
        <v>19</v>
      </c>
      <c r="D35" s="5">
        <v>19.383949999999999</v>
      </c>
      <c r="E35" s="5">
        <v>96.217133329999996</v>
      </c>
      <c r="F35" s="5">
        <v>1.25837</v>
      </c>
      <c r="G35" s="5">
        <v>99.581479189999996</v>
      </c>
      <c r="H35" s="5">
        <v>99.52783445</v>
      </c>
    </row>
    <row r="36" spans="1:8" x14ac:dyDescent="0.25">
      <c r="A36" s="5" t="s">
        <v>17</v>
      </c>
      <c r="B36" s="5" t="s">
        <v>61</v>
      </c>
      <c r="C36" s="5" t="s">
        <v>19</v>
      </c>
      <c r="D36" s="5">
        <v>16.572749999999999</v>
      </c>
      <c r="E36" s="5">
        <v>94.232616669999999</v>
      </c>
      <c r="F36" s="5">
        <v>1.2576000000000001</v>
      </c>
      <c r="G36" s="5">
        <v>99.893053519999995</v>
      </c>
      <c r="H36" s="5">
        <v>99.729812030000005</v>
      </c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 t="s">
        <v>67</v>
      </c>
      <c r="B38" s="5"/>
      <c r="C38" s="5"/>
      <c r="D38" s="5">
        <f>AVERAGE(D32:D36)</f>
        <v>16.727573333999999</v>
      </c>
      <c r="E38" s="5">
        <f t="shared" ref="E38:H38" si="9">AVERAGE(E32:E36)</f>
        <v>86.572566667999993</v>
      </c>
      <c r="F38" s="5">
        <f t="shared" si="9"/>
        <v>1.257128</v>
      </c>
      <c r="G38" s="5">
        <f t="shared" si="9"/>
        <v>99.811234083999992</v>
      </c>
      <c r="H38" s="5">
        <f t="shared" si="9"/>
        <v>99.587460434000008</v>
      </c>
    </row>
    <row r="39" spans="1:8" x14ac:dyDescent="0.25">
      <c r="A39" s="5" t="s">
        <v>68</v>
      </c>
      <c r="B39" s="5"/>
      <c r="C39" s="5"/>
      <c r="D39" s="5">
        <f>STDEVA(D32:D36)</f>
        <v>1.5362868500623104</v>
      </c>
      <c r="E39" s="5">
        <f t="shared" ref="E39:H39" si="10">STDEVA(E32:E36)</f>
        <v>8.4943844299108342</v>
      </c>
      <c r="F39" s="5">
        <f t="shared" si="10"/>
        <v>2.6567781239689335E-3</v>
      </c>
      <c r="G39" s="5">
        <f t="shared" si="10"/>
        <v>0.13608120021962386</v>
      </c>
      <c r="H39" s="5">
        <f t="shared" si="10"/>
        <v>0.23047920332815408</v>
      </c>
    </row>
    <row r="40" spans="1:8" x14ac:dyDescent="0.25">
      <c r="A40" s="5" t="s">
        <v>69</v>
      </c>
      <c r="B40" s="5"/>
      <c r="C40" s="5"/>
      <c r="D40" s="5">
        <f>CONFIDENCE(0.05,D39,5)</f>
        <v>1.3465900528710097</v>
      </c>
      <c r="E40" s="5">
        <f t="shared" ref="E40:H40" si="11">CONFIDENCE(0.05,E39,5)</f>
        <v>7.4455194211395996</v>
      </c>
      <c r="F40" s="5">
        <f t="shared" si="11"/>
        <v>2.3287259109695327E-3</v>
      </c>
      <c r="G40" s="5">
        <f t="shared" si="11"/>
        <v>0.11927823934121513</v>
      </c>
      <c r="H40" s="5">
        <f t="shared" si="11"/>
        <v>0.20202021685126006</v>
      </c>
    </row>
    <row r="42" spans="1:8" x14ac:dyDescent="0.25">
      <c r="A42" t="s">
        <v>81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"/>
  <sheetViews>
    <sheetView workbookViewId="0">
      <selection activeCell="B8" sqref="B8"/>
    </sheetView>
  </sheetViews>
  <sheetFormatPr defaultColWidth="11" defaultRowHeight="15.75" x14ac:dyDescent="0.25"/>
  <sheetData>
    <row r="10" spans="2:2" x14ac:dyDescent="0.25">
      <c r="B10" s="2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Human-allParam</vt:lpstr>
      <vt:lpstr>Bacteria-allParam</vt:lpstr>
      <vt:lpstr>Virus-allParam</vt:lpstr>
      <vt:lpstr>Human-bestParam</vt:lpstr>
      <vt:lpstr>Bacteria-bestParam</vt:lpstr>
      <vt:lpstr> Virus-bestParam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 Byrd</dc:creator>
  <cp:lastModifiedBy>Joe</cp:lastModifiedBy>
  <dcterms:created xsi:type="dcterms:W3CDTF">2013-08-30T20:59:59Z</dcterms:created>
  <dcterms:modified xsi:type="dcterms:W3CDTF">2013-11-07T04:44:53Z</dcterms:modified>
</cp:coreProperties>
</file>