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20" windowHeight="11895" activeTab="1"/>
  </bookViews>
  <sheets>
    <sheet name="SAM multiclass" sheetId="3" r:id="rId1"/>
    <sheet name="SAM paired " sheetId="2" r:id="rId2"/>
    <sheet name="SAM unpaired " sheetId="1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L9" i="3"/>
  <c r="L15"/>
  <c r="L10"/>
  <c r="L8"/>
  <c r="L12"/>
  <c r="L14"/>
  <c r="L13"/>
  <c r="L11"/>
  <c r="L24"/>
  <c r="L25"/>
  <c r="L20"/>
  <c r="L17"/>
  <c r="L26"/>
  <c r="L18"/>
  <c r="L19"/>
  <c r="L16"/>
  <c r="L27"/>
  <c r="L23"/>
  <c r="L22"/>
  <c r="L21"/>
  <c r="L28"/>
  <c r="L29"/>
  <c r="L30"/>
  <c r="L31"/>
  <c r="L36"/>
  <c r="L34"/>
  <c r="L37"/>
  <c r="L33"/>
  <c r="L32"/>
  <c r="L38"/>
  <c r="L35"/>
  <c r="L39"/>
  <c r="L40"/>
  <c r="L41"/>
  <c r="L42"/>
  <c r="L50"/>
  <c r="L49"/>
  <c r="L47"/>
  <c r="L48"/>
  <c r="L46"/>
  <c r="L44"/>
  <c r="L51"/>
  <c r="L43"/>
  <c r="L52"/>
  <c r="L45"/>
  <c r="L53"/>
  <c r="L54"/>
  <c r="L56"/>
  <c r="L57"/>
  <c r="L55"/>
  <c r="L58"/>
  <c r="L59"/>
  <c r="L60"/>
  <c r="L61"/>
  <c r="L62"/>
  <c r="L63"/>
  <c r="L64"/>
  <c r="L65"/>
  <c r="L66"/>
  <c r="L67"/>
  <c r="L68"/>
  <c r="L71"/>
  <c r="L70"/>
  <c r="L69"/>
  <c r="L72"/>
  <c r="L73"/>
  <c r="L74"/>
  <c r="L75"/>
  <c r="L76"/>
  <c r="L78"/>
  <c r="L77"/>
  <c r="L79"/>
  <c r="L80"/>
  <c r="L81"/>
  <c r="L82"/>
  <c r="L83"/>
  <c r="L84"/>
  <c r="L85"/>
  <c r="L86"/>
  <c r="L87"/>
  <c r="L88"/>
  <c r="L91"/>
  <c r="L90"/>
  <c r="L89"/>
  <c r="L100"/>
  <c r="L93"/>
  <c r="L99"/>
  <c r="L95"/>
  <c r="L94"/>
  <c r="L92"/>
  <c r="L101"/>
  <c r="L96"/>
  <c r="L98"/>
  <c r="L97"/>
  <c r="L102"/>
  <c r="L103"/>
  <c r="L108"/>
  <c r="L106"/>
  <c r="L109"/>
  <c r="L105"/>
  <c r="L110"/>
  <c r="L107"/>
  <c r="L104"/>
  <c r="L111"/>
  <c r="L112"/>
  <c r="L113"/>
  <c r="L114"/>
  <c r="L115"/>
  <c r="L116"/>
  <c r="L117"/>
  <c r="L118"/>
  <c r="L120"/>
  <c r="L119"/>
  <c r="L122"/>
  <c r="L121"/>
  <c r="L123"/>
  <c r="L124"/>
  <c r="L125"/>
  <c r="L126"/>
  <c r="L127"/>
  <c r="L129"/>
  <c r="L130"/>
  <c r="L128"/>
  <c r="L131"/>
  <c r="L132"/>
  <c r="L134"/>
  <c r="L133"/>
  <c r="L135"/>
  <c r="L136"/>
  <c r="L137"/>
  <c r="L138"/>
  <c r="L139"/>
  <c r="L140"/>
  <c r="L141"/>
  <c r="L142"/>
  <c r="L143"/>
  <c r="L144"/>
  <c r="L145"/>
  <c r="L146"/>
  <c r="L147"/>
  <c r="L148"/>
  <c r="L173"/>
  <c r="L174"/>
  <c r="L149"/>
  <c r="L150"/>
  <c r="L151"/>
  <c r="L175"/>
  <c r="L152"/>
  <c r="L153"/>
  <c r="L171"/>
  <c r="L154"/>
  <c r="L168"/>
  <c r="L155"/>
  <c r="L169"/>
  <c r="L176"/>
  <c r="L177"/>
  <c r="L178"/>
  <c r="L179"/>
  <c r="L156"/>
  <c r="L157"/>
  <c r="L170"/>
  <c r="L180"/>
  <c r="L181"/>
  <c r="L158"/>
  <c r="L182"/>
  <c r="L183"/>
  <c r="L184"/>
  <c r="L159"/>
  <c r="L160"/>
  <c r="L161"/>
  <c r="L162"/>
  <c r="L163"/>
  <c r="L164"/>
  <c r="L165"/>
  <c r="L166"/>
  <c r="L167"/>
  <c r="L172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7"/>
  <c r="J253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1"/>
  <c r="J250"/>
  <c r="J252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6"/>
  <c r="J185"/>
  <c r="J184"/>
  <c r="J183"/>
  <c r="J182"/>
  <c r="J181"/>
  <c r="J180"/>
  <c r="J179"/>
  <c r="J178"/>
  <c r="J177"/>
  <c r="J176"/>
  <c r="J175"/>
  <c r="J174"/>
  <c r="J173"/>
  <c r="J172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V453" i="2"/>
  <c r="J453"/>
  <c r="G453"/>
  <c r="D453"/>
  <c r="V452"/>
  <c r="J452"/>
  <c r="G452"/>
  <c r="D452"/>
  <c r="V451"/>
  <c r="J451"/>
  <c r="G451"/>
  <c r="D451"/>
  <c r="V450"/>
  <c r="J450"/>
  <c r="G450"/>
  <c r="D450"/>
  <c r="V449"/>
  <c r="J449"/>
  <c r="G449"/>
  <c r="D449"/>
  <c r="V448"/>
  <c r="J448"/>
  <c r="G448"/>
  <c r="D448"/>
  <c r="V447"/>
  <c r="J447"/>
  <c r="G447"/>
  <c r="D447"/>
  <c r="V446"/>
  <c r="J446"/>
  <c r="G446"/>
  <c r="D446"/>
  <c r="V445"/>
  <c r="J445"/>
  <c r="G445"/>
  <c r="D445"/>
  <c r="V444"/>
  <c r="J444"/>
  <c r="G444"/>
  <c r="D444"/>
  <c r="V443"/>
  <c r="J443"/>
  <c r="G443"/>
  <c r="D443"/>
  <c r="V442"/>
  <c r="J442"/>
  <c r="G442"/>
  <c r="D442"/>
  <c r="V441"/>
  <c r="J441"/>
  <c r="G441"/>
  <c r="D441"/>
  <c r="V440"/>
  <c r="J440"/>
  <c r="G440"/>
  <c r="D440"/>
  <c r="V439"/>
  <c r="J439"/>
  <c r="G439"/>
  <c r="D439"/>
  <c r="V438"/>
  <c r="J438"/>
  <c r="G438"/>
  <c r="D438"/>
  <c r="V437"/>
  <c r="J437"/>
  <c r="G437"/>
  <c r="D437"/>
  <c r="V436"/>
  <c r="J436"/>
  <c r="G436"/>
  <c r="D436"/>
  <c r="V435"/>
  <c r="J435"/>
  <c r="G435"/>
  <c r="D435"/>
  <c r="V434"/>
  <c r="J434"/>
  <c r="G434"/>
  <c r="D434"/>
  <c r="V433"/>
  <c r="J433"/>
  <c r="G433"/>
  <c r="D433"/>
  <c r="V432"/>
  <c r="J432"/>
  <c r="G432"/>
  <c r="D432"/>
  <c r="V431"/>
  <c r="J431"/>
  <c r="G431"/>
  <c r="D431"/>
  <c r="V430"/>
  <c r="J430"/>
  <c r="G430"/>
  <c r="D430"/>
  <c r="V429"/>
  <c r="J429"/>
  <c r="G429"/>
  <c r="D429"/>
  <c r="V428"/>
  <c r="J428"/>
  <c r="G428"/>
  <c r="D428"/>
  <c r="V427"/>
  <c r="J427"/>
  <c r="G427"/>
  <c r="D427"/>
  <c r="V426"/>
  <c r="J426"/>
  <c r="G426"/>
  <c r="D426"/>
  <c r="V425"/>
  <c r="J425"/>
  <c r="G425"/>
  <c r="D425"/>
  <c r="V424"/>
  <c r="J424"/>
  <c r="G424"/>
  <c r="D424"/>
  <c r="V423"/>
  <c r="J423"/>
  <c r="G423"/>
  <c r="D423"/>
  <c r="V422"/>
  <c r="J422"/>
  <c r="G422"/>
  <c r="D422"/>
  <c r="V421"/>
  <c r="J421"/>
  <c r="G421"/>
  <c r="D421"/>
  <c r="V420"/>
  <c r="J420"/>
  <c r="G420"/>
  <c r="D420"/>
  <c r="V419"/>
  <c r="J419"/>
  <c r="G419"/>
  <c r="D419"/>
  <c r="V418"/>
  <c r="J418"/>
  <c r="G418"/>
  <c r="D418"/>
  <c r="V417"/>
  <c r="J417"/>
  <c r="G417"/>
  <c r="D417"/>
  <c r="V416"/>
  <c r="J416"/>
  <c r="G416"/>
  <c r="D416"/>
  <c r="V415"/>
  <c r="J415"/>
  <c r="G415"/>
  <c r="D415"/>
  <c r="V414"/>
  <c r="J414"/>
  <c r="G414"/>
  <c r="D414"/>
  <c r="V413"/>
  <c r="J413"/>
  <c r="G413"/>
  <c r="D413"/>
  <c r="V412"/>
  <c r="J412"/>
  <c r="G412"/>
  <c r="D412"/>
  <c r="J411"/>
  <c r="G411"/>
  <c r="D411"/>
  <c r="J410"/>
  <c r="G410"/>
  <c r="D410"/>
  <c r="V409"/>
  <c r="J409"/>
  <c r="G409"/>
  <c r="D409"/>
  <c r="V408"/>
  <c r="J408"/>
  <c r="G408"/>
  <c r="D408"/>
  <c r="V407"/>
  <c r="J407"/>
  <c r="G407"/>
  <c r="D407"/>
  <c r="V406"/>
  <c r="J406"/>
  <c r="G406"/>
  <c r="D406"/>
  <c r="V405"/>
  <c r="J405"/>
  <c r="G405"/>
  <c r="D405"/>
  <c r="V404"/>
  <c r="J404"/>
  <c r="G404"/>
  <c r="D404"/>
  <c r="V403"/>
  <c r="J403"/>
  <c r="G403"/>
  <c r="D403"/>
  <c r="V402"/>
  <c r="J402"/>
  <c r="G402"/>
  <c r="D402"/>
  <c r="V401"/>
  <c r="J401"/>
  <c r="G401"/>
  <c r="D401"/>
  <c r="V400"/>
  <c r="J400"/>
  <c r="G400"/>
  <c r="D400"/>
  <c r="V399"/>
  <c r="J399"/>
  <c r="G399"/>
  <c r="D399"/>
  <c r="V398"/>
  <c r="J398"/>
  <c r="G398"/>
  <c r="D398"/>
  <c r="V397"/>
  <c r="J397"/>
  <c r="G397"/>
  <c r="D397"/>
  <c r="V396"/>
  <c r="J396"/>
  <c r="G396"/>
  <c r="D396"/>
  <c r="V395"/>
  <c r="J395"/>
  <c r="G395"/>
  <c r="D395"/>
  <c r="V394"/>
  <c r="J394"/>
  <c r="G394"/>
  <c r="D394"/>
  <c r="V393"/>
  <c r="J393"/>
  <c r="G393"/>
  <c r="D393"/>
  <c r="V392"/>
  <c r="J392"/>
  <c r="G392"/>
  <c r="D392"/>
  <c r="V391"/>
  <c r="J391"/>
  <c r="G391"/>
  <c r="D391"/>
  <c r="V390"/>
  <c r="J390"/>
  <c r="G390"/>
  <c r="D390"/>
  <c r="V389"/>
  <c r="J389"/>
  <c r="G389"/>
  <c r="D389"/>
  <c r="V388"/>
  <c r="J388"/>
  <c r="G388"/>
  <c r="D388"/>
  <c r="V387"/>
  <c r="J387"/>
  <c r="G387"/>
  <c r="D387"/>
  <c r="V386"/>
  <c r="J386"/>
  <c r="G386"/>
  <c r="D386"/>
  <c r="V385"/>
  <c r="J385"/>
  <c r="G385"/>
  <c r="D385"/>
  <c r="V384"/>
  <c r="J384"/>
  <c r="G384"/>
  <c r="D384"/>
  <c r="V383"/>
  <c r="J383"/>
  <c r="G383"/>
  <c r="D383"/>
  <c r="V382"/>
  <c r="J382"/>
  <c r="G382"/>
  <c r="D382"/>
  <c r="V381"/>
  <c r="J381"/>
  <c r="G381"/>
  <c r="D381"/>
  <c r="V380"/>
  <c r="J380"/>
  <c r="G380"/>
  <c r="D380"/>
  <c r="V379"/>
  <c r="J379"/>
  <c r="G379"/>
  <c r="D379"/>
  <c r="V378"/>
  <c r="J378"/>
  <c r="G378"/>
  <c r="D378"/>
  <c r="V377"/>
  <c r="J377"/>
  <c r="G377"/>
  <c r="D377"/>
  <c r="V376"/>
  <c r="J376"/>
  <c r="G376"/>
  <c r="D376"/>
  <c r="V375"/>
  <c r="J375"/>
  <c r="G375"/>
  <c r="D375"/>
  <c r="V374"/>
  <c r="J374"/>
  <c r="G374"/>
  <c r="D374"/>
  <c r="V373"/>
  <c r="J373"/>
  <c r="G373"/>
  <c r="D373"/>
  <c r="V372"/>
  <c r="J372"/>
  <c r="G372"/>
  <c r="D372"/>
  <c r="V371"/>
  <c r="J371"/>
  <c r="G371"/>
  <c r="D371"/>
  <c r="V370"/>
  <c r="J370"/>
  <c r="G370"/>
  <c r="D370"/>
  <c r="V369"/>
  <c r="J369"/>
  <c r="G369"/>
  <c r="D369"/>
  <c r="V368"/>
  <c r="J368"/>
  <c r="G368"/>
  <c r="D368"/>
  <c r="V367"/>
  <c r="J367"/>
  <c r="G367"/>
  <c r="D367"/>
  <c r="V366"/>
  <c r="J366"/>
  <c r="G366"/>
  <c r="D366"/>
  <c r="J364"/>
  <c r="G364"/>
  <c r="V361"/>
  <c r="J361"/>
  <c r="G361"/>
  <c r="D361"/>
  <c r="V360"/>
  <c r="J360"/>
  <c r="G360"/>
  <c r="D360"/>
  <c r="V359"/>
  <c r="J359"/>
  <c r="G359"/>
  <c r="D359"/>
  <c r="V358"/>
  <c r="J358"/>
  <c r="G358"/>
  <c r="D358"/>
  <c r="V357"/>
  <c r="J357"/>
  <c r="G357"/>
  <c r="D357"/>
  <c r="V356"/>
  <c r="J356"/>
  <c r="G356"/>
  <c r="D356"/>
  <c r="V355"/>
  <c r="J355"/>
  <c r="G355"/>
  <c r="D355"/>
  <c r="V354"/>
  <c r="J354"/>
  <c r="G354"/>
  <c r="D354"/>
  <c r="V353"/>
  <c r="J353"/>
  <c r="G353"/>
  <c r="D353"/>
  <c r="V352"/>
  <c r="J352"/>
  <c r="G352"/>
  <c r="D352"/>
  <c r="V351"/>
  <c r="J351"/>
  <c r="G351"/>
  <c r="D351"/>
  <c r="V350"/>
  <c r="J350"/>
  <c r="G350"/>
  <c r="D350"/>
  <c r="V349"/>
  <c r="J349"/>
  <c r="G349"/>
  <c r="D349"/>
  <c r="V348"/>
  <c r="J348"/>
  <c r="G348"/>
  <c r="D348"/>
  <c r="V347"/>
  <c r="J347"/>
  <c r="G347"/>
  <c r="D347"/>
  <c r="V346"/>
  <c r="J346"/>
  <c r="G346"/>
  <c r="D346"/>
  <c r="V345"/>
  <c r="J345"/>
  <c r="G345"/>
  <c r="D345"/>
  <c r="V344"/>
  <c r="J344"/>
  <c r="G344"/>
  <c r="D344"/>
  <c r="V343"/>
  <c r="J343"/>
  <c r="G343"/>
  <c r="D343"/>
  <c r="V342"/>
  <c r="J342"/>
  <c r="G342"/>
  <c r="D342"/>
  <c r="V341"/>
  <c r="J341"/>
  <c r="G341"/>
  <c r="D341"/>
  <c r="V340"/>
  <c r="J340"/>
  <c r="G340"/>
  <c r="D340"/>
  <c r="J339"/>
  <c r="G339"/>
  <c r="D339"/>
  <c r="V338"/>
  <c r="J338"/>
  <c r="G338"/>
  <c r="D338"/>
  <c r="V337"/>
  <c r="J337"/>
  <c r="G337"/>
  <c r="D337"/>
  <c r="V336"/>
  <c r="J336"/>
  <c r="G336"/>
  <c r="D336"/>
  <c r="V335"/>
  <c r="J335"/>
  <c r="G335"/>
  <c r="D335"/>
  <c r="V334"/>
  <c r="J334"/>
  <c r="G334"/>
  <c r="D334"/>
  <c r="V333"/>
  <c r="J333"/>
  <c r="G333"/>
  <c r="D333"/>
  <c r="V332"/>
  <c r="J332"/>
  <c r="G332"/>
  <c r="D332"/>
  <c r="V327"/>
  <c r="J327"/>
  <c r="G327"/>
  <c r="D327"/>
  <c r="V326"/>
  <c r="J326"/>
  <c r="G326"/>
  <c r="D326"/>
  <c r="V325"/>
  <c r="J325"/>
  <c r="G325"/>
  <c r="D325"/>
  <c r="V324"/>
  <c r="J324"/>
  <c r="G324"/>
  <c r="D324"/>
  <c r="V323"/>
  <c r="J323"/>
  <c r="G323"/>
  <c r="D323"/>
  <c r="V322"/>
  <c r="J322"/>
  <c r="G322"/>
  <c r="D322"/>
  <c r="V321"/>
  <c r="J321"/>
  <c r="G321"/>
  <c r="D321"/>
  <c r="V320"/>
  <c r="J320"/>
  <c r="G320"/>
  <c r="D320"/>
  <c r="V319"/>
  <c r="J319"/>
  <c r="G319"/>
  <c r="D319"/>
  <c r="V318"/>
  <c r="J318"/>
  <c r="G318"/>
  <c r="D318"/>
  <c r="V317"/>
  <c r="J317"/>
  <c r="G317"/>
  <c r="D317"/>
  <c r="V316"/>
  <c r="J316"/>
  <c r="G316"/>
  <c r="D316"/>
  <c r="V315"/>
  <c r="J315"/>
  <c r="G315"/>
  <c r="D315"/>
  <c r="V314"/>
  <c r="J314"/>
  <c r="G314"/>
  <c r="D314"/>
  <c r="V313"/>
  <c r="J313"/>
  <c r="G313"/>
  <c r="D313"/>
  <c r="V312"/>
  <c r="J312"/>
  <c r="G312"/>
  <c r="D312"/>
  <c r="V311"/>
  <c r="J311"/>
  <c r="G311"/>
  <c r="D311"/>
  <c r="V310"/>
  <c r="J310"/>
  <c r="G310"/>
  <c r="D310"/>
  <c r="V309"/>
  <c r="J309"/>
  <c r="G309"/>
  <c r="D309"/>
  <c r="V308"/>
  <c r="J308"/>
  <c r="G308"/>
  <c r="D308"/>
  <c r="V307"/>
  <c r="J307"/>
  <c r="G307"/>
  <c r="D307"/>
  <c r="V306"/>
  <c r="J306"/>
  <c r="G306"/>
  <c r="D306"/>
  <c r="V305"/>
  <c r="J305"/>
  <c r="G305"/>
  <c r="D305"/>
  <c r="V304"/>
  <c r="J304"/>
  <c r="G304"/>
  <c r="D304"/>
  <c r="V303"/>
  <c r="J303"/>
  <c r="G303"/>
  <c r="D303"/>
  <c r="V302"/>
  <c r="J302"/>
  <c r="G302"/>
  <c r="D302"/>
  <c r="V301"/>
  <c r="J301"/>
  <c r="G301"/>
  <c r="D301"/>
  <c r="V300"/>
  <c r="J300"/>
  <c r="G300"/>
  <c r="D300"/>
  <c r="V299"/>
  <c r="J299"/>
  <c r="G299"/>
  <c r="D299"/>
  <c r="V298"/>
  <c r="J298"/>
  <c r="G298"/>
  <c r="D298"/>
  <c r="V297"/>
  <c r="J297"/>
  <c r="G297"/>
  <c r="D297"/>
  <c r="V296"/>
  <c r="J296"/>
  <c r="G296"/>
  <c r="D296"/>
  <c r="V295"/>
  <c r="J295"/>
  <c r="G295"/>
  <c r="D295"/>
  <c r="V294"/>
  <c r="J294"/>
  <c r="G294"/>
  <c r="D294"/>
  <c r="V293"/>
  <c r="J293"/>
  <c r="G293"/>
  <c r="D293"/>
  <c r="V292"/>
  <c r="J292"/>
  <c r="G292"/>
  <c r="D292"/>
  <c r="V291"/>
  <c r="J291"/>
  <c r="G291"/>
  <c r="D291"/>
  <c r="V290"/>
  <c r="J290"/>
  <c r="G290"/>
  <c r="D290"/>
  <c r="V289"/>
  <c r="J289"/>
  <c r="G289"/>
  <c r="D289"/>
  <c r="V288"/>
  <c r="J288"/>
  <c r="G288"/>
  <c r="D288"/>
  <c r="V287"/>
  <c r="J287"/>
  <c r="G287"/>
  <c r="D287"/>
  <c r="V286"/>
  <c r="J286"/>
  <c r="G286"/>
  <c r="D286"/>
  <c r="V285"/>
  <c r="J285"/>
  <c r="G285"/>
  <c r="D285"/>
  <c r="V284"/>
  <c r="J284"/>
  <c r="G284"/>
  <c r="D284"/>
  <c r="J283"/>
  <c r="G283"/>
  <c r="D283"/>
  <c r="V282"/>
  <c r="J282"/>
  <c r="G282"/>
  <c r="D282"/>
  <c r="V281"/>
  <c r="J281"/>
  <c r="G281"/>
  <c r="D281"/>
  <c r="V280"/>
  <c r="J280"/>
  <c r="G280"/>
  <c r="D280"/>
  <c r="V279"/>
  <c r="J279"/>
  <c r="G279"/>
  <c r="D279"/>
  <c r="V278"/>
  <c r="J278"/>
  <c r="G278"/>
  <c r="D278"/>
  <c r="V277"/>
  <c r="J277"/>
  <c r="G277"/>
  <c r="D277"/>
  <c r="V276"/>
  <c r="J276"/>
  <c r="G276"/>
  <c r="D276"/>
  <c r="V275"/>
  <c r="J275"/>
  <c r="G275"/>
  <c r="D275"/>
  <c r="V274"/>
  <c r="J274"/>
  <c r="G274"/>
  <c r="D274"/>
  <c r="V273"/>
  <c r="J273"/>
  <c r="G273"/>
  <c r="D273"/>
  <c r="V272"/>
  <c r="J272"/>
  <c r="G272"/>
  <c r="D272"/>
  <c r="V271"/>
  <c r="J271"/>
  <c r="G271"/>
  <c r="D271"/>
  <c r="V270"/>
  <c r="J270"/>
  <c r="G270"/>
  <c r="D270"/>
  <c r="V269"/>
  <c r="J269"/>
  <c r="G269"/>
  <c r="D269"/>
  <c r="V268"/>
  <c r="J268"/>
  <c r="G268"/>
  <c r="D268"/>
  <c r="V267"/>
  <c r="J267"/>
  <c r="G267"/>
  <c r="D267"/>
  <c r="V266"/>
  <c r="J266"/>
  <c r="G266"/>
  <c r="D266"/>
  <c r="V265"/>
  <c r="J265"/>
  <c r="G265"/>
  <c r="D265"/>
  <c r="V264"/>
  <c r="J264"/>
  <c r="G264"/>
  <c r="D264"/>
  <c r="V263"/>
  <c r="J263"/>
  <c r="G263"/>
  <c r="D263"/>
  <c r="V262"/>
  <c r="J262"/>
  <c r="G262"/>
  <c r="D262"/>
  <c r="V261"/>
  <c r="J261"/>
  <c r="G261"/>
  <c r="D261"/>
  <c r="V260"/>
  <c r="J260"/>
  <c r="G260"/>
  <c r="D260"/>
  <c r="V259"/>
  <c r="J259"/>
  <c r="G259"/>
  <c r="D259"/>
  <c r="V258"/>
  <c r="J258"/>
  <c r="G258"/>
  <c r="D258"/>
  <c r="V257"/>
  <c r="J257"/>
  <c r="G257"/>
  <c r="D257"/>
  <c r="V256"/>
  <c r="J256"/>
  <c r="G256"/>
  <c r="D256"/>
  <c r="J255"/>
  <c r="G255"/>
  <c r="D255"/>
  <c r="J254"/>
  <c r="G254"/>
  <c r="D254"/>
  <c r="V253"/>
  <c r="J253"/>
  <c r="G253"/>
  <c r="D253"/>
  <c r="V252"/>
  <c r="J252"/>
  <c r="G252"/>
  <c r="D252"/>
  <c r="V251"/>
  <c r="J251"/>
  <c r="G251"/>
  <c r="D251"/>
  <c r="V250"/>
  <c r="J250"/>
  <c r="G250"/>
  <c r="D250"/>
  <c r="V249"/>
  <c r="J249"/>
  <c r="G249"/>
  <c r="D249"/>
  <c r="V248"/>
  <c r="J248"/>
  <c r="G248"/>
  <c r="D248"/>
  <c r="V247"/>
  <c r="J247"/>
  <c r="G247"/>
  <c r="D247"/>
  <c r="V246"/>
  <c r="J246"/>
  <c r="G246"/>
  <c r="D246"/>
  <c r="V245"/>
  <c r="J245"/>
  <c r="G245"/>
  <c r="D245"/>
  <c r="V244"/>
  <c r="J244"/>
  <c r="G244"/>
  <c r="D244"/>
  <c r="V243"/>
  <c r="J243"/>
  <c r="G243"/>
  <c r="D243"/>
  <c r="V242"/>
  <c r="J242"/>
  <c r="G242"/>
  <c r="D242"/>
  <c r="V241"/>
  <c r="J241"/>
  <c r="G241"/>
  <c r="D241"/>
  <c r="J240"/>
  <c r="G240"/>
  <c r="D240"/>
  <c r="V239"/>
  <c r="J239"/>
  <c r="G239"/>
  <c r="D239"/>
  <c r="V238"/>
  <c r="J238"/>
  <c r="G238"/>
  <c r="D238"/>
  <c r="V237"/>
  <c r="J237"/>
  <c r="G237"/>
  <c r="D237"/>
  <c r="V236"/>
  <c r="J236"/>
  <c r="G236"/>
  <c r="D236"/>
  <c r="V235"/>
  <c r="J235"/>
  <c r="G235"/>
  <c r="D235"/>
</calcChain>
</file>

<file path=xl/sharedStrings.xml><?xml version="1.0" encoding="utf-8"?>
<sst xmlns="http://schemas.openxmlformats.org/spreadsheetml/2006/main" count="1950" uniqueCount="485">
  <si>
    <t>SAM unpaired</t>
  </si>
  <si>
    <t>Fold change</t>
  </si>
  <si>
    <t>FR-0</t>
  </si>
  <si>
    <t>HS1-0</t>
  </si>
  <si>
    <t>FR-2</t>
  </si>
  <si>
    <t>HS1-2</t>
  </si>
  <si>
    <t>FR-6</t>
  </si>
  <si>
    <t>HS1-6</t>
  </si>
  <si>
    <t>F0-HS0</t>
  </si>
  <si>
    <t>F2-HS2</t>
  </si>
  <si>
    <t>F6-HS6</t>
  </si>
  <si>
    <t>Annotation</t>
  </si>
  <si>
    <t>Function</t>
  </si>
  <si>
    <t>TC187674</t>
  </si>
  <si>
    <t>weakly similar to UP|LBD6_ARATH (O04479) LOB domain protein 6 (ASYMMETRIC LEAVES2), partial (13%)</t>
  </si>
  <si>
    <t>development</t>
  </si>
  <si>
    <t>TC182608</t>
  </si>
  <si>
    <t>UP|Q76MV0_TOBAC (Q76MV0) H3 histone, complete</t>
  </si>
  <si>
    <t>TC187506</t>
  </si>
  <si>
    <t>weakly similar to UP|Q6Q9I7_ORYSA (Q6Q9I7) MADS-box protein RMADS210, partial (43%)</t>
  </si>
  <si>
    <t xml:space="preserve">development </t>
  </si>
  <si>
    <t>TC171121</t>
  </si>
  <si>
    <t>weakly similar to PRF|1916413A|448297|1916413A male sterility 2 gene. {Arabidopsis thaliana} (exp=-1;wgp=-1;cg=-1), partial (16%)</t>
  </si>
  <si>
    <t xml:space="preserve">development  </t>
  </si>
  <si>
    <t>TC187014</t>
  </si>
  <si>
    <t>UP|O80432_LYCES (O80432) Mitochondrial small heat shock protein, complete</t>
  </si>
  <si>
    <t>heat shock</t>
  </si>
  <si>
    <t>TC170030</t>
  </si>
  <si>
    <t>homologue to UP|HSP82_TOBAC (P36182) Heat shock protein 82 (Fragment), partial (98%)</t>
  </si>
  <si>
    <t xml:space="preserve">heat shock </t>
  </si>
  <si>
    <t>TC183913</t>
  </si>
  <si>
    <t>weakly similar to UniRef100_A1X4V5 Cluster: ATP synthase subunit 6; n=1; Ramaria stricta|Rep: ATP synthase subunit 6 - Ramaria stricta</t>
  </si>
  <si>
    <t>metabolism</t>
  </si>
  <si>
    <t>TC176104</t>
  </si>
  <si>
    <t>weakly similar to UP|Q2HVM5_MEDTR (Q2HVM5) Transferase, partial (9%)</t>
  </si>
  <si>
    <t>TC178494</t>
  </si>
  <si>
    <t>weakly similar to UP|Q6V8P5_MALDO (Q6V8P5) Phosphorylase (Fragment), partial (86%)</t>
  </si>
  <si>
    <t>TC187586</t>
  </si>
  <si>
    <t>similar to UP|PFPA_SOLTU (P21342) Pyrophosphate--fructose 6-phosphate 1-phosphotransferase alphasubunit(PFP) (6-phosphofructokinase, pyrophosphate-dependent) (Pyrophosphate-dependent 6-phosphofructose-1-kinase) (PPi-PFK) , partial (22%)</t>
  </si>
  <si>
    <t xml:space="preserve">metabolism </t>
  </si>
  <si>
    <t>TC182605</t>
  </si>
  <si>
    <t>similar to UP|Q9LIN8_ARATH (Q9LIN8) Similarity to alpha galactosidase, partial (52%)</t>
  </si>
  <si>
    <t>TC176475</t>
  </si>
  <si>
    <t>UP|Q94FU4_LYCES (Q94FU4) Fructose-1,6-bisphosphate aldolase (Fragment), complete</t>
  </si>
  <si>
    <t>TC183520</t>
  </si>
  <si>
    <t>similar to UP|Q5XMK9_ARATH (Q5XMK9) Chloroplast alpha-glucan water dikinase isoform 3, partial(21%)</t>
  </si>
  <si>
    <t>TC183140</t>
  </si>
  <si>
    <t>similar to UP|Q8VYV8_ARATH (Q8VYV8) At1g12570/T12C24_9, partial (85%)</t>
  </si>
  <si>
    <t>oxidation reduction</t>
  </si>
  <si>
    <t>TC189433</t>
  </si>
  <si>
    <t>weakly similar to UP|Q7XIR1_ORYSA (Q7XIR1) Carbonyl reductase-like protein, partial (25%)</t>
  </si>
  <si>
    <t>TC179896</t>
  </si>
  <si>
    <t>similar to GB|AAN46863.1|24111425|BT001082 At5g67360/K8K14_8 {Arabidopsis thaliana} (exp=-1; wgp=0; cg=0), partial (27%)</t>
  </si>
  <si>
    <t>protection</t>
  </si>
  <si>
    <t>TC170747</t>
  </si>
  <si>
    <t>weakly similar to GB|AAP37803.1|30725562|BT008444 At4g35750 {Arabidopsis thaliana} (exp=-1; wgp0; cg=0),partial-0.46</t>
  </si>
  <si>
    <t xml:space="preserve">signal transduction  </t>
  </si>
  <si>
    <t>TC171192</t>
  </si>
  <si>
    <t>similar to UP|Q40413_NICRU (Q40413) Cathepsin B-like cysteine proteinase, partial (52%)</t>
  </si>
  <si>
    <t>stress response</t>
  </si>
  <si>
    <t>TC184091</t>
  </si>
  <si>
    <t>similar to UP|YB1E_SCHPO (P87179) Serine-rich protein C30B4.01c precursor, partial (14%)</t>
  </si>
  <si>
    <t>TC181342</t>
  </si>
  <si>
    <t>similar to GB|CAA59963.1|757534|ATARA12 subtilisin-like protease {Arabidopsis thaliana} (exp=-1;wgp=0; cg=0),partial (52%)</t>
  </si>
  <si>
    <t>TC171322</t>
  </si>
  <si>
    <t>weakly similar to RF|NP_188478.1|15229656|NM_112734 pepsin A {Arabidopsis thaliana} (exp=-1; wgp=0; cg=0), partial (39%)</t>
  </si>
  <si>
    <t>TC189289</t>
  </si>
  <si>
    <t>weakly similar to RF|NP_188478.1|15229656|NM_112734 pepsin A {Arabidopsis thaliana} (exp=-1; wgp=0; cg=0), partial (24%)</t>
  </si>
  <si>
    <t>TC182088</t>
  </si>
  <si>
    <t>similar to UP|ARFE_ARATH (P93024) Auxin response factor 5 (Transcription factor MONOPTEROS) (Auxin-responsiveprotein IAA24), partial (17%)</t>
  </si>
  <si>
    <t>transcription</t>
  </si>
  <si>
    <t>TC177412</t>
  </si>
  <si>
    <t>gb|AF036493.1|AF036493 Tragopogon dubius large subunit 26S ribosomal RNA gene, partial sequence,partial-0.14</t>
  </si>
  <si>
    <t>translation</t>
  </si>
  <si>
    <t>TC183550</t>
  </si>
  <si>
    <t>UP|RS23A_ARATH (Q9SF35) 40S ribosomal protein S23-1 (S12), partial (62%)</t>
  </si>
  <si>
    <t>TC181199</t>
  </si>
  <si>
    <t>similar to UP|Q9LTQ3_ARATH (Q9LTQ3) Similarity to protein translation inhibitor, partial (89%)</t>
  </si>
  <si>
    <t>TC174574</t>
  </si>
  <si>
    <t>similar to UP|NIP51_ARATH (Q9SV84) Probable aquaporin NIP5.1 (NOD26-like intrinsic protein 5.1)(Nodulin-26-likemajor intrinsic protein 6) (AtNLM6) (NLM6 protein) (NodLikeMip6), partial (89%)</t>
  </si>
  <si>
    <t>transport</t>
  </si>
  <si>
    <t>TC172148</t>
  </si>
  <si>
    <t>similar to UP|Q9ATN0_MAIZE (Q9ATN0) Plasma membrane integral protein ZmPIP1-6, partial (12%)</t>
  </si>
  <si>
    <t>TC172760</t>
  </si>
  <si>
    <t xml:space="preserve">similar to Cluster: General substrate transporter; n=1; Anaeromyxobacter sp. K|Rep: General substrate, partial ( 3%) </t>
  </si>
  <si>
    <t>TC180241</t>
  </si>
  <si>
    <t>similar to UP|Q3EAN1_ARATH (Q3EAN1) Protein At3g47810, partial (80%)</t>
  </si>
  <si>
    <t xml:space="preserve">transport </t>
  </si>
  <si>
    <t>TC182959</t>
  </si>
  <si>
    <t>unknown</t>
  </si>
  <si>
    <t>TC188963</t>
  </si>
  <si>
    <t>TC175676</t>
  </si>
  <si>
    <t>similar to GB|AAK95319.1|15294284|AF410333 AT3g62730/F26K9_160 {Arabidopsis thaliana} (exp=-1;wgp=0;cg=0), partial (29%)</t>
  </si>
  <si>
    <t>TC171472</t>
  </si>
  <si>
    <t>similar to GB|AAL48231.1|17933297|AF446358 AT5g58640/mzn1_90 {Arabidopsis thaliana} (exp=-1; wgp=0; cg=0), partial (64%)</t>
  </si>
  <si>
    <t>TC173319</t>
  </si>
  <si>
    <t>TC172918</t>
  </si>
  <si>
    <t>TC189946</t>
  </si>
  <si>
    <t>weakly similar to UP|Q2V414_ARATH (Q2V414) Protein At2g40920, partial (8%)</t>
  </si>
  <si>
    <t>TC186361</t>
  </si>
  <si>
    <t>similar to GB|AAL06814.1|15809772|AY054153 At2g17240/T23A1.10 {Arabidopsis thaliana} (exp=-1; wgp=0; cg=0), partial (50%)</t>
  </si>
  <si>
    <t>TC171394</t>
  </si>
  <si>
    <t xml:space="preserve">SAM paired </t>
  </si>
  <si>
    <t>expression 0 = upregulated</t>
  </si>
  <si>
    <t>expression 1= downregulated</t>
  </si>
  <si>
    <t xml:space="preserve">Falcorosso FR </t>
  </si>
  <si>
    <t>TC number</t>
  </si>
  <si>
    <t>expression FR-0/FR-2</t>
  </si>
  <si>
    <t>expression FR-0/FR-6</t>
  </si>
  <si>
    <t>F2</t>
  </si>
  <si>
    <t>expression FR-2/FR-6</t>
  </si>
  <si>
    <t>FR-0-FR-2</t>
  </si>
  <si>
    <t>FR-0-FR-6</t>
  </si>
  <si>
    <t>FR-2-FR6</t>
  </si>
  <si>
    <t>TC178657</t>
  </si>
  <si>
    <t>homologue to UP|P93789_SOLTU (P93789) UDP-galactose:solanidine galactosyltransferase, partial (33%)</t>
  </si>
  <si>
    <t>TC176587</t>
  </si>
  <si>
    <t>similar to UP|Q84ZW1_PEA (Q84ZW1) Ent-kaurenoic acid oxidase, partial (14%)</t>
  </si>
  <si>
    <t>hormone synthesis</t>
  </si>
  <si>
    <t>TC173982</t>
  </si>
  <si>
    <t>homologue to UP|P93789_SOLTU (P93789) UDP-galactose:solanidine galactosyltransferase, partial (88%)</t>
  </si>
  <si>
    <t>TC187640</t>
  </si>
  <si>
    <t>weakly similar to UP|ZOG_PHALU (Q9ZSK5) Zeatin O-glucosyltransferase  (Trans-zeatin O-beta-D-glucosyltransferase), partial (25%)</t>
  </si>
  <si>
    <t>hormone</t>
  </si>
  <si>
    <t>TC181283</t>
  </si>
  <si>
    <t>homologue to UP|Q94ET0_HEVBR (Q94ET0) Hydroxymethylglutaryl coenzyme A synthase, partial (43%)</t>
  </si>
  <si>
    <t xml:space="preserve">metabolism ? </t>
  </si>
  <si>
    <t>TC183052</t>
  </si>
  <si>
    <t>weakly similar to UP|ZOG_PHALU (Q9ZSK5) Zeatin O-glucosyltransferase  (Trans-zeatin O-beta-D-glucosyltransferase), partial (7%)</t>
  </si>
  <si>
    <t>TC170658</t>
  </si>
  <si>
    <t>homologue to UP|CHSB_SOLTU (Q43163) Chalcone synthase 1B  (Naringenin-chalcone synthase 1B) , complete</t>
  </si>
  <si>
    <t>TC180957</t>
  </si>
  <si>
    <t>homologue to UP|Q8L8C8_SOLTU (Q8L8C8) Flavanone 3 beta-hydroxylase  , partial (97%)</t>
  </si>
  <si>
    <t>TC170471</t>
  </si>
  <si>
    <t>homologue to UP|Q5K2N1_LYCES (Q5K2N1) Steroid 5 alpha reductase DET2, complete</t>
  </si>
  <si>
    <t>TC170299</t>
  </si>
  <si>
    <t>weakly similar to UP|Q8GVE3_CITMA (Q8GVE3) Flavonoid 1-2 rhamnosyltransferase, partial (24%)</t>
  </si>
  <si>
    <t>TC173734</t>
  </si>
  <si>
    <t>weakly similar to UP|Q8W2B6_MAIZE (Q8W2B6) UDP-glucosyltransferase BX9, partial (12%)</t>
  </si>
  <si>
    <t>metabolism, transferase</t>
  </si>
  <si>
    <t>TC171483</t>
  </si>
  <si>
    <t>homologue to UP|Q8L8C8_SOLTU (Q8L8C8) Flavanone 3 beta-hydroxylase  , partial (74%)</t>
  </si>
  <si>
    <t>TC178177</t>
  </si>
  <si>
    <t>similar to UP|Q6RVV4_PEA (Q6RVV4) Short-chain dehydrogenase Tic32, partial (68%)</t>
  </si>
  <si>
    <t>photosynthesis</t>
  </si>
  <si>
    <t>TC181039</t>
  </si>
  <si>
    <t>TC186135</t>
  </si>
  <si>
    <t>weakly similar to GB|AAO64817.1|29028876|BT005882 At3g04570 {Arabidopsis thaliana}</t>
  </si>
  <si>
    <t>TC179740</t>
  </si>
  <si>
    <t>weakly similar to UP|Q2UHN7_ASPOR (Q2UHN7) Predicted protein, partial (8%)</t>
  </si>
  <si>
    <t>TC173283</t>
  </si>
  <si>
    <t>similar to GB|AAB82061.1|1354207|ATU49453 rof1 {Arabidopsis thaliana} (exp=-1; wgp=0; cg=0), partial (0.21)</t>
  </si>
  <si>
    <t>TC169981</t>
  </si>
  <si>
    <t>UP|Q40151_LYCES (Q40151) Hsc70, complete</t>
  </si>
  <si>
    <t>TC182522</t>
  </si>
  <si>
    <t>similar to UP|CH10_ARATH (P34893) 10 kDa chaperonin (Protein CPN10) (Protein groES), partial (90.08)</t>
  </si>
  <si>
    <t>TC188719</t>
  </si>
  <si>
    <t>similar to UP|Q39819_SOYBN (Q39819) Hsp22.3, partial (62%)</t>
  </si>
  <si>
    <t>TC172016</t>
  </si>
  <si>
    <t>UP|Q9LS37_LYCES (Q9LS37) Small heat shock protein, complete</t>
  </si>
  <si>
    <t>TC175716</t>
  </si>
  <si>
    <t>similar to UP|Q3E8E9_ARATH (Q3E8E9) Protein At5g47830, partial (54%)</t>
  </si>
  <si>
    <t>TC170069</t>
  </si>
  <si>
    <t>UP|Q96489_LYCES (Q96489) Class II small heat shock protein Le-HSP17.6, complete</t>
  </si>
  <si>
    <t>TC170013</t>
  </si>
  <si>
    <t>homologue to UP|Q40511_TOBAC (Q40511) Heat shock protein 70 (Fragment), partial (46%)</t>
  </si>
  <si>
    <t>TC178169</t>
  </si>
  <si>
    <t>UP|Q9SYV0_LYCES (Q9SYV0) 17.6 kD class I small heat shock protein (Type I small heat shock protein 17.6 kDa isoform), complete</t>
  </si>
  <si>
    <t>TC175531</t>
  </si>
  <si>
    <t>weakly similar to UP|Q3KU27_NICLS (Q3KU27) Nectarin IV, partial (16%)</t>
  </si>
  <si>
    <t>TC171742</t>
  </si>
  <si>
    <t>UP|Q9FR34_LYCES (Q9FR34) Ripening regulated protein DDTFR8, complete</t>
  </si>
  <si>
    <t>TC173141</t>
  </si>
  <si>
    <t>weakly similar to UP|Q945P7_ARATH (Q945P7) At2g20670/F23N11.1, partial (37%)</t>
  </si>
  <si>
    <t>TC172258</t>
  </si>
  <si>
    <t>TC172242</t>
  </si>
  <si>
    <t>homologue to UP|Q6PXE1_9SOLN (Q6PXE1) Auxin-repressed protein, partial (98%)</t>
  </si>
  <si>
    <t>hormone repressed</t>
  </si>
  <si>
    <t>TC171292</t>
  </si>
  <si>
    <t>similar to UP|Q2MGR2_MEDTR (Q2MGR2) SGS; HSP20-like chaperone, partial (80%)</t>
  </si>
  <si>
    <t>TC173969</t>
  </si>
  <si>
    <t>similar to UP|Q76KW1_PEA (Q76KW1) Glutathione S-transferase, partial (95%)</t>
  </si>
  <si>
    <t>TC183645</t>
  </si>
  <si>
    <t>homologue to UP|Q40151_LYCES (Q40151) Hsc70, partial (53%)</t>
  </si>
  <si>
    <t>TC179812</t>
  </si>
  <si>
    <t>similar to UP|Q297S1_DROPS (Q297S1) GA15115-PA (Fragment), partial (6%)</t>
  </si>
  <si>
    <t>TC171975</t>
  </si>
  <si>
    <t>weakly similar to UP|O49655_ARATH (O49655) Predicted protein, partial (6%)</t>
  </si>
  <si>
    <t>TC187143</t>
  </si>
  <si>
    <t>similar to GB|AAB82061.1|1354207|ATU49453 rof1 {Arabidopsis thaliana} (exp=-1; wgp=0; cg=0), partial (0.69)</t>
  </si>
  <si>
    <t xml:space="preserve">heat shock Arabidopsis immunophilins ROF1 (AtFKBP62) and ROF2 (AtFKBP65) exhibit tissue specificity, are heat-stress response, and bind HSP90 </t>
  </si>
  <si>
    <t>TC177841</t>
  </si>
  <si>
    <t>similar to UP|Q9LNB6_ARATH (Q9LNB6) F5O11.2 (At1g12270/F5O11_1), partial (94%)</t>
  </si>
  <si>
    <t>TC186779</t>
  </si>
  <si>
    <t>weakly similar to UP|O70268_RAT (O70268) Olfactory receptor-like protein, partial (6%)</t>
  </si>
  <si>
    <t>signal transduction</t>
  </si>
  <si>
    <t>TC181905</t>
  </si>
  <si>
    <t>similar to UP|Q6IV17_IPOBA (Q6IV17) Protein disulfide isomerase  , partial (55%)</t>
  </si>
  <si>
    <t>TC185466</t>
  </si>
  <si>
    <t>similar to RF|NP_567510.1|18414718|NM_117767 ATP binding {Arabidopsis thaliana} (exp=-1; wgp=0;cg=0),partial(34%)</t>
  </si>
  <si>
    <t>TC170369</t>
  </si>
  <si>
    <t>homologue to UP|Q40589_TOBAC (Q40589) Cytosolic ascorbate peroxidase, partial (98%)</t>
  </si>
  <si>
    <t>TC174295</t>
  </si>
  <si>
    <t>similar to UP|Q6ELF9_CUCSA (Q6ELF9) Poly(A)-binding protein C-terminal interacting protein 6, partial(52%)</t>
  </si>
  <si>
    <t>TC175542</t>
  </si>
  <si>
    <t>similar to UP|Q3E7S9_ARATH (Q3E7S9) Protein At5g41080, partial (84%)</t>
  </si>
  <si>
    <t>metabolism lipid, trasnport</t>
  </si>
  <si>
    <t>TC190555</t>
  </si>
  <si>
    <t>similar to UP|Q9ZT13_TOBAC (Q9ZT13) 101 kDa heat shock protein, partial (28%)</t>
  </si>
  <si>
    <t>TC178072</t>
  </si>
  <si>
    <t>homologue to UP|Q6YNK1_ORYSA (Q6YNK1) HAP3-like transcriptional-activator, partial (47%)</t>
  </si>
  <si>
    <t>transcription al activator</t>
  </si>
  <si>
    <t>TC182968</t>
  </si>
  <si>
    <t>TC170983</t>
  </si>
  <si>
    <t>homologue to UP|Q8LSZ3_TOBAC (Q8LSZ3) NADPH:protochlorophyllide oxidoreductase, partial (96%)</t>
  </si>
  <si>
    <t>TC174138</t>
  </si>
  <si>
    <t>TC172308</t>
  </si>
  <si>
    <t>similar to UP|Q9LE80_ARATH (Q9LE80) Arabidopsis thaliana genomic DNA, chromosome 3, P1 clone: MJK13 (AT3g15450/MJK13_11) (MJK13.11 protein), partial (79%)</t>
  </si>
  <si>
    <t>TC190054</t>
  </si>
  <si>
    <t>TC176341</t>
  </si>
  <si>
    <t>homologue to UP|Q40511_TOBAC (Q40511) Heat shock protein 70 (Fragment), partial (70%)</t>
  </si>
  <si>
    <t>TC182929</t>
  </si>
  <si>
    <t>homologue to UP|Q41772_MAIZE (Q41772) Cytosolic ascorbate peroxidase, partial (62%)</t>
  </si>
  <si>
    <t>TC171720</t>
  </si>
  <si>
    <t>UP|Q9SWW1_LYCES (Q9SWW1) Ethylene-responsive transcriptional coactivator, complete</t>
  </si>
  <si>
    <t>TC179590</t>
  </si>
  <si>
    <t>similar to UP|O80582_ARATH (O80582) Expressed protein (At2g44130/F6E13.26), partial (11%)</t>
  </si>
  <si>
    <t>TC171919</t>
  </si>
  <si>
    <t>similar to UP|Q45TE3_TOBAC (Q45TE3) Senescence-associated protein, partial (83%)</t>
  </si>
  <si>
    <t>TC169993</t>
  </si>
  <si>
    <t>UP|Q4VUC5_LYCES (Q4VUC5) Phosphosulfolactate synthase-related protein, complete</t>
  </si>
  <si>
    <t>TC173974</t>
  </si>
  <si>
    <t>homologue to UP|Q94EN7_LYCPE (Q94EN7) Small heat stress protein class CIII, complete</t>
  </si>
  <si>
    <t>TC179817</t>
  </si>
  <si>
    <t>homologue to UP|MT2B_LYCES (Q40158) Metallothionein-like protein type 2 B, complete</t>
  </si>
  <si>
    <t>TC179855</t>
  </si>
  <si>
    <t>TC171728</t>
  </si>
  <si>
    <t>similar to UP|Q9M2S1_ARATH (Q9M2S1) Regulator of chromosome condensation-like protein, partial(70%)</t>
  </si>
  <si>
    <t>TC176566</t>
  </si>
  <si>
    <t>homologue to UP|HSP7C_PETHY (P09189) Heat shock cognate 70 kDa protein, partial (23%)</t>
  </si>
  <si>
    <t>TC184669</t>
  </si>
  <si>
    <t>similar to UP|Q6WHC0_CAPFR (Q6WHC0) Chloroplast small heat shock protein class I, partial (97%)</t>
  </si>
  <si>
    <t>TC178310</t>
  </si>
  <si>
    <t>homologue to UP|Q94EU9_SOLTU (Q94EU9) Beta-amylase PCT-BMYI  , partial (61%)</t>
  </si>
  <si>
    <t xml:space="preserve">metabolism carbohydrate </t>
  </si>
  <si>
    <t>TC177664</t>
  </si>
  <si>
    <t>similar to UP|Q39636_CUCSA (Q39636) CR9 protein, partial (56%)</t>
  </si>
  <si>
    <t>TC178520</t>
  </si>
  <si>
    <t>similar to UP|Q947K6_MEDVA (Q947K6) CDK-activating kinase, partial (91%)</t>
  </si>
  <si>
    <t>TC182028</t>
  </si>
  <si>
    <t>similar to UP|PYRH_BUCBP (P59578) Uridylate kinase  (UK) (Uridine monophosphate kinase) (UMP kinase) ,partial(7%)</t>
  </si>
  <si>
    <t>TC176514</t>
  </si>
  <si>
    <t>similar to GB|AAF24498.1|6691127|AF214107 DnaJ-like protein {Arabidopsis thaliana} (exp=-1; wgp0; cg=0),partial-0.43</t>
  </si>
  <si>
    <t>TC185694</t>
  </si>
  <si>
    <t>homologue to UP|Q9FVC6_TOBAC (Q9FVC6) Guanylate kinase  , partial (34%)</t>
  </si>
  <si>
    <t>TC184543</t>
  </si>
  <si>
    <t>similar to UP|O54996_MOUSE (O54996) Inositol polyphosphate 5-phosphatase II, partial (3%)</t>
  </si>
  <si>
    <t>signal transduction, spermatogenesis</t>
  </si>
  <si>
    <t>TC170249</t>
  </si>
  <si>
    <t>TC175719</t>
  </si>
  <si>
    <t>similar to UP|Q56TL1_CASSA (Q56TL1) Late elongated hypocotyl, partial (21%)</t>
  </si>
  <si>
    <t>TC176348</t>
  </si>
  <si>
    <t>similar to UP|Q56TL1_CASSA (Q56TL1) Late elongated hypocotyl, partial (11%)</t>
  </si>
  <si>
    <t>TC190305</t>
  </si>
  <si>
    <t xml:space="preserve">similar to Cluster: Wax synthase; n=1; Petunia x hybrida|Rep: Wax synthase - Petunia hybrida (Petunia), partial (93%) </t>
  </si>
  <si>
    <t>TC172800</t>
  </si>
  <si>
    <t>homologue to UP|FLS_SOLTU (Q41452) Flavonol synthase/flavanone 3-hydroxylase   (FLS) , complete</t>
  </si>
  <si>
    <t xml:space="preserve">development pollen exine </t>
  </si>
  <si>
    <t>TC173218</t>
  </si>
  <si>
    <t>UP|O82545_LYCES (O82545) Cytosolic class II small heat shock protein HCT2, complete</t>
  </si>
  <si>
    <t>TC176727</t>
  </si>
  <si>
    <t>similar to UP|Q8H2B1_SOYBN (Q8H2B1) DnaJ-like protein, partial (23%)</t>
  </si>
  <si>
    <t>TC179479</t>
  </si>
  <si>
    <t>homologue to UP|O82010_LYCPE (O82010) Hsp20.1 protein, complete</t>
  </si>
  <si>
    <t>TC172244</t>
  </si>
  <si>
    <t>UP|Q7XYV1_LYCES (Q7XYV1) P58IPK, complete</t>
  </si>
  <si>
    <t>TC170123</t>
  </si>
  <si>
    <t>similar to UP|Q9SKY8_ARATH (Q9SKY8) 70kD heat shock protein (At2g32120/F22D22.13), partial (89%)</t>
  </si>
  <si>
    <t>TC185802</t>
  </si>
  <si>
    <t>similar to UP|Q38806_ARATH (Q38806) AtHSP22.0 precursor (Heat shock protein 22.0) (T9A4.7 protein) (At4g10250), partial (51%)</t>
  </si>
  <si>
    <t>TC175253</t>
  </si>
  <si>
    <t>homologue to UP|Q2V9A7_SOLTU (Q2V9A7) Cyclophilin ROC7-like, partial (97%)</t>
  </si>
  <si>
    <t>TC175474</t>
  </si>
  <si>
    <t>similar to UP|PAL3_TOBAC (P45733) Phenylalanine ammonia-lyase  , partial (19%)</t>
  </si>
  <si>
    <t>TC171142</t>
  </si>
  <si>
    <t>similar to RF|NP_567574.1|18415242|NM_118030 ATP binding {Arabidopsis thaliana} (exp=-1; wgp=0;cg=0),partial(23%)</t>
  </si>
  <si>
    <t>TC177375</t>
  </si>
  <si>
    <t>similar to UP|Q3EBC8_ARATH (Q3EBC8) Protein At3g03300, partial (26%)</t>
  </si>
  <si>
    <t xml:space="preserve">weakly similar to UniRef100_A1X4V5 Cluster: ATP synthase subunit 6; n=1; Ramaria stricta|Rep: ATP synthase subunit 6 - Ramaria stricta partial ( 9% </t>
  </si>
  <si>
    <t>TC184094</t>
  </si>
  <si>
    <t>weakly similar to UP|Q8LEH3_ARATH (Q8LEH3) Cinnamoyl-CoA reductase-like protein, partial (37%)</t>
  </si>
  <si>
    <t>TC190330</t>
  </si>
  <si>
    <t>similar to UP|Q8GUE9_SOLSC (Q8GUE9) Tyrosine aminotransferase  , partial (46%)</t>
  </si>
  <si>
    <t>TC177953</t>
  </si>
  <si>
    <t>homologue to UP|GAPN_NICPL (P93338) NADP-dependent glyceraldehyde-3-phosphate dehydrogenase</t>
  </si>
  <si>
    <t>TC176522</t>
  </si>
  <si>
    <t>homologue to UP|O82151_TOBAC (O82151) Beta-D-glucan exohydrolase, partial (30%)</t>
  </si>
  <si>
    <t>TC183891</t>
  </si>
  <si>
    <t>RSI-1 protein</t>
  </si>
  <si>
    <t>TC170034</t>
  </si>
  <si>
    <t>UP|Q5NE21_LYCES (Q5NE21) Carbonic anhydrase  , complete</t>
  </si>
  <si>
    <t>metabolism carbon utilization</t>
  </si>
  <si>
    <t>TC190080</t>
  </si>
  <si>
    <t>weakly similar to UP|Q94A84_ARATH (Q94A84) AT3g50740/T3A5_120 (At3g50740), partial (31%)</t>
  </si>
  <si>
    <t>metabolism lignin</t>
  </si>
  <si>
    <t>TC176447</t>
  </si>
  <si>
    <t>weakly similar to GB|AAP21318.1|30102800|BT006510 At5g48485 {Arabidopsis thaliana} (exp=-1; wgp0; cg=0),partial-0.66</t>
  </si>
  <si>
    <t>TC184486</t>
  </si>
  <si>
    <t>homologue to UP|Q2FQK9_METHJ (Q2FQK9) Cytochrome c biogenesis protein, transmembrane region precursor,partial(5%)</t>
  </si>
  <si>
    <t>TC170199</t>
  </si>
  <si>
    <t>UP|O24018_LYCES (O24018) E8 protein homolog, complete</t>
  </si>
  <si>
    <t>TC184939</t>
  </si>
  <si>
    <t>UP|Q645N0_LYCES (Q645N0) Cytosolic malate dehydrogenase, complete</t>
  </si>
  <si>
    <t>TC188746</t>
  </si>
  <si>
    <t>similar to UP|Q9SLN8_TOBAC (Q9SLN8) Allyl alcohol dehydrogenase, partial (50%)</t>
  </si>
  <si>
    <t>TC186636</t>
  </si>
  <si>
    <t>similar to UP|Q5J954_NICBE (Q5J954) C-4 sterol methyl oxidase 2 (Fragment), complete</t>
  </si>
  <si>
    <t>TC180458</t>
  </si>
  <si>
    <t>similar to UP|THI4_CITSI (O23787) Thiazole biosynthetic enzyme, chloroplast precursor, partial(87%)</t>
  </si>
  <si>
    <t>photosyntehsis</t>
  </si>
  <si>
    <t>TC180633</t>
  </si>
  <si>
    <t>UP|Q7M1K8_LYCES (Q7M1K8) Chlorophyll a/b-binding protein (cab-12), partial (62%)</t>
  </si>
  <si>
    <t>TC186897</t>
  </si>
  <si>
    <t>UP|Q7M1K8_LYCES (Q7M1K8) Chlorophyll a/b-binding protein (cab-12), partial (26%)</t>
  </si>
  <si>
    <t>TC176226</t>
  </si>
  <si>
    <t>homologue to UP|RCA1_TOBAC (Q40460) Ribulose bisphosphate carboxylase/oxygenase activase 1, chloroplast precursor(RuBisCO activase 1) (RA 1), complete</t>
  </si>
  <si>
    <t>TC185027</t>
  </si>
  <si>
    <t xml:space="preserve">similar to Cluster: Putative anti-PCD protein; n=1; Solanum lycopersicum|Rep: Putative anti-PCD protein -, partial (55%) </t>
  </si>
  <si>
    <t>TC178687</t>
  </si>
  <si>
    <t>similar to UP|Q2VT54_CAPAN (Q2VT54) DC1.2-like, partial (86%)</t>
  </si>
  <si>
    <t>TC188199</t>
  </si>
  <si>
    <t>similar to UP|ADO3_ARATH (Q9C9W9) Adagio protein 3 (Flavin-binding kelch repeat F-box protein 1)(F-box only protein 2a) (FBX2a), partial (39%)</t>
  </si>
  <si>
    <t>TC177921</t>
  </si>
  <si>
    <t>homologue to UP|Q9AR60_SOLTU (Q9AR60) Photoperiod responsive protein, partial (50%)</t>
  </si>
  <si>
    <t>signal transduction GA</t>
  </si>
  <si>
    <t>TC176617</t>
  </si>
  <si>
    <t>similar to UP|Q2V443_ARATH (Q2V443) Protein At2g30520, partial (13%)</t>
  </si>
  <si>
    <t>signal transduction of the phototropic response</t>
  </si>
  <si>
    <t>signal transduction, cell surface receptor linked signaling pathway</t>
  </si>
  <si>
    <t>TC188519</t>
  </si>
  <si>
    <t>homologue to UP|Q9FQZ6_TOBAC (Q9FQZ6) Avr9/Cf-9 rapidly elicited protein 146, partial (19%)</t>
  </si>
  <si>
    <t xml:space="preserve">stress response, unknown ? </t>
  </si>
  <si>
    <t>TC179848</t>
  </si>
  <si>
    <t>similar to RF|NP_195607.2|22329245|NM_120056 transcription factor/ zinc ion binding {Arabidopsisthaliana} (exp=-1; wgp=0; cg=0), partial (58%)</t>
  </si>
  <si>
    <t>TC170322</t>
  </si>
  <si>
    <t>homologue to UP|O65357_SAMSA (O65357) Aquaporin 2, partial (92%)</t>
  </si>
  <si>
    <t>TC181693</t>
  </si>
  <si>
    <t>similar to UP|Q7XA50_SOYBN (Q7XA50) Sorbitol-like transporter, partial (31%)</t>
  </si>
  <si>
    <t>TC180364</t>
  </si>
  <si>
    <t>similar to UP|Q2R040_ORYSA (Q2R040) Magnesium/proton exchanger AtMHX, partial (26%)</t>
  </si>
  <si>
    <t>transport membrane</t>
  </si>
  <si>
    <t>TC190646</t>
  </si>
  <si>
    <t>similar to UP|Q69VR7_ORYSA (Q69VR7) Phosphoenolpyruvate/phosphate translocator, partial (8%)</t>
  </si>
  <si>
    <t>TC170067</t>
  </si>
  <si>
    <t>TC173229</t>
  </si>
  <si>
    <t>similar to UP|Q3E945_ARATH (Q3E945) Protein At5g25820, partial (45%)</t>
  </si>
  <si>
    <t>TC173950</t>
  </si>
  <si>
    <t>weakly similar to UP|Q2V3U3_ARATH (Q2V3U3) Protein At3g20810, partial (55%)</t>
  </si>
  <si>
    <t>TC179014</t>
  </si>
  <si>
    <t>similar to RF|NP_566690.1|18403119|NM_113065 GTP binding {Arabidopsis thaliana} (exp=-1; wgp=0;cg=0),partial(51%)</t>
  </si>
  <si>
    <t>TC183898</t>
  </si>
  <si>
    <t>similar to UP|Q940M8_ARATH (Q940M8) At1g73650/F25P22_7, partial (44%)</t>
  </si>
  <si>
    <t>TC188290</t>
  </si>
  <si>
    <t>homologue to UP|Q4RCF1_TETNG (Q4RCF1) Chromosome undetermined SCAF19049, whole genome shotgun sequence. (Fragment), partial (12%)</t>
  </si>
  <si>
    <t>TC184276</t>
  </si>
  <si>
    <t>homologue to UP|Q43498_LYCES (Q43498) Glycine rich protein precursor, complete</t>
  </si>
  <si>
    <t>unknown, tapetum specific</t>
  </si>
  <si>
    <t>Heat Set 1 (HS1)</t>
  </si>
  <si>
    <t>expression HS1-0/HS1-2</t>
  </si>
  <si>
    <t>expression HS1-0/HS1-6</t>
  </si>
  <si>
    <t>expression HS1-2/HS1-6</t>
  </si>
  <si>
    <t>HS1-0-HS1-2</t>
  </si>
  <si>
    <t>HS1-0-HS1-6</t>
  </si>
  <si>
    <t>HS1-2-HS1-6</t>
  </si>
  <si>
    <t>TC180634</t>
  </si>
  <si>
    <t>similar to UP|Q2PYY1_SOLTU (Q2PYY1) Protein transport SEC13-like protein, partial (71%)</t>
  </si>
  <si>
    <t>TC182526</t>
  </si>
  <si>
    <t>homologue to GB|CAA31663.1|20559|PHHSP70R hsp70 (AA 6 - 651) {Petunia x hybrida} (exp=-1; wgp=0;cg=0), partial (68%)</t>
  </si>
  <si>
    <t>TC174017</t>
  </si>
  <si>
    <t>similar to RF|NP_568172.1|18415285|NM_120752 electron transporter/ thiol-disulfide exchange intermediate{Arabidopsis thaliana} (exp=-1; wgp=0; cg=0), partial (54%)</t>
  </si>
  <si>
    <t>TC189778</t>
  </si>
  <si>
    <t>weakly similar to UP|Q8H9E5_CUCMA (Q8H9E5) Glutathione S-transferase, partial (27%)</t>
  </si>
  <si>
    <t>TC173955</t>
  </si>
  <si>
    <t>weakly similar to UP|Q9SSQ8_ARATH (Q9SSQ8) F6D8.22 protein (At1g52560), partial (36%)</t>
  </si>
  <si>
    <t>TC180717</t>
  </si>
  <si>
    <t>similar to UP|Q9ZS44_LYCES (Q9ZS44) SBT4B protein, partial (29%)</t>
  </si>
  <si>
    <t>TC182153</t>
  </si>
  <si>
    <t>weakly similar to UP|Q68PF8_POPTR (Q68PF8) Glutathione S-transferase  , partial (96%)</t>
  </si>
  <si>
    <t>TC185546</t>
  </si>
  <si>
    <t>COP1-like protein [Lycopersicon esculentum]</t>
  </si>
  <si>
    <t>TC175751</t>
  </si>
  <si>
    <t>similar to GB|AAF00023.1|6002520|AF076686 GIGANTEA {Arabidopsis thaliana} (exp=-1; wgp=0; cg=0),partial-0.27</t>
  </si>
  <si>
    <t>TC190832</t>
  </si>
  <si>
    <t>weakly similar to UP|PEL3_ARATH (Q9M9S2) Probable pectate lyase 3 precursor  (Pectate lyase A2),partial(20%)</t>
  </si>
  <si>
    <t>development, cell wall organization</t>
  </si>
  <si>
    <t>TC173238</t>
  </si>
  <si>
    <t>similar to UP|Q8H2B1_SOYBN (Q8H2B1) DnaJ-like protein, partial (48%)</t>
  </si>
  <si>
    <t>TC183464</t>
  </si>
  <si>
    <t>homologue to UP|Q9ZT13_TOBAC (Q9ZT13) 101 kDa heat shock protein, partial (42%)</t>
  </si>
  <si>
    <t>TC183908</t>
  </si>
  <si>
    <t>similar to UP|Q208N7_ARATH (Q208N7) Peroxisomal small heat shock protein Acd31.2, partial (15%)</t>
  </si>
  <si>
    <t>TC182173</t>
  </si>
  <si>
    <t>weakly similar to UP|Q8DJH6_SYNEL (Q8DJH6) Ycf23 protein, partial (83%)</t>
  </si>
  <si>
    <t>TC183515</t>
  </si>
  <si>
    <t xml:space="preserve">homologue to Cluster: Cytochrome c oxidase cbb3-type subunit III; n=1; Nitratiruptor sp. SB155-2|Rep:, partial ( 6%) </t>
  </si>
  <si>
    <t>TC170579</t>
  </si>
  <si>
    <t>UP|CB4B_LYCES (P27525) Chlorophyll a-b binding protein CP24 10B, chloroplast precursor (CAB-10B)(LHCP),complete</t>
  </si>
  <si>
    <t>TC179916</t>
  </si>
  <si>
    <t>homologue to GB|AAA34148.1|170404|TOMCBPB chlorophyll a/b-binding protein Cab-3C {Lycopersiconesculentum} (exp=-1; wgp=0; cg=0), partial (88%)</t>
  </si>
  <si>
    <t>TC180637</t>
  </si>
  <si>
    <t>similar to UP|Q4R1B3_AMAHY (Q4R1B3) PGR5, partial (66%)</t>
  </si>
  <si>
    <t>TC185758</t>
  </si>
  <si>
    <t>UP|Q945S6_LYCPM (Q945S6) I2C-5, partial (9%)</t>
  </si>
  <si>
    <t>TC172627</t>
  </si>
  <si>
    <t>homologue to UP|O81693_LYCES (O81693) Cysteine protease inhibitor (Fragment), complete</t>
  </si>
  <si>
    <t>TC185848</t>
  </si>
  <si>
    <t>UP|Q5UNS1_LYCES (Q5UNS1) Arginase 2, complete</t>
  </si>
  <si>
    <t>protection proline metabolism</t>
  </si>
  <si>
    <t>TC183592</t>
  </si>
  <si>
    <t>similar to UP|Q3S492_SOLTU (Q3S492) Proteinase inhibitor I, complete</t>
  </si>
  <si>
    <t>TC184085</t>
  </si>
  <si>
    <t>similar to UP|CYTM_SOLTU (P37842) Multicystatin (MC), partial (14%)</t>
  </si>
  <si>
    <t>TC187647</t>
  </si>
  <si>
    <t>similar to UP|Q9SNY0_VITVI (Q9SNY0) SCUTL2, partial (71%)</t>
  </si>
  <si>
    <t>TC175335</t>
  </si>
  <si>
    <t>homologue to UP|Q8LLE3_SOLTU (Q8LLE3) BEL1-related homeotic protein 11 (Fragment), partial (78%)</t>
  </si>
  <si>
    <t>TC173085</t>
  </si>
  <si>
    <t>similar to UP|Q42487_POPNI (Q42487) Extensin like protein, partial (66%)</t>
  </si>
  <si>
    <t>transport lipid</t>
  </si>
  <si>
    <t>TC181431</t>
  </si>
  <si>
    <t xml:space="preserve">similar to Cluster: Putative translation transactivator/inclusion body protein; n=1; Nicotiana tabacum|Rep:, partial (43%) </t>
  </si>
  <si>
    <t>unknown ?</t>
  </si>
  <si>
    <t>TC183958</t>
  </si>
  <si>
    <t xml:space="preserve">weakly similar to Cluster: Putative uncharacterized protein B1147B12.11; n=1; Oryza sativa Japonica Group|Rep:, partial ( 9%) </t>
  </si>
  <si>
    <t>TC184615</t>
  </si>
  <si>
    <t xml:space="preserve">weakly similar to Cluster: Putative uncharacterized protein; n=1; Streptococcus thermophilus LMG 18311|Rep: Putative, partial (21%) </t>
  </si>
  <si>
    <t>TC187519</t>
  </si>
  <si>
    <t xml:space="preserve">COMMON AND SPECIFIC </t>
  </si>
  <si>
    <t xml:space="preserve">FR specific </t>
  </si>
  <si>
    <t>fxn</t>
  </si>
  <si>
    <t xml:space="preserve">HS 1 Specific </t>
  </si>
  <si>
    <t xml:space="preserve">Common </t>
  </si>
  <si>
    <t>T0</t>
  </si>
  <si>
    <t>T2</t>
  </si>
  <si>
    <t>expression T-0/T-2</t>
  </si>
  <si>
    <t>T-0</t>
  </si>
  <si>
    <t>T-2</t>
  </si>
  <si>
    <t>T-6</t>
  </si>
  <si>
    <r>
      <rPr>
        <b/>
        <sz val="10"/>
        <color rgb="FFFF0000"/>
        <rFont val="Arial"/>
        <family val="2"/>
      </rPr>
      <t xml:space="preserve">FR </t>
    </r>
    <r>
      <rPr>
        <b/>
        <sz val="10"/>
        <rFont val="Arial"/>
        <family val="2"/>
      </rPr>
      <t xml:space="preserve">, </t>
    </r>
    <r>
      <rPr>
        <b/>
        <sz val="10"/>
        <color rgb="FF241BDF"/>
        <rFont val="Arial"/>
        <family val="2"/>
      </rPr>
      <t>HS1</t>
    </r>
  </si>
  <si>
    <t>SAM multiclass</t>
  </si>
  <si>
    <t>expression pattern_ 1- transient upregulation, 2-transient downregulation, 3-upregulation, 4-downregulation</t>
  </si>
  <si>
    <t>Falcorosso FR</t>
  </si>
  <si>
    <t>expression FR-0/FR-2/FR-6</t>
  </si>
  <si>
    <t>similar to UP|Q9M2S1_ARATH (Q9M2S1) Regulator of chromosome condensation-like protein, partial(70%), in mitosis</t>
  </si>
  <si>
    <t>TC172124</t>
  </si>
  <si>
    <t>UP|Q8L470_LYCES (Q8L470) Small heat shock protein, complete</t>
  </si>
  <si>
    <t xml:space="preserve">metabolism lipid </t>
  </si>
  <si>
    <t>TC181718</t>
  </si>
  <si>
    <t>similar to UP|Q2PHF8_LACSA (Q2PHF8) Carotenoid cleavage dioxygenase 1, partial (86%)</t>
  </si>
  <si>
    <t>TC174337</t>
  </si>
  <si>
    <t>similar to GB|AAF33112.1|6959488|AF181683 RPT2 {Arabidopsis thaliana} (exp=-1; wgp=0; cg=0), partial (0.47)</t>
  </si>
  <si>
    <t xml:space="preserve">signal transduction </t>
  </si>
  <si>
    <t>TC188544</t>
  </si>
  <si>
    <t>similar to UP|Q39800_GOSHI (Q39800) Delta-tonoplast intrinsic protein, partial (88%)</t>
  </si>
  <si>
    <t/>
  </si>
  <si>
    <t xml:space="preserve">hormone </t>
  </si>
  <si>
    <t xml:space="preserve">metabolism  </t>
  </si>
  <si>
    <t>Heat Set1</t>
  </si>
  <si>
    <t>expression HS1-0/HS1-2/HS1-6</t>
  </si>
  <si>
    <t>heatshock</t>
  </si>
  <si>
    <t>TC191022</t>
  </si>
  <si>
    <t>similar to RF|NP_176675.1|15217801|NM_105169 CYP89A5; heme binding {Arabidopsis thaliana} (exp=-1; wgp=0;cg=0),partial (38%)</t>
  </si>
  <si>
    <t>transport membrane aquaporin</t>
  </si>
  <si>
    <t>TC176203</t>
  </si>
  <si>
    <t>similar to GB|AAK27435.1|13487072|AF252296 Adagio 3 {Arabidopsis thaliana} (exp=-1; wgp=0; cg=0),partial(22%)</t>
  </si>
  <si>
    <t>TC172224</t>
  </si>
  <si>
    <t>protection, proline metabolism</t>
  </si>
  <si>
    <t>TC190385</t>
  </si>
  <si>
    <t>metabolism lipid</t>
  </si>
  <si>
    <r>
      <rPr>
        <b/>
        <sz val="11"/>
        <rFont val="Calibri"/>
        <family val="2"/>
        <scheme val="minor"/>
      </rPr>
      <t>FR Specific</t>
    </r>
    <r>
      <rPr>
        <sz val="11"/>
        <rFont val="Calibri"/>
        <family val="2"/>
        <scheme val="minor"/>
      </rPr>
      <t xml:space="preserve">  </t>
    </r>
  </si>
  <si>
    <t>expression T-0/T-2/T-6</t>
  </si>
  <si>
    <t>function</t>
  </si>
  <si>
    <t>HS1 Specific</t>
  </si>
  <si>
    <r>
      <rPr>
        <b/>
        <sz val="10"/>
        <color rgb="FFFF0000"/>
        <rFont val="Arial"/>
        <family val="2"/>
      </rPr>
      <t>FR</t>
    </r>
    <r>
      <rPr>
        <sz val="10"/>
        <rFont val="Arial"/>
        <family val="2"/>
      </rPr>
      <t xml:space="preserve">, </t>
    </r>
    <r>
      <rPr>
        <b/>
        <sz val="10"/>
        <color rgb="FF254FD5"/>
        <rFont val="Arial"/>
        <family val="2"/>
      </rPr>
      <t>HS1</t>
    </r>
  </si>
  <si>
    <t>f2-f0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</si>
</sst>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20"/>
      <name val="Arial"/>
      <family val="2"/>
    </font>
    <font>
      <sz val="10"/>
      <color indexed="8"/>
      <name val="Arial"/>
      <family val="2"/>
    </font>
    <font>
      <b/>
      <sz val="10"/>
      <color rgb="FF241BDF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254FD5"/>
      <name val="Arial"/>
      <family val="2"/>
    </font>
    <font>
      <sz val="10"/>
      <color rgb="FFFF0000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3">
    <xf numFmtId="0" fontId="0" fillId="0" borderId="0"/>
    <xf numFmtId="0" fontId="2" fillId="0" borderId="0"/>
    <xf numFmtId="0" fontId="4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2" applyNumberFormat="0" applyAlignment="0" applyProtection="0"/>
    <xf numFmtId="0" fontId="19" fillId="21" borderId="13" applyNumberFormat="0" applyAlignment="0" applyProtection="0"/>
    <xf numFmtId="0" fontId="20" fillId="8" borderId="13" applyNumberFormat="0" applyAlignment="0" applyProtection="0"/>
    <xf numFmtId="0" fontId="21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4" fillId="22" borderId="15" applyNumberFormat="0" applyFont="0" applyAlignment="0" applyProtection="0"/>
    <xf numFmtId="0" fontId="24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17" applyNumberFormat="0" applyFill="0" applyAlignment="0" applyProtection="0"/>
    <xf numFmtId="0" fontId="28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0" borderId="0" applyNumberFormat="0" applyFill="0" applyBorder="0" applyAlignment="0" applyProtection="0"/>
    <xf numFmtId="0" fontId="31" fillId="23" borderId="20" applyNumberFormat="0" applyAlignment="0" applyProtection="0"/>
  </cellStyleXfs>
  <cellXfs count="88">
    <xf numFmtId="0" fontId="0" fillId="0" borderId="0" xfId="0"/>
    <xf numFmtId="0" fontId="3" fillId="0" borderId="0" xfId="1" applyFont="1"/>
    <xf numFmtId="0" fontId="5" fillId="0" borderId="0" xfId="2" applyFont="1"/>
    <xf numFmtId="0" fontId="5" fillId="0" borderId="4" xfId="2" applyFont="1" applyBorder="1" applyAlignment="1"/>
    <xf numFmtId="0" fontId="5" fillId="0" borderId="0" xfId="2" applyFont="1" applyBorder="1" applyAlignment="1"/>
    <xf numFmtId="0" fontId="5" fillId="0" borderId="5" xfId="2" applyFont="1" applyBorder="1" applyAlignment="1"/>
    <xf numFmtId="0" fontId="5" fillId="0" borderId="4" xfId="2" applyFont="1" applyBorder="1"/>
    <xf numFmtId="0" fontId="5" fillId="0" borderId="5" xfId="2" applyFont="1" applyBorder="1"/>
    <xf numFmtId="0" fontId="5" fillId="0" borderId="0" xfId="2" applyFont="1" applyBorder="1"/>
    <xf numFmtId="0" fontId="3" fillId="0" borderId="0" xfId="1" applyFont="1" applyFill="1"/>
    <xf numFmtId="0" fontId="5" fillId="0" borderId="6" xfId="2" applyFont="1" applyFill="1" applyBorder="1"/>
    <xf numFmtId="0" fontId="5" fillId="0" borderId="7" xfId="2" applyFont="1" applyFill="1" applyBorder="1"/>
    <xf numFmtId="0" fontId="5" fillId="0" borderId="8" xfId="2" applyFont="1" applyFill="1" applyBorder="1"/>
    <xf numFmtId="0" fontId="5" fillId="0" borderId="9" xfId="2" applyFont="1" applyFill="1" applyBorder="1"/>
    <xf numFmtId="0" fontId="5" fillId="0" borderId="10" xfId="2" applyFont="1" applyFill="1" applyBorder="1"/>
    <xf numFmtId="0" fontId="5" fillId="0" borderId="11" xfId="2" applyFont="1" applyFill="1" applyBorder="1"/>
    <xf numFmtId="0" fontId="5" fillId="0" borderId="0" xfId="2" applyFont="1" applyFill="1"/>
    <xf numFmtId="0" fontId="5" fillId="0" borderId="1" xfId="2" applyFont="1" applyFill="1" applyBorder="1"/>
    <xf numFmtId="0" fontId="5" fillId="0" borderId="3" xfId="2" applyFont="1" applyFill="1" applyBorder="1"/>
    <xf numFmtId="0" fontId="5" fillId="0" borderId="2" xfId="2" applyFont="1" applyFill="1" applyBorder="1"/>
    <xf numFmtId="0" fontId="5" fillId="0" borderId="4" xfId="2" applyFont="1" applyFill="1" applyBorder="1"/>
    <xf numFmtId="0" fontId="5" fillId="0" borderId="5" xfId="2" applyFont="1" applyFill="1" applyBorder="1"/>
    <xf numFmtId="0" fontId="5" fillId="0" borderId="0" xfId="2" applyFont="1" applyFill="1" applyBorder="1"/>
    <xf numFmtId="0" fontId="6" fillId="0" borderId="0" xfId="2" applyFont="1"/>
    <xf numFmtId="0" fontId="5" fillId="2" borderId="0" xfId="2" applyFont="1" applyFill="1"/>
    <xf numFmtId="0" fontId="5" fillId="0" borderId="4" xfId="2" applyFont="1" applyFill="1" applyBorder="1" applyAlignment="1"/>
    <xf numFmtId="0" fontId="5" fillId="0" borderId="0" xfId="2" applyFont="1" applyFill="1" applyBorder="1" applyAlignment="1"/>
    <xf numFmtId="0" fontId="5" fillId="0" borderId="5" xfId="2" applyFont="1" applyFill="1" applyBorder="1" applyAlignment="1"/>
    <xf numFmtId="0" fontId="7" fillId="0" borderId="0" xfId="1" applyFont="1" applyFill="1"/>
    <xf numFmtId="0" fontId="4" fillId="0" borderId="4" xfId="2" applyFont="1" applyFill="1" applyBorder="1"/>
    <xf numFmtId="0" fontId="4" fillId="0" borderId="5" xfId="2" applyFont="1" applyFill="1" applyBorder="1"/>
    <xf numFmtId="0" fontId="4" fillId="0" borderId="0" xfId="2" applyFont="1" applyFill="1" applyBorder="1"/>
    <xf numFmtId="0" fontId="4" fillId="0" borderId="0" xfId="2" applyFont="1" applyFill="1"/>
    <xf numFmtId="0" fontId="4" fillId="0" borderId="9" xfId="2" applyFont="1" applyFill="1" applyBorder="1"/>
    <xf numFmtId="0" fontId="4" fillId="0" borderId="11" xfId="2" applyFont="1" applyFill="1" applyBorder="1"/>
    <xf numFmtId="0" fontId="4" fillId="0" borderId="10" xfId="2" applyFont="1" applyFill="1" applyBorder="1"/>
    <xf numFmtId="0" fontId="5" fillId="0" borderId="1" xfId="2" applyFont="1" applyFill="1" applyBorder="1" applyAlignment="1"/>
    <xf numFmtId="0" fontId="5" fillId="0" borderId="2" xfId="2" applyFont="1" applyFill="1" applyBorder="1" applyAlignment="1"/>
    <xf numFmtId="0" fontId="5" fillId="0" borderId="3" xfId="2" applyFont="1" applyFill="1" applyBorder="1" applyAlignment="1"/>
    <xf numFmtId="0" fontId="8" fillId="2" borderId="0" xfId="2" applyFont="1" applyFill="1"/>
    <xf numFmtId="0" fontId="4" fillId="0" borderId="0" xfId="2" applyFont="1"/>
    <xf numFmtId="0" fontId="5" fillId="0" borderId="0" xfId="0" applyFont="1" applyFill="1" applyAlignment="1"/>
    <xf numFmtId="0" fontId="5" fillId="0" borderId="0" xfId="0" applyFont="1" applyFill="1" applyBorder="1" applyAlignment="1"/>
    <xf numFmtId="0" fontId="5" fillId="0" borderId="0" xfId="0" applyFont="1" applyAlignment="1"/>
    <xf numFmtId="0" fontId="4" fillId="0" borderId="0" xfId="1" applyFont="1" applyFill="1" applyAlignment="1"/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9" xfId="0" applyFont="1" applyFill="1" applyBorder="1" applyAlignment="1"/>
    <xf numFmtId="0" fontId="4" fillId="0" borderId="11" xfId="0" applyFont="1" applyFill="1" applyBorder="1" applyAlignment="1"/>
    <xf numFmtId="0" fontId="4" fillId="0" borderId="10" xfId="0" applyFont="1" applyFill="1" applyBorder="1" applyAlignment="1"/>
    <xf numFmtId="0" fontId="4" fillId="0" borderId="1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4" fillId="0" borderId="6" xfId="0" applyFont="1" applyFill="1" applyBorder="1" applyAlignment="1"/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9" fillId="0" borderId="0" xfId="0" applyFont="1"/>
    <xf numFmtId="0" fontId="11" fillId="0" borderId="0" xfId="1" applyFont="1" applyFill="1" applyAlignment="1"/>
    <xf numFmtId="0" fontId="11" fillId="0" borderId="4" xfId="0" applyFont="1" applyFill="1" applyBorder="1" applyAlignment="1"/>
    <xf numFmtId="0" fontId="11" fillId="0" borderId="5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Alignment="1"/>
    <xf numFmtId="0" fontId="12" fillId="0" borderId="0" xfId="1" applyFont="1" applyFill="1" applyAlignment="1"/>
    <xf numFmtId="0" fontId="12" fillId="0" borderId="4" xfId="0" applyFont="1" applyFill="1" applyBorder="1" applyAlignment="1"/>
    <xf numFmtId="0" fontId="12" fillId="0" borderId="5" xfId="0" applyFont="1" applyFill="1" applyBorder="1" applyAlignment="1"/>
    <xf numFmtId="0" fontId="12" fillId="0" borderId="0" xfId="0" applyFont="1" applyFill="1" applyBorder="1" applyAlignment="1"/>
    <xf numFmtId="0" fontId="12" fillId="0" borderId="0" xfId="0" applyFont="1" applyFill="1" applyAlignment="1"/>
    <xf numFmtId="0" fontId="0" fillId="0" borderId="0" xfId="0" applyFill="1"/>
    <xf numFmtId="0" fontId="13" fillId="0" borderId="0" xfId="0" applyFont="1" applyFill="1"/>
    <xf numFmtId="0" fontId="0" fillId="0" borderId="0" xfId="0" applyFont="1"/>
    <xf numFmtId="0" fontId="1" fillId="0" borderId="0" xfId="0" applyFont="1"/>
    <xf numFmtId="0" fontId="14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Fill="1"/>
    <xf numFmtId="0" fontId="16" fillId="0" borderId="0" xfId="2" applyFont="1"/>
    <xf numFmtId="0" fontId="12" fillId="0" borderId="0" xfId="0" applyFont="1" applyFill="1"/>
    <xf numFmtId="0" fontId="11" fillId="0" borderId="0" xfId="0" applyFont="1" applyFill="1"/>
    <xf numFmtId="0" fontId="12" fillId="2" borderId="0" xfId="0" applyFont="1" applyFill="1"/>
    <xf numFmtId="0" fontId="11" fillId="2" borderId="0" xfId="0" applyFont="1" applyFill="1"/>
    <xf numFmtId="0" fontId="5" fillId="0" borderId="1" xfId="2" applyFont="1" applyFill="1" applyBorder="1" applyAlignment="1"/>
    <xf numFmtId="0" fontId="5" fillId="0" borderId="2" xfId="2" applyFont="1" applyFill="1" applyBorder="1" applyAlignment="1"/>
    <xf numFmtId="0" fontId="5" fillId="0" borderId="3" xfId="2" applyFont="1" applyFill="1" applyBorder="1" applyAlignment="1"/>
    <xf numFmtId="0" fontId="5" fillId="0" borderId="1" xfId="2" applyFont="1" applyBorder="1" applyAlignment="1"/>
    <xf numFmtId="0" fontId="5" fillId="0" borderId="2" xfId="2" applyFont="1" applyBorder="1" applyAlignment="1"/>
    <xf numFmtId="0" fontId="5" fillId="0" borderId="3" xfId="2" applyFont="1" applyBorder="1" applyAlignment="1"/>
  </cellXfs>
  <cellStyles count="43">
    <cellStyle name="20% - Akzent1" xfId="3"/>
    <cellStyle name="20% - Akzent2" xfId="4"/>
    <cellStyle name="20% - Akzent3" xfId="5"/>
    <cellStyle name="20% - Akzent4" xfId="6"/>
    <cellStyle name="20% - Akzent5" xfId="7"/>
    <cellStyle name="20% - Akzent6" xfId="8"/>
    <cellStyle name="40% - Akzent1" xfId="9"/>
    <cellStyle name="40% - Akzent2" xfId="10"/>
    <cellStyle name="40% - Akzent3" xfId="11"/>
    <cellStyle name="40% - Akzent4" xfId="12"/>
    <cellStyle name="40% - Akzent5" xfId="13"/>
    <cellStyle name="40% - Akzent6" xfId="14"/>
    <cellStyle name="60% - Akzent1" xfId="15"/>
    <cellStyle name="60% - Akzent2" xfId="16"/>
    <cellStyle name="60% - Akzent3" xfId="17"/>
    <cellStyle name="60% - Akzent4" xfId="18"/>
    <cellStyle name="60% - Akzent5" xfId="19"/>
    <cellStyle name="60% - Akzent6" xfId="20"/>
    <cellStyle name="Akzent1" xfId="21"/>
    <cellStyle name="Akzent2" xfId="22"/>
    <cellStyle name="Akzent3" xfId="23"/>
    <cellStyle name="Akzent4" xfId="24"/>
    <cellStyle name="Akzent5" xfId="25"/>
    <cellStyle name="Akzent6" xfId="26"/>
    <cellStyle name="Ausgabe" xfId="27"/>
    <cellStyle name="Berechnung" xfId="28"/>
    <cellStyle name="Eingabe" xfId="29"/>
    <cellStyle name="Ergebnis" xfId="30"/>
    <cellStyle name="Erklärender Text" xfId="31"/>
    <cellStyle name="Gut" xfId="32"/>
    <cellStyle name="Normal" xfId="0" builtinId="0"/>
    <cellStyle name="Normal 2" xfId="2"/>
    <cellStyle name="Normal_SAM paired-unpaired" xfId="1"/>
    <cellStyle name="Notiz" xfId="33"/>
    <cellStyle name="Schlecht" xfId="34"/>
    <cellStyle name="Überschrift" xfId="35"/>
    <cellStyle name="Überschrift 1" xfId="36"/>
    <cellStyle name="Überschrift 2" xfId="37"/>
    <cellStyle name="Überschrift 3" xfId="38"/>
    <cellStyle name="Überschrift 4" xfId="39"/>
    <cellStyle name="Verknüpfte Zelle" xfId="40"/>
    <cellStyle name="Warnender Text" xfId="41"/>
    <cellStyle name="Zelle überprüfen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PM%20SAMs%2018.08.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eat shock genes"/>
      <sheetName val="UPM"/>
      <sheetName val="chip annotation"/>
      <sheetName val="functional groups paired"/>
      <sheetName val="fxnal groups multiclass"/>
      <sheetName val="common and specif in multiclass"/>
      <sheetName val="common and specif in paired"/>
      <sheetName val="paired "/>
      <sheetName val="un.paired "/>
      <sheetName val="multicla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U4">
            <v>0</v>
          </cell>
        </row>
        <row r="5">
          <cell r="A5" t="str">
            <v>TC171919</v>
          </cell>
          <cell r="C5">
            <v>453.81328880000001</v>
          </cell>
          <cell r="D5">
            <v>1636.8004376666668</v>
          </cell>
          <cell r="I5">
            <v>3.6067706214482866</v>
          </cell>
          <cell r="L5" t="str">
            <v>similar to UP|Q45TE3_TOBAC (Q45TE3) Senescence-associated protein, partial (83%)</v>
          </cell>
          <cell r="U5" t="str">
            <v>development</v>
          </cell>
        </row>
        <row r="6">
          <cell r="A6" t="str">
            <v>TC170658</v>
          </cell>
          <cell r="C6">
            <v>10248.997954</v>
          </cell>
          <cell r="D6">
            <v>1414.5232363333334</v>
          </cell>
          <cell r="E6">
            <v>10248.997954</v>
          </cell>
          <cell r="F6">
            <v>684.74945223333327</v>
          </cell>
          <cell r="I6">
            <v>0.1380157594607842</v>
          </cell>
          <cell r="J6">
            <v>6.6811356125413973E-2</v>
          </cell>
          <cell r="L6" t="str">
            <v>homologue to UP|CHSB_SOLTU (Q43163) Chalcone synthase 1B  (Naringenin-chalcone synthase 1B) , complete</v>
          </cell>
          <cell r="U6" t="str">
            <v>development</v>
          </cell>
        </row>
        <row r="7">
          <cell r="A7" t="str">
            <v>TC171728</v>
          </cell>
          <cell r="C7">
            <v>244.92100059999999</v>
          </cell>
          <cell r="D7">
            <v>913.40651413333342</v>
          </cell>
          <cell r="I7">
            <v>3.7293923832407105</v>
          </cell>
          <cell r="L7" t="str">
            <v>similar to UP|Q9M2S1_ARATH (Q9M2S1) Regulator of chromosome condensation-like protein, partial(70%)</v>
          </cell>
          <cell r="U7" t="str">
            <v>development</v>
          </cell>
        </row>
        <row r="8">
          <cell r="A8" t="str">
            <v>TC175719</v>
          </cell>
          <cell r="E8">
            <v>2485.378592</v>
          </cell>
          <cell r="F8">
            <v>541.8519465666667</v>
          </cell>
          <cell r="J8">
            <v>0.21801585815166893</v>
          </cell>
          <cell r="L8" t="str">
            <v>similar to UP|Q56TL1_CASSA (Q56TL1) Late elongated hypocotyl, partial (21%)</v>
          </cell>
          <cell r="U8" t="str">
            <v>development</v>
          </cell>
        </row>
        <row r="9">
          <cell r="A9" t="str">
            <v>TC176348</v>
          </cell>
          <cell r="E9">
            <v>3171.3435790000003</v>
          </cell>
          <cell r="F9">
            <v>678.26206193333337</v>
          </cell>
          <cell r="J9">
            <v>0.21387214757323944</v>
          </cell>
          <cell r="L9" t="str">
            <v>similar to UP|Q56TL1_CASSA (Q56TL1) Late elongated hypocotyl, partial (11%)</v>
          </cell>
          <cell r="U9" t="str">
            <v>development</v>
          </cell>
        </row>
        <row r="10">
          <cell r="A10" t="str">
            <v>TC187674</v>
          </cell>
          <cell r="E10">
            <v>1470.2584433333332</v>
          </cell>
          <cell r="F10">
            <v>164.04556826666666</v>
          </cell>
          <cell r="J10">
            <v>0.1115760082933084</v>
          </cell>
          <cell r="L10" t="str">
            <v>weakly similar to UP|LBD6_ARATH (O04479) LOB domain protein 6 (ASYMMETRIC LEAVES2), partial (13%)</v>
          </cell>
          <cell r="U10" t="str">
            <v>development</v>
          </cell>
        </row>
        <row r="11">
          <cell r="A11" t="str">
            <v>TC190305</v>
          </cell>
          <cell r="E11">
            <v>1083.6790930666666</v>
          </cell>
          <cell r="F11">
            <v>277.20097966666663</v>
          </cell>
          <cell r="J11">
            <v>0.2557961867495524</v>
          </cell>
          <cell r="L11" t="str">
            <v xml:space="preserve">similar to Cluster: Wax synthase; n=1; Petunia x hybrida|Rep: Wax synthase - Petunia hybrida (Petunia), partial (93%) </v>
          </cell>
          <cell r="U11" t="str">
            <v>development</v>
          </cell>
        </row>
        <row r="12">
          <cell r="A12" t="str">
            <v>TC172800</v>
          </cell>
          <cell r="E12">
            <v>9883.0698286666666</v>
          </cell>
          <cell r="F12">
            <v>2233.9475509999997</v>
          </cell>
          <cell r="J12">
            <v>0.22603781919260035</v>
          </cell>
          <cell r="L12" t="str">
            <v>homologue to UP|FLS_SOLTU (Q41452) Flavonol synthase/flavanone 3-hydroxylase   (FLS) , complete</v>
          </cell>
          <cell r="U12" t="str">
            <v>development</v>
          </cell>
        </row>
        <row r="13">
          <cell r="A13" t="str">
            <v>TC171121</v>
          </cell>
          <cell r="E13">
            <v>9471.1359573333339</v>
          </cell>
          <cell r="F13">
            <v>1140.5408641000001</v>
          </cell>
          <cell r="J13">
            <v>0.12042281614771873</v>
          </cell>
          <cell r="L13" t="str">
            <v>weakly similar to PRF|1916413A|448297|1916413A male sterility 2 gene. {Arabidopsis thaliana} (exp=-1;wgp=-1;cg=-1), partial (16%)</v>
          </cell>
          <cell r="U13" t="str">
            <v xml:space="preserve">development pollen exine </v>
          </cell>
        </row>
        <row r="14">
          <cell r="A14" t="str">
            <v>TC170069</v>
          </cell>
          <cell r="C14">
            <v>2888.2454803333335</v>
          </cell>
          <cell r="D14">
            <v>64643.634913333321</v>
          </cell>
          <cell r="E14">
            <v>2888.2454803333335</v>
          </cell>
          <cell r="F14">
            <v>10546.069534</v>
          </cell>
          <cell r="G14">
            <v>64643.634913333321</v>
          </cell>
          <cell r="H14">
            <v>10546.069534</v>
          </cell>
          <cell r="I14">
            <v>22.381627653710645</v>
          </cell>
          <cell r="J14">
            <v>3.6513757593703131</v>
          </cell>
          <cell r="K14">
            <v>0.16314165421141533</v>
          </cell>
          <cell r="L14" t="str">
            <v>UP|Q96489_LYCES (Q96489) Class II small heat shock protein Le-HSP17.6, complete</v>
          </cell>
          <cell r="U14" t="str">
            <v>heat shock</v>
          </cell>
        </row>
        <row r="15">
          <cell r="A15" t="str">
            <v>TC187014</v>
          </cell>
          <cell r="C15">
            <v>1579.2835246666666</v>
          </cell>
          <cell r="D15">
            <v>52064.833763333329</v>
          </cell>
          <cell r="E15">
            <v>1579.2835246666666</v>
          </cell>
          <cell r="F15">
            <v>11519.648702999999</v>
          </cell>
          <cell r="G15">
            <v>52064.833763333329</v>
          </cell>
          <cell r="H15">
            <v>11519.648702999999</v>
          </cell>
          <cell r="I15">
            <v>32.967375996860639</v>
          </cell>
          <cell r="J15">
            <v>7.2942245791055207</v>
          </cell>
          <cell r="K15">
            <v>0.22125584334646842</v>
          </cell>
          <cell r="L15" t="str">
            <v>UP|O80432_LYCES (O80432) Mitochondrial small heat shock protein, complete</v>
          </cell>
          <cell r="U15" t="str">
            <v>heat shock</v>
          </cell>
        </row>
        <row r="16">
          <cell r="A16" t="str">
            <v>TC188719</v>
          </cell>
          <cell r="C16">
            <v>4332.7188863333331</v>
          </cell>
          <cell r="D16">
            <v>35940.080560000002</v>
          </cell>
          <cell r="G16">
            <v>35940.080560000002</v>
          </cell>
          <cell r="H16">
            <v>3301.0454303333331</v>
          </cell>
          <cell r="I16">
            <v>8.2950409437744881</v>
          </cell>
          <cell r="K16">
            <v>9.1848581831151382E-2</v>
          </cell>
          <cell r="L16" t="str">
            <v>similar to UP|Q39819_SOYBN (Q39819) Hsp22.3, partial (62%)</v>
          </cell>
          <cell r="U16" t="str">
            <v>heat shock</v>
          </cell>
        </row>
        <row r="17">
          <cell r="A17" t="str">
            <v>TC173283</v>
          </cell>
          <cell r="C17">
            <v>5857.8586339999993</v>
          </cell>
          <cell r="D17">
            <v>32644.014076666663</v>
          </cell>
          <cell r="I17">
            <v>5.5726872422620959</v>
          </cell>
          <cell r="L17" t="str">
            <v>similar to GB|AAB82061.1|1354207|ATU49453 rof1 {Arabidopsis thaliana} (exp=-1; wgp=0; cg=0), partial (0.21)</v>
          </cell>
          <cell r="U17" t="str">
            <v>heat shock</v>
          </cell>
        </row>
        <row r="18">
          <cell r="A18" t="str">
            <v>TC190555</v>
          </cell>
          <cell r="C18">
            <v>887.50109830000008</v>
          </cell>
          <cell r="D18">
            <v>6071.168270000001</v>
          </cell>
          <cell r="I18">
            <v>6.8407445147158308</v>
          </cell>
          <cell r="L18" t="str">
            <v>similar to UP|Q9ZT13_TOBAC (Q9ZT13) 101 kDa heat shock protein, partial (28%)</v>
          </cell>
          <cell r="U18" t="str">
            <v>heat shock</v>
          </cell>
        </row>
        <row r="19">
          <cell r="A19" t="str">
            <v>TC181905</v>
          </cell>
          <cell r="C19">
            <v>1208.1418489666667</v>
          </cell>
          <cell r="D19">
            <v>5714.2172813333336</v>
          </cell>
          <cell r="E19">
            <v>1208.1418489666667</v>
          </cell>
          <cell r="F19">
            <v>6261.3620486666659</v>
          </cell>
          <cell r="I19">
            <v>4.7297569289738197</v>
          </cell>
          <cell r="J19">
            <v>5.18263815960192</v>
          </cell>
          <cell r="L19" t="str">
            <v>similar to UP|Q6IV17_IPOBA (Q6IV17) Protein disulfide isomerase  , partial (55%)</v>
          </cell>
          <cell r="U19" t="str">
            <v>heat shock</v>
          </cell>
        </row>
        <row r="20">
          <cell r="A20" t="str">
            <v>TC171292</v>
          </cell>
          <cell r="C20">
            <v>1804.3911183333332</v>
          </cell>
          <cell r="D20">
            <v>5635.1879896666678</v>
          </cell>
          <cell r="I20">
            <v>3.1230413031913709</v>
          </cell>
          <cell r="L20" t="str">
            <v>similar to UP|Q2MGR2_MEDTR (Q2MGR2) SGS; HSP20-like chaperone, partial (80%)</v>
          </cell>
          <cell r="U20" t="str">
            <v>heat shock</v>
          </cell>
        </row>
        <row r="21">
          <cell r="A21" t="str">
            <v>TC169993</v>
          </cell>
          <cell r="C21">
            <v>425.68965466666668</v>
          </cell>
          <cell r="D21">
            <v>2744.9104963333334</v>
          </cell>
          <cell r="I21">
            <v>6.4481494117650486</v>
          </cell>
          <cell r="L21" t="str">
            <v>UP|Q4VUC5_LYCES (Q4VUC5) Phosphosulfolactate synthase-related protein, complete</v>
          </cell>
          <cell r="U21" t="str">
            <v>heat shock</v>
          </cell>
        </row>
        <row r="22">
          <cell r="A22" t="str">
            <v>TC176514</v>
          </cell>
          <cell r="C22">
            <v>31.834498268000001</v>
          </cell>
          <cell r="D22">
            <v>1760.2840370000001</v>
          </cell>
          <cell r="I22">
            <v>55.294857238866413</v>
          </cell>
          <cell r="L22" t="str">
            <v>similar to GB|AAF24498.1|6691127|AF214107 DnaJ-like protein {Arabidopsis thaliana} (exp=-1; wgp0; cg=0),partial-0.43</v>
          </cell>
          <cell r="U22" t="str">
            <v>heat shock</v>
          </cell>
        </row>
        <row r="23">
          <cell r="A23" t="str">
            <v>TC173218</v>
          </cell>
          <cell r="G23">
            <v>1720.931456333333</v>
          </cell>
          <cell r="H23">
            <v>634.00974220000001</v>
          </cell>
          <cell r="K23">
            <v>0.36841080443194391</v>
          </cell>
          <cell r="L23" t="str">
            <v>UP|O82545_LYCES (O82545) Cytosolic class II small heat shock protein HCT2, complete</v>
          </cell>
          <cell r="U23" t="str">
            <v>heat shock</v>
          </cell>
        </row>
        <row r="24">
          <cell r="A24" t="str">
            <v>TC176727</v>
          </cell>
          <cell r="E24">
            <v>951.07064726666658</v>
          </cell>
          <cell r="F24">
            <v>140.44957210000001</v>
          </cell>
          <cell r="J24">
            <v>0.14767522528809574</v>
          </cell>
          <cell r="L24" t="str">
            <v>similar to UP|Q8H2B1_SOYBN (Q8H2B1) DnaJ-like protein, partial (23%)</v>
          </cell>
          <cell r="U24" t="str">
            <v>heat shock</v>
          </cell>
        </row>
        <row r="25">
          <cell r="A25" t="str">
            <v>TC179479</v>
          </cell>
          <cell r="G25">
            <v>836.32332526666676</v>
          </cell>
          <cell r="H25">
            <v>120.01139110333334</v>
          </cell>
          <cell r="K25">
            <v>0.14349879702932711</v>
          </cell>
          <cell r="L25" t="str">
            <v>homologue to UP|O82010_LYCPE (O82010) Hsp20.1 protein, complete</v>
          </cell>
          <cell r="U25" t="str">
            <v>heat shock</v>
          </cell>
        </row>
        <row r="26">
          <cell r="A26" t="str">
            <v>TC172244</v>
          </cell>
          <cell r="E26">
            <v>2738.1426293333334</v>
          </cell>
          <cell r="F26">
            <v>9297.3847426666671</v>
          </cell>
          <cell r="J26">
            <v>3.3955078318656975</v>
          </cell>
          <cell r="L26" t="str">
            <v>UP|Q7XYV1_LYCES (Q7XYV1) P58IPK, complete</v>
          </cell>
          <cell r="U26" t="str">
            <v>heat shock</v>
          </cell>
        </row>
        <row r="27">
          <cell r="A27" t="str">
            <v>TC178169</v>
          </cell>
          <cell r="C27">
            <v>2488.8560966666669</v>
          </cell>
          <cell r="D27">
            <v>64643.634913333321</v>
          </cell>
          <cell r="G27">
            <v>64643.634913333321</v>
          </cell>
          <cell r="H27">
            <v>4656.5975813333334</v>
          </cell>
          <cell r="I27">
            <v>25.9732312365953</v>
          </cell>
          <cell r="K27">
            <v>7.2034896979050744E-2</v>
          </cell>
          <cell r="L27" t="str">
            <v>UP|Q9SYV0_LYCES (Q9SYV0) 17.6 kD class I small heat shock protein (Type I small heat shock protein 17.6 kDa isoform), complete</v>
          </cell>
          <cell r="U27" t="str">
            <v xml:space="preserve">heat shock </v>
          </cell>
        </row>
        <row r="28">
          <cell r="A28" t="str">
            <v>TC172016</v>
          </cell>
          <cell r="C28">
            <v>4293.974698666666</v>
          </cell>
          <cell r="D28">
            <v>33566.335856666672</v>
          </cell>
          <cell r="G28">
            <v>33566.335856666672</v>
          </cell>
          <cell r="H28">
            <v>4701.5463696666666</v>
          </cell>
          <cell r="I28">
            <v>7.8170781646872411</v>
          </cell>
          <cell r="K28">
            <v>0.140067309990074</v>
          </cell>
          <cell r="L28" t="str">
            <v>UP|Q9LS37_LYCES (Q9LS37) Small heat shock protein, complete</v>
          </cell>
          <cell r="U28" t="str">
            <v xml:space="preserve">heat shock </v>
          </cell>
        </row>
        <row r="29">
          <cell r="A29" t="str">
            <v>TC170013</v>
          </cell>
          <cell r="C29">
            <v>2591.9172290000001</v>
          </cell>
          <cell r="D29">
            <v>30001.763873333333</v>
          </cell>
          <cell r="G29">
            <v>30001.763873333333</v>
          </cell>
          <cell r="H29">
            <v>4435.4730133333333</v>
          </cell>
          <cell r="I29">
            <v>11.575124212168015</v>
          </cell>
          <cell r="K29">
            <v>0.14784040805266599</v>
          </cell>
          <cell r="L29" t="str">
            <v>homologue to UP|Q40511_TOBAC (Q40511) Heat shock protein 70 (Fragment), partial (46%)</v>
          </cell>
          <cell r="U29" t="str">
            <v xml:space="preserve">heat shock </v>
          </cell>
        </row>
        <row r="30">
          <cell r="A30" t="str">
            <v>TC169981</v>
          </cell>
          <cell r="C30">
            <v>5435.4968773333339</v>
          </cell>
          <cell r="D30">
            <v>23593.052029999995</v>
          </cell>
          <cell r="I30">
            <v>4.3405511147262024</v>
          </cell>
          <cell r="L30" t="str">
            <v>UP|Q40151_LYCES (Q40151) Hsc70, complete</v>
          </cell>
          <cell r="U30" t="str">
            <v xml:space="preserve">heat shock </v>
          </cell>
        </row>
        <row r="31">
          <cell r="A31" t="str">
            <v>TC182522</v>
          </cell>
          <cell r="C31">
            <v>4634.7387523333337</v>
          </cell>
          <cell r="D31">
            <v>20632.907009999999</v>
          </cell>
          <cell r="I31">
            <v>4.4517950444590815</v>
          </cell>
          <cell r="L31" t="str">
            <v>similar to UP|CH10_ARATH (P34893) 10 kDa chaperonin (Protein CPN10) (Protein groES), partial (90.08)</v>
          </cell>
          <cell r="U31" t="str">
            <v xml:space="preserve">heat shock </v>
          </cell>
        </row>
        <row r="32">
          <cell r="A32" t="str">
            <v>TC183645</v>
          </cell>
          <cell r="C32">
            <v>1431.7767623333336</v>
          </cell>
          <cell r="D32">
            <v>16975.761903333332</v>
          </cell>
          <cell r="G32">
            <v>16975.761903333332</v>
          </cell>
          <cell r="H32">
            <v>2568.0608699999998</v>
          </cell>
          <cell r="I32">
            <v>11.856430660090002</v>
          </cell>
          <cell r="K32">
            <v>0.15127809194212011</v>
          </cell>
          <cell r="L32" t="str">
            <v>homologue to UP|Q40151_LYCES (Q40151) Hsc70, partial (53%)</v>
          </cell>
          <cell r="U32" t="str">
            <v xml:space="preserve">heat shock </v>
          </cell>
        </row>
        <row r="33">
          <cell r="A33" t="str">
            <v>TC170030</v>
          </cell>
          <cell r="C33">
            <v>4228.222279333334</v>
          </cell>
          <cell r="D33">
            <v>16207.689296666669</v>
          </cell>
          <cell r="E33">
            <v>4228.222279333334</v>
          </cell>
          <cell r="F33">
            <v>15127.719649999999</v>
          </cell>
          <cell r="I33">
            <v>3.8332160009388496</v>
          </cell>
          <cell r="J33">
            <v>3.5777966839494528</v>
          </cell>
          <cell r="L33" t="str">
            <v>homologue to UP|HSP82_TOBAC (P36182) Heat shock protein 82 (Fragment), partial (98%)</v>
          </cell>
          <cell r="U33" t="str">
            <v xml:space="preserve">heat shock </v>
          </cell>
        </row>
        <row r="34">
          <cell r="A34" t="str">
            <v>TC184669</v>
          </cell>
          <cell r="C34">
            <v>200.99357840000002</v>
          </cell>
          <cell r="D34">
            <v>14703.385731666667</v>
          </cell>
          <cell r="G34">
            <v>14703.385731666667</v>
          </cell>
          <cell r="H34">
            <v>446.34012149999995</v>
          </cell>
          <cell r="I34">
            <v>73.15350992162179</v>
          </cell>
          <cell r="K34">
            <v>3.0356281855458481E-2</v>
          </cell>
          <cell r="L34" t="str">
            <v>similar to UP|Q6WHC0_CAPFR (Q6WHC0) Chloroplast small heat shock protein class I, partial (97%)</v>
          </cell>
          <cell r="U34" t="str">
            <v xml:space="preserve">heat shock </v>
          </cell>
        </row>
        <row r="35">
          <cell r="A35" t="str">
            <v>TC176341</v>
          </cell>
          <cell r="C35">
            <v>578.72360419999995</v>
          </cell>
          <cell r="D35">
            <v>8602.2974176666667</v>
          </cell>
          <cell r="G35">
            <v>8602.2974176666667</v>
          </cell>
          <cell r="H35">
            <v>1417.5237133333333</v>
          </cell>
          <cell r="I35">
            <v>14.864258784740731</v>
          </cell>
          <cell r="K35">
            <v>0.16478431801510882</v>
          </cell>
          <cell r="L35" t="str">
            <v>homologue to UP|Q40511_TOBAC (Q40511) Heat shock protein 70 (Fragment), partial (70%)</v>
          </cell>
          <cell r="U35" t="str">
            <v xml:space="preserve">heat shock </v>
          </cell>
        </row>
        <row r="36">
          <cell r="A36" t="str">
            <v>TC173974</v>
          </cell>
          <cell r="C36">
            <v>350.95151693333332</v>
          </cell>
          <cell r="D36">
            <v>8211.7809553333336</v>
          </cell>
          <cell r="G36">
            <v>8211.7809553333336</v>
          </cell>
          <cell r="H36">
            <v>208.24305340000001</v>
          </cell>
          <cell r="I36">
            <v>23.398619350869602</v>
          </cell>
          <cell r="K36">
            <v>2.5359060906848918E-2</v>
          </cell>
          <cell r="L36" t="str">
            <v>homologue to UP|Q94EN7_LYCPE (Q94EN7) Small heat stress protein class CIII, complete</v>
          </cell>
          <cell r="U36" t="str">
            <v xml:space="preserve">heat shock </v>
          </cell>
        </row>
        <row r="37">
          <cell r="A37" t="str">
            <v>TC171742</v>
          </cell>
          <cell r="C37">
            <v>2103.4819106666669</v>
          </cell>
          <cell r="D37">
            <v>7123.6132173333326</v>
          </cell>
          <cell r="G37">
            <v>7123.6132173333326</v>
          </cell>
          <cell r="H37">
            <v>2597.6693970000001</v>
          </cell>
          <cell r="I37">
            <v>3.386581639333238</v>
          </cell>
          <cell r="K37">
            <v>0.36465615380117689</v>
          </cell>
          <cell r="L37" t="str">
            <v>UP|Q9FR34_LYCES (Q9FR34) Ripening regulated protein DDTFR8, complete</v>
          </cell>
          <cell r="U37" t="str">
            <v xml:space="preserve">heat shock </v>
          </cell>
        </row>
        <row r="38">
          <cell r="A38" t="str">
            <v>TC176566</v>
          </cell>
          <cell r="C38">
            <v>219.04748406666667</v>
          </cell>
          <cell r="D38">
            <v>4723.4998276666665</v>
          </cell>
          <cell r="I38">
            <v>21.563816849085921</v>
          </cell>
          <cell r="L38" t="str">
            <v>homologue to UP|HSP7C_PETHY (P09189) Heat shock cognate 70 kDa protein, partial (23%)</v>
          </cell>
          <cell r="U38" t="str">
            <v xml:space="preserve">heat shock </v>
          </cell>
        </row>
        <row r="39">
          <cell r="A39" t="str">
            <v>TC170123</v>
          </cell>
          <cell r="G39">
            <v>1142.1343995333334</v>
          </cell>
          <cell r="H39">
            <v>159.71226573333331</v>
          </cell>
          <cell r="K39">
            <v>0.13983666528089025</v>
          </cell>
          <cell r="L39" t="str">
            <v>similar to UP|Q9SKY8_ARATH (Q9SKY8) 70kD heat shock protein (At2g32120/F22D22.13), partial (89%)</v>
          </cell>
          <cell r="U39" t="str">
            <v xml:space="preserve">heat shock </v>
          </cell>
        </row>
        <row r="40">
          <cell r="A40" t="str">
            <v>TC185802</v>
          </cell>
          <cell r="G40">
            <v>52420.837693333335</v>
          </cell>
          <cell r="H40">
            <v>2343.8321796666664</v>
          </cell>
          <cell r="K40">
            <v>4.4711841374575081E-2</v>
          </cell>
          <cell r="L40" t="str">
            <v>similar to UP|Q38806_ARATH (Q38806) AtHSP22.0 precursor (Heat shock protein 22.0) (T9A4.7 protein) (At4g10250), partial (51%)</v>
          </cell>
          <cell r="U40" t="str">
            <v xml:space="preserve">heat shock </v>
          </cell>
        </row>
        <row r="41">
          <cell r="A41" t="str">
            <v>TC187143</v>
          </cell>
          <cell r="C41">
            <v>1326.0030895</v>
          </cell>
          <cell r="D41">
            <v>6721.1345249999986</v>
          </cell>
          <cell r="I41">
            <v>5.0687170929099095</v>
          </cell>
          <cell r="L41" t="str">
            <v>similar to GB|AAB82061.1|1354207|ATU49453 rof1 {Arabidopsis thaliana} (exp=-1; wgp=0; cg=0), partial (0.69)</v>
          </cell>
          <cell r="U41" t="str">
            <v xml:space="preserve">heat shock Arabidopsis immunophilins ROF1 (AtFKBP62) and ROF2 (AtFKBP65) exhibit tissue specificity, are heat-stress response, and bind HSP90 </v>
          </cell>
        </row>
        <row r="42">
          <cell r="A42" t="str">
            <v>TC172242</v>
          </cell>
          <cell r="C42">
            <v>1887.0734516666664</v>
          </cell>
          <cell r="D42">
            <v>15254.780913666667</v>
          </cell>
          <cell r="E42">
            <v>1887.0734516666664</v>
          </cell>
          <cell r="F42">
            <v>11113.507357666667</v>
          </cell>
          <cell r="I42">
            <v>8.0838299644317608</v>
          </cell>
          <cell r="J42">
            <v>5.8892818124547297</v>
          </cell>
          <cell r="L42" t="str">
            <v>homologue to UP|Q6PXE1_9SOLN (Q6PXE1) Auxin-repressed protein, partial (98%)</v>
          </cell>
          <cell r="U42" t="str">
            <v>hormone repressed</v>
          </cell>
        </row>
        <row r="43">
          <cell r="A43" t="str">
            <v>TC177664</v>
          </cell>
          <cell r="C43">
            <v>129.14279617000003</v>
          </cell>
          <cell r="D43">
            <v>1236.9635887333334</v>
          </cell>
          <cell r="I43">
            <v>9.5782623995923739</v>
          </cell>
          <cell r="L43" t="str">
            <v>similar to UP|Q39636_CUCSA (Q39636) CR9 protein, partial (56%)</v>
          </cell>
          <cell r="U43" t="str">
            <v>hormone repressed</v>
          </cell>
        </row>
        <row r="44">
          <cell r="A44" t="str">
            <v>TC176587</v>
          </cell>
          <cell r="C44">
            <v>18497.472376666668</v>
          </cell>
          <cell r="D44">
            <v>5800.9401029999999</v>
          </cell>
          <cell r="I44">
            <v>0.31360717750374911</v>
          </cell>
          <cell r="L44" t="str">
            <v>similar to UP|Q84ZW1_PEA (Q84ZW1) Ent-kaurenoic acid oxidase, partial (14%)</v>
          </cell>
          <cell r="U44" t="str">
            <v>hormone synthesis</v>
          </cell>
        </row>
        <row r="45">
          <cell r="A45" t="str">
            <v>TC177841</v>
          </cell>
          <cell r="C45">
            <v>1277.6465860333333</v>
          </cell>
          <cell r="D45">
            <v>7633.1991183333339</v>
          </cell>
          <cell r="G45">
            <v>7633.1991183333339</v>
          </cell>
          <cell r="H45">
            <v>2734.8587026666664</v>
          </cell>
          <cell r="I45">
            <v>5.9744214102523241</v>
          </cell>
          <cell r="K45">
            <v>0.35828473229502328</v>
          </cell>
          <cell r="L45" t="str">
            <v>similar to UP|Q9LNB6_ARATH (Q9LNB6) F5O11.2 (At1g12270/F5O11_1), partial (94%)</v>
          </cell>
          <cell r="U45" t="str">
            <v>metabolism</v>
          </cell>
        </row>
        <row r="46">
          <cell r="A46" t="str">
            <v>TC178657</v>
          </cell>
          <cell r="C46">
            <v>20415.890810000001</v>
          </cell>
          <cell r="D46">
            <v>4413.9965026666659</v>
          </cell>
          <cell r="I46">
            <v>0.21620396306707451</v>
          </cell>
          <cell r="L46" t="str">
            <v>homologue to UP|P93789_SOLTU (P93789) UDP-galactose:solanidine galactosyltransferase, partial (33%)</v>
          </cell>
          <cell r="U46" t="str">
            <v>metabolism</v>
          </cell>
        </row>
        <row r="47">
          <cell r="A47" t="str">
            <v>TC173982</v>
          </cell>
          <cell r="C47">
            <v>15822.690577000001</v>
          </cell>
          <cell r="D47">
            <v>2644.3610253333331</v>
          </cell>
          <cell r="I47">
            <v>0.1671246121173095</v>
          </cell>
          <cell r="L47" t="str">
            <v>homologue to UP|P93789_SOLTU (P93789) UDP-galactose:solanidine galactosyltransferase, partial (88%)</v>
          </cell>
          <cell r="U47" t="str">
            <v>metabolism</v>
          </cell>
        </row>
        <row r="48">
          <cell r="A48" t="str">
            <v>TC185466</v>
          </cell>
          <cell r="C48">
            <v>1047.5659365333333</v>
          </cell>
          <cell r="D48">
            <v>2466.5943819999998</v>
          </cell>
          <cell r="I48">
            <v>2.3545958263616309</v>
          </cell>
          <cell r="L48" t="str">
            <v>similar to RF|NP_567510.1|18414718|NM_117767 ATP binding {Arabidopsis thaliana} (exp=-1; wgp=0;cg=0),partial(34%)</v>
          </cell>
          <cell r="U48" t="str">
            <v>metabolism</v>
          </cell>
        </row>
        <row r="49">
          <cell r="A49" t="str">
            <v>TC183052</v>
          </cell>
          <cell r="C49">
            <v>12055.094077</v>
          </cell>
          <cell r="D49">
            <v>2173.0484733333328</v>
          </cell>
          <cell r="I49">
            <v>0.18025976897843607</v>
          </cell>
          <cell r="L49" t="str">
            <v>weakly similar to UP|ZOG_PHALU (Q9ZSK5) Zeatin O-glucosyltransferase  (Trans-zeatin O-beta-D-glucosyltransferase), partial (7%)</v>
          </cell>
          <cell r="U49" t="str">
            <v>hormone</v>
          </cell>
        </row>
        <row r="50">
          <cell r="A50" t="str">
            <v>TC187640</v>
          </cell>
          <cell r="C50">
            <v>13761.668263000001</v>
          </cell>
          <cell r="D50">
            <v>1702.5993770000002</v>
          </cell>
          <cell r="E50">
            <v>13761.668263000001</v>
          </cell>
          <cell r="F50">
            <v>2166.246674</v>
          </cell>
          <cell r="I50">
            <v>0.12372041997100422</v>
          </cell>
          <cell r="J50">
            <v>0.15741163299396121</v>
          </cell>
          <cell r="L50" t="str">
            <v>weakly similar to UP|ZOG_PHALU (Q9ZSK5) Zeatin O-glucosyltransferase  (Trans-zeatin O-beta-D-glucosyltransferase), partial (25%)</v>
          </cell>
          <cell r="U50" t="str">
            <v>hormone</v>
          </cell>
        </row>
        <row r="51">
          <cell r="A51" t="str">
            <v>TC170299</v>
          </cell>
          <cell r="C51">
            <v>7863.7884720000002</v>
          </cell>
          <cell r="D51">
            <v>1349.6292026666667</v>
          </cell>
          <cell r="E51">
            <v>7863.7884720000002</v>
          </cell>
          <cell r="F51">
            <v>2104.0854289999997</v>
          </cell>
          <cell r="I51">
            <v>0.17162582735690182</v>
          </cell>
          <cell r="J51">
            <v>0.26756638183896458</v>
          </cell>
          <cell r="L51" t="str">
            <v>weakly similar to UP|Q8GVE3_CITMA (Q8GVE3) Flavonoid 1-2 rhamnosyltransferase, partial (24%)</v>
          </cell>
          <cell r="U51" t="str">
            <v>metabolism</v>
          </cell>
        </row>
        <row r="52">
          <cell r="A52" t="str">
            <v>TC178520</v>
          </cell>
          <cell r="C52">
            <v>87.195125463333341</v>
          </cell>
          <cell r="D52">
            <v>146.41532716333333</v>
          </cell>
          <cell r="I52">
            <v>1.6791687194131377</v>
          </cell>
          <cell r="L52" t="str">
            <v>similar to UP|Q947K6_MEDVA (Q947K6) CDK-activating kinase, partial (91%)</v>
          </cell>
          <cell r="U52" t="str">
            <v>metabolism</v>
          </cell>
        </row>
        <row r="53">
          <cell r="A53" t="str">
            <v>TC185694</v>
          </cell>
          <cell r="C53">
            <v>25.083768586666668</v>
          </cell>
          <cell r="D53">
            <v>61.395368516666657</v>
          </cell>
          <cell r="I53">
            <v>2.447613416004065</v>
          </cell>
          <cell r="L53" t="str">
            <v>homologue to UP|Q9FVC6_TOBAC (Q9FVC6) Guanylate kinase  , partial (34%)</v>
          </cell>
          <cell r="U53" t="str">
            <v>metabolism</v>
          </cell>
        </row>
        <row r="54">
          <cell r="A54" t="str">
            <v>TC182028</v>
          </cell>
          <cell r="C54">
            <v>39.791442907333334</v>
          </cell>
          <cell r="D54">
            <v>56.106371514999999</v>
          </cell>
          <cell r="I54">
            <v>1.4100109826542611</v>
          </cell>
          <cell r="L54" t="str">
            <v>similar to UP|PYRH_BUCBP (P59578) Uridylate kinase  (UK) (Uridine monophosphate kinase) (UMP kinase) ,partial(7%)</v>
          </cell>
          <cell r="U54" t="str">
            <v>metabolism</v>
          </cell>
        </row>
        <row r="55">
          <cell r="A55" t="str">
            <v>TC175253</v>
          </cell>
          <cell r="E55">
            <v>543.39034406666667</v>
          </cell>
          <cell r="F55">
            <v>1608.571674</v>
          </cell>
          <cell r="J55">
            <v>2.9602507507984903</v>
          </cell>
          <cell r="L55" t="str">
            <v>homologue to UP|Q2V9A7_SOLTU (Q2V9A7) Cyclophilin ROC7-like, partial (97%)</v>
          </cell>
          <cell r="U55" t="str">
            <v>metabolism</v>
          </cell>
        </row>
        <row r="56">
          <cell r="A56" t="str">
            <v>TC175474</v>
          </cell>
          <cell r="E56">
            <v>12179.693252999999</v>
          </cell>
          <cell r="F56">
            <v>4331.9423726666673</v>
          </cell>
          <cell r="J56">
            <v>0.35566925066849775</v>
          </cell>
          <cell r="L56" t="str">
            <v>similar to UP|PAL3_TOBAC (P45733) Phenylalanine ammonia-lyase  , partial (19%)</v>
          </cell>
          <cell r="U56" t="str">
            <v>metabolism</v>
          </cell>
        </row>
        <row r="57">
          <cell r="A57" t="str">
            <v>TC171142</v>
          </cell>
          <cell r="E57">
            <v>112.19421301333334</v>
          </cell>
          <cell r="F57">
            <v>60.743257250999996</v>
          </cell>
          <cell r="J57">
            <v>0.54141167908349397</v>
          </cell>
          <cell r="L57" t="str">
            <v>similar to RF|NP_567574.1|18415242|NM_118030 ATP binding {Arabidopsis thaliana} (exp=-1; wgp=0;cg=0),partial(23%)</v>
          </cell>
          <cell r="U57" t="str">
            <v>metabolism</v>
          </cell>
        </row>
        <row r="58">
          <cell r="A58" t="str">
            <v>TC176104</v>
          </cell>
          <cell r="E58">
            <v>16566.602766666667</v>
          </cell>
          <cell r="F58">
            <v>827.03827823333324</v>
          </cell>
          <cell r="J58">
            <v>4.9922020216323443E-2</v>
          </cell>
          <cell r="L58" t="str">
            <v>weakly similar to UP|Q2HVM5_MEDTR (Q2HVM5) Transferase, partial (9%)</v>
          </cell>
          <cell r="U58" t="str">
            <v>metabolism</v>
          </cell>
        </row>
        <row r="59">
          <cell r="A59" t="str">
            <v>TC177375</v>
          </cell>
          <cell r="E59">
            <v>8959.9451706666678</v>
          </cell>
          <cell r="F59">
            <v>5180.5803776666662</v>
          </cell>
          <cell r="J59">
            <v>0.57819331245764793</v>
          </cell>
          <cell r="L59" t="str">
            <v>similar to UP|Q3EBC8_ARATH (Q3EBC8) Protein At3g03300, partial (26%)</v>
          </cell>
          <cell r="U59" t="str">
            <v>metabolism</v>
          </cell>
        </row>
        <row r="60">
          <cell r="A60" t="str">
            <v>TC183913</v>
          </cell>
          <cell r="E60">
            <v>1876.5399773333331</v>
          </cell>
          <cell r="F60">
            <v>87.353878109999997</v>
          </cell>
          <cell r="J60">
            <v>4.6550502075705671E-2</v>
          </cell>
          <cell r="L60" t="str">
            <v xml:space="preserve">weakly similar to UniRef100_A1X4V5 Cluster: ATP synthase subunit 6; n=1; Ramaria stricta|Rep: ATP synthase subunit 6 - Ramaria stricta partial ( 9% </v>
          </cell>
          <cell r="U60" t="str">
            <v>metabolism</v>
          </cell>
        </row>
        <row r="61">
          <cell r="A61" t="str">
            <v>TC184094</v>
          </cell>
          <cell r="E61">
            <v>20690.702763333331</v>
          </cell>
          <cell r="F61">
            <v>1622.6057026033332</v>
          </cell>
          <cell r="J61">
            <v>7.84219715088076E-2</v>
          </cell>
          <cell r="L61" t="str">
            <v>weakly similar to UP|Q8LEH3_ARATH (Q8LEH3) Cinnamoyl-CoA reductase-like protein, partial (37%)</v>
          </cell>
          <cell r="U61" t="str">
            <v>metabolism</v>
          </cell>
        </row>
        <row r="62">
          <cell r="A62" t="str">
            <v>TC190330</v>
          </cell>
          <cell r="E62">
            <v>1531.7380456666667</v>
          </cell>
          <cell r="F62">
            <v>497.39245246666661</v>
          </cell>
          <cell r="J62">
            <v>0.32472422675261275</v>
          </cell>
          <cell r="L62" t="str">
            <v>similar to UP|Q8GUE9_SOLSC (Q8GUE9) Tyrosine aminotransferase  , partial (46%)</v>
          </cell>
          <cell r="U62" t="str">
            <v>metabolism</v>
          </cell>
        </row>
        <row r="63">
          <cell r="A63" t="str">
            <v>TC177953</v>
          </cell>
          <cell r="E63">
            <v>7697.1384086666667</v>
          </cell>
          <cell r="F63">
            <v>2768.9610560000001</v>
          </cell>
          <cell r="J63">
            <v>0.35973902364575672</v>
          </cell>
          <cell r="L63" t="str">
            <v>homologue to UP|GAPN_NICPL (P93338) NADP-dependent glyceraldehyde-3-phosphate dehydrogenase</v>
          </cell>
          <cell r="U63" t="str">
            <v>metabolism</v>
          </cell>
        </row>
        <row r="64">
          <cell r="A64" t="str">
            <v>TC181283</v>
          </cell>
          <cell r="C64">
            <v>12901.213702666668</v>
          </cell>
          <cell r="D64">
            <v>2074.6799763333333</v>
          </cell>
          <cell r="E64">
            <v>12901.213702666668</v>
          </cell>
          <cell r="F64">
            <v>3181.3500903333334</v>
          </cell>
          <cell r="I64">
            <v>0.1608127749953091</v>
          </cell>
          <cell r="J64">
            <v>0.2465930852440458</v>
          </cell>
          <cell r="L64" t="str">
            <v>homologue to UP|Q94ET0_HEVBR (Q94ET0) Hydroxymethylglutaryl coenzyme A synthase, partial (43%)</v>
          </cell>
          <cell r="U64" t="str">
            <v xml:space="preserve">metabolism ? </v>
          </cell>
        </row>
        <row r="65">
          <cell r="A65" t="str">
            <v>TC178310</v>
          </cell>
          <cell r="C65">
            <v>194.1679584</v>
          </cell>
          <cell r="D65">
            <v>571.05600963333325</v>
          </cell>
          <cell r="I65">
            <v>2.941041427942074</v>
          </cell>
          <cell r="L65" t="str">
            <v>homologue to UP|Q94EU9_SOLTU (Q94EU9) Beta-amylase PCT-BMYI  , partial (61%)</v>
          </cell>
          <cell r="U65" t="str">
            <v xml:space="preserve">metabolism carbohydrate </v>
          </cell>
        </row>
        <row r="66">
          <cell r="A66" t="str">
            <v>TC176522</v>
          </cell>
          <cell r="E66">
            <v>1297.9805756666667</v>
          </cell>
          <cell r="F66">
            <v>5453.4123016666663</v>
          </cell>
          <cell r="J66">
            <v>4.2014591003148825</v>
          </cell>
          <cell r="L66" t="str">
            <v>homologue to UP|O82151_TOBAC (O82151) Beta-D-glucan exohydrolase, partial (30%)</v>
          </cell>
          <cell r="U66" t="str">
            <v xml:space="preserve">metabolism carbohydrate </v>
          </cell>
        </row>
        <row r="67">
          <cell r="A67" t="str">
            <v>TC182605</v>
          </cell>
          <cell r="E67">
            <v>2370.6101140000001</v>
          </cell>
          <cell r="F67">
            <v>784.44282066666665</v>
          </cell>
          <cell r="J67">
            <v>0.33090334679415218</v>
          </cell>
          <cell r="L67" t="str">
            <v>similar to UP|Q9LIN8_ARATH (Q9LIN8) Similarity to alpha galactosidase, partial (52%)</v>
          </cell>
          <cell r="U67" t="str">
            <v xml:space="preserve">metabolism carbohydrate </v>
          </cell>
        </row>
        <row r="68">
          <cell r="A68" t="str">
            <v>TC183891</v>
          </cell>
          <cell r="E68">
            <v>733.90542593333339</v>
          </cell>
          <cell r="F68">
            <v>302.20471493333332</v>
          </cell>
          <cell r="J68">
            <v>0.41177610119043462</v>
          </cell>
          <cell r="L68" t="str">
            <v>RSI-1 protein</v>
          </cell>
          <cell r="U68" t="str">
            <v xml:space="preserve">metabolism carbohydrate </v>
          </cell>
        </row>
        <row r="69">
          <cell r="A69" t="str">
            <v>TC170034</v>
          </cell>
          <cell r="E69">
            <v>3498.2861109999999</v>
          </cell>
          <cell r="F69">
            <v>380.85911749999997</v>
          </cell>
          <cell r="J69">
            <v>0.1088702025550248</v>
          </cell>
          <cell r="L69" t="str">
            <v>UP|Q5NE21_LYCES (Q5NE21) Carbonic anhydrase  , complete</v>
          </cell>
          <cell r="U69" t="str">
            <v>metabolism carbon utilization</v>
          </cell>
        </row>
        <row r="70">
          <cell r="A70" t="str">
            <v>TC190080</v>
          </cell>
          <cell r="E70">
            <v>1385.4706528333334</v>
          </cell>
          <cell r="F70">
            <v>281.19110929999999</v>
          </cell>
          <cell r="J70">
            <v>0.20295710250156138</v>
          </cell>
          <cell r="L70" t="str">
            <v>weakly similar to UP|Q94A84_ARATH (Q94A84) AT3g50740/T3A5_120 (At3g50740), partial (31%)</v>
          </cell>
          <cell r="U70" t="str">
            <v>metabolism lignin</v>
          </cell>
        </row>
        <row r="71">
          <cell r="A71" t="str">
            <v>TC175542</v>
          </cell>
          <cell r="C71">
            <v>980.42316323333341</v>
          </cell>
          <cell r="D71">
            <v>3289.6691699999997</v>
          </cell>
          <cell r="I71">
            <v>3.3553564352264114</v>
          </cell>
          <cell r="L71" t="str">
            <v>similar to UP|Q3E7S9_ARATH (Q3E7S9) Protein At5g41080, partial (84%)</v>
          </cell>
          <cell r="U71" t="str">
            <v>metabolism lipid, trasnport</v>
          </cell>
        </row>
        <row r="72">
          <cell r="A72" t="str">
            <v>TC176447</v>
          </cell>
          <cell r="E72">
            <v>12425.633330333332</v>
          </cell>
          <cell r="F72">
            <v>4750.3725143333331</v>
          </cell>
          <cell r="J72">
            <v>0.382304256696258</v>
          </cell>
          <cell r="L72" t="str">
            <v>weakly similar to GB|AAP21318.1|30102800|BT006510 At5g48485 {Arabidopsis thaliana} (exp=-1; wgp0; cg=0),partial-0.66</v>
          </cell>
          <cell r="U72" t="str">
            <v>metabolism lipid, trasnport</v>
          </cell>
        </row>
        <row r="73">
          <cell r="A73" t="str">
            <v>TC173734</v>
          </cell>
          <cell r="C73">
            <v>6369.1023583333335</v>
          </cell>
          <cell r="D73">
            <v>693.7588270333332</v>
          </cell>
          <cell r="E73">
            <v>6369.1023583333335</v>
          </cell>
          <cell r="F73">
            <v>828.99656516666664</v>
          </cell>
          <cell r="I73">
            <v>0.10892568340114979</v>
          </cell>
          <cell r="J73">
            <v>0.13015908969998063</v>
          </cell>
          <cell r="L73" t="str">
            <v>weakly similar to UP|Q8W2B6_MAIZE (Q8W2B6) UDP-glucosyltransferase BX9, partial (12%)</v>
          </cell>
          <cell r="U73" t="str">
            <v>metabolism, transferase</v>
          </cell>
        </row>
        <row r="74">
          <cell r="A74" t="str">
            <v>TC182929</v>
          </cell>
          <cell r="C74">
            <v>528.15890206666666</v>
          </cell>
          <cell r="D74">
            <v>17962.513386666666</v>
          </cell>
          <cell r="G74">
            <v>17962.513386666666</v>
          </cell>
          <cell r="H74">
            <v>1319.9528803333333</v>
          </cell>
          <cell r="I74">
            <v>34.00967647497751</v>
          </cell>
          <cell r="K74">
            <v>7.3483752074089845E-2</v>
          </cell>
          <cell r="L74" t="str">
            <v>homologue to UP|Q41772_MAIZE (Q41772) Cytosolic ascorbate peroxidase, partial (62%)</v>
          </cell>
          <cell r="U74" t="str">
            <v>oxidation reduction</v>
          </cell>
        </row>
        <row r="75">
          <cell r="A75" t="str">
            <v>TC173969</v>
          </cell>
          <cell r="C75">
            <v>1484.6288856666667</v>
          </cell>
          <cell r="D75">
            <v>14189.619472</v>
          </cell>
          <cell r="I75">
            <v>9.5576878565367576</v>
          </cell>
          <cell r="L75" t="str">
            <v>similar to UP|Q76KW1_PEA (Q76KW1) Glutathione S-transferase, partial (95%)</v>
          </cell>
          <cell r="U75" t="str">
            <v>oxidation reduction</v>
          </cell>
        </row>
        <row r="76">
          <cell r="A76" t="str">
            <v>TC170369</v>
          </cell>
          <cell r="C76">
            <v>1008.3653760666666</v>
          </cell>
          <cell r="D76">
            <v>10068.577406999999</v>
          </cell>
          <cell r="G76">
            <v>10068.577406999999</v>
          </cell>
          <cell r="H76">
            <v>1225.7492669999999</v>
          </cell>
          <cell r="I76">
            <v>9.9850487194180779</v>
          </cell>
          <cell r="K76">
            <v>0.12174006490210024</v>
          </cell>
          <cell r="L76" t="str">
            <v>homologue to UP|Q40589_TOBAC (Q40589) Cytosolic ascorbate peroxidase, partial (98%)</v>
          </cell>
          <cell r="U76" t="str">
            <v>oxidation reduction</v>
          </cell>
        </row>
        <row r="77">
          <cell r="A77" t="str">
            <v>TC170983</v>
          </cell>
          <cell r="C77">
            <v>770.78295019999996</v>
          </cell>
          <cell r="D77">
            <v>3203.8877496666669</v>
          </cell>
          <cell r="I77">
            <v>4.1566666061247641</v>
          </cell>
          <cell r="L77" t="str">
            <v>homologue to UP|Q8LSZ3_TOBAC (Q8LSZ3) NADPH:protochlorophyllide oxidoreductase, partial (96%)</v>
          </cell>
          <cell r="U77" t="str">
            <v>oxidation reduction</v>
          </cell>
        </row>
        <row r="78">
          <cell r="A78" t="str">
            <v>TC180957</v>
          </cell>
          <cell r="C78">
            <v>8525.3917523333312</v>
          </cell>
          <cell r="D78">
            <v>1897.1001860000003</v>
          </cell>
          <cell r="E78">
            <v>8525.3917523333312</v>
          </cell>
          <cell r="F78">
            <v>3229.0436810000006</v>
          </cell>
          <cell r="I78">
            <v>0.22252352045649743</v>
          </cell>
          <cell r="J78">
            <v>0.37875604720642159</v>
          </cell>
          <cell r="L78" t="str">
            <v>homologue to UP|Q8L8C8_SOLTU (Q8L8C8) Flavanone 3 beta-hydroxylase  , partial (97%)</v>
          </cell>
          <cell r="U78" t="str">
            <v>oxidation reduction</v>
          </cell>
        </row>
        <row r="79">
          <cell r="A79" t="str">
            <v>TC170471</v>
          </cell>
          <cell r="C79">
            <v>8484.6708483333332</v>
          </cell>
          <cell r="D79">
            <v>1343.3028523333332</v>
          </cell>
          <cell r="I79">
            <v>0.15832115073706152</v>
          </cell>
          <cell r="L79" t="str">
            <v>homologue to UP|Q5K2N1_LYCES (Q5K2N1) Steroid 5 alpha reductase DET2, complete</v>
          </cell>
          <cell r="U79" t="str">
            <v>oxidation reduction</v>
          </cell>
        </row>
        <row r="80">
          <cell r="A80" t="str">
            <v>TC179817</v>
          </cell>
          <cell r="C80">
            <v>267.66411613333332</v>
          </cell>
          <cell r="D80">
            <v>1253.3304256666668</v>
          </cell>
          <cell r="G80">
            <v>1253.3304256666668</v>
          </cell>
          <cell r="H80">
            <v>457.86590359999997</v>
          </cell>
          <cell r="I80">
            <v>4.6824746020207542</v>
          </cell>
          <cell r="K80">
            <v>0.36531938762793031</v>
          </cell>
          <cell r="L80" t="str">
            <v>homologue to UP|MT2B_LYCES (Q40158) Metallothionein-like protein type 2 B, complete</v>
          </cell>
          <cell r="U80" t="str">
            <v>oxidation reduction</v>
          </cell>
        </row>
        <row r="81">
          <cell r="A81" t="str">
            <v>TC171483</v>
          </cell>
          <cell r="C81">
            <v>2929.0108889999997</v>
          </cell>
          <cell r="D81">
            <v>991.67770503333338</v>
          </cell>
          <cell r="I81">
            <v>0.33857084955116173</v>
          </cell>
          <cell r="L81" t="str">
            <v>homologue to UP|Q8L8C8_SOLTU (Q8L8C8) Flavanone 3 beta-hydroxylase  , partial (74%)</v>
          </cell>
          <cell r="U81" t="str">
            <v>oxidation reduction</v>
          </cell>
        </row>
        <row r="82">
          <cell r="A82" t="str">
            <v>TC184486</v>
          </cell>
          <cell r="E82">
            <v>1786.6861063333333</v>
          </cell>
          <cell r="F82">
            <v>521.67214766666666</v>
          </cell>
          <cell r="J82">
            <v>0.29197750282910678</v>
          </cell>
          <cell r="L82" t="str">
            <v>homologue to UP|Q2FQK9_METHJ (Q2FQK9) Cytochrome c biogenesis protein, transmembrane region precursor,partial(5%)</v>
          </cell>
          <cell r="U82" t="str">
            <v>oxidation reduction</v>
          </cell>
        </row>
        <row r="83">
          <cell r="A83" t="str">
            <v>TC170199</v>
          </cell>
          <cell r="G83">
            <v>123.09646201333332</v>
          </cell>
          <cell r="H83">
            <v>61.265413606666662</v>
          </cell>
          <cell r="K83">
            <v>0.49770247336621776</v>
          </cell>
          <cell r="L83" t="str">
            <v>UP|O24018_LYCES (O24018) E8 protein homolog, complete</v>
          </cell>
          <cell r="U83" t="str">
            <v>oxidation reduction</v>
          </cell>
        </row>
        <row r="84">
          <cell r="A84" t="str">
            <v>TC183140</v>
          </cell>
          <cell r="E84">
            <v>88191.431469999996</v>
          </cell>
          <cell r="F84">
            <v>570.09603363333338</v>
          </cell>
          <cell r="J84">
            <v>6.4643018503136836E-3</v>
          </cell>
          <cell r="L84" t="str">
            <v>similar to UP|Q8VYV8_ARATH (Q8VYV8) At1g12570/T12C24_9, partial (85%)</v>
          </cell>
          <cell r="U84" t="str">
            <v>oxidation reduction</v>
          </cell>
        </row>
        <row r="85">
          <cell r="A85" t="str">
            <v>TC184939</v>
          </cell>
          <cell r="E85">
            <v>33631.350313333336</v>
          </cell>
          <cell r="F85">
            <v>10409.707011</v>
          </cell>
          <cell r="J85">
            <v>0.30952390891283998</v>
          </cell>
          <cell r="L85" t="str">
            <v>UP|Q645N0_LYCES (Q645N0) Cytosolic malate dehydrogenase, complete</v>
          </cell>
          <cell r="U85" t="str">
            <v>oxidation reduction</v>
          </cell>
        </row>
        <row r="86">
          <cell r="A86" t="str">
            <v>TC188746</v>
          </cell>
          <cell r="E86">
            <v>1337.5016646666666</v>
          </cell>
          <cell r="F86">
            <v>401.38330556666671</v>
          </cell>
          <cell r="J86">
            <v>0.3000992942066355</v>
          </cell>
          <cell r="L86" t="str">
            <v>similar to UP|Q9SLN8_TOBAC (Q9SLN8) Allyl alcohol dehydrogenase, partial (50%)</v>
          </cell>
          <cell r="U86" t="str">
            <v>oxidation reduction</v>
          </cell>
        </row>
        <row r="87">
          <cell r="A87" t="str">
            <v>TC186636</v>
          </cell>
          <cell r="E87">
            <v>6169.6246673333335</v>
          </cell>
          <cell r="F87">
            <v>2012.6535249999997</v>
          </cell>
          <cell r="J87">
            <v>0.32621976757460014</v>
          </cell>
          <cell r="L87" t="str">
            <v>similar to UP|Q5J954_NICBE (Q5J954) C-4 sterol methyl oxidase 2 (Fragment), complete</v>
          </cell>
          <cell r="U87" t="str">
            <v>oxidation reduction</v>
          </cell>
        </row>
        <row r="88">
          <cell r="A88" t="str">
            <v>TC180458</v>
          </cell>
          <cell r="G88">
            <v>1036.6183362666668</v>
          </cell>
          <cell r="H88">
            <v>5202.2801053333324</v>
          </cell>
          <cell r="K88">
            <v>5.0185105967439325</v>
          </cell>
          <cell r="L88" t="str">
            <v>similar to UP|THI4_CITSI (O23787) Thiazole biosynthetic enzyme, chloroplast precursor, partial(87%)</v>
          </cell>
          <cell r="U88" t="str">
            <v>photosyntehsis</v>
          </cell>
        </row>
        <row r="89">
          <cell r="A89" t="str">
            <v>TC178177</v>
          </cell>
          <cell r="C89">
            <v>2655.0573049999998</v>
          </cell>
          <cell r="D89">
            <v>725.63762316666669</v>
          </cell>
          <cell r="I89">
            <v>0.27330394029543054</v>
          </cell>
          <cell r="L89" t="str">
            <v>similar to UP|Q6RVV4_PEA (Q6RVV4) Short-chain dehydrogenase Tic32, partial (68%)</v>
          </cell>
          <cell r="U89" t="str">
            <v>photosynthesis</v>
          </cell>
        </row>
        <row r="90">
          <cell r="A90" t="str">
            <v>TC180633</v>
          </cell>
          <cell r="G90">
            <v>899.96562200000005</v>
          </cell>
          <cell r="H90">
            <v>300.21387750000002</v>
          </cell>
          <cell r="K90">
            <v>0.33358371715669827</v>
          </cell>
          <cell r="L90" t="str">
            <v>UP|Q7M1K8_LYCES (Q7M1K8) Chlorophyll a/b-binding protein (cab-12), partial (62%)</v>
          </cell>
          <cell r="U90" t="str">
            <v>photosynthesis</v>
          </cell>
        </row>
        <row r="91">
          <cell r="A91" t="str">
            <v>TC186897</v>
          </cell>
          <cell r="G91">
            <v>927.18073136666681</v>
          </cell>
          <cell r="H91">
            <v>345.74025506666663</v>
          </cell>
          <cell r="K91">
            <v>0.37289413311797864</v>
          </cell>
          <cell r="L91" t="str">
            <v>UP|Q7M1K8_LYCES (Q7M1K8) Chlorophyll a/b-binding protein (cab-12), partial (26%)</v>
          </cell>
          <cell r="U91" t="str">
            <v>photosynthesis</v>
          </cell>
        </row>
        <row r="92">
          <cell r="A92" t="str">
            <v>TC176226</v>
          </cell>
          <cell r="G92">
            <v>2619.2003456666666</v>
          </cell>
          <cell r="H92">
            <v>415.07556586666669</v>
          </cell>
          <cell r="K92">
            <v>0.15847415664608783</v>
          </cell>
          <cell r="L92" t="str">
            <v>homologue to UP|RCA1_TOBAC (Q40460) Ribulose bisphosphate carboxylase/oxygenase activase 1, chloroplast precursor(RuBisCO activase 1) (RA 1), complete</v>
          </cell>
          <cell r="U92" t="str">
            <v>photosynthesis</v>
          </cell>
        </row>
        <row r="93">
          <cell r="A93" t="str">
            <v>TC175531</v>
          </cell>
          <cell r="C93">
            <v>2246.5394520000004</v>
          </cell>
          <cell r="D93">
            <v>5675.6769603333332</v>
          </cell>
          <cell r="I93">
            <v>2.5264087640573214</v>
          </cell>
          <cell r="L93" t="str">
            <v>weakly similar to UP|Q3KU27_NICLS (Q3KU27) Nectarin IV, partial (16%)</v>
          </cell>
          <cell r="U93" t="str">
            <v>protection</v>
          </cell>
        </row>
        <row r="94">
          <cell r="A94" t="str">
            <v>TC185027</v>
          </cell>
          <cell r="G94">
            <v>61.110834271666668</v>
          </cell>
          <cell r="H94">
            <v>2.2935552873333331</v>
          </cell>
          <cell r="K94">
            <v>3.753107472133977E-2</v>
          </cell>
          <cell r="L94" t="str">
            <v xml:space="preserve">similar to Cluster: Putative anti-PCD protein; n=1; Solanum lycopersicum|Rep: Putative anti-PCD protein -, partial (55%) </v>
          </cell>
          <cell r="U94" t="str">
            <v>protection</v>
          </cell>
        </row>
        <row r="95">
          <cell r="A95" t="str">
            <v>TC179896</v>
          </cell>
          <cell r="E95">
            <v>20154.36766966667</v>
          </cell>
          <cell r="F95">
            <v>900.1432781333333</v>
          </cell>
          <cell r="J95">
            <v>4.4662442051610178E-2</v>
          </cell>
          <cell r="L95" t="str">
            <v>similar to GB|AAN46863.1|24111425|BT001082 At5g67360/K8K14_8 {Arabidopsis thaliana} (exp=-1; wgp=0; cg=0), partial (27%)</v>
          </cell>
          <cell r="U95" t="str">
            <v>protection</v>
          </cell>
        </row>
        <row r="96">
          <cell r="A96" t="str">
            <v>TC178687</v>
          </cell>
          <cell r="E96">
            <v>4454.0687599999992</v>
          </cell>
          <cell r="F96">
            <v>31169.595250000002</v>
          </cell>
          <cell r="G96">
            <v>6072.2988033333322</v>
          </cell>
          <cell r="H96">
            <v>31169.595250000002</v>
          </cell>
          <cell r="J96">
            <v>6.998004954463255</v>
          </cell>
          <cell r="K96">
            <v>5.1330799520092363</v>
          </cell>
          <cell r="L96" t="str">
            <v>similar to UP|Q2VT54_CAPAN (Q2VT54) DC1.2-like, partial (86%)</v>
          </cell>
          <cell r="U96" t="str">
            <v>protection</v>
          </cell>
        </row>
        <row r="97">
          <cell r="A97" t="str">
            <v>TC186779</v>
          </cell>
          <cell r="C97">
            <v>1229.3970813333333</v>
          </cell>
          <cell r="D97">
            <v>3542.0033143333335</v>
          </cell>
          <cell r="G97">
            <v>3542.0033143333335</v>
          </cell>
          <cell r="H97">
            <v>1234.8005596666665</v>
          </cell>
          <cell r="I97">
            <v>2.8810897374930162</v>
          </cell>
          <cell r="K97">
            <v>0.34861643259051478</v>
          </cell>
          <cell r="L97" t="str">
            <v>weakly similar to UP|O70268_RAT (O70268) Olfactory receptor-like protein, partial (6%)</v>
          </cell>
          <cell r="U97" t="str">
            <v>signal transduction</v>
          </cell>
        </row>
        <row r="98">
          <cell r="A98" t="str">
            <v>TC188199</v>
          </cell>
          <cell r="G98">
            <v>552.9972111666666</v>
          </cell>
          <cell r="H98">
            <v>1684.6773033333332</v>
          </cell>
          <cell r="K98">
            <v>3.0464481001253945</v>
          </cell>
          <cell r="L98" t="str">
            <v>similar to UP|ADO3_ARATH (Q9C9W9) Adagio protein 3 (Flavin-binding kelch repeat F-box protein 1)(F-box only protein 2a) (FBX2a), partial (39%)</v>
          </cell>
          <cell r="U98" t="str">
            <v>signal transduction</v>
          </cell>
        </row>
        <row r="99">
          <cell r="A99" t="str">
            <v>TC177921</v>
          </cell>
          <cell r="E99">
            <v>250.07571703333335</v>
          </cell>
          <cell r="F99">
            <v>119.95451799666667</v>
          </cell>
          <cell r="J99">
            <v>0.47967279438282112</v>
          </cell>
          <cell r="L99" t="str">
            <v>homologue to UP|Q9AR60_SOLTU (Q9AR60) Photoperiod responsive protein, partial (50%)</v>
          </cell>
          <cell r="U99" t="str">
            <v>signal transduction GA</v>
          </cell>
        </row>
        <row r="100">
          <cell r="A100" t="str">
            <v>TC176617</v>
          </cell>
          <cell r="E100">
            <v>3609.6787963333331</v>
          </cell>
          <cell r="F100">
            <v>1082.4471936666666</v>
          </cell>
          <cell r="J100">
            <v>0.29987354962613377</v>
          </cell>
          <cell r="L100" t="str">
            <v>similar to UP|Q2V443_ARATH (Q2V443) Protein At2g30520, partial (13%)</v>
          </cell>
          <cell r="U100" t="str">
            <v>signal transduction of the phototropic response</v>
          </cell>
        </row>
        <row r="101">
          <cell r="A101" t="str">
            <v>TC184091</v>
          </cell>
          <cell r="E101">
            <v>29508.030513333331</v>
          </cell>
          <cell r="F101">
            <v>247.72228079999999</v>
          </cell>
          <cell r="J101">
            <v>8.3950801354927985E-3</v>
          </cell>
          <cell r="L101" t="str">
            <v>similar to UP|YB1E_SCHPO (P87179) Serine-rich protein C30B4.01c precursor, partial (14%)</v>
          </cell>
          <cell r="U101" t="str">
            <v>signal transduction, cell surface receptor linked signaling pathway</v>
          </cell>
        </row>
        <row r="102">
          <cell r="A102" t="str">
            <v>TC184543</v>
          </cell>
          <cell r="C102">
            <v>22.346585089333331</v>
          </cell>
          <cell r="D102">
            <v>61.466813055999999</v>
          </cell>
          <cell r="I102">
            <v>2.7506132507619645</v>
          </cell>
          <cell r="L102" t="str">
            <v>similar to UP|O54996_MOUSE (O54996) Inositol polyphosphate 5-phosphatase II, partial (3%)</v>
          </cell>
          <cell r="U102" t="str">
            <v>signal transduction, spermatogenesis</v>
          </cell>
        </row>
        <row r="103">
          <cell r="A103" t="str">
            <v>TC181342</v>
          </cell>
          <cell r="E103">
            <v>43862.734470333329</v>
          </cell>
          <cell r="F103">
            <v>1017.3648711666666</v>
          </cell>
          <cell r="J103">
            <v>2.319428743902786E-2</v>
          </cell>
          <cell r="L103" t="str">
            <v>similar to GB|CAA59963.1|757534|ATARA12 subtilisin-like protease {Arabidopsis thaliana} (exp=-1;wgp=0; cg=0),partial (52%)</v>
          </cell>
          <cell r="U103" t="str">
            <v>stress response</v>
          </cell>
        </row>
        <row r="104">
          <cell r="A104" t="str">
            <v>TC189289</v>
          </cell>
          <cell r="E104">
            <v>88191.431469999996</v>
          </cell>
          <cell r="F104">
            <v>249.88925326666666</v>
          </cell>
          <cell r="J104">
            <v>2.8334867583102025E-3</v>
          </cell>
          <cell r="L104" t="str">
            <v>weakly similar to RF|NP_188478.1|15229656|NM_112734 pepsin A {Arabidopsis thaliana} (exp=-1; wgp=0; cg=0), partial (24%)</v>
          </cell>
          <cell r="U104" t="str">
            <v>stress response</v>
          </cell>
        </row>
        <row r="105">
          <cell r="A105" t="str">
            <v>TC188519</v>
          </cell>
          <cell r="E105">
            <v>1661.4377553333334</v>
          </cell>
          <cell r="F105">
            <v>316.83556273333335</v>
          </cell>
          <cell r="J105">
            <v>0.19069962850926472</v>
          </cell>
          <cell r="L105" t="str">
            <v>homologue to UP|Q9FQZ6_TOBAC (Q9FQZ6) Avr9/Cf-9 rapidly elicited protein 146, partial (19%)</v>
          </cell>
          <cell r="U105" t="str">
            <v xml:space="preserve">stress response, unknown ? </v>
          </cell>
        </row>
        <row r="106">
          <cell r="A106" t="str">
            <v>TC171720</v>
          </cell>
          <cell r="C106">
            <v>521.86164859999997</v>
          </cell>
          <cell r="D106">
            <v>1809.3205216666665</v>
          </cell>
          <cell r="I106">
            <v>3.467050177993606</v>
          </cell>
          <cell r="L106" t="str">
            <v>UP|Q9SWW1_LYCES (Q9SWW1) Ethylene-responsive transcriptional coactivator, complete</v>
          </cell>
          <cell r="U106" t="str">
            <v>transcription</v>
          </cell>
        </row>
        <row r="107">
          <cell r="A107" t="str">
            <v>TC182088</v>
          </cell>
          <cell r="E107">
            <v>4037.7467976666667</v>
          </cell>
          <cell r="F107">
            <v>1531.2940960000003</v>
          </cell>
          <cell r="J107">
            <v>0.37924470570688201</v>
          </cell>
          <cell r="L107" t="str">
            <v>similar to UP|ARFE_ARATH (P93024) Auxin response factor 5 (Transcription factor MONOPTEROS) (Auxin-responsiveprotein IAA24), partial (17%)</v>
          </cell>
          <cell r="U107" t="str">
            <v>transcription</v>
          </cell>
        </row>
        <row r="108">
          <cell r="A108" t="str">
            <v>TC178072</v>
          </cell>
          <cell r="C108">
            <v>833.56620036666664</v>
          </cell>
          <cell r="D108">
            <v>2181.1932373333334</v>
          </cell>
          <cell r="I108">
            <v>2.616700672812641</v>
          </cell>
          <cell r="L108" t="str">
            <v>homologue to UP|Q6YNK1_ORYSA (Q6YNK1) HAP3-like transcriptional-activator, partial (47%)</v>
          </cell>
          <cell r="U108" t="str">
            <v>transcription al activator</v>
          </cell>
        </row>
        <row r="109">
          <cell r="A109" t="str">
            <v>TC179848</v>
          </cell>
          <cell r="E109">
            <v>938.77125136666666</v>
          </cell>
          <cell r="F109">
            <v>292.82997039999998</v>
          </cell>
          <cell r="J109">
            <v>0.31192899225844106</v>
          </cell>
          <cell r="L109" t="str">
            <v>similar to RF|NP_195607.2|22329245|NM_120056 transcription factor/ zinc ion binding {Arabidopsisthaliana} (exp=-1; wgp=0; cg=0), partial (58%)</v>
          </cell>
          <cell r="U109" t="str">
            <v>transcription al activator</v>
          </cell>
        </row>
        <row r="110">
          <cell r="A110" t="str">
            <v>TC177412</v>
          </cell>
          <cell r="E110">
            <v>30846.910223333336</v>
          </cell>
          <cell r="F110">
            <v>3935.3531310666663</v>
          </cell>
          <cell r="J110">
            <v>0.1275768983854296</v>
          </cell>
          <cell r="L110" t="str">
            <v>gb|AF036493.1|AF036493 Tragopogon dubius large subunit 26S ribosomal RNA gene, partial sequence,partial-0.14</v>
          </cell>
          <cell r="U110" t="str">
            <v>translation</v>
          </cell>
        </row>
        <row r="111">
          <cell r="A111" t="str">
            <v>TC170322</v>
          </cell>
          <cell r="E111">
            <v>23995.989316666662</v>
          </cell>
          <cell r="F111">
            <v>7480.9871486666671</v>
          </cell>
          <cell r="J111">
            <v>0.31175989662033521</v>
          </cell>
          <cell r="L111" t="str">
            <v>homologue to UP|O65357_SAMSA (O65357) Aquaporin 2, partial (92%)</v>
          </cell>
          <cell r="U111" t="str">
            <v>transport</v>
          </cell>
        </row>
        <row r="112">
          <cell r="A112" t="str">
            <v>TC174574</v>
          </cell>
          <cell r="E112">
            <v>2332.8983853333334</v>
          </cell>
          <cell r="F112">
            <v>903.67335209999999</v>
          </cell>
          <cell r="J112">
            <v>0.38736078595677015</v>
          </cell>
          <cell r="L112" t="str">
            <v>similar to UP|NIP51_ARATH (Q9SV84) Probable aquaporin NIP5.1 (NOD26-like intrinsic protein 5.1)(Nodulin-26-likemajor intrinsic protein 6) (AtNLM6) (NLM6 protein) (NodLikeMip6), partial (89%)</v>
          </cell>
          <cell r="U112" t="str">
            <v>transport</v>
          </cell>
        </row>
        <row r="113">
          <cell r="A113" t="str">
            <v>TC181693</v>
          </cell>
          <cell r="E113">
            <v>3932.7259803333332</v>
          </cell>
          <cell r="F113">
            <v>1062.2520792333332</v>
          </cell>
          <cell r="J113">
            <v>0.27010579545725127</v>
          </cell>
          <cell r="L113" t="str">
            <v>similar to UP|Q7XA50_SOYBN (Q7XA50) Sorbitol-like transporter, partial (31%)</v>
          </cell>
          <cell r="U113" t="str">
            <v>transport</v>
          </cell>
        </row>
        <row r="114">
          <cell r="A114" t="str">
            <v>TC180364</v>
          </cell>
          <cell r="G114">
            <v>195.16899286666663</v>
          </cell>
          <cell r="H114">
            <v>93.199092399999998</v>
          </cell>
          <cell r="K114">
            <v>0.47753022153304192</v>
          </cell>
          <cell r="L114" t="str">
            <v>similar to UP|Q2R040_ORYSA (Q2R040) Magnesium/proton exchanger AtMHX, partial (26%)</v>
          </cell>
          <cell r="U114" t="str">
            <v>transport membrane</v>
          </cell>
        </row>
        <row r="115">
          <cell r="A115" t="str">
            <v>TC190646</v>
          </cell>
          <cell r="E115">
            <v>1231.3326193333332</v>
          </cell>
          <cell r="F115">
            <v>455.85380910000003</v>
          </cell>
          <cell r="J115">
            <v>0.37021175427546776</v>
          </cell>
          <cell r="L115" t="str">
            <v>similar to UP|Q69VR7_ORYSA (Q69VR7) Phosphoenolpyruvate/phosphate translocator, partial (8%)</v>
          </cell>
          <cell r="U115" t="str">
            <v>transport membrane</v>
          </cell>
        </row>
        <row r="116">
          <cell r="A116" t="str">
            <v>TC186135</v>
          </cell>
          <cell r="C116">
            <v>10629.659410333332</v>
          </cell>
          <cell r="D116">
            <v>30648.496513333335</v>
          </cell>
          <cell r="I116">
            <v>2.8832999563033264</v>
          </cell>
          <cell r="L116" t="str">
            <v>weakly similar to GB|AAO64817.1|29028876|BT005882 At3g04570 {Arabidopsis thaliana}</v>
          </cell>
          <cell r="U116" t="str">
            <v>unknown</v>
          </cell>
        </row>
        <row r="117">
          <cell r="A117" t="str">
            <v>TC179740</v>
          </cell>
          <cell r="C117">
            <v>6284.6065456666665</v>
          </cell>
          <cell r="D117">
            <v>27500.188853333337</v>
          </cell>
          <cell r="I117">
            <v>4.3758011982938125</v>
          </cell>
          <cell r="L117" t="str">
            <v>weakly similar to UP|Q2UHN7_ASPOR (Q2UHN7) Predicted protein, partial (8%)</v>
          </cell>
          <cell r="U117" t="str">
            <v>unknown</v>
          </cell>
        </row>
        <row r="118">
          <cell r="A118" t="str">
            <v>TC175716</v>
          </cell>
          <cell r="C118">
            <v>3999.7705560000009</v>
          </cell>
          <cell r="D118">
            <v>11472.699016333334</v>
          </cell>
          <cell r="I118">
            <v>2.8683392848930538</v>
          </cell>
          <cell r="L118" t="str">
            <v>similar to UP|Q3E8E9_ARATH (Q3E8E9) Protein At5g47830, partial (54%)</v>
          </cell>
          <cell r="U118" t="str">
            <v>unknown</v>
          </cell>
        </row>
        <row r="119">
          <cell r="A119" t="str">
            <v>TC179812</v>
          </cell>
          <cell r="C119">
            <v>1418.9966533333334</v>
          </cell>
          <cell r="D119">
            <v>9164.2842566666677</v>
          </cell>
          <cell r="G119">
            <v>9164.2842566666677</v>
          </cell>
          <cell r="H119">
            <v>1717.7423529999999</v>
          </cell>
          <cell r="I119">
            <v>6.4582846162033238</v>
          </cell>
          <cell r="K119">
            <v>0.18743879007794936</v>
          </cell>
          <cell r="L119" t="str">
            <v>similar to UP|Q297S1_DROPS (Q297S1) GA15115-PA (Fragment), partial (6%)</v>
          </cell>
          <cell r="U119" t="str">
            <v>unknown</v>
          </cell>
        </row>
        <row r="120">
          <cell r="A120" t="str">
            <v>TC172258</v>
          </cell>
          <cell r="C120">
            <v>2037.3750840000002</v>
          </cell>
          <cell r="D120">
            <v>6636.2497443333341</v>
          </cell>
          <cell r="I120">
            <v>3.2572547865385268</v>
          </cell>
          <cell r="L120" t="str">
            <v>unknown</v>
          </cell>
          <cell r="U120" t="str">
            <v>unknown</v>
          </cell>
        </row>
        <row r="121">
          <cell r="A121" t="str">
            <v>TC173141</v>
          </cell>
          <cell r="C121">
            <v>2090.0971733333331</v>
          </cell>
          <cell r="D121">
            <v>6522.983975666667</v>
          </cell>
          <cell r="I121">
            <v>3.1208998600116127</v>
          </cell>
          <cell r="L121" t="str">
            <v>weakly similar to UP|Q945P7_ARATH (Q945P7) At2g20670/F23N11.1, partial (37%)</v>
          </cell>
          <cell r="U121" t="str">
            <v>unknown</v>
          </cell>
        </row>
        <row r="122">
          <cell r="A122" t="str">
            <v>TC171975</v>
          </cell>
          <cell r="C122">
            <v>1395.0601805333336</v>
          </cell>
          <cell r="D122">
            <v>6025.4998400000004</v>
          </cell>
          <cell r="G122">
            <v>6025.4998400000004</v>
          </cell>
          <cell r="H122">
            <v>1310.8297049999999</v>
          </cell>
          <cell r="I122">
            <v>4.3191683943673622</v>
          </cell>
          <cell r="K122">
            <v>0.217547048345785</v>
          </cell>
          <cell r="L122" t="str">
            <v>weakly similar to UP|O49655_ARATH (O49655) Predicted protein, partial (6%)</v>
          </cell>
          <cell r="U122" t="str">
            <v>unknown</v>
          </cell>
        </row>
        <row r="123">
          <cell r="A123" t="str">
            <v>TC172308</v>
          </cell>
          <cell r="C123">
            <v>763.65228109999998</v>
          </cell>
          <cell r="D123">
            <v>5100.5235623333328</v>
          </cell>
          <cell r="I123">
            <v>6.6791178243929332</v>
          </cell>
          <cell r="L123" t="str">
            <v>similar to UP|Q9LE80_ARATH (Q9LE80) Arabidopsis thaliana genomic DNA, chromosome 3, P1 clone: MJK13 (AT3g15450/MJK13_11) (MJK13.11 protein), partial (79%)</v>
          </cell>
          <cell r="U123" t="str">
            <v>unknown</v>
          </cell>
        </row>
        <row r="124">
          <cell r="A124" t="str">
            <v>TC174295</v>
          </cell>
          <cell r="C124">
            <v>993.0160439</v>
          </cell>
          <cell r="D124">
            <v>4820.6561670000001</v>
          </cell>
          <cell r="I124">
            <v>4.8545602023379351</v>
          </cell>
          <cell r="L124" t="str">
            <v>similar to UP|Q6ELF9_CUCSA (Q6ELF9) Poly(A)-binding protein C-terminal interacting protein 6, partial(52%)</v>
          </cell>
          <cell r="U124" t="str">
            <v>unknown</v>
          </cell>
        </row>
        <row r="125">
          <cell r="A125" t="str">
            <v>TC190054</v>
          </cell>
          <cell r="C125">
            <v>587.08483526666669</v>
          </cell>
          <cell r="D125">
            <v>3669.2518280000004</v>
          </cell>
          <cell r="I125">
            <v>6.2499516383068325</v>
          </cell>
          <cell r="L125" t="str">
            <v>unknown</v>
          </cell>
          <cell r="U125" t="str">
            <v>unknown</v>
          </cell>
        </row>
        <row r="126">
          <cell r="A126" t="str">
            <v>TC182968</v>
          </cell>
          <cell r="C126">
            <v>793.76464066666665</v>
          </cell>
          <cell r="D126">
            <v>2428.5676513333333</v>
          </cell>
          <cell r="I126">
            <v>3.0595563557651411</v>
          </cell>
          <cell r="L126" t="str">
            <v>unknown</v>
          </cell>
          <cell r="U126" t="str">
            <v>unknown</v>
          </cell>
        </row>
        <row r="127">
          <cell r="A127" t="str">
            <v>TC179590</v>
          </cell>
          <cell r="C127">
            <v>500.0045834</v>
          </cell>
          <cell r="D127">
            <v>2021.0354990000003</v>
          </cell>
          <cell r="I127">
            <v>4.0420339454832295</v>
          </cell>
          <cell r="L127" t="str">
            <v>similar to UP|O80582_ARATH (O80582) Expressed protein (At2g44130/F6E13.26), partial (11%)</v>
          </cell>
          <cell r="U127" t="str">
            <v>unknown</v>
          </cell>
        </row>
        <row r="128">
          <cell r="A128" t="str">
            <v>TC174138</v>
          </cell>
          <cell r="C128">
            <v>766.61780896666676</v>
          </cell>
          <cell r="D128">
            <v>1778.0350449999999</v>
          </cell>
          <cell r="I128">
            <v>2.3193239502179508</v>
          </cell>
          <cell r="L128" t="str">
            <v>unknown</v>
          </cell>
          <cell r="U128" t="str">
            <v>unknown</v>
          </cell>
        </row>
        <row r="129">
          <cell r="A129" t="str">
            <v>TC179855</v>
          </cell>
          <cell r="C129">
            <v>267.44489976666665</v>
          </cell>
          <cell r="D129">
            <v>950.68636033333348</v>
          </cell>
          <cell r="I129">
            <v>3.554699907019216</v>
          </cell>
          <cell r="L129" t="str">
            <v>unknown</v>
          </cell>
          <cell r="U129" t="str">
            <v>unknown</v>
          </cell>
        </row>
        <row r="130">
          <cell r="A130" t="str">
            <v>TC181039</v>
          </cell>
          <cell r="C130">
            <v>2263.3634093333335</v>
          </cell>
          <cell r="D130">
            <v>280.16227880000002</v>
          </cell>
          <cell r="E130">
            <v>2263.3634093333335</v>
          </cell>
          <cell r="F130">
            <v>243.80956063333335</v>
          </cell>
          <cell r="I130">
            <v>0.12378139438178906</v>
          </cell>
          <cell r="J130">
            <v>0.10772002393780267</v>
          </cell>
          <cell r="L130" t="str">
            <v>unknown</v>
          </cell>
          <cell r="U130" t="str">
            <v>unknown</v>
          </cell>
        </row>
        <row r="131">
          <cell r="A131" t="str">
            <v>TC170249</v>
          </cell>
          <cell r="C131">
            <v>18.881770298333333</v>
          </cell>
          <cell r="D131">
            <v>109.05970846666666</v>
          </cell>
          <cell r="I131">
            <v>5.7759260251298157</v>
          </cell>
          <cell r="L131" t="str">
            <v>unknown</v>
          </cell>
          <cell r="U131" t="str">
            <v>unknown</v>
          </cell>
        </row>
        <row r="132">
          <cell r="A132" t="str">
            <v>TC170067</v>
          </cell>
          <cell r="E132">
            <v>1256.9324349999999</v>
          </cell>
          <cell r="F132">
            <v>5066.7488683333331</v>
          </cell>
          <cell r="J132">
            <v>4.0310431390318398</v>
          </cell>
          <cell r="L132" t="str">
            <v>unknown</v>
          </cell>
          <cell r="U132" t="str">
            <v>unknown</v>
          </cell>
        </row>
        <row r="133">
          <cell r="A133" t="str">
            <v>TC171322</v>
          </cell>
          <cell r="E133">
            <v>61899.185490000003</v>
          </cell>
          <cell r="F133">
            <v>241.09752056666665</v>
          </cell>
          <cell r="J133">
            <v>3.8950031193159505E-3</v>
          </cell>
          <cell r="L133" t="str">
            <v>weakly similar to RF|NP_188478.1|15229656|NM_112734 pepsin A {Arabidopsis thaliana} (exp=-1; wgp=0; cg=0), partial (39%)</v>
          </cell>
          <cell r="U133" t="str">
            <v>unknown</v>
          </cell>
        </row>
        <row r="134">
          <cell r="A134" t="str">
            <v>TC173229</v>
          </cell>
          <cell r="E134">
            <v>1066.4595339</v>
          </cell>
          <cell r="F134">
            <v>368.79030366666666</v>
          </cell>
          <cell r="J134">
            <v>0.34580806110665563</v>
          </cell>
          <cell r="L134" t="str">
            <v>similar to UP|Q3E945_ARATH (Q3E945) Protein At5g25820, partial (45%)</v>
          </cell>
          <cell r="U134" t="str">
            <v>unknown</v>
          </cell>
        </row>
        <row r="135">
          <cell r="A135" t="str">
            <v>TC173950</v>
          </cell>
          <cell r="E135">
            <v>262.03280660000001</v>
          </cell>
          <cell r="F135">
            <v>976.73979426666665</v>
          </cell>
          <cell r="J135">
            <v>3.7275477332030631</v>
          </cell>
          <cell r="L135" t="str">
            <v>weakly similar to UP|Q2V3U3_ARATH (Q2V3U3) Protein At3g20810, partial (55%)</v>
          </cell>
          <cell r="U135" t="str">
            <v>unknown</v>
          </cell>
        </row>
        <row r="136">
          <cell r="A136" t="str">
            <v>TC175676</v>
          </cell>
          <cell r="E136">
            <v>23443.335886666668</v>
          </cell>
          <cell r="F136">
            <v>283.70720963333332</v>
          </cell>
          <cell r="J136">
            <v>1.2101827615526807E-2</v>
          </cell>
          <cell r="L136" t="str">
            <v>similar to GB|AAK95319.1|15294284|AF410333 AT3g62730/F26K9_160 {Arabidopsis thaliana} (exp=-1;wgp=0;cg=0), partial (29%)</v>
          </cell>
          <cell r="U136" t="str">
            <v>unknown</v>
          </cell>
        </row>
        <row r="137">
          <cell r="A137" t="str">
            <v>TC179014</v>
          </cell>
          <cell r="G137">
            <v>161.52499366666666</v>
          </cell>
          <cell r="H137">
            <v>47.475981646666668</v>
          </cell>
          <cell r="K137">
            <v>0.29392343914676849</v>
          </cell>
          <cell r="L137" t="str">
            <v>similar to RF|NP_566690.1|18403119|NM_113065 GTP binding {Arabidopsis thaliana} (exp=-1; wgp=0;cg=0),partial(51%)</v>
          </cell>
          <cell r="U137" t="str">
            <v>unknown</v>
          </cell>
        </row>
        <row r="138">
          <cell r="A138" t="str">
            <v>TC182959</v>
          </cell>
          <cell r="E138">
            <v>1688.8998449000001</v>
          </cell>
          <cell r="F138">
            <v>418.6444295666667</v>
          </cell>
          <cell r="J138">
            <v>0.24787996211312027</v>
          </cell>
          <cell r="L138" t="str">
            <v>unknown</v>
          </cell>
          <cell r="U138" t="str">
            <v>unknown</v>
          </cell>
        </row>
        <row r="139">
          <cell r="A139" t="str">
            <v>TC183898</v>
          </cell>
          <cell r="E139">
            <v>1167.1462681333335</v>
          </cell>
          <cell r="F139">
            <v>265.93292353333339</v>
          </cell>
          <cell r="J139">
            <v>0.22784884019605461</v>
          </cell>
          <cell r="L139" t="str">
            <v>similar to UP|Q940M8_ARATH (Q940M8) At1g73650/F25P22_7, partial (44%)</v>
          </cell>
          <cell r="U139" t="str">
            <v>unknown</v>
          </cell>
        </row>
        <row r="140">
          <cell r="A140" t="str">
            <v>TC188290</v>
          </cell>
          <cell r="G140">
            <v>178.63299629999997</v>
          </cell>
          <cell r="H140">
            <v>67.781322836666661</v>
          </cell>
          <cell r="K140">
            <v>0.37944458325511876</v>
          </cell>
          <cell r="L140" t="str">
            <v>homologue to UP|Q4RCF1_TETNG (Q4RCF1) Chromosome undetermined SCAF19049, whole genome shotgun sequence. (Fragment), partial (12%)</v>
          </cell>
          <cell r="U140" t="str">
            <v>unknown</v>
          </cell>
        </row>
        <row r="141">
          <cell r="A141" t="str">
            <v>TC184276</v>
          </cell>
          <cell r="E141">
            <v>212.46739153333331</v>
          </cell>
          <cell r="F141">
            <v>967.25493173333325</v>
          </cell>
          <cell r="J141">
            <v>4.552486500412388</v>
          </cell>
          <cell r="L141" t="str">
            <v>homologue to UP|Q43498_LYCES (Q43498) Glycine rich protein precursor, complete</v>
          </cell>
          <cell r="U141" t="str">
            <v>unknown, tapetum specific</v>
          </cell>
        </row>
        <row r="142">
          <cell r="I142" t="str">
            <v>Fold change</v>
          </cell>
          <cell r="U142">
            <v>0</v>
          </cell>
        </row>
        <row r="143">
          <cell r="A143" t="str">
            <v xml:space="preserve">Heat Set </v>
          </cell>
          <cell r="C143" t="str">
            <v>HS0</v>
          </cell>
          <cell r="D143" t="str">
            <v>HS2</v>
          </cell>
          <cell r="E143" t="str">
            <v>HS0</v>
          </cell>
          <cell r="F143" t="str">
            <v>HS6</v>
          </cell>
          <cell r="G143" t="str">
            <v>HS2</v>
          </cell>
          <cell r="H143" t="str">
            <v>HS6</v>
          </cell>
          <cell r="I143" t="str">
            <v>HS0-HS2</v>
          </cell>
          <cell r="J143" t="str">
            <v>HS0-HS6</v>
          </cell>
          <cell r="K143" t="str">
            <v>HS2-HS6</v>
          </cell>
          <cell r="U143">
            <v>0</v>
          </cell>
        </row>
        <row r="144">
          <cell r="A144" t="str">
            <v>TC175719</v>
          </cell>
          <cell r="E144">
            <v>2316.8582199999996</v>
          </cell>
          <cell r="F144">
            <v>433.44956270000006</v>
          </cell>
          <cell r="J144">
            <v>0.18708506155374502</v>
          </cell>
          <cell r="L144" t="str">
            <v>similar to UP|Q56TL1_CASSA (Q56TL1) Late elongated hypocotyl, partial (21%)</v>
          </cell>
          <cell r="U144" t="str">
            <v>development</v>
          </cell>
        </row>
        <row r="145">
          <cell r="A145" t="str">
            <v>TC176348</v>
          </cell>
          <cell r="E145">
            <v>2711.8660833333333</v>
          </cell>
          <cell r="F145">
            <v>595.42395036666676</v>
          </cell>
          <cell r="J145">
            <v>0.21956244595780036</v>
          </cell>
          <cell r="L145" t="str">
            <v>similar to UP|Q56TL1_CASSA (Q56TL1) Late elongated hypocotyl, partial (11%)</v>
          </cell>
          <cell r="U145" t="str">
            <v>development</v>
          </cell>
        </row>
        <row r="146">
          <cell r="A146" t="str">
            <v>TC170658</v>
          </cell>
          <cell r="E146">
            <v>4029.8005926666669</v>
          </cell>
          <cell r="F146">
            <v>487.40356266666669</v>
          </cell>
          <cell r="J146">
            <v>0.12094979676007588</v>
          </cell>
          <cell r="L146" t="str">
            <v>homologue to UP|CHSB_SOLTU (Q43163) Chalcone synthase 1B  (Naringenin-chalcone synthase 1B) , complete</v>
          </cell>
          <cell r="U146" t="str">
            <v>development</v>
          </cell>
        </row>
        <row r="147">
          <cell r="A147" t="str">
            <v>TC185546</v>
          </cell>
          <cell r="G147">
            <v>580.55715746666658</v>
          </cell>
          <cell r="H147">
            <v>272.97562740000001</v>
          </cell>
          <cell r="K147">
            <v>0.47019595553892252</v>
          </cell>
          <cell r="L147" t="str">
            <v>COP1-like protein [Lycopersicon esculentum]</v>
          </cell>
          <cell r="U147" t="str">
            <v>development</v>
          </cell>
        </row>
        <row r="148">
          <cell r="A148" t="str">
            <v>TC175751</v>
          </cell>
          <cell r="G148">
            <v>584.45597913333336</v>
          </cell>
          <cell r="H148">
            <v>1949.9163276666666</v>
          </cell>
          <cell r="K148">
            <v>3.3362928899420625</v>
          </cell>
          <cell r="L148" t="str">
            <v>similar to GB|AAF00023.1|6002520|AF076686 GIGANTEA {Arabidopsis thaliana} (exp=-1; wgp=0; cg=0),partial-0.27</v>
          </cell>
          <cell r="U148" t="str">
            <v>development</v>
          </cell>
        </row>
        <row r="149">
          <cell r="A149" t="str">
            <v>TC190832</v>
          </cell>
          <cell r="G149">
            <v>164.86063059666668</v>
          </cell>
          <cell r="H149">
            <v>127.47874856666665</v>
          </cell>
          <cell r="K149">
            <v>0.77325161322805314</v>
          </cell>
          <cell r="L149" t="str">
            <v>weakly similar to UP|PEL3_ARATH (Q9M9S2) Probable pectate lyase 3 precursor  (Pectate lyase A2),partial(20%)</v>
          </cell>
          <cell r="U149" t="str">
            <v>development, cell wall organization</v>
          </cell>
        </row>
        <row r="150">
          <cell r="A150" t="str">
            <v>TC187014</v>
          </cell>
          <cell r="C150">
            <v>7034.9570219999996</v>
          </cell>
          <cell r="D150">
            <v>66112.265623333325</v>
          </cell>
          <cell r="I150">
            <v>9.3976786804218424</v>
          </cell>
          <cell r="L150" t="str">
            <v>UP|O80432_LYCES (O80432) Mitochondrial small heat shock protein, complete</v>
          </cell>
          <cell r="U150" t="str">
            <v>heat shock</v>
          </cell>
        </row>
        <row r="151">
          <cell r="A151" t="str">
            <v>TC170069</v>
          </cell>
          <cell r="C151">
            <v>4096.6135693333335</v>
          </cell>
          <cell r="D151">
            <v>66112.265623333325</v>
          </cell>
          <cell r="I151">
            <v>16.138272381422631</v>
          </cell>
          <cell r="L151" t="str">
            <v>UP|Q96489_LYCES (Q96489) Class II small heat shock protein Le-HSP17.6, complete</v>
          </cell>
          <cell r="U151" t="str">
            <v>heat shock</v>
          </cell>
        </row>
        <row r="152">
          <cell r="A152" t="str">
            <v>TC188719</v>
          </cell>
          <cell r="C152">
            <v>2838.317974</v>
          </cell>
          <cell r="D152">
            <v>42841.094683333329</v>
          </cell>
          <cell r="G152">
            <v>42841.094683333329</v>
          </cell>
          <cell r="H152">
            <v>3984.9675040000002</v>
          </cell>
          <cell r="I152">
            <v>15.093832007468141</v>
          </cell>
          <cell r="K152">
            <v>9.3017406148360876E-2</v>
          </cell>
          <cell r="L152" t="str">
            <v>similar to UP|Q39819_SOYBN (Q39819) Hsp22.3, partial (62%)</v>
          </cell>
          <cell r="U152" t="str">
            <v>heat shock</v>
          </cell>
        </row>
        <row r="153">
          <cell r="A153" t="str">
            <v>TC190555</v>
          </cell>
          <cell r="C153">
            <v>938.18414059999998</v>
          </cell>
          <cell r="D153">
            <v>10496.122960000001</v>
          </cell>
          <cell r="G153">
            <v>10496.122960000001</v>
          </cell>
          <cell r="H153">
            <v>1026.8027290666666</v>
          </cell>
          <cell r="I153">
            <v>11.187700266695385</v>
          </cell>
          <cell r="K153">
            <v>9.7826857876926646E-2</v>
          </cell>
          <cell r="L153" t="str">
            <v>similar to UP|Q9ZT13_TOBAC (Q9ZT13) 101 kDa heat shock protein, partial (28%)</v>
          </cell>
          <cell r="U153" t="str">
            <v>heat shock</v>
          </cell>
        </row>
        <row r="154">
          <cell r="A154" t="str">
            <v>TC182526</v>
          </cell>
          <cell r="C154">
            <v>1753.9389903333333</v>
          </cell>
          <cell r="D154">
            <v>9902.2708766666674</v>
          </cell>
          <cell r="G154">
            <v>9902.2708766666674</v>
          </cell>
          <cell r="H154">
            <v>2020.0388316666667</v>
          </cell>
          <cell r="I154">
            <v>5.6457327941519546</v>
          </cell>
          <cell r="K154">
            <v>0.20399753317459826</v>
          </cell>
          <cell r="L154" t="str">
            <v>homologue to GB|CAA31663.1|20559|PHHSP70R hsp70 (AA 6 - 651) {Petunia x hybrida} (exp=-1; wgp=0;cg=0), partial (68%)</v>
          </cell>
          <cell r="U154" t="str">
            <v>heat shock</v>
          </cell>
        </row>
        <row r="155">
          <cell r="A155" t="str">
            <v>TC173955</v>
          </cell>
          <cell r="C155">
            <v>626.79972580000003</v>
          </cell>
          <cell r="D155">
            <v>5426.4833980000003</v>
          </cell>
          <cell r="G155">
            <v>5426.4833980000003</v>
          </cell>
          <cell r="H155">
            <v>731.38362753333331</v>
          </cell>
          <cell r="I155">
            <v>8.6574437968587894</v>
          </cell>
          <cell r="K155">
            <v>0.13478040452549694</v>
          </cell>
          <cell r="L155" t="str">
            <v>weakly similar to UP|Q9SSQ8_ARATH (Q9SSQ8) F6D8.22 protein (At1g52560), partial (36%)</v>
          </cell>
          <cell r="U155" t="str">
            <v>heat shock</v>
          </cell>
        </row>
        <row r="156">
          <cell r="A156" t="str">
            <v>TC171292</v>
          </cell>
          <cell r="G156">
            <v>5950.2639223333326</v>
          </cell>
          <cell r="H156">
            <v>2121.43363</v>
          </cell>
          <cell r="K156">
            <v>0.35652765283864962</v>
          </cell>
          <cell r="L156" t="str">
            <v>similar to UP|Q2MGR2_MEDTR (Q2MGR2) SGS; HSP20-like chaperone, partial (80%)</v>
          </cell>
          <cell r="U156" t="str">
            <v>heat shock</v>
          </cell>
        </row>
        <row r="157">
          <cell r="A157" t="str">
            <v>TC173238</v>
          </cell>
          <cell r="E157">
            <v>704.81657360000008</v>
          </cell>
          <cell r="F157">
            <v>3831.9522653333333</v>
          </cell>
          <cell r="J157">
            <v>5.4368078289658044</v>
          </cell>
          <cell r="L157" t="str">
            <v>similar to UP|Q8H2B1_SOYBN (Q8H2B1) DnaJ-like protein, partial (48%)</v>
          </cell>
          <cell r="U157" t="str">
            <v>heat shock</v>
          </cell>
        </row>
        <row r="158">
          <cell r="A158" t="str">
            <v>TC183464</v>
          </cell>
          <cell r="G158">
            <v>4948.8604376666663</v>
          </cell>
          <cell r="H158">
            <v>1688.2359530000001</v>
          </cell>
          <cell r="K158">
            <v>0.34113630284469793</v>
          </cell>
          <cell r="L158" t="str">
            <v>homologue to UP|Q9ZT13_TOBAC (Q9ZT13) 101 kDa heat shock protein, partial (42%)</v>
          </cell>
          <cell r="U158" t="str">
            <v>heat shock</v>
          </cell>
        </row>
        <row r="159">
          <cell r="A159" t="str">
            <v>TC183908</v>
          </cell>
          <cell r="G159">
            <v>194.03021201333334</v>
          </cell>
          <cell r="H159">
            <v>101.40455531666667</v>
          </cell>
          <cell r="K159">
            <v>0.52262250432266888</v>
          </cell>
          <cell r="L159" t="str">
            <v>similar to UP|Q208N7_ARATH (Q208N7) Peroxisomal small heat shock protein Acd31.2, partial (15%)</v>
          </cell>
          <cell r="U159" t="str">
            <v>heat shock</v>
          </cell>
        </row>
        <row r="160">
          <cell r="A160" t="str">
            <v>TC178169</v>
          </cell>
          <cell r="C160">
            <v>1842.6601936666666</v>
          </cell>
          <cell r="D160">
            <v>66112.265623333325</v>
          </cell>
          <cell r="G160">
            <v>66112.265623333325</v>
          </cell>
          <cell r="H160">
            <v>5355.4502540000003</v>
          </cell>
          <cell r="I160">
            <v>35.878707235639617</v>
          </cell>
          <cell r="K160">
            <v>8.100539595045847E-2</v>
          </cell>
          <cell r="L160" t="str">
            <v>UP|Q9SYV0_LYCES (Q9SYV0) 17.6 kD class I small heat shock protein (Type I small heat shock protein 17.6 kDa isoform), complete</v>
          </cell>
          <cell r="U160" t="str">
            <v xml:space="preserve">heat shock </v>
          </cell>
        </row>
        <row r="161">
          <cell r="A161" t="str">
            <v>TC169981</v>
          </cell>
          <cell r="C161">
            <v>21753.15869</v>
          </cell>
          <cell r="D161">
            <v>57719.934130000001</v>
          </cell>
          <cell r="I161">
            <v>2.6534047285985207</v>
          </cell>
          <cell r="L161" t="str">
            <v>UP|Q40151_LYCES (Q40151) Hsc70, complete</v>
          </cell>
          <cell r="U161" t="str">
            <v xml:space="preserve">heat shock </v>
          </cell>
        </row>
        <row r="162">
          <cell r="A162" t="str">
            <v>TC185802</v>
          </cell>
          <cell r="C162">
            <v>35.24914064</v>
          </cell>
          <cell r="D162">
            <v>56024.106866666669</v>
          </cell>
          <cell r="G162">
            <v>56024.106866666669</v>
          </cell>
          <cell r="H162">
            <v>2214.0772480000001</v>
          </cell>
          <cell r="I162">
            <v>1589.3751123989578</v>
          </cell>
          <cell r="K162">
            <v>3.9520081119175071E-2</v>
          </cell>
          <cell r="L162" t="str">
            <v>similar to UP|Q38806_ARATH (Q38806) AtHSP22.0 precursor (Heat shock protein 22.0) (T9A4.7 protein) (At4g10250), partial (51%)</v>
          </cell>
          <cell r="U162" t="str">
            <v xml:space="preserve">heat shock </v>
          </cell>
        </row>
        <row r="163">
          <cell r="A163" t="str">
            <v>TC170013</v>
          </cell>
          <cell r="C163">
            <v>1965.3840225000001</v>
          </cell>
          <cell r="D163">
            <v>47512.693960000004</v>
          </cell>
          <cell r="G163">
            <v>47512.693960000004</v>
          </cell>
          <cell r="H163">
            <v>4790.7662303333336</v>
          </cell>
          <cell r="I163">
            <v>24.174763514950676</v>
          </cell>
          <cell r="K163">
            <v>0.10083129014672552</v>
          </cell>
          <cell r="L163" t="str">
            <v>homologue to UP|Q40511_TOBAC (Q40511) Heat shock protein 70 (Fragment), partial (46%)</v>
          </cell>
          <cell r="U163" t="str">
            <v xml:space="preserve">heat shock </v>
          </cell>
        </row>
        <row r="164">
          <cell r="A164" t="str">
            <v>TC172016</v>
          </cell>
          <cell r="C164">
            <v>4381.6331873333338</v>
          </cell>
          <cell r="D164">
            <v>44386.787149999996</v>
          </cell>
          <cell r="G164">
            <v>44386.787149999996</v>
          </cell>
          <cell r="H164">
            <v>5780.3181813333331</v>
          </cell>
          <cell r="I164">
            <v>10.130192385413677</v>
          </cell>
          <cell r="K164">
            <v>0.13022609998329951</v>
          </cell>
          <cell r="L164" t="str">
            <v>UP|Q9LS37_LYCES (Q9LS37) Small heat shock protein, complete</v>
          </cell>
          <cell r="U164" t="str">
            <v xml:space="preserve">heat shock </v>
          </cell>
        </row>
        <row r="165">
          <cell r="A165" t="str">
            <v>TC183645</v>
          </cell>
          <cell r="C165">
            <v>1286.3166433333333</v>
          </cell>
          <cell r="D165">
            <v>30443.838266666669</v>
          </cell>
          <cell r="G165">
            <v>30443.838266666669</v>
          </cell>
          <cell r="H165">
            <v>2495.56538</v>
          </cell>
          <cell r="I165">
            <v>23.667452663735393</v>
          </cell>
          <cell r="K165">
            <v>8.197275777582963E-2</v>
          </cell>
          <cell r="L165" t="str">
            <v>homologue to UP|Q40151_LYCES (Q40151) Hsc70, partial (53%)</v>
          </cell>
          <cell r="U165" t="str">
            <v xml:space="preserve">heat shock </v>
          </cell>
        </row>
        <row r="166">
          <cell r="A166" t="str">
            <v>TC184669</v>
          </cell>
          <cell r="C166">
            <v>155.05458053999999</v>
          </cell>
          <cell r="D166">
            <v>26450.066569999999</v>
          </cell>
          <cell r="E166">
            <v>155.05458053999999</v>
          </cell>
          <cell r="F166">
            <v>904.23853123333345</v>
          </cell>
          <cell r="G166">
            <v>26450.066569999999</v>
          </cell>
          <cell r="H166">
            <v>904.23853123333345</v>
          </cell>
          <cell r="I166">
            <v>170.58552206509358</v>
          </cell>
          <cell r="J166">
            <v>5.8317434292117785</v>
          </cell>
          <cell r="K166">
            <v>3.4186625914164326E-2</v>
          </cell>
          <cell r="L166" t="str">
            <v>similar to UP|Q6WHC0_CAPFR (Q6WHC0) Chloroplast small heat shock protein class I, partial (97%)</v>
          </cell>
          <cell r="U166" t="str">
            <v xml:space="preserve">heat shock </v>
          </cell>
        </row>
        <row r="167">
          <cell r="A167" t="str">
            <v>TC182522</v>
          </cell>
          <cell r="C167">
            <v>5444.5911776666662</v>
          </cell>
          <cell r="D167">
            <v>25078.559783333334</v>
          </cell>
          <cell r="G167">
            <v>25078.559783333334</v>
          </cell>
          <cell r="H167">
            <v>5564.4694659999996</v>
          </cell>
          <cell r="I167">
            <v>4.6061419425215684</v>
          </cell>
          <cell r="K167">
            <v>0.22188154001164073</v>
          </cell>
          <cell r="L167" t="str">
            <v>similar to UP|CH10_ARATH (P34893) 10 kDa chaperonin (Protein CPN10) (Protein groES), partial (90.08)</v>
          </cell>
          <cell r="U167" t="str">
            <v xml:space="preserve">heat shock </v>
          </cell>
        </row>
        <row r="168">
          <cell r="A168" t="str">
            <v>TC173974</v>
          </cell>
          <cell r="C168">
            <v>180.00331233333335</v>
          </cell>
          <cell r="D168">
            <v>19171.733313333334</v>
          </cell>
          <cell r="G168">
            <v>19171.733313333334</v>
          </cell>
          <cell r="H168">
            <v>353.60307189999997</v>
          </cell>
          <cell r="I168">
            <v>106.5076695801618</v>
          </cell>
          <cell r="K168">
            <v>1.8443980318361732E-2</v>
          </cell>
          <cell r="L168" t="str">
            <v>homologue to UP|Q94EN7_LYCPE (Q94EN7) Small heat stress protein class CIII, complete</v>
          </cell>
          <cell r="U168" t="str">
            <v xml:space="preserve">heat shock </v>
          </cell>
        </row>
        <row r="169">
          <cell r="A169" t="str">
            <v>TC176341</v>
          </cell>
          <cell r="C169">
            <v>568.05787033333331</v>
          </cell>
          <cell r="D169">
            <v>14159.282023</v>
          </cell>
          <cell r="G169">
            <v>14159.282023</v>
          </cell>
          <cell r="H169">
            <v>1432.8018670000001</v>
          </cell>
          <cell r="I169">
            <v>24.925773873516459</v>
          </cell>
          <cell r="K169">
            <v>0.10119170341212153</v>
          </cell>
          <cell r="L169" t="str">
            <v>homologue to UP|Q40511_TOBAC (Q40511) Heat shock protein 70 (Fragment), partial (70%)</v>
          </cell>
          <cell r="U169" t="str">
            <v xml:space="preserve">heat shock </v>
          </cell>
        </row>
        <row r="170">
          <cell r="A170" t="str">
            <v>TC171742</v>
          </cell>
          <cell r="C170">
            <v>2279.816902</v>
          </cell>
          <cell r="D170">
            <v>10910.660054</v>
          </cell>
          <cell r="G170">
            <v>10910.660054</v>
          </cell>
          <cell r="H170">
            <v>2492.0153869999999</v>
          </cell>
          <cell r="I170">
            <v>4.785761542704801</v>
          </cell>
          <cell r="K170">
            <v>0.22840189087244014</v>
          </cell>
          <cell r="L170" t="str">
            <v>UP|Q9FR34_LYCES (Q9FR34) Ripening regulated protein DDTFR8, complete</v>
          </cell>
          <cell r="U170" t="str">
            <v xml:space="preserve">heat shock </v>
          </cell>
        </row>
        <row r="171">
          <cell r="A171" t="str">
            <v>TC176566</v>
          </cell>
          <cell r="C171">
            <v>696.2225850333333</v>
          </cell>
          <cell r="D171">
            <v>5093.9440106666661</v>
          </cell>
          <cell r="I171">
            <v>7.3165451971409139</v>
          </cell>
          <cell r="L171" t="str">
            <v>homologue to UP|HSP7C_PETHY (P09189) Heat shock cognate 70 kDa protein, partial (23%)</v>
          </cell>
          <cell r="U171" t="str">
            <v xml:space="preserve">heat shock </v>
          </cell>
        </row>
        <row r="172">
          <cell r="A172" t="str">
            <v>TC170123</v>
          </cell>
          <cell r="C172">
            <v>112.45308071333334</v>
          </cell>
          <cell r="D172">
            <v>3352.3460628333337</v>
          </cell>
          <cell r="I172">
            <v>29.811064681982099</v>
          </cell>
          <cell r="L172" t="str">
            <v>similar to UP|Q9SKY8_ARATH (Q9SKY8) 70kD heat shock protein (At2g32120/F22D22.13), partial (89%)</v>
          </cell>
          <cell r="U172" t="str">
            <v xml:space="preserve">heat shock </v>
          </cell>
        </row>
        <row r="173">
          <cell r="A173" t="str">
            <v>TC187143</v>
          </cell>
          <cell r="C173">
            <v>2209.433755</v>
          </cell>
          <cell r="D173">
            <v>8664.4662276666659</v>
          </cell>
          <cell r="G173">
            <v>8664.4662276666659</v>
          </cell>
          <cell r="H173">
            <v>2754.492847</v>
          </cell>
          <cell r="I173">
            <v>3.9215777382140455</v>
          </cell>
          <cell r="K173">
            <v>0.31790681325579856</v>
          </cell>
          <cell r="L173" t="str">
            <v>similar to GB|AAB82061.1|1354207|ATU49453 rof1 {Arabidopsis thaliana} (exp=-1; wgp=0; cg=0), partial (0.69)</v>
          </cell>
          <cell r="U173" t="str">
            <v xml:space="preserve">heat shock Arabidopsis immunophilins ROF1 (AtFKBP62) and ROF2 (AtFKBP65) exhibit tissue specificity, are heat-stress response, and bind HSP90 </v>
          </cell>
        </row>
        <row r="174">
          <cell r="A174" t="str">
            <v>TC177841</v>
          </cell>
          <cell r="C174">
            <v>1416.1307753333333</v>
          </cell>
          <cell r="D174">
            <v>7886.8823233333324</v>
          </cell>
          <cell r="G174">
            <v>7886.8823233333324</v>
          </cell>
          <cell r="H174">
            <v>2002.0264</v>
          </cell>
          <cell r="I174">
            <v>5.5693177923323454</v>
          </cell>
          <cell r="K174">
            <v>0.25384256007941275</v>
          </cell>
          <cell r="L174" t="str">
            <v>similar to UP|Q9LNB6_ARATH (Q9LNB6) F5O11.2 (At1g12270/F5O11_1), partial (94%)</v>
          </cell>
          <cell r="U174" t="str">
            <v>metabolism</v>
          </cell>
        </row>
        <row r="175">
          <cell r="A175" t="str">
            <v>TC180717</v>
          </cell>
          <cell r="C175">
            <v>420.6385084333333</v>
          </cell>
          <cell r="D175">
            <v>1969.9738559999998</v>
          </cell>
          <cell r="E175">
            <v>420.6385084333333</v>
          </cell>
          <cell r="F175">
            <v>2483.0152703333333</v>
          </cell>
          <cell r="I175">
            <v>4.6832941266769907</v>
          </cell>
          <cell r="J175">
            <v>5.9029670858745558</v>
          </cell>
          <cell r="L175" t="str">
            <v>similar to UP|Q9ZS44_LYCES (Q9ZS44) SBT4B protein, partial (29%)</v>
          </cell>
          <cell r="U175" t="str">
            <v>metabolism</v>
          </cell>
        </row>
        <row r="176">
          <cell r="A176" t="str">
            <v>TC182173</v>
          </cell>
          <cell r="E176">
            <v>1834.6072039999999</v>
          </cell>
          <cell r="F176">
            <v>6307.126534</v>
          </cell>
          <cell r="J176">
            <v>3.4378620776417708</v>
          </cell>
          <cell r="L176" t="str">
            <v>weakly similar to UP|Q8DJH6_SYNEL (Q8DJH6) Ycf23 protein, partial (83%)</v>
          </cell>
          <cell r="U176" t="str">
            <v>metabolism</v>
          </cell>
        </row>
        <row r="177">
          <cell r="A177" t="str">
            <v>TC182929</v>
          </cell>
          <cell r="C177">
            <v>540.48096810000004</v>
          </cell>
          <cell r="D177">
            <v>19819.262716666668</v>
          </cell>
          <cell r="G177">
            <v>19819.262716666668</v>
          </cell>
          <cell r="H177">
            <v>1150.4142147333334</v>
          </cell>
          <cell r="I177">
            <v>36.669677354854983</v>
          </cell>
          <cell r="K177">
            <v>5.804525784735233E-2</v>
          </cell>
          <cell r="L177" t="str">
            <v>homologue to UP|Q41772_MAIZE (Q41772) Cytosolic ascorbate peroxidase, partial (62%)</v>
          </cell>
          <cell r="U177" t="str">
            <v>oxidation reduction</v>
          </cell>
        </row>
        <row r="178">
          <cell r="A178" t="str">
            <v>TC173969</v>
          </cell>
          <cell r="C178">
            <v>2129.2273499999997</v>
          </cell>
          <cell r="D178">
            <v>18608.660666666667</v>
          </cell>
          <cell r="G178">
            <v>18608.660666666667</v>
          </cell>
          <cell r="H178">
            <v>4716.1379066666668</v>
          </cell>
          <cell r="I178">
            <v>8.7396306771405463</v>
          </cell>
          <cell r="K178">
            <v>0.25343779389317328</v>
          </cell>
          <cell r="L178" t="str">
            <v>similar to UP|Q76KW1_PEA (Q76KW1) Glutathione S-transferase, partial (95%)</v>
          </cell>
          <cell r="U178" t="str">
            <v>oxidation reduction</v>
          </cell>
        </row>
        <row r="179">
          <cell r="A179" t="str">
            <v>TC170369</v>
          </cell>
          <cell r="C179">
            <v>1277.3907126666666</v>
          </cell>
          <cell r="D179">
            <v>12638.108036</v>
          </cell>
          <cell r="G179">
            <v>12638.108036</v>
          </cell>
          <cell r="H179">
            <v>1343.3549446666666</v>
          </cell>
          <cell r="I179">
            <v>9.8936902473768793</v>
          </cell>
          <cell r="K179">
            <v>0.1062939912240094</v>
          </cell>
          <cell r="L179" t="str">
            <v>homologue to UP|Q40589_TOBAC (Q40589) Cytosolic ascorbate peroxidase, partial (98%)</v>
          </cell>
          <cell r="U179" t="str">
            <v>oxidation reduction</v>
          </cell>
        </row>
        <row r="180">
          <cell r="A180" t="str">
            <v>TC189778</v>
          </cell>
          <cell r="C180">
            <v>643.01531063333334</v>
          </cell>
          <cell r="D180">
            <v>6465.0660293333322</v>
          </cell>
          <cell r="G180">
            <v>6465.0660293333322</v>
          </cell>
          <cell r="H180">
            <v>1286.9535159999998</v>
          </cell>
          <cell r="I180">
            <v>10.054295632503075</v>
          </cell>
          <cell r="K180">
            <v>0.19906270255567807</v>
          </cell>
          <cell r="L180" t="str">
            <v>weakly similar to UP|Q8H9E5_CUCMA (Q8H9E5) Glutathione S-transferase, partial (27%)</v>
          </cell>
          <cell r="U180" t="str">
            <v>oxidation reduction</v>
          </cell>
        </row>
        <row r="181">
          <cell r="A181" t="str">
            <v>TC170983</v>
          </cell>
          <cell r="C181">
            <v>578.07773359999999</v>
          </cell>
          <cell r="D181">
            <v>1984.2635330000001</v>
          </cell>
          <cell r="I181">
            <v>3.4325202609741203</v>
          </cell>
          <cell r="L181" t="str">
            <v>homologue to UP|Q8LSZ3_TOBAC (Q8LSZ3) NADPH:protochlorophyllide oxidoreductase, partial (96%)</v>
          </cell>
          <cell r="U181" t="str">
            <v>oxidation reduction</v>
          </cell>
        </row>
        <row r="182">
          <cell r="A182" t="str">
            <v>TC174017</v>
          </cell>
          <cell r="C182">
            <v>687.49011683333322</v>
          </cell>
          <cell r="D182">
            <v>1742.5674506666667</v>
          </cell>
          <cell r="I182">
            <v>2.5346800019368332</v>
          </cell>
          <cell r="L182" t="str">
            <v>similar to RF|NP_568172.1|18415285|NM_120752 electron transporter/ thiol-disulfide exchange intermediate{Arabidopsis thaliana} (exp=-1; wgp=0; cg=0), partial (54%)</v>
          </cell>
          <cell r="U182" t="str">
            <v>oxidation reduction</v>
          </cell>
        </row>
        <row r="183">
          <cell r="A183" t="str">
            <v>TC179817</v>
          </cell>
          <cell r="C183">
            <v>200.55858456666667</v>
          </cell>
          <cell r="D183">
            <v>1232.7467626</v>
          </cell>
          <cell r="G183">
            <v>1232.7467626</v>
          </cell>
          <cell r="H183">
            <v>302.88276000000002</v>
          </cell>
          <cell r="I183">
            <v>6.1465669258860816</v>
          </cell>
          <cell r="K183">
            <v>0.24569746941471304</v>
          </cell>
          <cell r="L183" t="str">
            <v>homologue to UP|MT2B_LYCES (Q40158) Metallothionein-like protein type 2 B, complete</v>
          </cell>
          <cell r="U183" t="str">
            <v>oxidation reduction</v>
          </cell>
        </row>
        <row r="184">
          <cell r="A184" t="str">
            <v>TC182153</v>
          </cell>
          <cell r="C184">
            <v>113.68745327333333</v>
          </cell>
          <cell r="D184">
            <v>1019.9317756666666</v>
          </cell>
          <cell r="G184">
            <v>1019.9317756666666</v>
          </cell>
          <cell r="H184">
            <v>183.45097783333335</v>
          </cell>
          <cell r="I184">
            <v>8.9713662000545753</v>
          </cell>
          <cell r="K184">
            <v>0.17986593045738059</v>
          </cell>
          <cell r="L184" t="str">
            <v>weakly similar to UP|Q68PF8_POPTR (Q68PF8) Glutathione S-transferase  , partial (96%)</v>
          </cell>
          <cell r="U184" t="str">
            <v>oxidation reduction</v>
          </cell>
        </row>
        <row r="185">
          <cell r="A185" t="str">
            <v>TC183515</v>
          </cell>
          <cell r="G185">
            <v>692.04681783333342</v>
          </cell>
          <cell r="H185">
            <v>1637.4345603333334</v>
          </cell>
          <cell r="K185">
            <v>2.3660748350231979</v>
          </cell>
          <cell r="L185" t="str">
            <v xml:space="preserve">homologue to Cluster: Cytochrome c oxidase cbb3-type subunit III; n=1; Nitratiruptor sp. SB155-2|Rep:, partial ( 6%) </v>
          </cell>
          <cell r="U185" t="str">
            <v>oxidation reduction</v>
          </cell>
        </row>
        <row r="186">
          <cell r="A186" t="str">
            <v>TC180458</v>
          </cell>
          <cell r="E186">
            <v>646.30150930000002</v>
          </cell>
          <cell r="F186">
            <v>4202.000583</v>
          </cell>
          <cell r="G186">
            <v>878.58851176666667</v>
          </cell>
          <cell r="H186">
            <v>4202.000583</v>
          </cell>
          <cell r="J186">
            <v>6.5016103514149721</v>
          </cell>
          <cell r="K186">
            <v>4.7826718955732908</v>
          </cell>
          <cell r="L186" t="str">
            <v>similar to UP|THI4_CITSI (O23787) Thiazole biosynthetic enzyme, chloroplast precursor, partial(87%)</v>
          </cell>
          <cell r="U186" t="str">
            <v>photosyntehsis</v>
          </cell>
        </row>
        <row r="187">
          <cell r="A187" t="str">
            <v>TC170579</v>
          </cell>
          <cell r="G187">
            <v>370.72327923333336</v>
          </cell>
          <cell r="H187">
            <v>180.3365718</v>
          </cell>
          <cell r="K187">
            <v>0.4864452326083793</v>
          </cell>
          <cell r="L187" t="str">
            <v>UP|CB4B_LYCES (P27525) Chlorophyll a-b binding protein CP24 10B, chloroplast precursor (CAB-10B)(LHCP),complete</v>
          </cell>
          <cell r="U187" t="str">
            <v>photosynthesis</v>
          </cell>
        </row>
        <row r="188">
          <cell r="A188" t="str">
            <v>TC179916</v>
          </cell>
          <cell r="G188">
            <v>4722.7752733333327</v>
          </cell>
          <cell r="H188">
            <v>1780.3599523333332</v>
          </cell>
          <cell r="K188">
            <v>0.37697325180513108</v>
          </cell>
          <cell r="L188" t="str">
            <v>homologue to GB|AAA34148.1|170404|TOMCBPB chlorophyll a/b-binding protein Cab-3C {Lycopersiconesculentum} (exp=-1; wgp=0; cg=0), partial (88%)</v>
          </cell>
          <cell r="U188" t="str">
            <v>photosynthesis</v>
          </cell>
        </row>
        <row r="189">
          <cell r="A189" t="str">
            <v>TC180637</v>
          </cell>
          <cell r="G189">
            <v>6621.3199026666662</v>
          </cell>
          <cell r="H189">
            <v>2678.0161866666663</v>
          </cell>
          <cell r="K189">
            <v>0.40445352679427615</v>
          </cell>
          <cell r="L189" t="str">
            <v>similar to UP|Q4R1B3_AMAHY (Q4R1B3) PGR5, partial (66%)</v>
          </cell>
          <cell r="U189" t="str">
            <v>photosynthesis</v>
          </cell>
        </row>
        <row r="190">
          <cell r="A190" t="str">
            <v>TC176226</v>
          </cell>
          <cell r="G190">
            <v>1638.1871510000001</v>
          </cell>
          <cell r="H190">
            <v>263.75644699999998</v>
          </cell>
          <cell r="K190">
            <v>0.16100507615323126</v>
          </cell>
          <cell r="L190" t="str">
            <v>homologue to UP|RCA1_TOBAC (Q40460) Ribulose bisphosphate carboxylase/oxygenase activase 1, chloroplast precursor(RuBisCO activase 1) (RA 1), complete</v>
          </cell>
          <cell r="U190" t="str">
            <v>photosynthesis</v>
          </cell>
        </row>
        <row r="191">
          <cell r="A191" t="str">
            <v>TC185758</v>
          </cell>
          <cell r="G191">
            <v>193.36495298666668</v>
          </cell>
          <cell r="H191">
            <v>79.725515729999998</v>
          </cell>
          <cell r="K191">
            <v>0.41230592461860144</v>
          </cell>
          <cell r="L191" t="str">
            <v>UP|Q945S6_LYCPM (Q945S6) I2C-5, partial (9%)</v>
          </cell>
          <cell r="U191" t="str">
            <v>protection</v>
          </cell>
        </row>
        <row r="192">
          <cell r="A192" t="str">
            <v>TC172627</v>
          </cell>
          <cell r="E192">
            <v>849.96812506666674</v>
          </cell>
          <cell r="F192">
            <v>6893.0869186666669</v>
          </cell>
          <cell r="J192">
            <v>8.1098181395049505</v>
          </cell>
          <cell r="L192" t="str">
            <v>homologue to UP|O81693_LYCES (O81693) Cysteine protease inhibitor (Fragment), complete</v>
          </cell>
          <cell r="U192" t="str">
            <v>protection</v>
          </cell>
        </row>
        <row r="193">
          <cell r="A193" t="str">
            <v>TC178687</v>
          </cell>
          <cell r="E193">
            <v>3459.2987473333337</v>
          </cell>
          <cell r="F193">
            <v>22973.412573333335</v>
          </cell>
          <cell r="J193">
            <v>6.6410605880867699</v>
          </cell>
          <cell r="L193" t="str">
            <v>similar to UP|Q2VT54_CAPAN (Q2VT54) DC1.2-like, partial (86%)</v>
          </cell>
          <cell r="U193" t="str">
            <v>protection</v>
          </cell>
        </row>
        <row r="194">
          <cell r="A194" t="str">
            <v>TC185848</v>
          </cell>
          <cell r="E194">
            <v>802.37478066666665</v>
          </cell>
          <cell r="F194">
            <v>2580.8094883333333</v>
          </cell>
          <cell r="J194">
            <v>3.2164638651641368</v>
          </cell>
          <cell r="L194" t="str">
            <v>UP|Q5UNS1_LYCES (Q5UNS1) Arginase 2, complete</v>
          </cell>
          <cell r="U194" t="str">
            <v>protection proline metabolism</v>
          </cell>
        </row>
        <row r="195">
          <cell r="A195" t="str">
            <v>TC186779</v>
          </cell>
          <cell r="C195">
            <v>1214.384078</v>
          </cell>
          <cell r="D195">
            <v>3965.7174023333332</v>
          </cell>
          <cell r="G195">
            <v>3965.7174023333332</v>
          </cell>
          <cell r="H195">
            <v>1611.6667199999999</v>
          </cell>
          <cell r="I195">
            <v>3.2656203866445397</v>
          </cell>
          <cell r="K195">
            <v>0.40639979012416111</v>
          </cell>
          <cell r="L195" t="str">
            <v>weakly similar to UP|O70268_RAT (O70268) Olfactory receptor-like protein, partial (6%)</v>
          </cell>
          <cell r="U195" t="str">
            <v>signal transduction</v>
          </cell>
        </row>
        <row r="196">
          <cell r="A196" t="str">
            <v>TC188199</v>
          </cell>
          <cell r="E196">
            <v>379.99597433333332</v>
          </cell>
          <cell r="F196">
            <v>1523.0976956666666</v>
          </cell>
          <cell r="G196">
            <v>533.46547993333331</v>
          </cell>
          <cell r="H196">
            <v>1523.0976956666666</v>
          </cell>
          <cell r="J196">
            <v>4.0081942929495407</v>
          </cell>
          <cell r="K196">
            <v>2.8551007571417868</v>
          </cell>
          <cell r="L196" t="str">
            <v>similar to UP|ADO3_ARATH (Q9C9W9) Adagio protein 3 (Flavin-binding kelch repeat F-box protein 1)(F-box only protein 2a) (FBX2a), partial (39%)</v>
          </cell>
          <cell r="U196" t="str">
            <v>signal transduction</v>
          </cell>
        </row>
        <row r="197">
          <cell r="A197" t="str">
            <v>TC176617</v>
          </cell>
          <cell r="E197">
            <v>2573.0796000000005</v>
          </cell>
          <cell r="F197">
            <v>871.11114846666658</v>
          </cell>
          <cell r="G197">
            <v>3311.2891703333335</v>
          </cell>
          <cell r="H197">
            <v>871.11114846666658</v>
          </cell>
          <cell r="J197">
            <v>0.33854807619113936</v>
          </cell>
          <cell r="K197">
            <v>0.2630731125119391</v>
          </cell>
          <cell r="L197" t="str">
            <v>similar to UP|Q2V443_ARATH (Q2V443) Protein At2g30520, partial (13%)</v>
          </cell>
          <cell r="U197" t="str">
            <v>signal transduction of the phototropic response</v>
          </cell>
        </row>
        <row r="198">
          <cell r="A198" t="str">
            <v>TC172244</v>
          </cell>
          <cell r="C198">
            <v>2283.7749779999999</v>
          </cell>
          <cell r="D198">
            <v>6083.3195866666674</v>
          </cell>
          <cell r="I198">
            <v>2.6637123382418753</v>
          </cell>
          <cell r="L198" t="str">
            <v>UP|Q7XYV1_LYCES (Q7XYV1) P58IPK, complete</v>
          </cell>
          <cell r="U198" t="str">
            <v>stress response</v>
          </cell>
        </row>
        <row r="199">
          <cell r="A199" t="str">
            <v>TC183592</v>
          </cell>
          <cell r="E199">
            <v>1624.0391</v>
          </cell>
          <cell r="F199">
            <v>10277.966930000001</v>
          </cell>
          <cell r="J199">
            <v>6.3286449999879935</v>
          </cell>
          <cell r="L199" t="str">
            <v>similar to UP|Q3S492_SOLTU (Q3S492) Proteinase inhibitor I, complete</v>
          </cell>
          <cell r="U199" t="str">
            <v>stress response</v>
          </cell>
        </row>
        <row r="200">
          <cell r="A200" t="str">
            <v>TC184085</v>
          </cell>
          <cell r="E200">
            <v>621.81607316666668</v>
          </cell>
          <cell r="F200">
            <v>5056.7552439999999</v>
          </cell>
          <cell r="J200">
            <v>8.1322363030082485</v>
          </cell>
          <cell r="L200" t="str">
            <v>similar to UP|CYTM_SOLTU (P37842) Multicystatin (MC), partial (14%)</v>
          </cell>
          <cell r="U200" t="str">
            <v>stress response</v>
          </cell>
        </row>
        <row r="201">
          <cell r="A201" t="str">
            <v>TC187647</v>
          </cell>
          <cell r="G201">
            <v>2914.1112213333331</v>
          </cell>
          <cell r="H201">
            <v>56633.400010000005</v>
          </cell>
          <cell r="K201">
            <v>19.434193038139345</v>
          </cell>
          <cell r="L201" t="str">
            <v>similar to UP|Q9SNY0_VITVI (Q9SNY0) SCUTL2, partial (71%)</v>
          </cell>
          <cell r="U201" t="str">
            <v>stress response</v>
          </cell>
        </row>
        <row r="202">
          <cell r="A202" t="str">
            <v>TC175335</v>
          </cell>
          <cell r="G202">
            <v>129.36508791333335</v>
          </cell>
          <cell r="H202">
            <v>88.186019830000006</v>
          </cell>
          <cell r="K202">
            <v>0.68168329842653697</v>
          </cell>
          <cell r="L202" t="str">
            <v>homologue to UP|Q8LLE3_SOLTU (Q8LLE3) BEL1-related homeotic protein 11 (Fragment), partial (78%)</v>
          </cell>
          <cell r="U202" t="str">
            <v>transcription</v>
          </cell>
        </row>
        <row r="203">
          <cell r="A203" t="str">
            <v>TC178072</v>
          </cell>
          <cell r="C203">
            <v>694.06605406666665</v>
          </cell>
          <cell r="D203">
            <v>1609.0014000000001</v>
          </cell>
          <cell r="I203">
            <v>2.3182251755039034</v>
          </cell>
          <cell r="L203" t="str">
            <v>homologue to UP|Q6YNK1_ORYSA (Q6YNK1) HAP3-like transcriptional-activator, partial (47%)</v>
          </cell>
          <cell r="U203" t="str">
            <v>transcription al activator</v>
          </cell>
        </row>
        <row r="204">
          <cell r="A204" t="str">
            <v>TC179848</v>
          </cell>
          <cell r="G204">
            <v>686.02619983333341</v>
          </cell>
          <cell r="H204">
            <v>293.68571946666663</v>
          </cell>
          <cell r="K204">
            <v>0.42809694372899471</v>
          </cell>
          <cell r="L204" t="str">
            <v>similar to RF|NP_195607.2|22329245|NM_120056 transcription factor/ zinc ion binding {Arabidopsisthaliana} (exp=-1; wgp=0; cg=0), partial (58%)</v>
          </cell>
          <cell r="U204" t="str">
            <v>transcription al activator</v>
          </cell>
        </row>
        <row r="205">
          <cell r="A205" t="str">
            <v>TC180634</v>
          </cell>
          <cell r="C205">
            <v>3483.6365863333335</v>
          </cell>
          <cell r="D205">
            <v>9241.2599026666667</v>
          </cell>
          <cell r="I205">
            <v>2.6527623285738486</v>
          </cell>
          <cell r="L205" t="str">
            <v>similar to UP|Q2PYY1_SOLTU (Q2PYY1) Protein transport SEC13-like protein, partial (71%)</v>
          </cell>
          <cell r="U205" t="str">
            <v xml:space="preserve">transport </v>
          </cell>
        </row>
        <row r="206">
          <cell r="A206" t="str">
            <v>TC173085</v>
          </cell>
          <cell r="E206">
            <v>26068.495656666666</v>
          </cell>
          <cell r="F206">
            <v>4342.0366656666665</v>
          </cell>
          <cell r="J206">
            <v>0.16656260962861696</v>
          </cell>
          <cell r="L206" t="str">
            <v>similar to UP|Q42487_POPNI (Q42487) Extensin like protein, partial (66%)</v>
          </cell>
          <cell r="U206" t="str">
            <v>transport lipid</v>
          </cell>
        </row>
        <row r="207">
          <cell r="A207" t="str">
            <v>TC179740</v>
          </cell>
          <cell r="C207">
            <v>5751.540434333333</v>
          </cell>
          <cell r="D207">
            <v>33810.720593333332</v>
          </cell>
          <cell r="I207">
            <v>5.8785504473728638</v>
          </cell>
          <cell r="L207" t="str">
            <v>weakly similar to UP|Q2UHN7_ASPOR (Q2UHN7) Predicted protein, partial (8%)</v>
          </cell>
          <cell r="U207" t="str">
            <v>unknown</v>
          </cell>
        </row>
        <row r="208">
          <cell r="A208" t="str">
            <v>TC179812</v>
          </cell>
          <cell r="C208">
            <v>858.98369233333324</v>
          </cell>
          <cell r="D208">
            <v>12561.776830333334</v>
          </cell>
          <cell r="G208">
            <v>12561.776830333334</v>
          </cell>
          <cell r="H208">
            <v>1847.5480219999999</v>
          </cell>
          <cell r="I208">
            <v>14.623999200975133</v>
          </cell>
          <cell r="K208">
            <v>0.14707696585873625</v>
          </cell>
          <cell r="L208" t="str">
            <v>similar to UP|Q297S1_DROPS (Q297S1) GA15115-PA (Fragment), partial (6%)</v>
          </cell>
          <cell r="U208" t="str">
            <v>unknown</v>
          </cell>
        </row>
        <row r="209">
          <cell r="A209" t="str">
            <v>TC172258</v>
          </cell>
          <cell r="C209">
            <v>2823.4278943333334</v>
          </cell>
          <cell r="D209">
            <v>7352.7325543333327</v>
          </cell>
          <cell r="G209">
            <v>7352.7325543333327</v>
          </cell>
          <cell r="H209">
            <v>2514.112001</v>
          </cell>
          <cell r="I209">
            <v>2.6041864108130364</v>
          </cell>
          <cell r="K209">
            <v>0.34192893355250736</v>
          </cell>
          <cell r="L209" t="str">
            <v>unknown</v>
          </cell>
          <cell r="U209" t="str">
            <v>unknown</v>
          </cell>
        </row>
        <row r="210">
          <cell r="A210" t="str">
            <v>TC171975</v>
          </cell>
          <cell r="C210">
            <v>1154.3262709333333</v>
          </cell>
          <cell r="D210">
            <v>6449.3589196666662</v>
          </cell>
          <cell r="G210">
            <v>6449.3589196666662</v>
          </cell>
          <cell r="H210">
            <v>966.8826729000001</v>
          </cell>
          <cell r="I210">
            <v>5.5871195883396307</v>
          </cell>
          <cell r="K210">
            <v>0.14991919118528035</v>
          </cell>
          <cell r="L210" t="str">
            <v>weakly similar to UP|O49655_ARATH (O49655) Predicted protein, partial (6%)</v>
          </cell>
          <cell r="U210" t="str">
            <v>unknown</v>
          </cell>
        </row>
        <row r="211">
          <cell r="A211" t="str">
            <v>TC170067</v>
          </cell>
          <cell r="E211">
            <v>1231.851729</v>
          </cell>
          <cell r="F211">
            <v>3938.6840569999999</v>
          </cell>
          <cell r="J211">
            <v>3.1973686152937972</v>
          </cell>
          <cell r="L211" t="str">
            <v>unknown</v>
          </cell>
          <cell r="U211" t="str">
            <v>unknown</v>
          </cell>
        </row>
        <row r="212">
          <cell r="A212" t="str">
            <v>TC172308</v>
          </cell>
          <cell r="G212">
            <v>4774.5195880000001</v>
          </cell>
          <cell r="H212">
            <v>944.55454809999992</v>
          </cell>
          <cell r="K212">
            <v>0.19783237469042717</v>
          </cell>
          <cell r="L212" t="str">
            <v>similar to UP|Q9LE80_ARATH (Q9LE80) Arabidopsis thaliana genomic DNA, chromosome 3, P1 clone: MJK13 (AT3g15450/MJK13_11) (MJK13.11 protein), partial (79%)</v>
          </cell>
          <cell r="U212" t="str">
            <v>unknown</v>
          </cell>
        </row>
        <row r="213">
          <cell r="A213" t="str">
            <v>TC183898</v>
          </cell>
          <cell r="E213">
            <v>976.55865640000002</v>
          </cell>
          <cell r="F213">
            <v>226.56531763333336</v>
          </cell>
          <cell r="J213">
            <v>0.23200379838784804</v>
          </cell>
          <cell r="L213" t="str">
            <v>similar to UP|Q940M8_ARATH (Q940M8) At1g73650/F25P22_7, partial (44%)</v>
          </cell>
          <cell r="U213" t="str">
            <v>unknown</v>
          </cell>
        </row>
        <row r="214">
          <cell r="A214" t="str">
            <v>TC181431</v>
          </cell>
          <cell r="G214">
            <v>183.22890237133333</v>
          </cell>
          <cell r="H214">
            <v>90.053503896666655</v>
          </cell>
          <cell r="K214">
            <v>0.4914808893749929</v>
          </cell>
          <cell r="L214" t="str">
            <v xml:space="preserve">similar to Cluster: Putative translation transactivator/inclusion body protein; n=1; Nicotiana tabacum|Rep:, partial (43%) </v>
          </cell>
          <cell r="U214" t="str">
            <v>unknown ?</v>
          </cell>
        </row>
        <row r="215">
          <cell r="A215" t="str">
            <v>TC183958</v>
          </cell>
          <cell r="G215">
            <v>171.661285736</v>
          </cell>
          <cell r="H215">
            <v>76.706299813333331</v>
          </cell>
          <cell r="K215">
            <v>0.44684682096172162</v>
          </cell>
          <cell r="L215" t="str">
            <v xml:space="preserve">weakly similar to Cluster: Putative uncharacterized protein B1147B12.11; n=1; Oryza sativa Japonica Group|Rep:, partial ( 9%) </v>
          </cell>
          <cell r="U215" t="str">
            <v>unknown ?</v>
          </cell>
        </row>
        <row r="216">
          <cell r="A216" t="str">
            <v>TC184615</v>
          </cell>
          <cell r="G216">
            <v>193.07417526666666</v>
          </cell>
          <cell r="H216">
            <v>75.627477856666658</v>
          </cell>
          <cell r="K216">
            <v>0.39170167502832981</v>
          </cell>
          <cell r="L216" t="str">
            <v xml:space="preserve">weakly similar to Cluster: Putative uncharacterized protein; n=1; Streptococcus thermophilus LMG 18311|Rep: Putative, partial (21%) </v>
          </cell>
          <cell r="U216" t="str">
            <v>unknown ?</v>
          </cell>
        </row>
        <row r="217">
          <cell r="A217" t="str">
            <v>TC187519</v>
          </cell>
          <cell r="E217">
            <v>683.36447193333333</v>
          </cell>
          <cell r="F217">
            <v>2690.6820130000001</v>
          </cell>
          <cell r="J217">
            <v>3.9374040113435891</v>
          </cell>
          <cell r="L217" t="str">
            <v>unknown</v>
          </cell>
          <cell r="U217" t="str">
            <v>unknown ?</v>
          </cell>
        </row>
        <row r="218">
          <cell r="U218">
            <v>0</v>
          </cell>
        </row>
        <row r="219">
          <cell r="U219">
            <v>0</v>
          </cell>
        </row>
      </sheetData>
      <sheetData sheetId="8" refreshError="1"/>
      <sheetData sheetId="9" refreshError="1">
        <row r="3">
          <cell r="A3" t="str">
            <v>Falco</v>
          </cell>
          <cell r="C3" t="str">
            <v>F0</v>
          </cell>
          <cell r="D3" t="str">
            <v>F2</v>
          </cell>
          <cell r="E3" t="str">
            <v>F6</v>
          </cell>
          <cell r="F3" t="str">
            <v xml:space="preserve">cluster </v>
          </cell>
          <cell r="G3" t="str">
            <v>Annotation</v>
          </cell>
          <cell r="K3" t="str">
            <v>Function</v>
          </cell>
        </row>
        <row r="4">
          <cell r="A4" t="str">
            <v>TC171728</v>
          </cell>
          <cell r="C4">
            <v>244.92100059999999</v>
          </cell>
          <cell r="D4">
            <v>913.40651413333342</v>
          </cell>
          <cell r="E4">
            <v>486.91146493333332</v>
          </cell>
          <cell r="F4">
            <v>1</v>
          </cell>
          <cell r="G4" t="str">
            <v>similar to UP|Q9M2S1_ARATH (Q9M2S1) Regulator of chromosome condensation-like protein, partial(70%), in mitosis</v>
          </cell>
          <cell r="K4" t="str">
            <v>development</v>
          </cell>
        </row>
        <row r="5">
          <cell r="A5" t="str">
            <v>TC169993</v>
          </cell>
          <cell r="C5">
            <v>425.68965466666668</v>
          </cell>
          <cell r="D5">
            <v>2744.9104963333334</v>
          </cell>
          <cell r="E5">
            <v>1499.2069656666665</v>
          </cell>
          <cell r="F5">
            <v>1</v>
          </cell>
          <cell r="G5" t="str">
            <v>UP|Q4VUC5_LYCES (Q4VUC5) Phosphosulfolactate synthase-related protein, complete</v>
          </cell>
          <cell r="K5" t="str">
            <v>heat shock</v>
          </cell>
        </row>
        <row r="6">
          <cell r="A6" t="str">
            <v>TC171292</v>
          </cell>
          <cell r="C6">
            <v>1804.3911183333332</v>
          </cell>
          <cell r="D6">
            <v>5635.1879896666678</v>
          </cell>
          <cell r="E6">
            <v>2232.9132993333333</v>
          </cell>
          <cell r="F6">
            <v>1</v>
          </cell>
          <cell r="G6" t="str">
            <v>similar to UP|Q2MGR2_MEDTR (Q2MGR2) SGS; HSP20-like chaperone, partial (80%)</v>
          </cell>
          <cell r="K6" t="str">
            <v>heat shock</v>
          </cell>
        </row>
        <row r="7">
          <cell r="A7" t="str">
            <v>TC172124</v>
          </cell>
          <cell r="C7">
            <v>105.64777773333333</v>
          </cell>
          <cell r="D7">
            <v>998.81966936666652</v>
          </cell>
          <cell r="E7">
            <v>336.59803549999998</v>
          </cell>
          <cell r="F7">
            <v>1</v>
          </cell>
          <cell r="G7" t="str">
            <v>UP|Q8L470_LYCES (Q8L470) Small heat shock protein, complete</v>
          </cell>
          <cell r="K7" t="str">
            <v>heat shock</v>
          </cell>
        </row>
        <row r="8">
          <cell r="A8" t="str">
            <v>TC173283</v>
          </cell>
          <cell r="C8">
            <v>5857.8586339999993</v>
          </cell>
          <cell r="D8">
            <v>32644.014076666663</v>
          </cell>
          <cell r="E8">
            <v>14670.645686666669</v>
          </cell>
          <cell r="F8">
            <v>1</v>
          </cell>
          <cell r="G8" t="str">
            <v>similar to GB|AAB82061.1|1354207|ATU49453 rof1 {Arabidopsis thaliana} (exp=-1; wgp=0; cg=0), partial (0.21)</v>
          </cell>
          <cell r="K8" t="str">
            <v>heat shock</v>
          </cell>
        </row>
        <row r="9">
          <cell r="A9" t="str">
            <v>TC187014</v>
          </cell>
          <cell r="C9">
            <v>1579.2835246666666</v>
          </cell>
          <cell r="D9">
            <v>52064.833763333329</v>
          </cell>
          <cell r="E9">
            <v>11519.648702999999</v>
          </cell>
          <cell r="F9">
            <v>1</v>
          </cell>
          <cell r="G9" t="str">
            <v>UP|O80432_LYCES (O80432) Mitochondrial small heat shock protein, complete</v>
          </cell>
          <cell r="K9" t="str">
            <v>heat shock</v>
          </cell>
        </row>
        <row r="10">
          <cell r="A10" t="str">
            <v>TC188719</v>
          </cell>
          <cell r="C10">
            <v>4332.7188863333331</v>
          </cell>
          <cell r="D10">
            <v>35940.080560000002</v>
          </cell>
          <cell r="E10">
            <v>3301.0454303333331</v>
          </cell>
          <cell r="F10">
            <v>1</v>
          </cell>
          <cell r="G10" t="str">
            <v>similar to UP|Q39819_SOYBN (Q39819) Hsp22.3, partial (62%)</v>
          </cell>
          <cell r="K10" t="str">
            <v>heat shock</v>
          </cell>
        </row>
        <row r="11">
          <cell r="A11" t="str">
            <v>TC190555</v>
          </cell>
          <cell r="C11">
            <v>887.50109830000008</v>
          </cell>
          <cell r="D11">
            <v>6071.168270000001</v>
          </cell>
          <cell r="E11">
            <v>1467.8722883333332</v>
          </cell>
          <cell r="F11">
            <v>1</v>
          </cell>
          <cell r="G11" t="str">
            <v>similar to UP|Q9ZT13_TOBAC (Q9ZT13) 101 kDa heat shock protein, partial (28%)</v>
          </cell>
          <cell r="K11" t="str">
            <v>heat shock</v>
          </cell>
        </row>
        <row r="12">
          <cell r="A12" t="str">
            <v>TC170069</v>
          </cell>
          <cell r="C12">
            <v>2888.2454803333335</v>
          </cell>
          <cell r="D12">
            <v>64643.634913333321</v>
          </cell>
          <cell r="E12">
            <v>10546.069534</v>
          </cell>
          <cell r="F12">
            <v>1</v>
          </cell>
          <cell r="G12" t="str">
            <v>UP|Q96489_LYCES (Q96489) Class II small heat shock protein Le-HSP17.6, complete</v>
          </cell>
          <cell r="K12" t="str">
            <v>heat shock</v>
          </cell>
        </row>
        <row r="13">
          <cell r="A13" t="str">
            <v>TC169981</v>
          </cell>
          <cell r="C13">
            <v>5435.4968773333339</v>
          </cell>
          <cell r="D13">
            <v>23593.052029999995</v>
          </cell>
          <cell r="E13">
            <v>15584.284703333333</v>
          </cell>
          <cell r="F13">
            <v>1</v>
          </cell>
          <cell r="G13" t="str">
            <v>UP|Q40151_LYCES (Q40151) Hsc70, complete</v>
          </cell>
          <cell r="K13" t="str">
            <v xml:space="preserve">heat shock </v>
          </cell>
        </row>
        <row r="14">
          <cell r="A14" t="str">
            <v>TC170013</v>
          </cell>
          <cell r="C14">
            <v>2591.9172290000001</v>
          </cell>
          <cell r="D14">
            <v>30001.763873333333</v>
          </cell>
          <cell r="E14">
            <v>4435.4730133333333</v>
          </cell>
          <cell r="F14">
            <v>1</v>
          </cell>
          <cell r="G14" t="str">
            <v>homologue to UP|Q40511_TOBAC (Q40511) Heat shock protein 70 (Fragment), partial (46%)</v>
          </cell>
          <cell r="K14" t="str">
            <v xml:space="preserve">heat shock </v>
          </cell>
        </row>
        <row r="15">
          <cell r="A15" t="str">
            <v>TC170030</v>
          </cell>
          <cell r="C15">
            <v>4228.222279333334</v>
          </cell>
          <cell r="D15">
            <v>16207.689296666669</v>
          </cell>
          <cell r="E15">
            <v>15127.719649999999</v>
          </cell>
          <cell r="F15">
            <v>1</v>
          </cell>
          <cell r="G15" t="str">
            <v>homologue to UP|HSP82_TOBAC (P36182) Heat shock protein 82 (Fragment), partial (98%)</v>
          </cell>
          <cell r="K15" t="str">
            <v xml:space="preserve">heat shock </v>
          </cell>
        </row>
        <row r="16">
          <cell r="A16" t="str">
            <v>TC171742</v>
          </cell>
          <cell r="C16">
            <v>2103.4819106666669</v>
          </cell>
          <cell r="D16">
            <v>7123.6132173333326</v>
          </cell>
          <cell r="E16">
            <v>2597.6693970000001</v>
          </cell>
          <cell r="F16">
            <v>1</v>
          </cell>
          <cell r="G16" t="str">
            <v>UP|Q9FR34_LYCES (Q9FR34) Ripening regulated protein DDTFR8, complete</v>
          </cell>
          <cell r="K16" t="str">
            <v xml:space="preserve">heat shock </v>
          </cell>
        </row>
        <row r="17">
          <cell r="A17" t="str">
            <v>TC172016</v>
          </cell>
          <cell r="C17">
            <v>4293.974698666666</v>
          </cell>
          <cell r="D17">
            <v>33566.335856666672</v>
          </cell>
          <cell r="E17">
            <v>4701.5463696666666</v>
          </cell>
          <cell r="F17">
            <v>1</v>
          </cell>
          <cell r="G17" t="str">
            <v>UP|Q9LS37_LYCES (Q9LS37) Small heat shock protein, complete</v>
          </cell>
          <cell r="K17" t="str">
            <v xml:space="preserve">heat shock </v>
          </cell>
        </row>
        <row r="18">
          <cell r="A18" t="str">
            <v>TC173974</v>
          </cell>
          <cell r="C18">
            <v>350.95151693333332</v>
          </cell>
          <cell r="D18">
            <v>8211.7809553333336</v>
          </cell>
          <cell r="E18">
            <v>208.24305340000001</v>
          </cell>
          <cell r="F18">
            <v>1</v>
          </cell>
          <cell r="G18" t="str">
            <v>homologue to UP|Q94EN7_LYCPE (Q94EN7) Small heat stress protein class CIII, complete</v>
          </cell>
          <cell r="K18" t="str">
            <v xml:space="preserve">heat shock </v>
          </cell>
        </row>
        <row r="19">
          <cell r="A19" t="str">
            <v>TC176341</v>
          </cell>
          <cell r="C19">
            <v>578.72360419999995</v>
          </cell>
          <cell r="D19">
            <v>8602.2974176666667</v>
          </cell>
          <cell r="E19">
            <v>1417.5237133333333</v>
          </cell>
          <cell r="F19">
            <v>1</v>
          </cell>
          <cell r="G19" t="str">
            <v>homologue to UP|Q40511_TOBAC (Q40511) Heat shock protein 70 (Fragment), partial (70%)</v>
          </cell>
          <cell r="K19" t="str">
            <v xml:space="preserve">heat shock </v>
          </cell>
        </row>
        <row r="20">
          <cell r="A20" t="str">
            <v>TC176566</v>
          </cell>
          <cell r="C20">
            <v>219.04748406666667</v>
          </cell>
          <cell r="D20">
            <v>4723.4998276666665</v>
          </cell>
          <cell r="E20">
            <v>1288.7240904333332</v>
          </cell>
          <cell r="F20">
            <v>1</v>
          </cell>
          <cell r="G20" t="str">
            <v>homologue to UP|HSP7C_PETHY (P09189) Heat shock cognate 70 kDa protein, partial (23%)</v>
          </cell>
          <cell r="K20" t="str">
            <v xml:space="preserve">heat shock </v>
          </cell>
        </row>
        <row r="21">
          <cell r="A21" t="str">
            <v>TC178169</v>
          </cell>
          <cell r="C21">
            <v>2488.8560966666669</v>
          </cell>
          <cell r="D21">
            <v>64643.634913333321</v>
          </cell>
          <cell r="E21">
            <v>4656.5975813333334</v>
          </cell>
          <cell r="F21">
            <v>1</v>
          </cell>
          <cell r="G21" t="str">
            <v>UP|Q9SYV0_LYCES (Q9SYV0) 17.6 kD class I small heat shock protein (Type I small heat shock protein 17.6 kDa isoform), complete</v>
          </cell>
          <cell r="K21" t="str">
            <v xml:space="preserve">heat shock </v>
          </cell>
        </row>
        <row r="22">
          <cell r="A22" t="str">
            <v>TC182522</v>
          </cell>
          <cell r="C22">
            <v>4634.7387523333337</v>
          </cell>
          <cell r="D22">
            <v>20632.907009999999</v>
          </cell>
          <cell r="E22">
            <v>7014.5592989999996</v>
          </cell>
          <cell r="F22">
            <v>1</v>
          </cell>
          <cell r="G22" t="str">
            <v>similar to UP|CH10_ARATH (P34893) 10 kDa chaperonin (Protein CPN10) (Protein groES), partial (90.08)</v>
          </cell>
          <cell r="K22" t="str">
            <v xml:space="preserve">heat shock </v>
          </cell>
        </row>
        <row r="23">
          <cell r="A23" t="str">
            <v>TC183645</v>
          </cell>
          <cell r="C23">
            <v>1431.7767623333336</v>
          </cell>
          <cell r="D23">
            <v>16975.761903333332</v>
          </cell>
          <cell r="E23">
            <v>2568.0608699999998</v>
          </cell>
          <cell r="F23">
            <v>1</v>
          </cell>
          <cell r="G23" t="str">
            <v>homologue to UP|Q40151_LYCES (Q40151) Hsc70, partial (53%)</v>
          </cell>
          <cell r="K23" t="str">
            <v xml:space="preserve">heat shock </v>
          </cell>
        </row>
        <row r="24">
          <cell r="A24" t="str">
            <v>TC184669</v>
          </cell>
          <cell r="C24">
            <v>200.99357840000002</v>
          </cell>
          <cell r="D24">
            <v>14703.385731666667</v>
          </cell>
          <cell r="E24">
            <v>446.34012149999995</v>
          </cell>
          <cell r="F24">
            <v>1</v>
          </cell>
          <cell r="G24" t="str">
            <v>similar to UP|Q6WHC0_CAPFR (Q6WHC0) Chloroplast small heat shock protein class I, partial (97%)</v>
          </cell>
          <cell r="K24" t="str">
            <v xml:space="preserve">heat shock </v>
          </cell>
        </row>
        <row r="25">
          <cell r="A25" t="str">
            <v>TC187143</v>
          </cell>
          <cell r="C25">
            <v>1326.0030895</v>
          </cell>
          <cell r="D25">
            <v>6721.1345249999986</v>
          </cell>
          <cell r="E25">
            <v>2709.7671609999998</v>
          </cell>
          <cell r="F25">
            <v>1</v>
          </cell>
          <cell r="G25" t="str">
            <v>similar to GB|AAB82061.1|1354207|ATU49453 rof1 {Arabidopsis thaliana} (exp=-1; wgp=0; cg=0), partial (0.69)</v>
          </cell>
          <cell r="K25" t="str">
            <v xml:space="preserve">heat shock Arabidopsis immunophilins ROF1 (AtFKBP62) and ROF2 (AtFKBP65) exhibit tissue specificity, are heat-stress response, and bind HSP90 </v>
          </cell>
        </row>
        <row r="26">
          <cell r="A26" t="str">
            <v>TC172242</v>
          </cell>
          <cell r="C26">
            <v>1887.0734516666664</v>
          </cell>
          <cell r="D26">
            <v>15254.780913666667</v>
          </cell>
          <cell r="E26">
            <v>11113.507357666667</v>
          </cell>
          <cell r="F26">
            <v>1</v>
          </cell>
          <cell r="G26" t="str">
            <v>homologue to UP|Q6PXE1_9SOLN (Q6PXE1) Auxin-repressed protein, partial (98%)</v>
          </cell>
          <cell r="K26" t="str">
            <v>hormone repressed</v>
          </cell>
        </row>
        <row r="27">
          <cell r="A27" t="str">
            <v>TC177841</v>
          </cell>
          <cell r="C27">
            <v>1277.6465860333333</v>
          </cell>
          <cell r="D27">
            <v>7633.1991183333339</v>
          </cell>
          <cell r="E27">
            <v>2734.8587026666664</v>
          </cell>
          <cell r="F27">
            <v>1</v>
          </cell>
          <cell r="G27" t="str">
            <v>similar to UP|Q9LNB6_ARATH (Q9LNB6) F5O11.2 (At1g12270/F5O11_1), partial (94%)</v>
          </cell>
          <cell r="K27" t="str">
            <v>metabolism</v>
          </cell>
        </row>
        <row r="28">
          <cell r="A28" t="str">
            <v>TC175542</v>
          </cell>
          <cell r="C28">
            <v>980.42316323333341</v>
          </cell>
          <cell r="D28">
            <v>3289.6691699999997</v>
          </cell>
          <cell r="E28">
            <v>2162.0139423333335</v>
          </cell>
          <cell r="F28">
            <v>1</v>
          </cell>
          <cell r="G28" t="str">
            <v>similar to UP|Q3E7S9_ARATH (Q3E7S9) Protein At5g41080, partial (84%)</v>
          </cell>
          <cell r="K28" t="str">
            <v xml:space="preserve">metabolism lipid </v>
          </cell>
        </row>
        <row r="29">
          <cell r="A29" t="str">
            <v>TC170369</v>
          </cell>
          <cell r="C29">
            <v>1008.3653760666666</v>
          </cell>
          <cell r="D29">
            <v>10068.577406999999</v>
          </cell>
          <cell r="E29">
            <v>1225.7492669999999</v>
          </cell>
          <cell r="F29">
            <v>1</v>
          </cell>
          <cell r="G29" t="str">
            <v>homologue to UP|Q40589_TOBAC (Q40589) Cytosolic ascorbate peroxidase, partial (98%)</v>
          </cell>
          <cell r="K29" t="str">
            <v>oxidation reduction</v>
          </cell>
        </row>
        <row r="30">
          <cell r="A30" t="str">
            <v>TC170983</v>
          </cell>
          <cell r="C30">
            <v>770.78295019999996</v>
          </cell>
          <cell r="D30">
            <v>3203.8877496666669</v>
          </cell>
          <cell r="E30">
            <v>1898.9312126666666</v>
          </cell>
          <cell r="F30">
            <v>1</v>
          </cell>
          <cell r="G30" t="str">
            <v>homologue to UP|Q8LSZ3_TOBAC (Q8LSZ3) NADPH:protochlorophyllide oxidoreductase, partial (96%)</v>
          </cell>
          <cell r="K30" t="str">
            <v>oxidation reduction</v>
          </cell>
        </row>
        <row r="31">
          <cell r="A31" t="str">
            <v>TC173969</v>
          </cell>
          <cell r="C31">
            <v>1484.6288856666667</v>
          </cell>
          <cell r="D31">
            <v>14189.619472</v>
          </cell>
          <cell r="E31">
            <v>4305.6814053333337</v>
          </cell>
          <cell r="F31">
            <v>1</v>
          </cell>
          <cell r="G31" t="str">
            <v>similar to UP|Q76KW1_PEA (Q76KW1) Glutathione S-transferase, partial (95%)</v>
          </cell>
          <cell r="K31" t="str">
            <v>oxidation reduction</v>
          </cell>
        </row>
        <row r="32">
          <cell r="A32" t="str">
            <v>TC181718</v>
          </cell>
          <cell r="C32">
            <v>186.07632453333335</v>
          </cell>
          <cell r="D32">
            <v>539.02302210000005</v>
          </cell>
          <cell r="E32">
            <v>207.20545623333336</v>
          </cell>
          <cell r="F32">
            <v>1</v>
          </cell>
          <cell r="G32" t="str">
            <v>similar to UP|Q2PHF8_LACSA (Q2PHF8) Carotenoid cleavage dioxygenase 1, partial (86%)</v>
          </cell>
          <cell r="K32" t="str">
            <v>oxidation reduction</v>
          </cell>
        </row>
        <row r="33">
          <cell r="A33" t="str">
            <v>TC182929</v>
          </cell>
          <cell r="C33">
            <v>528.15890206666666</v>
          </cell>
          <cell r="D33">
            <v>17962.513386666666</v>
          </cell>
          <cell r="E33">
            <v>1319.9528803333333</v>
          </cell>
          <cell r="F33">
            <v>1</v>
          </cell>
          <cell r="G33" t="str">
            <v>homologue to UP|Q41772_MAIZE (Q41772) Cytosolic ascorbate peroxidase, partial (62%)</v>
          </cell>
          <cell r="K33" t="str">
            <v>oxidation reduction</v>
          </cell>
        </row>
        <row r="34">
          <cell r="A34" t="str">
            <v>TC189778</v>
          </cell>
          <cell r="C34">
            <v>1854.4175630333332</v>
          </cell>
          <cell r="D34">
            <v>7764.6892453333321</v>
          </cell>
          <cell r="E34">
            <v>2676.5160000000001</v>
          </cell>
          <cell r="F34">
            <v>1</v>
          </cell>
          <cell r="G34" t="str">
            <v>weakly similar to UP|Q8H9E5_CUCMA (Q8H9E5) Glutathione S-transferase, partial (27%)</v>
          </cell>
          <cell r="K34" t="str">
            <v>oxidation reduction</v>
          </cell>
        </row>
        <row r="35">
          <cell r="A35" t="str">
            <v>TC179817</v>
          </cell>
          <cell r="C35">
            <v>267.66411613333332</v>
          </cell>
          <cell r="D35">
            <v>1253.3304256666668</v>
          </cell>
          <cell r="E35">
            <v>457.86590359999997</v>
          </cell>
          <cell r="F35">
            <v>1</v>
          </cell>
          <cell r="G35" t="str">
            <v>homologue to UP|MT2B_LYCES (Q40158) Metallothionein-like protein type 2 B, complete</v>
          </cell>
          <cell r="K35" t="str">
            <v>oxidation reduction</v>
          </cell>
        </row>
        <row r="36">
          <cell r="A36" t="str">
            <v>TC176226</v>
          </cell>
          <cell r="C36">
            <v>1210.0124299333334</v>
          </cell>
          <cell r="D36">
            <v>2619.2003456666666</v>
          </cell>
          <cell r="E36">
            <v>415.07556586666669</v>
          </cell>
          <cell r="F36">
            <v>1</v>
          </cell>
          <cell r="G36" t="str">
            <v>homologue to UP|RCA1_TOBAC (Q40460) Ribulose bisphosphate carboxylase/oxygenase activase 1, chloroplast precursor(RuBisCO activase 1) (RA 1), complete</v>
          </cell>
          <cell r="K36" t="str">
            <v>photosynthesis</v>
          </cell>
        </row>
        <row r="37">
          <cell r="A37" t="str">
            <v>TC174337</v>
          </cell>
          <cell r="C37">
            <v>570.18021069999998</v>
          </cell>
          <cell r="D37">
            <v>658.34377373333336</v>
          </cell>
          <cell r="E37">
            <v>152.56560723666666</v>
          </cell>
          <cell r="F37">
            <v>1</v>
          </cell>
          <cell r="G37" t="str">
            <v>similar to GB|AAF33112.1|6959488|AF181683 RPT2 {Arabidopsis thaliana} (exp=-1; wgp=0; cg=0), partial (0.47)</v>
          </cell>
          <cell r="K37" t="str">
            <v xml:space="preserve">signal transduction phototropic response </v>
          </cell>
        </row>
        <row r="38">
          <cell r="A38" t="str">
            <v>TC171720</v>
          </cell>
          <cell r="C38">
            <v>521.86164859999997</v>
          </cell>
          <cell r="D38">
            <v>1809.3205216666665</v>
          </cell>
          <cell r="E38">
            <v>1613.2210823333332</v>
          </cell>
          <cell r="F38">
            <v>1</v>
          </cell>
          <cell r="G38" t="str">
            <v>UP|Q9SWW1_LYCES (Q9SWW1) Ethylene-responsive transcriptional coactivator, complete</v>
          </cell>
          <cell r="K38" t="str">
            <v>transcription</v>
          </cell>
        </row>
        <row r="39">
          <cell r="A39" t="str">
            <v>TC188544</v>
          </cell>
          <cell r="C39">
            <v>120.12502041</v>
          </cell>
          <cell r="D39">
            <v>563.22871546666659</v>
          </cell>
          <cell r="E39">
            <v>170.47759543333333</v>
          </cell>
          <cell r="F39">
            <v>1</v>
          </cell>
          <cell r="G39" t="str">
            <v>similar to UP|Q39800_GOSHI (Q39800) Delta-tonoplast intrinsic protein, partial (88%)</v>
          </cell>
          <cell r="K39" t="str">
            <v>transport membrane</v>
          </cell>
        </row>
        <row r="40">
          <cell r="A40" t="str">
            <v>TC171975</v>
          </cell>
          <cell r="C40">
            <v>1395.0601805333336</v>
          </cell>
          <cell r="D40">
            <v>6025.4998400000004</v>
          </cell>
          <cell r="E40">
            <v>1310.8297049999999</v>
          </cell>
          <cell r="F40">
            <v>1</v>
          </cell>
          <cell r="G40" t="str">
            <v>weakly similar to UP|O49655_ARATH (O49655) Predicted protein, partial (6%)</v>
          </cell>
          <cell r="K40" t="str">
            <v>unknown</v>
          </cell>
        </row>
        <row r="41">
          <cell r="A41" t="str">
            <v>TC172258</v>
          </cell>
          <cell r="C41">
            <v>2037.3750840000002</v>
          </cell>
          <cell r="D41">
            <v>6636.2497443333341</v>
          </cell>
          <cell r="E41">
            <v>2997.9377973333335</v>
          </cell>
          <cell r="F41">
            <v>1</v>
          </cell>
          <cell r="G41" t="str">
            <v/>
          </cell>
          <cell r="K41" t="str">
            <v>unknown</v>
          </cell>
        </row>
        <row r="42">
          <cell r="A42" t="str">
            <v>TC172308</v>
          </cell>
          <cell r="C42">
            <v>763.65228109999998</v>
          </cell>
          <cell r="D42">
            <v>5100.5235623333328</v>
          </cell>
          <cell r="E42">
            <v>1989.5161406666666</v>
          </cell>
          <cell r="F42">
            <v>1</v>
          </cell>
          <cell r="G42" t="str">
            <v>similar to UP|Q9LE80_ARATH (Q9LE80) Arabidopsis thaliana genomic DNA, chromosome 3, P1 clone: MJK13 (AT3g15450/MJK13_11) (MJK13.11 protein), partial (79%)</v>
          </cell>
          <cell r="K42" t="str">
            <v>unknown</v>
          </cell>
        </row>
        <row r="43">
          <cell r="A43" t="str">
            <v>TC173141</v>
          </cell>
          <cell r="C43">
            <v>2090.0971733333331</v>
          </cell>
          <cell r="D43">
            <v>6522.983975666667</v>
          </cell>
          <cell r="E43">
            <v>3565.3934403333333</v>
          </cell>
          <cell r="F43">
            <v>1</v>
          </cell>
          <cell r="G43" t="str">
            <v>weakly similar to UP|Q945P7_ARATH (Q945P7) At2g20670/F23N11.1, partial (37%)</v>
          </cell>
          <cell r="K43" t="str">
            <v>unknown</v>
          </cell>
        </row>
        <row r="44">
          <cell r="A44" t="str">
            <v>TC174295</v>
          </cell>
          <cell r="C44">
            <v>993.0160439</v>
          </cell>
          <cell r="D44">
            <v>4820.6561670000001</v>
          </cell>
          <cell r="E44">
            <v>2102.3814226666668</v>
          </cell>
          <cell r="F44">
            <v>1</v>
          </cell>
          <cell r="G44" t="str">
            <v>similar to UP|Q6ELF9_CUCSA (Q6ELF9) Poly(A)-binding protein C-terminal interacting protein 6, partial(52%)</v>
          </cell>
          <cell r="K44" t="str">
            <v>unknown</v>
          </cell>
        </row>
        <row r="45">
          <cell r="A45" t="str">
            <v>TC179590</v>
          </cell>
          <cell r="C45">
            <v>500.0045834</v>
          </cell>
          <cell r="D45">
            <v>2021.0354990000003</v>
          </cell>
          <cell r="E45">
            <v>1356.8430785</v>
          </cell>
          <cell r="F45">
            <v>1</v>
          </cell>
          <cell r="G45" t="str">
            <v>similar to UP|O80582_ARATH (O80582) Expressed protein (At2g44130/F6E13.26), partial (11%)</v>
          </cell>
          <cell r="K45" t="str">
            <v>unknown</v>
          </cell>
        </row>
        <row r="46">
          <cell r="A46" t="str">
            <v>TC179812</v>
          </cell>
          <cell r="C46">
            <v>1418.9966533333334</v>
          </cell>
          <cell r="D46">
            <v>9164.2842566666677</v>
          </cell>
          <cell r="E46">
            <v>1717.7423529999999</v>
          </cell>
          <cell r="F46">
            <v>1</v>
          </cell>
          <cell r="G46" t="str">
            <v>similar to UP|Q297S1_DROPS (Q297S1) GA15115-PA (Fragment), partial (6%)</v>
          </cell>
          <cell r="K46" t="str">
            <v>unknown</v>
          </cell>
        </row>
        <row r="47">
          <cell r="A47" t="str">
            <v>TC179855</v>
          </cell>
          <cell r="C47">
            <v>267.44489976666665</v>
          </cell>
          <cell r="D47">
            <v>950.68636033333348</v>
          </cell>
          <cell r="E47">
            <v>458.68746806666667</v>
          </cell>
          <cell r="F47">
            <v>1</v>
          </cell>
          <cell r="G47" t="str">
            <v/>
          </cell>
          <cell r="K47" t="str">
            <v>unknown</v>
          </cell>
        </row>
        <row r="48">
          <cell r="A48" t="str">
            <v>TC186135</v>
          </cell>
          <cell r="C48">
            <v>10629.659410333332</v>
          </cell>
          <cell r="D48">
            <v>30648.496513333335</v>
          </cell>
          <cell r="E48">
            <v>16785.62861</v>
          </cell>
          <cell r="F48">
            <v>1</v>
          </cell>
          <cell r="G48" t="str">
            <v>weakly similar to GB|AAO64817.1|29028876|BT005882 At3g04570 {Arabidopsis thaliana}</v>
          </cell>
          <cell r="K48" t="str">
            <v>unknown</v>
          </cell>
        </row>
        <row r="49">
          <cell r="A49" t="str">
            <v>TC190054</v>
          </cell>
          <cell r="C49">
            <v>587.08483526666669</v>
          </cell>
          <cell r="D49">
            <v>3669.2518280000004</v>
          </cell>
          <cell r="E49">
            <v>1589.7655366666668</v>
          </cell>
          <cell r="F49">
            <v>1</v>
          </cell>
          <cell r="G49" t="str">
            <v/>
          </cell>
          <cell r="K49" t="str">
            <v>unknown</v>
          </cell>
        </row>
        <row r="50">
          <cell r="A50" t="str">
            <v>TC187640</v>
          </cell>
          <cell r="C50">
            <v>13761.668263000001</v>
          </cell>
          <cell r="D50">
            <v>1702.5993770000002</v>
          </cell>
          <cell r="E50">
            <v>2166.246674</v>
          </cell>
          <cell r="F50">
            <v>2</v>
          </cell>
          <cell r="G50" t="str">
            <v>weakly similar to UP|ZOG_PHALU (Q9ZSK5) Zeatin O-glucosyltransferase  (Trans-zeatin O-beta-D-glucosyltransferase), partial (25%)</v>
          </cell>
          <cell r="K50" t="str">
            <v>hormone</v>
          </cell>
        </row>
        <row r="51">
          <cell r="A51" t="str">
            <v>TC183052</v>
          </cell>
          <cell r="C51">
            <v>12055.094077</v>
          </cell>
          <cell r="D51">
            <v>2173.0484733333328</v>
          </cell>
          <cell r="E51">
            <v>3899.8059560000002</v>
          </cell>
          <cell r="F51">
            <v>2</v>
          </cell>
          <cell r="G51" t="str">
            <v>weakly similar to UP|ZOG_PHALU (Q9ZSK5) Zeatin O-glucosyltransferase  (Trans-zeatin O-beta-D-glucosyltransferase), partial (7%)</v>
          </cell>
          <cell r="K51" t="str">
            <v xml:space="preserve">hormone </v>
          </cell>
        </row>
        <row r="52">
          <cell r="A52" t="str">
            <v>TC178657</v>
          </cell>
          <cell r="C52">
            <v>20415.890810000001</v>
          </cell>
          <cell r="D52">
            <v>4413.9965026666659</v>
          </cell>
          <cell r="E52">
            <v>8333.3040089999995</v>
          </cell>
          <cell r="F52">
            <v>2</v>
          </cell>
          <cell r="G52" t="str">
            <v>homologue to UP|P93789_SOLTU (P93789) UDP-galactose:solanidine galactosyltransferase, partial (33%)</v>
          </cell>
          <cell r="K52" t="str">
            <v>metabolism</v>
          </cell>
        </row>
        <row r="53">
          <cell r="A53" t="str">
            <v>TC182173</v>
          </cell>
          <cell r="C53">
            <v>2198.9887640000002</v>
          </cell>
          <cell r="D53">
            <v>1774.3285513333333</v>
          </cell>
          <cell r="E53">
            <v>6819.4572363333327</v>
          </cell>
          <cell r="F53">
            <v>2</v>
          </cell>
          <cell r="G53" t="str">
            <v>weakly similar to UP|Q8DJH6_SYNEL (Q8DJH6) Ycf23 protein, partial (83%)</v>
          </cell>
          <cell r="K53" t="str">
            <v>metabolism</v>
          </cell>
        </row>
        <row r="54">
          <cell r="A54" t="str">
            <v>TC170299</v>
          </cell>
          <cell r="C54">
            <v>7863.7884720000002</v>
          </cell>
          <cell r="D54">
            <v>1349.6292026666667</v>
          </cell>
          <cell r="E54">
            <v>2104.0854289999997</v>
          </cell>
          <cell r="F54">
            <v>2</v>
          </cell>
          <cell r="G54" t="str">
            <v>weakly similar to UP|Q8GVE3_CITMA (Q8GVE3) Flavonoid 1-2 rhamnosyltransferase, partial (24%)</v>
          </cell>
          <cell r="K54" t="str">
            <v>metabolism</v>
          </cell>
        </row>
        <row r="55">
          <cell r="A55" t="str">
            <v>TC181283</v>
          </cell>
          <cell r="C55">
            <v>12901.213702666668</v>
          </cell>
          <cell r="D55">
            <v>2074.6799763333333</v>
          </cell>
          <cell r="E55">
            <v>3181.3500903333334</v>
          </cell>
          <cell r="F55">
            <v>2</v>
          </cell>
          <cell r="G55" t="str">
            <v>homologue to UP|Q94ET0_HEVBR (Q94ET0) Hydroxymethylglutaryl coenzyme A synthase, partial (43%)</v>
          </cell>
          <cell r="K55" t="str">
            <v xml:space="preserve">metabolism  </v>
          </cell>
        </row>
        <row r="56">
          <cell r="A56" t="str">
            <v>TC173734</v>
          </cell>
          <cell r="C56">
            <v>6369.1023583333335</v>
          </cell>
          <cell r="D56">
            <v>693.7588270333332</v>
          </cell>
          <cell r="E56">
            <v>828.99656516666664</v>
          </cell>
          <cell r="F56">
            <v>2</v>
          </cell>
          <cell r="G56" t="str">
            <v>weakly similar to UP|Q8W2B6_MAIZE (Q8W2B6) UDP-glucosyltransferase BX9, partial (12%)</v>
          </cell>
          <cell r="K56" t="str">
            <v>metabolism, transferase</v>
          </cell>
        </row>
        <row r="57">
          <cell r="A57" t="str">
            <v>TC170471</v>
          </cell>
          <cell r="C57">
            <v>8484.6708483333332</v>
          </cell>
          <cell r="D57">
            <v>1343.3028523333332</v>
          </cell>
          <cell r="E57">
            <v>2671.459738</v>
          </cell>
          <cell r="F57">
            <v>2</v>
          </cell>
          <cell r="G57" t="str">
            <v>homologue to UP|Q5K2N1_LYCES (Q5K2N1) Steroid 5 alpha reductase DET2, complete</v>
          </cell>
          <cell r="K57" t="str">
            <v>oxidation reduction</v>
          </cell>
        </row>
        <row r="58">
          <cell r="A58" t="str">
            <v>TC173238</v>
          </cell>
          <cell r="C58">
            <v>708.99759573333324</v>
          </cell>
          <cell r="D58">
            <v>2030.8609109999998</v>
          </cell>
          <cell r="E58">
            <v>4113.915159666667</v>
          </cell>
          <cell r="F58">
            <v>3</v>
          </cell>
          <cell r="G58" t="str">
            <v>similar to UP|Q8H2B1_SOYBN (Q8H2B1) DnaJ-like protein, partial (48%)</v>
          </cell>
          <cell r="K58" t="str">
            <v>heat shock</v>
          </cell>
        </row>
        <row r="59">
          <cell r="A59" t="str">
            <v>TC181905</v>
          </cell>
          <cell r="C59">
            <v>1208.1418489666667</v>
          </cell>
          <cell r="D59">
            <v>5714.2172813333336</v>
          </cell>
          <cell r="E59">
            <v>6261.3620486666659</v>
          </cell>
          <cell r="F59">
            <v>3</v>
          </cell>
          <cell r="G59" t="str">
            <v>similar to UP|Q6IV17_IPOBA (Q6IV17) Protein disulfide isomerase  , partial (55%)</v>
          </cell>
          <cell r="K59" t="str">
            <v xml:space="preserve">heat shock </v>
          </cell>
        </row>
        <row r="60">
          <cell r="A60" t="str">
            <v>TC180458</v>
          </cell>
          <cell r="C60">
            <v>940.33262446666686</v>
          </cell>
          <cell r="D60">
            <v>1036.6183362666668</v>
          </cell>
          <cell r="E60">
            <v>5202.2801053333324</v>
          </cell>
          <cell r="F60">
            <v>3</v>
          </cell>
          <cell r="G60" t="str">
            <v>similar to UP|THI4_CITSI (O23787) Thiazole biosynthetic enzyme, chloroplast precursor, partial(87%)</v>
          </cell>
          <cell r="K60" t="str">
            <v>photosyntehsis</v>
          </cell>
        </row>
        <row r="61">
          <cell r="A61" t="str">
            <v>TC178687</v>
          </cell>
          <cell r="C61">
            <v>4454.0687599999992</v>
          </cell>
          <cell r="D61">
            <v>6072.2988033333322</v>
          </cell>
          <cell r="E61">
            <v>31169.595250000002</v>
          </cell>
          <cell r="F61">
            <v>3</v>
          </cell>
          <cell r="G61" t="str">
            <v>similar to UP|Q2VT54_CAPAN (Q2VT54) DC1.2-like, partial (86%)</v>
          </cell>
          <cell r="K61" t="str">
            <v>protection</v>
          </cell>
        </row>
        <row r="62">
          <cell r="A62" t="str">
            <v>TC170067</v>
          </cell>
          <cell r="C62">
            <v>1256.9324349999999</v>
          </cell>
          <cell r="D62">
            <v>2975.9588229999995</v>
          </cell>
          <cell r="E62">
            <v>5066.7488683333331</v>
          </cell>
          <cell r="F62">
            <v>3</v>
          </cell>
          <cell r="G62" t="str">
            <v/>
          </cell>
          <cell r="K62" t="str">
            <v>unknown</v>
          </cell>
        </row>
        <row r="63">
          <cell r="A63" t="str">
            <v>TC187674</v>
          </cell>
          <cell r="C63">
            <v>1470.2584433333332</v>
          </cell>
          <cell r="D63">
            <v>560.74933763333331</v>
          </cell>
          <cell r="E63">
            <v>164.04556826666666</v>
          </cell>
          <cell r="F63">
            <v>4</v>
          </cell>
          <cell r="G63" t="str">
            <v>weakly similar to UP|LBD6_ARATH (O04479) LOB domain protein 6 (ASYMMETRIC LEAVES2), partial (13%)</v>
          </cell>
          <cell r="K63" t="str">
            <v>development</v>
          </cell>
        </row>
        <row r="64">
          <cell r="A64" t="str">
            <v>TC170658</v>
          </cell>
          <cell r="C64">
            <v>10248.997954</v>
          </cell>
          <cell r="D64">
            <v>1414.5232363333334</v>
          </cell>
          <cell r="E64">
            <v>684.74945223333327</v>
          </cell>
          <cell r="F64">
            <v>4</v>
          </cell>
          <cell r="G64" t="str">
            <v>homologue to UP|CHSB_SOLTU (Q43163) Chalcone synthase 1B  (Naringenin-chalcone synthase 1B) , complete</v>
          </cell>
          <cell r="K64" t="str">
            <v>development</v>
          </cell>
        </row>
        <row r="65">
          <cell r="A65" t="str">
            <v>TC172800</v>
          </cell>
          <cell r="C65">
            <v>9883.0698286666666</v>
          </cell>
          <cell r="D65">
            <v>2593.0123269999999</v>
          </cell>
          <cell r="E65">
            <v>2233.9475509999997</v>
          </cell>
          <cell r="F65">
            <v>4</v>
          </cell>
          <cell r="G65" t="str">
            <v>homologue to UP|FLS_SOLTU (Q41452) Flavonol synthase/flavanone 3-hydroxylase   (FLS) , complete</v>
          </cell>
          <cell r="K65" t="str">
            <v>development</v>
          </cell>
        </row>
        <row r="66">
          <cell r="A66" t="str">
            <v>TC176727</v>
          </cell>
          <cell r="C66">
            <v>951.07064726666658</v>
          </cell>
          <cell r="D66">
            <v>433.32679276666664</v>
          </cell>
          <cell r="E66">
            <v>140.44957210000001</v>
          </cell>
          <cell r="F66">
            <v>4</v>
          </cell>
          <cell r="G66" t="str">
            <v>similar to UP|Q8H2B1_SOYBN (Q8H2B1) DnaJ-like protein, partial (23%)</v>
          </cell>
          <cell r="K66" t="str">
            <v>heat shock</v>
          </cell>
        </row>
        <row r="67">
          <cell r="A67" t="str">
            <v>TC176104</v>
          </cell>
          <cell r="C67">
            <v>16566.602766666667</v>
          </cell>
          <cell r="D67">
            <v>6640.8802416000008</v>
          </cell>
          <cell r="E67">
            <v>827.03827823333324</v>
          </cell>
          <cell r="F67">
            <v>4</v>
          </cell>
          <cell r="G67" t="str">
            <v>weakly similar to UP|Q2HVM5_MEDTR (Q2HVM5) Transferase, partial (9%)</v>
          </cell>
          <cell r="K67" t="str">
            <v>metabolism</v>
          </cell>
        </row>
        <row r="68">
          <cell r="A68" t="str">
            <v>TC184094</v>
          </cell>
          <cell r="C68">
            <v>20690.702763333331</v>
          </cell>
          <cell r="D68">
            <v>9299.8842561333349</v>
          </cell>
          <cell r="E68">
            <v>1622.6057026033332</v>
          </cell>
          <cell r="F68">
            <v>4</v>
          </cell>
          <cell r="G68" t="str">
            <v>weakly similar to UP|Q8LEH3_ARATH (Q8LEH3) Cinnamoyl-CoA reductase-like protein, partial (37%)</v>
          </cell>
          <cell r="K68" t="str">
            <v>metabolism</v>
          </cell>
        </row>
        <row r="69">
          <cell r="A69" t="str">
            <v>TC170034</v>
          </cell>
          <cell r="C69">
            <v>3498.2861109999999</v>
          </cell>
          <cell r="D69">
            <v>1505.3788277000001</v>
          </cell>
          <cell r="E69">
            <v>380.85911749999997</v>
          </cell>
          <cell r="F69">
            <v>4</v>
          </cell>
          <cell r="G69" t="str">
            <v>UP|Q5NE21_LYCES (Q5NE21) Carbonic anhydrase  , complete</v>
          </cell>
          <cell r="K69" t="str">
            <v>metabolism carbon utilization</v>
          </cell>
        </row>
        <row r="70">
          <cell r="A70" t="str">
            <v>TC190080</v>
          </cell>
          <cell r="C70">
            <v>1385.4706528333334</v>
          </cell>
          <cell r="D70">
            <v>531.47745816666668</v>
          </cell>
          <cell r="E70">
            <v>281.19110929999999</v>
          </cell>
          <cell r="F70">
            <v>4</v>
          </cell>
          <cell r="G70" t="str">
            <v>weakly similar to UP|Q94A84_ARATH (Q94A84) AT3g50740/T3A5_120 (At3g50740), partial (31%)</v>
          </cell>
          <cell r="K70" t="str">
            <v>metabolism lignin</v>
          </cell>
        </row>
        <row r="71">
          <cell r="A71" t="str">
            <v>TC183140</v>
          </cell>
          <cell r="C71">
            <v>88191.431469999996</v>
          </cell>
          <cell r="D71">
            <v>15745.213267433333</v>
          </cell>
          <cell r="E71">
            <v>570.09603363333338</v>
          </cell>
          <cell r="F71">
            <v>4</v>
          </cell>
          <cell r="G71" t="str">
            <v>similar to UP|Q8VYV8_ARATH (Q8VYV8) At1g12570/T12C24_9, partial (85%)</v>
          </cell>
          <cell r="K71" t="str">
            <v>oxidation reduction</v>
          </cell>
        </row>
        <row r="72">
          <cell r="A72" t="str">
            <v>TC179896</v>
          </cell>
          <cell r="C72">
            <v>20154.36766966667</v>
          </cell>
          <cell r="D72">
            <v>1854.3933673333333</v>
          </cell>
          <cell r="E72">
            <v>900.1432781333333</v>
          </cell>
          <cell r="F72">
            <v>4</v>
          </cell>
          <cell r="G72" t="str">
            <v>similar to GB|AAN46863.1|24111425|BT001082 At5g67360/K8K14_8 {Arabidopsis thaliana} (exp=-1; wgp=0; cg=0), partial (27%)</v>
          </cell>
          <cell r="K72" t="str">
            <v>protection</v>
          </cell>
        </row>
        <row r="73">
          <cell r="A73" t="str">
            <v>TC184091</v>
          </cell>
          <cell r="C73">
            <v>29508.030513333331</v>
          </cell>
          <cell r="D73">
            <v>15451.830189833332</v>
          </cell>
          <cell r="E73">
            <v>247.72228079999999</v>
          </cell>
          <cell r="F73">
            <v>4</v>
          </cell>
          <cell r="G73" t="str">
            <v>similar to UP|YB1E_SCHPO (P87179) Serine-rich protein C30B4.01c precursor, partial (14%)</v>
          </cell>
          <cell r="K73" t="str">
            <v>signal transduction, cell surface receptor linked signaling pathway</v>
          </cell>
        </row>
        <row r="74">
          <cell r="A74" t="str">
            <v>TC181342</v>
          </cell>
          <cell r="C74">
            <v>43862.734470333329</v>
          </cell>
          <cell r="D74">
            <v>3512.4089676666663</v>
          </cell>
          <cell r="E74">
            <v>1017.3648711666666</v>
          </cell>
          <cell r="F74">
            <v>4</v>
          </cell>
          <cell r="G74" t="str">
            <v>similar to GB|CAA59963.1|757534|ATARA12 subtilisin-like protease {Arabidopsis thaliana} (exp=-1;wgp=0; cg=0),partial (52%)</v>
          </cell>
          <cell r="K74" t="str">
            <v>stress response</v>
          </cell>
        </row>
        <row r="75">
          <cell r="A75" t="str">
            <v>TC189289</v>
          </cell>
          <cell r="C75">
            <v>88191.431469999996</v>
          </cell>
          <cell r="D75">
            <v>15440.070463299999</v>
          </cell>
          <cell r="E75">
            <v>249.88925326666666</v>
          </cell>
          <cell r="F75">
            <v>4</v>
          </cell>
          <cell r="G75" t="str">
            <v>weakly similar to RF|NP_188478.1|15229656|NM_112734 pepsin A {Arabidopsis thaliana} (exp=-1; wgp=0; cg=0), partial (24%)</v>
          </cell>
          <cell r="K75" t="str">
            <v>stress response</v>
          </cell>
        </row>
        <row r="76">
          <cell r="A76" t="str">
            <v>TC171322</v>
          </cell>
          <cell r="C76">
            <v>61899.185490000003</v>
          </cell>
          <cell r="D76">
            <v>11215.801017733334</v>
          </cell>
          <cell r="E76">
            <v>241.09752056666665</v>
          </cell>
          <cell r="F76">
            <v>4</v>
          </cell>
          <cell r="G76" t="str">
            <v>weakly similar to RF|NP_188478.1|15229656|NM_112734 pepsin A {Arabidopsis thaliana} (exp=-1; wgp=0; cg=0), partial (39%)</v>
          </cell>
          <cell r="K76" t="str">
            <v>unknown</v>
          </cell>
        </row>
        <row r="77">
          <cell r="A77" t="str">
            <v>TC175676</v>
          </cell>
          <cell r="C77">
            <v>23443.335886666668</v>
          </cell>
          <cell r="D77">
            <v>10273.477604599999</v>
          </cell>
          <cell r="E77">
            <v>283.70720963333332</v>
          </cell>
          <cell r="F77">
            <v>4</v>
          </cell>
          <cell r="G77" t="str">
            <v>similar to GB|AAK95319.1|15294284|AF410333 AT3g62730/F26K9_160 {Arabidopsis thaliana} (exp=-1;wgp=0;cg=0), partial (29%)</v>
          </cell>
          <cell r="K77" t="str">
            <v>unknown</v>
          </cell>
        </row>
        <row r="78">
          <cell r="A78" t="str">
            <v>TC181039</v>
          </cell>
          <cell r="C78">
            <v>2263.3634093333335</v>
          </cell>
          <cell r="D78">
            <v>280.16227880000002</v>
          </cell>
          <cell r="E78">
            <v>243.80956063333335</v>
          </cell>
          <cell r="F78">
            <v>4</v>
          </cell>
          <cell r="G78" t="str">
            <v/>
          </cell>
          <cell r="K78" t="str">
            <v>unknown</v>
          </cell>
        </row>
        <row r="80">
          <cell r="A80" t="str">
            <v>Heat Set</v>
          </cell>
          <cell r="C80" t="str">
            <v>HS0</v>
          </cell>
          <cell r="D80" t="str">
            <v>HS2</v>
          </cell>
          <cell r="E80" t="str">
            <v>HS6</v>
          </cell>
        </row>
        <row r="81">
          <cell r="A81" t="str">
            <v>TC172124</v>
          </cell>
          <cell r="C81">
            <v>75.282724056666666</v>
          </cell>
          <cell r="D81">
            <v>1271.6307999666667</v>
          </cell>
          <cell r="E81">
            <v>463.56659846666668</v>
          </cell>
          <cell r="F81">
            <v>1</v>
          </cell>
          <cell r="G81" t="str">
            <v>UP|Q8L470_LYCES (Q8L470) Small heat shock protein, complete</v>
          </cell>
          <cell r="K81" t="str">
            <v>heat shock</v>
          </cell>
        </row>
        <row r="82">
          <cell r="A82" t="str">
            <v>TC173955</v>
          </cell>
          <cell r="C82">
            <v>626.79972580000003</v>
          </cell>
          <cell r="D82">
            <v>5426.4833980000003</v>
          </cell>
          <cell r="E82">
            <v>731.38362753333331</v>
          </cell>
          <cell r="F82">
            <v>1</v>
          </cell>
          <cell r="G82" t="str">
            <v>weakly similar to UP|Q9SSQ8_ARATH (Q9SSQ8) F6D8.22 protein (At1g52560), partial (36%)</v>
          </cell>
          <cell r="K82" t="str">
            <v>heat shock</v>
          </cell>
        </row>
        <row r="83">
          <cell r="A83" t="str">
            <v>TC182526</v>
          </cell>
          <cell r="C83">
            <v>1753.9389903333333</v>
          </cell>
          <cell r="D83">
            <v>9902.2708766666674</v>
          </cell>
          <cell r="E83">
            <v>2020.0388316666667</v>
          </cell>
          <cell r="F83">
            <v>1</v>
          </cell>
          <cell r="G83" t="str">
            <v>homologue to GB|CAA31663.1|20559|PHHSP70R hsp70 (AA 6 - 651) {Petunia x hybrida} (exp=-1; wgp=0;cg=0), partial (68%)</v>
          </cell>
          <cell r="K83" t="str">
            <v>heat shock</v>
          </cell>
        </row>
        <row r="84">
          <cell r="A84" t="str">
            <v>TC187014</v>
          </cell>
          <cell r="C84">
            <v>7034.9570219999996</v>
          </cell>
          <cell r="D84">
            <v>66112.265623333325</v>
          </cell>
          <cell r="E84">
            <v>18238.986792333333</v>
          </cell>
          <cell r="F84">
            <v>1</v>
          </cell>
          <cell r="G84" t="str">
            <v>UP|O80432_LYCES (O80432) Mitochondrial small heat shock protein, complete</v>
          </cell>
          <cell r="K84" t="str">
            <v>heat shock</v>
          </cell>
        </row>
        <row r="85">
          <cell r="A85" t="str">
            <v>TC188719</v>
          </cell>
          <cell r="C85">
            <v>2838.317974</v>
          </cell>
          <cell r="D85">
            <v>42841.094683333329</v>
          </cell>
          <cell r="E85">
            <v>3984.9675040000002</v>
          </cell>
          <cell r="F85">
            <v>1</v>
          </cell>
          <cell r="G85" t="str">
            <v>similar to UP|Q39819_SOYBN (Q39819) Hsp22.3, partial (62%)</v>
          </cell>
          <cell r="K85" t="str">
            <v>heat shock</v>
          </cell>
        </row>
        <row r="86">
          <cell r="A86" t="str">
            <v>TC190555</v>
          </cell>
          <cell r="C86">
            <v>938.18414059999998</v>
          </cell>
          <cell r="D86">
            <v>10496.122960000001</v>
          </cell>
          <cell r="E86">
            <v>1026.8027290666666</v>
          </cell>
          <cell r="F86">
            <v>1</v>
          </cell>
          <cell r="G86" t="str">
            <v>similar to UP|Q9ZT13_TOBAC (Q9ZT13) 101 kDa heat shock protein, partial (28%)</v>
          </cell>
          <cell r="K86" t="str">
            <v>heat shock</v>
          </cell>
        </row>
        <row r="87">
          <cell r="A87" t="str">
            <v>TC170013</v>
          </cell>
          <cell r="C87">
            <v>1965.3840225000001</v>
          </cell>
          <cell r="D87">
            <v>47512.693960000004</v>
          </cell>
          <cell r="E87">
            <v>4790.7662303333336</v>
          </cell>
          <cell r="F87">
            <v>1</v>
          </cell>
          <cell r="G87" t="str">
            <v>homologue to UP|Q40511_TOBAC (Q40511) Heat shock protein 70 (Fragment), partial (46%)</v>
          </cell>
          <cell r="K87" t="str">
            <v xml:space="preserve">heat shock </v>
          </cell>
        </row>
        <row r="88">
          <cell r="A88" t="str">
            <v>TC171742</v>
          </cell>
          <cell r="C88">
            <v>2279.816902</v>
          </cell>
          <cell r="D88">
            <v>10910.660054</v>
          </cell>
          <cell r="E88">
            <v>2492.0153869999999</v>
          </cell>
          <cell r="F88">
            <v>1</v>
          </cell>
          <cell r="G88" t="str">
            <v>UP|Q9FR34_LYCES (Q9FR34) Ripening regulated protein DDTFR8, complete</v>
          </cell>
          <cell r="K88" t="str">
            <v xml:space="preserve">heat shock </v>
          </cell>
        </row>
        <row r="89">
          <cell r="A89" t="str">
            <v>TC172016</v>
          </cell>
          <cell r="C89">
            <v>4381.6331873333338</v>
          </cell>
          <cell r="D89">
            <v>44386.787149999996</v>
          </cell>
          <cell r="E89">
            <v>5780.3181813333331</v>
          </cell>
          <cell r="F89">
            <v>1</v>
          </cell>
          <cell r="G89" t="str">
            <v>UP|Q9LS37_LYCES (Q9LS37) Small heat shock protein, complete</v>
          </cell>
          <cell r="K89" t="str">
            <v xml:space="preserve">heat shock </v>
          </cell>
        </row>
        <row r="90">
          <cell r="A90" t="str">
            <v>TC173974</v>
          </cell>
          <cell r="C90">
            <v>180.00331233333335</v>
          </cell>
          <cell r="D90">
            <v>19171.733313333334</v>
          </cell>
          <cell r="E90">
            <v>353.60307189999997</v>
          </cell>
          <cell r="F90">
            <v>1</v>
          </cell>
          <cell r="G90" t="str">
            <v>homologue to UP|Q94EN7_LYCPE (Q94EN7) Small heat stress protein class CIII, complete</v>
          </cell>
          <cell r="K90" t="str">
            <v xml:space="preserve">heat shock </v>
          </cell>
        </row>
        <row r="91">
          <cell r="A91" t="str">
            <v>TC176341</v>
          </cell>
          <cell r="C91">
            <v>568.05787033333331</v>
          </cell>
          <cell r="D91">
            <v>14159.282023</v>
          </cell>
          <cell r="E91">
            <v>1432.8018670000001</v>
          </cell>
          <cell r="F91">
            <v>1</v>
          </cell>
          <cell r="G91" t="str">
            <v>homologue to UP|Q40511_TOBAC (Q40511) Heat shock protein 70 (Fragment), partial (70%)</v>
          </cell>
          <cell r="K91" t="str">
            <v xml:space="preserve">heat shock </v>
          </cell>
        </row>
        <row r="92">
          <cell r="A92" t="str">
            <v>TC176566</v>
          </cell>
          <cell r="C92">
            <v>696.2225850333333</v>
          </cell>
          <cell r="D92">
            <v>5093.9440106666661</v>
          </cell>
          <cell r="E92">
            <v>1287.5831004666666</v>
          </cell>
          <cell r="F92">
            <v>1</v>
          </cell>
          <cell r="G92" t="str">
            <v>homologue to UP|HSP7C_PETHY (P09189) Heat shock cognate 70 kDa protein, partial (23%)</v>
          </cell>
          <cell r="K92" t="str">
            <v xml:space="preserve">heat shock </v>
          </cell>
        </row>
        <row r="93">
          <cell r="A93" t="str">
            <v>TC178169</v>
          </cell>
          <cell r="C93">
            <v>1842.6601936666666</v>
          </cell>
          <cell r="D93">
            <v>66112.265623333325</v>
          </cell>
          <cell r="E93">
            <v>5355.4502540000003</v>
          </cell>
          <cell r="F93">
            <v>1</v>
          </cell>
          <cell r="G93" t="str">
            <v>UP|Q9SYV0_LYCES (Q9SYV0) 17.6 kD class I small heat shock protein (Type I small heat shock protein 17.6 kDa isoform), complete</v>
          </cell>
          <cell r="K93" t="str">
            <v xml:space="preserve">heat shock </v>
          </cell>
        </row>
        <row r="94">
          <cell r="A94" t="str">
            <v>TC182522</v>
          </cell>
          <cell r="C94">
            <v>5444.5911776666662</v>
          </cell>
          <cell r="D94">
            <v>25078.559783333334</v>
          </cell>
          <cell r="E94">
            <v>5564.4694659999996</v>
          </cell>
          <cell r="F94">
            <v>1</v>
          </cell>
          <cell r="G94" t="str">
            <v>similar to UP|CH10_ARATH (P34893) 10 kDa chaperonin (Protein CPN10) (Protein groES), partial (90.08)</v>
          </cell>
          <cell r="K94" t="str">
            <v xml:space="preserve">heat shock </v>
          </cell>
        </row>
        <row r="95">
          <cell r="A95" t="str">
            <v>TC183645</v>
          </cell>
          <cell r="C95">
            <v>1286.3166433333333</v>
          </cell>
          <cell r="D95">
            <v>30443.838266666669</v>
          </cell>
          <cell r="E95">
            <v>2495.56538</v>
          </cell>
          <cell r="F95">
            <v>1</v>
          </cell>
          <cell r="G95" t="str">
            <v>homologue to UP|Q40151_LYCES (Q40151) Hsc70, partial (53%)</v>
          </cell>
          <cell r="K95" t="str">
            <v xml:space="preserve">heat shock </v>
          </cell>
        </row>
        <row r="96">
          <cell r="A96" t="str">
            <v>TC184669</v>
          </cell>
          <cell r="C96">
            <v>155.05458053999999</v>
          </cell>
          <cell r="D96">
            <v>26450.066569999999</v>
          </cell>
          <cell r="E96">
            <v>904.23853123333345</v>
          </cell>
          <cell r="F96">
            <v>1</v>
          </cell>
          <cell r="G96" t="str">
            <v>similar to UP|Q6WHC0_CAPFR (Q6WHC0) Chloroplast small heat shock protein class I, partial (97%)</v>
          </cell>
          <cell r="K96" t="str">
            <v xml:space="preserve">heat shock </v>
          </cell>
        </row>
        <row r="97">
          <cell r="A97" t="str">
            <v>TC170069</v>
          </cell>
          <cell r="C97">
            <v>4096.6135693333335</v>
          </cell>
          <cell r="D97">
            <v>66112.265623333325</v>
          </cell>
          <cell r="E97">
            <v>15228.930883333333</v>
          </cell>
          <cell r="F97">
            <v>1</v>
          </cell>
          <cell r="G97" t="str">
            <v>UP|Q96489_LYCES (Q96489) Class II small heat shock protein Le-HSP17.6, complete</v>
          </cell>
          <cell r="K97" t="str">
            <v>heatshock</v>
          </cell>
        </row>
        <row r="98">
          <cell r="A98" t="str">
            <v>TC177841</v>
          </cell>
          <cell r="C98">
            <v>1416.1307753333333</v>
          </cell>
          <cell r="D98">
            <v>7886.8823233333324</v>
          </cell>
          <cell r="E98">
            <v>2002.0264</v>
          </cell>
          <cell r="F98">
            <v>1</v>
          </cell>
          <cell r="G98" t="str">
            <v>similar to UP|Q9LNB6_ARATH (Q9LNB6) F5O11.2 (At1g12270/F5O11_1), partial (94%)</v>
          </cell>
          <cell r="K98" t="str">
            <v>metabolism</v>
          </cell>
        </row>
        <row r="99">
          <cell r="A99" t="str">
            <v>TC170369</v>
          </cell>
          <cell r="C99">
            <v>1277.3907126666666</v>
          </cell>
          <cell r="D99">
            <v>12638.108036</v>
          </cell>
          <cell r="E99">
            <v>1343.3549446666666</v>
          </cell>
          <cell r="F99">
            <v>1</v>
          </cell>
          <cell r="G99" t="str">
            <v>homologue to UP|Q40589_TOBAC (Q40589) Cytosolic ascorbate peroxidase, partial (98%)</v>
          </cell>
          <cell r="K99" t="str">
            <v>oxidation reduction</v>
          </cell>
        </row>
        <row r="100">
          <cell r="A100" t="str">
            <v>TC170983</v>
          </cell>
          <cell r="C100">
            <v>578.07773359999999</v>
          </cell>
          <cell r="D100">
            <v>1984.2635330000001</v>
          </cell>
          <cell r="E100">
            <v>889.85735596666666</v>
          </cell>
          <cell r="F100">
            <v>1</v>
          </cell>
          <cell r="G100" t="str">
            <v>homologue to UP|Q8LSZ3_TOBAC (Q8LSZ3) NADPH:protochlorophyllide oxidoreductase, partial (96%)</v>
          </cell>
          <cell r="K100" t="str">
            <v>oxidation reduction</v>
          </cell>
        </row>
        <row r="101">
          <cell r="A101" t="str">
            <v>TC173969</v>
          </cell>
          <cell r="C101">
            <v>2129.2273499999997</v>
          </cell>
          <cell r="D101">
            <v>18608.660666666667</v>
          </cell>
          <cell r="E101">
            <v>4716.1379066666668</v>
          </cell>
          <cell r="F101">
            <v>1</v>
          </cell>
          <cell r="G101" t="str">
            <v>similar to UP|Q76KW1_PEA (Q76KW1) Glutathione S-transferase, partial (95%)</v>
          </cell>
          <cell r="K101" t="str">
            <v>oxidation reduction</v>
          </cell>
        </row>
        <row r="102">
          <cell r="A102" t="str">
            <v>TC179817</v>
          </cell>
          <cell r="C102">
            <v>200.55858456666667</v>
          </cell>
          <cell r="D102">
            <v>1232.7467626</v>
          </cell>
          <cell r="E102">
            <v>302.88276000000002</v>
          </cell>
          <cell r="F102">
            <v>1</v>
          </cell>
          <cell r="G102" t="str">
            <v>homologue to UP|MT2B_LYCES (Q40158) Metallothionein-like protein type 2 B, complete</v>
          </cell>
          <cell r="K102" t="str">
            <v>oxidation reduction</v>
          </cell>
        </row>
        <row r="103">
          <cell r="A103" t="str">
            <v>TC182929</v>
          </cell>
          <cell r="C103">
            <v>540.48096810000004</v>
          </cell>
          <cell r="D103">
            <v>19819.262716666668</v>
          </cell>
          <cell r="E103">
            <v>1150.4142147333334</v>
          </cell>
          <cell r="F103">
            <v>1</v>
          </cell>
          <cell r="G103" t="str">
            <v>homologue to UP|Q41772_MAIZE (Q41772) Cytosolic ascorbate peroxidase, partial (62%)</v>
          </cell>
          <cell r="K103" t="str">
            <v>oxidation reduction</v>
          </cell>
        </row>
        <row r="104">
          <cell r="A104" t="str">
            <v>TC189778</v>
          </cell>
          <cell r="C104">
            <v>643.01531063333334</v>
          </cell>
          <cell r="D104">
            <v>6465.0660293333322</v>
          </cell>
          <cell r="E104">
            <v>1286.9535159999998</v>
          </cell>
          <cell r="F104">
            <v>1</v>
          </cell>
          <cell r="G104" t="str">
            <v>weakly similar to UP|Q8H9E5_CUCMA (Q8H9E5) Glutathione S-transferase, partial (27%)</v>
          </cell>
          <cell r="K104" t="str">
            <v>oxidation reduction</v>
          </cell>
        </row>
        <row r="105">
          <cell r="A105" t="str">
            <v>TC191022</v>
          </cell>
          <cell r="C105">
            <v>131.58612333333335</v>
          </cell>
          <cell r="D105">
            <v>422.91779453333334</v>
          </cell>
          <cell r="E105">
            <v>403.46215106666659</v>
          </cell>
          <cell r="F105">
            <v>1</v>
          </cell>
          <cell r="G105" t="str">
            <v>similar to RF|NP_176675.1|15217801|NM_105169 CYP89A5; heme binding {Arabidopsis thaliana} (exp=-1; wgp=0;cg=0),partial (38%)</v>
          </cell>
          <cell r="K105" t="str">
            <v>oxidation reduction</v>
          </cell>
        </row>
        <row r="106">
          <cell r="A106" t="str">
            <v>TC176226</v>
          </cell>
          <cell r="C106">
            <v>838.18057763333343</v>
          </cell>
          <cell r="D106">
            <v>1638.1871510000001</v>
          </cell>
          <cell r="E106">
            <v>263.75644699999998</v>
          </cell>
          <cell r="F106">
            <v>1</v>
          </cell>
          <cell r="G106" t="str">
            <v>homologue to UP|RCA1_TOBAC (Q40460) Ribulose bisphosphate carboxylase/oxygenase activase 1, chloroplast precursor(RuBisCO activase 1) (RA 1), complete</v>
          </cell>
          <cell r="K106" t="str">
            <v>photosynthesis</v>
          </cell>
        </row>
        <row r="107">
          <cell r="A107" t="str">
            <v>TC188544</v>
          </cell>
          <cell r="C107">
            <v>52.303301316666669</v>
          </cell>
          <cell r="D107">
            <v>553.10067673333333</v>
          </cell>
          <cell r="E107">
            <v>134.3134245</v>
          </cell>
          <cell r="F107">
            <v>1</v>
          </cell>
          <cell r="G107" t="str">
            <v>similar to UP|Q39800_GOSHI (Q39800) Delta-tonoplast intrinsic protein, partial (88%)</v>
          </cell>
          <cell r="K107" t="str">
            <v>transport membrane aquaporin</v>
          </cell>
        </row>
        <row r="108">
          <cell r="A108" t="str">
            <v>TC171975</v>
          </cell>
          <cell r="C108">
            <v>1154.3262709333333</v>
          </cell>
          <cell r="D108">
            <v>6449.3589196666662</v>
          </cell>
          <cell r="E108">
            <v>966.8826729000001</v>
          </cell>
          <cell r="F108">
            <v>1</v>
          </cell>
          <cell r="G108" t="str">
            <v>weakly similar to UP|O49655_ARATH (O49655) Predicted protein, partial (6%)</v>
          </cell>
          <cell r="K108" t="str">
            <v>unknown</v>
          </cell>
        </row>
        <row r="109">
          <cell r="A109" t="str">
            <v>TC179812</v>
          </cell>
          <cell r="C109">
            <v>858.98369233333324</v>
          </cell>
          <cell r="D109">
            <v>12561.776830333334</v>
          </cell>
          <cell r="E109">
            <v>1847.5480219999999</v>
          </cell>
          <cell r="F109">
            <v>1</v>
          </cell>
          <cell r="G109" t="str">
            <v>similar to UP|Q297S1_DROPS (Q297S1) GA15115-PA (Fragment), partial (6%)</v>
          </cell>
          <cell r="K109" t="str">
            <v>unknown</v>
          </cell>
        </row>
        <row r="110">
          <cell r="A110" t="str">
            <v>TC175751</v>
          </cell>
          <cell r="C110">
            <v>612.4467079333333</v>
          </cell>
          <cell r="D110">
            <v>584.45597913333336</v>
          </cell>
          <cell r="E110">
            <v>1949.9163276666666</v>
          </cell>
          <cell r="F110">
            <v>2</v>
          </cell>
          <cell r="G110" t="str">
            <v>similar to GB|AAF00023.1|6002520|AF076686 GIGANTEA {Arabidopsis thaliana} (exp=-1; wgp=0; cg=0),partial-0.27</v>
          </cell>
          <cell r="K110" t="str">
            <v xml:space="preserve">development </v>
          </cell>
        </row>
        <row r="111">
          <cell r="A111" t="str">
            <v>TC182173</v>
          </cell>
          <cell r="C111">
            <v>1834.6072039999999</v>
          </cell>
          <cell r="D111">
            <v>1589.1409624</v>
          </cell>
          <cell r="E111">
            <v>6307.126534</v>
          </cell>
          <cell r="F111">
            <v>2</v>
          </cell>
          <cell r="G111" t="str">
            <v>weakly similar to UP|Q8DJH6_SYNEL (Q8DJH6) Ycf23 protein, partial (83%)</v>
          </cell>
          <cell r="K111" t="str">
            <v>metabolism</v>
          </cell>
        </row>
        <row r="112">
          <cell r="A112" t="str">
            <v>TC176203</v>
          </cell>
          <cell r="C112">
            <v>412.50400183333335</v>
          </cell>
          <cell r="D112">
            <v>389.16045396666664</v>
          </cell>
          <cell r="E112">
            <v>1250.0489970333331</v>
          </cell>
          <cell r="F112">
            <v>2</v>
          </cell>
          <cell r="G112" t="str">
            <v>similar to GB|AAK27435.1|13487072|AF252296 Adagio 3 {Arabidopsis thaliana} (exp=-1; wgp=0; cg=0),partial(22%)</v>
          </cell>
          <cell r="K112" t="str">
            <v>signal transduction</v>
          </cell>
        </row>
        <row r="113">
          <cell r="A113" t="str">
            <v>TC187647</v>
          </cell>
          <cell r="C113">
            <v>60080.380278933328</v>
          </cell>
          <cell r="D113">
            <v>2914.1112213333331</v>
          </cell>
          <cell r="E113">
            <v>56633.400010000005</v>
          </cell>
          <cell r="F113">
            <v>2</v>
          </cell>
          <cell r="G113" t="str">
            <v>similar to UP|Q9SNY0_VITVI (Q9SNY0) SCUTL2, partial (71%)</v>
          </cell>
          <cell r="K113" t="str">
            <v>stress response</v>
          </cell>
        </row>
        <row r="114">
          <cell r="A114" t="str">
            <v>TC172224</v>
          </cell>
          <cell r="C114">
            <v>3338.1152856666668</v>
          </cell>
          <cell r="D114">
            <v>3020.6553346666665</v>
          </cell>
          <cell r="E114">
            <v>8866.6702316666651</v>
          </cell>
          <cell r="F114">
            <v>2</v>
          </cell>
          <cell r="G114" t="str">
            <v/>
          </cell>
          <cell r="K114" t="str">
            <v>unknown</v>
          </cell>
        </row>
        <row r="115">
          <cell r="A115" t="str">
            <v>TC181039</v>
          </cell>
          <cell r="C115">
            <v>1944.4515470333333</v>
          </cell>
          <cell r="D115">
            <v>260.78137340000001</v>
          </cell>
          <cell r="E115">
            <v>295.37894883333337</v>
          </cell>
          <cell r="F115">
            <v>2</v>
          </cell>
          <cell r="G115" t="str">
            <v/>
          </cell>
          <cell r="K115" t="str">
            <v>unknown</v>
          </cell>
        </row>
        <row r="116">
          <cell r="A116" t="str">
            <v>TC173238</v>
          </cell>
          <cell r="C116">
            <v>704.81657360000008</v>
          </cell>
          <cell r="D116">
            <v>2135.1781743333336</v>
          </cell>
          <cell r="E116">
            <v>3831.9522653333333</v>
          </cell>
          <cell r="F116">
            <v>3</v>
          </cell>
          <cell r="G116" t="str">
            <v>similar to UP|Q8H2B1_SOYBN (Q8H2B1) DnaJ-like protein, partial (48%)</v>
          </cell>
          <cell r="K116" t="str">
            <v>heat shock</v>
          </cell>
        </row>
        <row r="117">
          <cell r="A117" t="str">
            <v>TC172244</v>
          </cell>
          <cell r="C117">
            <v>2283.7749779999999</v>
          </cell>
          <cell r="D117">
            <v>6083.3195866666674</v>
          </cell>
          <cell r="E117">
            <v>6231.5730446666666</v>
          </cell>
          <cell r="F117">
            <v>3</v>
          </cell>
          <cell r="G117" t="str">
            <v>UP|Q7XYV1_LYCES (Q7XYV1) P58IPK, complete</v>
          </cell>
          <cell r="K117" t="str">
            <v>heat shock</v>
          </cell>
        </row>
        <row r="118">
          <cell r="A118" t="str">
            <v>TC180717</v>
          </cell>
          <cell r="C118">
            <v>420.6385084333333</v>
          </cell>
          <cell r="D118">
            <v>1969.9738559999998</v>
          </cell>
          <cell r="E118">
            <v>2483.0152703333333</v>
          </cell>
          <cell r="F118">
            <v>3</v>
          </cell>
          <cell r="G118" t="str">
            <v>similar to UP|Q9ZS44_LYCES (Q9ZS44) SBT4B protein, partial (29%)</v>
          </cell>
          <cell r="K118" t="str">
            <v xml:space="preserve">metabolism </v>
          </cell>
        </row>
        <row r="119">
          <cell r="A119" t="str">
            <v>TC180458</v>
          </cell>
          <cell r="C119">
            <v>646.30150930000002</v>
          </cell>
          <cell r="D119">
            <v>878.58851176666667</v>
          </cell>
          <cell r="E119">
            <v>4202.000583</v>
          </cell>
          <cell r="F119">
            <v>3</v>
          </cell>
          <cell r="G119" t="str">
            <v>similar to UP|THI4_CITSI (O23787) Thiazole biosynthetic enzyme, chloroplast precursor, partial(87%)</v>
          </cell>
          <cell r="K119" t="str">
            <v>photosyntehsis</v>
          </cell>
        </row>
        <row r="120">
          <cell r="A120" t="str">
            <v>TC178687</v>
          </cell>
          <cell r="C120">
            <v>3459.2987473333337</v>
          </cell>
          <cell r="D120">
            <v>6470.5366953333332</v>
          </cell>
          <cell r="E120">
            <v>22973.412573333335</v>
          </cell>
          <cell r="F120">
            <v>3</v>
          </cell>
          <cell r="G120" t="str">
            <v>similar to UP|Q2VT54_CAPAN (Q2VT54) DC1.2-like, partial (86%)</v>
          </cell>
          <cell r="K120" t="str">
            <v>protection</v>
          </cell>
        </row>
        <row r="121">
          <cell r="A121" t="str">
            <v>TC185848</v>
          </cell>
          <cell r="C121">
            <v>802.37478066666665</v>
          </cell>
          <cell r="D121">
            <v>2382.8343756666668</v>
          </cell>
          <cell r="E121">
            <v>2580.8094883333333</v>
          </cell>
          <cell r="F121">
            <v>3</v>
          </cell>
          <cell r="G121" t="str">
            <v>UP|Q5UNS1_LYCES (Q5UNS1) Arginase 2, complete</v>
          </cell>
          <cell r="K121" t="str">
            <v>protection, proline metabolism</v>
          </cell>
        </row>
        <row r="122">
          <cell r="A122" t="str">
            <v>TC188199</v>
          </cell>
          <cell r="C122">
            <v>379.99597433333332</v>
          </cell>
          <cell r="D122">
            <v>533.46547993333331</v>
          </cell>
          <cell r="E122">
            <v>1523.0976956666666</v>
          </cell>
          <cell r="F122">
            <v>3</v>
          </cell>
          <cell r="G122" t="str">
            <v>similar to UP|ADO3_ARATH (Q9C9W9) Adagio protein 3 (Flavin-binding kelch repeat F-box protein 1)(F-box only protein 2a) (FBX2a), partial (39%)</v>
          </cell>
          <cell r="K122" t="str">
            <v>signal transduction</v>
          </cell>
        </row>
        <row r="123">
          <cell r="A123" t="str">
            <v>TC172627</v>
          </cell>
          <cell r="C123">
            <v>849.96812506666674</v>
          </cell>
          <cell r="D123">
            <v>2486.9324059999999</v>
          </cell>
          <cell r="E123">
            <v>6893.0869186666669</v>
          </cell>
          <cell r="F123">
            <v>3</v>
          </cell>
          <cell r="G123" t="str">
            <v>homologue to UP|O81693_LYCES (O81693) Cysteine protease inhibitor (Fragment), complete</v>
          </cell>
          <cell r="K123" t="str">
            <v>stress response</v>
          </cell>
        </row>
        <row r="124">
          <cell r="A124" t="str">
            <v>TC183592</v>
          </cell>
          <cell r="C124">
            <v>1624.0391</v>
          </cell>
          <cell r="D124">
            <v>4665.5648690000007</v>
          </cell>
          <cell r="E124">
            <v>10277.966930000001</v>
          </cell>
          <cell r="F124">
            <v>3</v>
          </cell>
          <cell r="G124" t="str">
            <v>similar to UP|Q3S492_SOLTU (Q3S492) Proteinase inhibitor I, complete</v>
          </cell>
          <cell r="K124" t="str">
            <v>stress response</v>
          </cell>
        </row>
        <row r="125">
          <cell r="A125" t="str">
            <v>TC184085</v>
          </cell>
          <cell r="C125">
            <v>621.81607316666668</v>
          </cell>
          <cell r="D125">
            <v>1688.5984282999998</v>
          </cell>
          <cell r="E125">
            <v>5056.7552439999999</v>
          </cell>
          <cell r="F125">
            <v>3</v>
          </cell>
          <cell r="G125" t="str">
            <v>similar to UP|CYTM_SOLTU (P37842) Multicystatin (MC), partial (14%)</v>
          </cell>
          <cell r="K125" t="str">
            <v>stress response</v>
          </cell>
        </row>
        <row r="126">
          <cell r="A126" t="str">
            <v>TC190385</v>
          </cell>
          <cell r="C126">
            <v>4215.7824739999996</v>
          </cell>
          <cell r="D126">
            <v>9784.613389666667</v>
          </cell>
          <cell r="E126">
            <v>13480.928283333333</v>
          </cell>
          <cell r="F126">
            <v>3</v>
          </cell>
          <cell r="G126" t="str">
            <v/>
          </cell>
          <cell r="K126" t="str">
            <v>unknown</v>
          </cell>
        </row>
        <row r="127">
          <cell r="A127" t="str">
            <v>TC187519</v>
          </cell>
          <cell r="C127">
            <v>683.36447193333333</v>
          </cell>
          <cell r="D127">
            <v>765.62462560000006</v>
          </cell>
          <cell r="E127">
            <v>2690.6820130000001</v>
          </cell>
          <cell r="F127">
            <v>3</v>
          </cell>
          <cell r="G127" t="str">
            <v/>
          </cell>
          <cell r="K127" t="str">
            <v>unknown ?</v>
          </cell>
        </row>
        <row r="128">
          <cell r="A128" t="str">
            <v>TC175719</v>
          </cell>
          <cell r="C128">
            <v>2316.8582199999996</v>
          </cell>
          <cell r="D128">
            <v>793.15646939999999</v>
          </cell>
          <cell r="E128">
            <v>433.44956270000006</v>
          </cell>
          <cell r="F128">
            <v>4</v>
          </cell>
          <cell r="G128" t="str">
            <v>similar to UP|Q56TL1_CASSA (Q56TL1) Late elongated hypocotyl, partial (21%)</v>
          </cell>
          <cell r="K128" t="str">
            <v>development</v>
          </cell>
        </row>
        <row r="129">
          <cell r="A129" t="str">
            <v>TC176348</v>
          </cell>
          <cell r="C129">
            <v>2711.8660833333333</v>
          </cell>
          <cell r="D129">
            <v>1042.4433392666667</v>
          </cell>
          <cell r="E129">
            <v>595.42395036666676</v>
          </cell>
          <cell r="F129">
            <v>4</v>
          </cell>
          <cell r="G129" t="str">
            <v>similar to UP|Q56TL1_CASSA (Q56TL1) Late elongated hypocotyl, partial (11%)</v>
          </cell>
          <cell r="K129" t="str">
            <v>development</v>
          </cell>
        </row>
        <row r="130">
          <cell r="A130" t="str">
            <v>TC170658</v>
          </cell>
          <cell r="C130">
            <v>4029.8005926666669</v>
          </cell>
          <cell r="D130">
            <v>1012.6901456666668</v>
          </cell>
          <cell r="E130">
            <v>487.40356266666669</v>
          </cell>
          <cell r="F130">
            <v>4</v>
          </cell>
          <cell r="G130" t="str">
            <v>homologue to UP|CHSB_SOLTU (Q43163) Chalcone synthase 1B  (Naringenin-chalcone synthase 1B) , complete</v>
          </cell>
          <cell r="K130" t="str">
            <v>development</v>
          </cell>
        </row>
        <row r="131">
          <cell r="A131" t="str">
            <v>TC187640</v>
          </cell>
          <cell r="C131">
            <v>9174.708387333334</v>
          </cell>
          <cell r="D131">
            <v>2091.9344566666664</v>
          </cell>
          <cell r="E131">
            <v>1962.5327056666665</v>
          </cell>
          <cell r="F131">
            <v>4</v>
          </cell>
          <cell r="G131" t="str">
            <v>weakly similar to UP|ZOG_PHALU (Q9ZSK5) Zeatin O-glucosyltransferase  (Trans-zeatin O-beta-D-glucosyltransferase), partial (25%)</v>
          </cell>
          <cell r="K131" t="str">
            <v>hormone</v>
          </cell>
        </row>
        <row r="132">
          <cell r="A132" t="str">
            <v>TC170299</v>
          </cell>
          <cell r="C132">
            <v>9744.8749403333331</v>
          </cell>
          <cell r="D132">
            <v>2960.097718333333</v>
          </cell>
          <cell r="E132">
            <v>2595.9746230000001</v>
          </cell>
          <cell r="F132">
            <v>4</v>
          </cell>
          <cell r="G132" t="str">
            <v>weakly similar to UP|Q8GVE3_CITMA (Q8GVE3) Flavonoid 1-2 rhamnosyltransferase, partial (24%)</v>
          </cell>
          <cell r="K132" t="str">
            <v>metabolism</v>
          </cell>
        </row>
        <row r="133">
          <cell r="A133" t="str">
            <v>TC181283</v>
          </cell>
          <cell r="C133">
            <v>13351.207657666668</v>
          </cell>
          <cell r="D133">
            <v>3379.819023</v>
          </cell>
          <cell r="E133">
            <v>3295.1800920000001</v>
          </cell>
          <cell r="F133">
            <v>4</v>
          </cell>
          <cell r="G133" t="str">
            <v>homologue to UP|Q94ET0_HEVBR (Q94ET0) Hydroxymethylglutaryl coenzyme A synthase, partial (43%)</v>
          </cell>
          <cell r="K133" t="str">
            <v xml:space="preserve">metabolism ? </v>
          </cell>
        </row>
        <row r="134">
          <cell r="A134" t="str">
            <v>TC173734</v>
          </cell>
          <cell r="C134">
            <v>4943.8296</v>
          </cell>
          <cell r="D134">
            <v>1036.4596891666667</v>
          </cell>
          <cell r="E134">
            <v>873.55464436666671</v>
          </cell>
          <cell r="F134">
            <v>4</v>
          </cell>
          <cell r="G134" t="str">
            <v>weakly similar to UP|Q8W2B6_MAIZE (Q8W2B6) UDP-glucosyltransferase BX9, partial (12%)</v>
          </cell>
          <cell r="K134" t="str">
            <v>metabolism, transferase</v>
          </cell>
        </row>
        <row r="135">
          <cell r="A135" t="str">
            <v>TC173085</v>
          </cell>
          <cell r="C135">
            <v>26068.495656666666</v>
          </cell>
          <cell r="D135">
            <v>7852.568232333334</v>
          </cell>
          <cell r="E135">
            <v>4342.0366656666665</v>
          </cell>
          <cell r="F135">
            <v>4</v>
          </cell>
          <cell r="G135" t="str">
            <v>similar to UP|Q42487_POPNI (Q42487) Extensin like protein, partial (66%)</v>
          </cell>
          <cell r="K135" t="str">
            <v>transport lipid</v>
          </cell>
        </row>
        <row r="136">
          <cell r="A136" t="str">
            <v>TC183898</v>
          </cell>
          <cell r="C136">
            <v>976.55865640000002</v>
          </cell>
          <cell r="D136">
            <v>489.78936293333328</v>
          </cell>
          <cell r="E136">
            <v>226.56531763333336</v>
          </cell>
          <cell r="F136">
            <v>4</v>
          </cell>
          <cell r="G136" t="str">
            <v>similar to UP|Q940M8_ARATH (Q940M8) At1g73650/F25P22_7, partial (44%)</v>
          </cell>
          <cell r="K136" t="str">
            <v>metabolism lipid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3"/>
  </sheetPr>
  <dimension ref="A1:L285"/>
  <sheetViews>
    <sheetView topLeftCell="A223" zoomScaleNormal="100" workbookViewId="0">
      <selection activeCell="A228" sqref="A228:XFD228"/>
    </sheetView>
  </sheetViews>
  <sheetFormatPr defaultColWidth="11.140625" defaultRowHeight="12.75"/>
  <cols>
    <col min="1" max="8" width="11.140625" style="40"/>
    <col min="9" max="9" width="47" style="40" customWidth="1"/>
    <col min="10" max="16384" width="11.140625" style="40"/>
  </cols>
  <sheetData>
    <row r="1" spans="1:12">
      <c r="A1" s="24" t="s">
        <v>449</v>
      </c>
    </row>
    <row r="2" spans="1:12" ht="15">
      <c r="A2" s="71"/>
    </row>
    <row r="3" spans="1:12" ht="15">
      <c r="A3" s="71" t="s">
        <v>450</v>
      </c>
    </row>
    <row r="4" spans="1:12" ht="15">
      <c r="A4" s="71"/>
    </row>
    <row r="5" spans="1:12" ht="15">
      <c r="A5" s="72" t="s">
        <v>451</v>
      </c>
    </row>
    <row r="6" spans="1:12" s="2" customFormat="1">
      <c r="A6" s="2" t="s">
        <v>106</v>
      </c>
      <c r="B6" s="2" t="s">
        <v>2</v>
      </c>
      <c r="C6" s="2" t="s">
        <v>4</v>
      </c>
      <c r="D6" s="2" t="s">
        <v>6</v>
      </c>
      <c r="E6" s="2" t="s">
        <v>452</v>
      </c>
      <c r="F6" s="2" t="s">
        <v>11</v>
      </c>
      <c r="J6" s="2" t="s">
        <v>12</v>
      </c>
      <c r="L6" s="2" t="s">
        <v>484</v>
      </c>
    </row>
    <row r="7" spans="1:12">
      <c r="A7" s="40" t="s">
        <v>236</v>
      </c>
      <c r="B7" s="40">
        <v>244.92100059999999</v>
      </c>
      <c r="C7" s="40">
        <v>913.40651413333342</v>
      </c>
      <c r="D7" s="40">
        <v>486.91146493333332</v>
      </c>
      <c r="E7" s="40">
        <v>1</v>
      </c>
      <c r="F7" s="40" t="s">
        <v>453</v>
      </c>
      <c r="J7" s="40" t="s">
        <v>15</v>
      </c>
      <c r="L7" s="40">
        <f t="shared" ref="L7:L38" si="0">C7-B7</f>
        <v>668.48551353333346</v>
      </c>
    </row>
    <row r="8" spans="1:12">
      <c r="A8" s="40" t="s">
        <v>454</v>
      </c>
      <c r="B8" s="40">
        <v>105.64777773333333</v>
      </c>
      <c r="C8" s="40">
        <v>998.81966936666652</v>
      </c>
      <c r="D8" s="40">
        <v>336.59803549999998</v>
      </c>
      <c r="E8" s="40">
        <v>1</v>
      </c>
      <c r="F8" s="40" t="s">
        <v>455</v>
      </c>
      <c r="J8" s="40" t="s">
        <v>26</v>
      </c>
      <c r="L8" s="40">
        <f t="shared" si="0"/>
        <v>893.17189163333319</v>
      </c>
    </row>
    <row r="9" spans="1:12">
      <c r="A9" s="40" t="s">
        <v>229</v>
      </c>
      <c r="B9" s="40">
        <v>425.68965466666668</v>
      </c>
      <c r="C9" s="40">
        <v>2744.9104963333334</v>
      </c>
      <c r="D9" s="40">
        <v>1499.2069656666665</v>
      </c>
      <c r="E9" s="40">
        <v>1</v>
      </c>
      <c r="F9" s="40" t="s">
        <v>230</v>
      </c>
      <c r="J9" s="40" t="s">
        <v>26</v>
      </c>
      <c r="L9" s="40">
        <f t="shared" si="0"/>
        <v>2319.2208416666667</v>
      </c>
    </row>
    <row r="10" spans="1:12">
      <c r="A10" s="40" t="s">
        <v>178</v>
      </c>
      <c r="B10" s="40">
        <v>1804.3911183333332</v>
      </c>
      <c r="C10" s="40">
        <v>5635.1879896666678</v>
      </c>
      <c r="D10" s="40">
        <v>2232.9132993333333</v>
      </c>
      <c r="E10" s="40">
        <v>1</v>
      </c>
      <c r="F10" s="40" t="s">
        <v>179</v>
      </c>
      <c r="J10" s="40" t="s">
        <v>26</v>
      </c>
      <c r="L10" s="40">
        <f t="shared" si="0"/>
        <v>3830.7968713333348</v>
      </c>
    </row>
    <row r="11" spans="1:12">
      <c r="A11" s="40" t="s">
        <v>207</v>
      </c>
      <c r="B11" s="40">
        <v>887.50109830000008</v>
      </c>
      <c r="C11" s="40">
        <v>6071.168270000001</v>
      </c>
      <c r="D11" s="40">
        <v>1467.8722883333332</v>
      </c>
      <c r="E11" s="40">
        <v>1</v>
      </c>
      <c r="F11" s="40" t="s">
        <v>208</v>
      </c>
      <c r="J11" s="40" t="s">
        <v>26</v>
      </c>
      <c r="L11" s="40">
        <f t="shared" si="0"/>
        <v>5183.6671717000008</v>
      </c>
    </row>
    <row r="12" spans="1:12">
      <c r="A12" s="40" t="s">
        <v>150</v>
      </c>
      <c r="B12" s="40">
        <v>5857.8586339999993</v>
      </c>
      <c r="C12" s="40">
        <v>32644.014076666663</v>
      </c>
      <c r="D12" s="40">
        <v>14670.645686666669</v>
      </c>
      <c r="E12" s="40">
        <v>1</v>
      </c>
      <c r="F12" s="40" t="s">
        <v>151</v>
      </c>
      <c r="J12" s="40" t="s">
        <v>26</v>
      </c>
      <c r="L12" s="40">
        <f t="shared" si="0"/>
        <v>26786.155442666663</v>
      </c>
    </row>
    <row r="13" spans="1:12">
      <c r="A13" s="40" t="s">
        <v>156</v>
      </c>
      <c r="B13" s="40">
        <v>4332.7188863333331</v>
      </c>
      <c r="C13" s="40">
        <v>35940.080560000002</v>
      </c>
      <c r="D13" s="40">
        <v>3301.0454303333331</v>
      </c>
      <c r="E13" s="40">
        <v>1</v>
      </c>
      <c r="F13" s="40" t="s">
        <v>157</v>
      </c>
      <c r="J13" s="40" t="s">
        <v>26</v>
      </c>
      <c r="L13" s="40">
        <f t="shared" si="0"/>
        <v>31607.36167366667</v>
      </c>
    </row>
    <row r="14" spans="1:12">
      <c r="A14" s="40" t="s">
        <v>24</v>
      </c>
      <c r="B14" s="40">
        <v>1579.2835246666666</v>
      </c>
      <c r="C14" s="40">
        <v>52064.833763333329</v>
      </c>
      <c r="D14" s="40">
        <v>11519.648702999999</v>
      </c>
      <c r="E14" s="40">
        <v>1</v>
      </c>
      <c r="F14" s="40" t="s">
        <v>25</v>
      </c>
      <c r="J14" s="40" t="s">
        <v>26</v>
      </c>
      <c r="L14" s="40">
        <f t="shared" si="0"/>
        <v>50485.550238666663</v>
      </c>
    </row>
    <row r="15" spans="1:12">
      <c r="A15" s="40" t="s">
        <v>162</v>
      </c>
      <c r="B15" s="40">
        <v>2888.2454803333335</v>
      </c>
      <c r="C15" s="40">
        <v>64643.634913333321</v>
      </c>
      <c r="D15" s="40">
        <v>10546.069534</v>
      </c>
      <c r="E15" s="40">
        <v>1</v>
      </c>
      <c r="F15" s="40" t="s">
        <v>163</v>
      </c>
      <c r="J15" s="40" t="s">
        <v>26</v>
      </c>
      <c r="L15" s="40">
        <f t="shared" si="0"/>
        <v>61755.389432999989</v>
      </c>
    </row>
    <row r="16" spans="1:12">
      <c r="A16" s="40" t="s">
        <v>238</v>
      </c>
      <c r="B16" s="40">
        <v>219.04748406666667</v>
      </c>
      <c r="C16" s="40">
        <v>4723.4998276666665</v>
      </c>
      <c r="D16" s="40">
        <v>1288.7240904333332</v>
      </c>
      <c r="E16" s="40">
        <v>1</v>
      </c>
      <c r="F16" s="40" t="s">
        <v>239</v>
      </c>
      <c r="J16" s="40" t="s">
        <v>29</v>
      </c>
      <c r="L16" s="40">
        <f t="shared" si="0"/>
        <v>4504.4523435999999</v>
      </c>
    </row>
    <row r="17" spans="1:12">
      <c r="A17" s="40" t="s">
        <v>170</v>
      </c>
      <c r="B17" s="40">
        <v>2103.4819106666669</v>
      </c>
      <c r="C17" s="40">
        <v>7123.6132173333326</v>
      </c>
      <c r="D17" s="40">
        <v>2597.6693970000001</v>
      </c>
      <c r="E17" s="40">
        <v>1</v>
      </c>
      <c r="F17" s="40" t="s">
        <v>171</v>
      </c>
      <c r="J17" s="40" t="s">
        <v>29</v>
      </c>
      <c r="L17" s="40">
        <f t="shared" si="0"/>
        <v>5020.1313066666662</v>
      </c>
    </row>
    <row r="18" spans="1:12">
      <c r="A18" s="40" t="s">
        <v>231</v>
      </c>
      <c r="B18" s="40">
        <v>350.95151693333332</v>
      </c>
      <c r="C18" s="40">
        <v>8211.7809553333336</v>
      </c>
      <c r="D18" s="40">
        <v>208.24305340000001</v>
      </c>
      <c r="E18" s="40">
        <v>1</v>
      </c>
      <c r="F18" s="40" t="s">
        <v>232</v>
      </c>
      <c r="J18" s="40" t="s">
        <v>29</v>
      </c>
      <c r="L18" s="40">
        <f t="shared" si="0"/>
        <v>7860.8294384000001</v>
      </c>
    </row>
    <row r="19" spans="1:12">
      <c r="A19" s="40" t="s">
        <v>219</v>
      </c>
      <c r="B19" s="40">
        <v>578.72360419999995</v>
      </c>
      <c r="C19" s="40">
        <v>8602.2974176666667</v>
      </c>
      <c r="D19" s="40">
        <v>1417.5237133333333</v>
      </c>
      <c r="E19" s="40">
        <v>1</v>
      </c>
      <c r="F19" s="40" t="s">
        <v>220</v>
      </c>
      <c r="J19" s="40" t="s">
        <v>29</v>
      </c>
      <c r="L19" s="40">
        <f t="shared" si="0"/>
        <v>8023.5738134666663</v>
      </c>
    </row>
    <row r="20" spans="1:12">
      <c r="A20" s="40" t="s">
        <v>27</v>
      </c>
      <c r="B20" s="40">
        <v>4228.222279333334</v>
      </c>
      <c r="C20" s="40">
        <v>16207.689296666669</v>
      </c>
      <c r="D20" s="40">
        <v>15127.719649999999</v>
      </c>
      <c r="E20" s="40">
        <v>1</v>
      </c>
      <c r="F20" s="40" t="s">
        <v>28</v>
      </c>
      <c r="J20" s="40" t="s">
        <v>29</v>
      </c>
      <c r="L20" s="40">
        <f t="shared" si="0"/>
        <v>11979.467017333336</v>
      </c>
    </row>
    <row r="21" spans="1:12">
      <c r="A21" s="40" t="s">
        <v>240</v>
      </c>
      <c r="B21" s="40">
        <v>200.99357840000002</v>
      </c>
      <c r="C21" s="40">
        <v>14703.385731666667</v>
      </c>
      <c r="D21" s="40">
        <v>446.34012149999995</v>
      </c>
      <c r="E21" s="40">
        <v>1</v>
      </c>
      <c r="F21" s="40" t="s">
        <v>241</v>
      </c>
      <c r="J21" s="40" t="s">
        <v>29</v>
      </c>
      <c r="L21" s="40">
        <f t="shared" si="0"/>
        <v>14502.392153266666</v>
      </c>
    </row>
    <row r="22" spans="1:12">
      <c r="A22" s="40" t="s">
        <v>182</v>
      </c>
      <c r="B22" s="40">
        <v>1431.7767623333336</v>
      </c>
      <c r="C22" s="40">
        <v>16975.761903333332</v>
      </c>
      <c r="D22" s="40">
        <v>2568.0608699999998</v>
      </c>
      <c r="E22" s="40">
        <v>1</v>
      </c>
      <c r="F22" s="40" t="s">
        <v>183</v>
      </c>
      <c r="J22" s="40" t="s">
        <v>29</v>
      </c>
      <c r="L22" s="40">
        <f t="shared" si="0"/>
        <v>15543.985140999999</v>
      </c>
    </row>
    <row r="23" spans="1:12">
      <c r="A23" s="40" t="s">
        <v>154</v>
      </c>
      <c r="B23" s="40">
        <v>4634.7387523333337</v>
      </c>
      <c r="C23" s="40">
        <v>20632.907009999999</v>
      </c>
      <c r="D23" s="40">
        <v>7014.5592989999996</v>
      </c>
      <c r="E23" s="40">
        <v>1</v>
      </c>
      <c r="F23" s="40" t="s">
        <v>155</v>
      </c>
      <c r="J23" s="40" t="s">
        <v>29</v>
      </c>
      <c r="L23" s="40">
        <f t="shared" si="0"/>
        <v>15998.168257666664</v>
      </c>
    </row>
    <row r="24" spans="1:12">
      <c r="A24" s="40" t="s">
        <v>152</v>
      </c>
      <c r="B24" s="40">
        <v>5435.4968773333339</v>
      </c>
      <c r="C24" s="40">
        <v>23593.052029999995</v>
      </c>
      <c r="D24" s="40">
        <v>15584.284703333333</v>
      </c>
      <c r="E24" s="40">
        <v>1</v>
      </c>
      <c r="F24" s="40" t="s">
        <v>153</v>
      </c>
      <c r="J24" s="40" t="s">
        <v>29</v>
      </c>
      <c r="L24" s="40">
        <f t="shared" si="0"/>
        <v>18157.55515266666</v>
      </c>
    </row>
    <row r="25" spans="1:12">
      <c r="A25" s="40" t="s">
        <v>164</v>
      </c>
      <c r="B25" s="40">
        <v>2591.9172290000001</v>
      </c>
      <c r="C25" s="40">
        <v>30001.763873333333</v>
      </c>
      <c r="D25" s="40">
        <v>4435.4730133333333</v>
      </c>
      <c r="E25" s="40">
        <v>1</v>
      </c>
      <c r="F25" s="40" t="s">
        <v>165</v>
      </c>
      <c r="J25" s="40" t="s">
        <v>29</v>
      </c>
      <c r="L25" s="40">
        <f t="shared" si="0"/>
        <v>27409.846644333335</v>
      </c>
    </row>
    <row r="26" spans="1:12">
      <c r="A26" s="40" t="s">
        <v>158</v>
      </c>
      <c r="B26" s="40">
        <v>4293.974698666666</v>
      </c>
      <c r="C26" s="40">
        <v>33566.335856666672</v>
      </c>
      <c r="D26" s="40">
        <v>4701.5463696666666</v>
      </c>
      <c r="E26" s="40">
        <v>1</v>
      </c>
      <c r="F26" s="40" t="s">
        <v>159</v>
      </c>
      <c r="J26" s="40" t="s">
        <v>29</v>
      </c>
      <c r="L26" s="40">
        <f t="shared" si="0"/>
        <v>29272.361158000007</v>
      </c>
    </row>
    <row r="27" spans="1:12">
      <c r="A27" s="40" t="s">
        <v>166</v>
      </c>
      <c r="B27" s="40">
        <v>2488.8560966666669</v>
      </c>
      <c r="C27" s="40">
        <v>64643.634913333321</v>
      </c>
      <c r="D27" s="40">
        <v>4656.5975813333334</v>
      </c>
      <c r="E27" s="40">
        <v>1</v>
      </c>
      <c r="F27" s="40" t="s">
        <v>167</v>
      </c>
      <c r="J27" s="40" t="s">
        <v>29</v>
      </c>
      <c r="L27" s="40">
        <f t="shared" si="0"/>
        <v>62154.778816666651</v>
      </c>
    </row>
    <row r="28" spans="1:12">
      <c r="A28" s="40" t="s">
        <v>188</v>
      </c>
      <c r="B28" s="40">
        <v>1326.0030895</v>
      </c>
      <c r="C28" s="40">
        <v>6721.1345249999986</v>
      </c>
      <c r="D28" s="40">
        <v>2709.7671609999998</v>
      </c>
      <c r="E28" s="40">
        <v>1</v>
      </c>
      <c r="F28" s="40" t="s">
        <v>189</v>
      </c>
      <c r="J28" s="40" t="s">
        <v>190</v>
      </c>
      <c r="L28" s="40">
        <f t="shared" si="0"/>
        <v>5395.1314354999986</v>
      </c>
    </row>
    <row r="29" spans="1:12">
      <c r="A29" s="40" t="s">
        <v>175</v>
      </c>
      <c r="B29" s="40">
        <v>1887.0734516666664</v>
      </c>
      <c r="C29" s="40">
        <v>15254.780913666667</v>
      </c>
      <c r="D29" s="40">
        <v>11113.507357666667</v>
      </c>
      <c r="E29" s="40">
        <v>1</v>
      </c>
      <c r="F29" s="40" t="s">
        <v>176</v>
      </c>
      <c r="J29" s="40" t="s">
        <v>177</v>
      </c>
      <c r="L29" s="40">
        <f t="shared" si="0"/>
        <v>13367.707462</v>
      </c>
    </row>
    <row r="30" spans="1:12">
      <c r="A30" s="40" t="s">
        <v>191</v>
      </c>
      <c r="B30" s="40">
        <v>1277.6465860333333</v>
      </c>
      <c r="C30" s="40">
        <v>7633.1991183333339</v>
      </c>
      <c r="D30" s="40">
        <v>2734.8587026666664</v>
      </c>
      <c r="E30" s="40">
        <v>1</v>
      </c>
      <c r="F30" s="40" t="s">
        <v>192</v>
      </c>
      <c r="J30" s="40" t="s">
        <v>32</v>
      </c>
      <c r="L30" s="40">
        <f t="shared" si="0"/>
        <v>6355.5525323000002</v>
      </c>
    </row>
    <row r="31" spans="1:12">
      <c r="A31" s="40" t="s">
        <v>204</v>
      </c>
      <c r="B31" s="40">
        <v>980.42316323333341</v>
      </c>
      <c r="C31" s="40">
        <v>3289.6691699999997</v>
      </c>
      <c r="D31" s="40">
        <v>2162.0139423333335</v>
      </c>
      <c r="E31" s="40">
        <v>1</v>
      </c>
      <c r="F31" s="40" t="s">
        <v>205</v>
      </c>
      <c r="J31" s="40" t="s">
        <v>456</v>
      </c>
      <c r="L31" s="40">
        <f t="shared" si="0"/>
        <v>2309.2460067666661</v>
      </c>
    </row>
    <row r="32" spans="1:12">
      <c r="A32" s="40" t="s">
        <v>457</v>
      </c>
      <c r="B32" s="40">
        <v>186.07632453333335</v>
      </c>
      <c r="C32" s="40">
        <v>539.02302210000005</v>
      </c>
      <c r="D32" s="40">
        <v>207.20545623333336</v>
      </c>
      <c r="E32" s="40">
        <v>1</v>
      </c>
      <c r="F32" s="40" t="s">
        <v>458</v>
      </c>
      <c r="J32" s="40" t="s">
        <v>48</v>
      </c>
      <c r="L32" s="40">
        <f t="shared" si="0"/>
        <v>352.94669756666667</v>
      </c>
    </row>
    <row r="33" spans="1:12">
      <c r="A33" s="40" t="s">
        <v>233</v>
      </c>
      <c r="B33" s="40">
        <v>267.66411613333332</v>
      </c>
      <c r="C33" s="40">
        <v>1253.3304256666668</v>
      </c>
      <c r="D33" s="40">
        <v>457.86590359999997</v>
      </c>
      <c r="E33" s="40">
        <v>1</v>
      </c>
      <c r="F33" s="40" t="s">
        <v>234</v>
      </c>
      <c r="J33" s="40" t="s">
        <v>48</v>
      </c>
      <c r="L33" s="40">
        <f t="shared" si="0"/>
        <v>985.66630953333345</v>
      </c>
    </row>
    <row r="34" spans="1:12">
      <c r="A34" s="40" t="s">
        <v>213</v>
      </c>
      <c r="B34" s="40">
        <v>770.78295019999996</v>
      </c>
      <c r="C34" s="40">
        <v>3203.8877496666669</v>
      </c>
      <c r="D34" s="40">
        <v>1898.9312126666666</v>
      </c>
      <c r="E34" s="40">
        <v>1</v>
      </c>
      <c r="F34" s="40" t="s">
        <v>214</v>
      </c>
      <c r="J34" s="40" t="s">
        <v>48</v>
      </c>
      <c r="L34" s="40">
        <f t="shared" si="0"/>
        <v>2433.1047994666669</v>
      </c>
    </row>
    <row r="35" spans="1:12">
      <c r="A35" s="40" t="s">
        <v>380</v>
      </c>
      <c r="B35" s="40">
        <v>1854.4175630333332</v>
      </c>
      <c r="C35" s="40">
        <v>7764.6892453333321</v>
      </c>
      <c r="D35" s="40">
        <v>2676.5160000000001</v>
      </c>
      <c r="E35" s="40">
        <v>1</v>
      </c>
      <c r="F35" s="40" t="s">
        <v>381</v>
      </c>
      <c r="J35" s="40" t="s">
        <v>48</v>
      </c>
      <c r="L35" s="40">
        <f t="shared" si="0"/>
        <v>5910.2716822999992</v>
      </c>
    </row>
    <row r="36" spans="1:12">
      <c r="A36" s="40" t="s">
        <v>200</v>
      </c>
      <c r="B36" s="40">
        <v>1008.3653760666666</v>
      </c>
      <c r="C36" s="40">
        <v>10068.577406999999</v>
      </c>
      <c r="D36" s="40">
        <v>1225.7492669999999</v>
      </c>
      <c r="E36" s="40">
        <v>1</v>
      </c>
      <c r="F36" s="40" t="s">
        <v>201</v>
      </c>
      <c r="J36" s="40" t="s">
        <v>48</v>
      </c>
      <c r="L36" s="40">
        <f t="shared" si="0"/>
        <v>9060.2120309333332</v>
      </c>
    </row>
    <row r="37" spans="1:12">
      <c r="A37" s="40" t="s">
        <v>180</v>
      </c>
      <c r="B37" s="40">
        <v>1484.6288856666667</v>
      </c>
      <c r="C37" s="40">
        <v>14189.619472</v>
      </c>
      <c r="D37" s="40">
        <v>4305.6814053333337</v>
      </c>
      <c r="E37" s="40">
        <v>1</v>
      </c>
      <c r="F37" s="40" t="s">
        <v>181</v>
      </c>
      <c r="J37" s="40" t="s">
        <v>48</v>
      </c>
      <c r="L37" s="40">
        <f t="shared" si="0"/>
        <v>12704.990586333333</v>
      </c>
    </row>
    <row r="38" spans="1:12">
      <c r="A38" s="40" t="s">
        <v>221</v>
      </c>
      <c r="B38" s="40">
        <v>528.15890206666666</v>
      </c>
      <c r="C38" s="40">
        <v>17962.513386666666</v>
      </c>
      <c r="D38" s="40">
        <v>1319.9528803333333</v>
      </c>
      <c r="E38" s="40">
        <v>1</v>
      </c>
      <c r="F38" s="40" t="s">
        <v>222</v>
      </c>
      <c r="J38" s="40" t="s">
        <v>48</v>
      </c>
      <c r="L38" s="40">
        <f t="shared" si="0"/>
        <v>17434.3544846</v>
      </c>
    </row>
    <row r="39" spans="1:12">
      <c r="A39" s="40" t="s">
        <v>324</v>
      </c>
      <c r="B39" s="40">
        <v>1210.0124299333334</v>
      </c>
      <c r="C39" s="40">
        <v>2619.2003456666666</v>
      </c>
      <c r="D39" s="40">
        <v>415.07556586666669</v>
      </c>
      <c r="E39" s="40">
        <v>1</v>
      </c>
      <c r="F39" s="40" t="s">
        <v>325</v>
      </c>
      <c r="J39" s="40" t="s">
        <v>144</v>
      </c>
      <c r="L39" s="40">
        <f t="shared" ref="L39:L70" si="1">C39-B39</f>
        <v>1409.1879157333333</v>
      </c>
    </row>
    <row r="40" spans="1:12">
      <c r="A40" s="40" t="s">
        <v>459</v>
      </c>
      <c r="B40" s="40">
        <v>570.18021069999998</v>
      </c>
      <c r="C40" s="40">
        <v>658.34377373333336</v>
      </c>
      <c r="D40" s="40">
        <v>152.56560723666666</v>
      </c>
      <c r="E40" s="40">
        <v>1</v>
      </c>
      <c r="F40" s="40" t="s">
        <v>460</v>
      </c>
      <c r="J40" s="40" t="s">
        <v>461</v>
      </c>
      <c r="L40" s="40">
        <f t="shared" si="1"/>
        <v>88.163563033333389</v>
      </c>
    </row>
    <row r="41" spans="1:12">
      <c r="A41" s="40" t="s">
        <v>223</v>
      </c>
      <c r="B41" s="40">
        <v>521.86164859999997</v>
      </c>
      <c r="C41" s="40">
        <v>1809.3205216666665</v>
      </c>
      <c r="D41" s="40">
        <v>1613.2210823333332</v>
      </c>
      <c r="E41" s="40">
        <v>1</v>
      </c>
      <c r="F41" s="40" t="s">
        <v>224</v>
      </c>
      <c r="J41" s="40" t="s">
        <v>70</v>
      </c>
      <c r="L41" s="40">
        <f t="shared" si="1"/>
        <v>1287.4588730666665</v>
      </c>
    </row>
    <row r="42" spans="1:12">
      <c r="A42" s="40" t="s">
        <v>462</v>
      </c>
      <c r="B42" s="40">
        <v>120.12502041</v>
      </c>
      <c r="C42" s="40">
        <v>563.22871546666659</v>
      </c>
      <c r="D42" s="40">
        <v>170.47759543333333</v>
      </c>
      <c r="E42" s="40">
        <v>1</v>
      </c>
      <c r="F42" s="40" t="s">
        <v>463</v>
      </c>
      <c r="J42" s="40" t="s">
        <v>87</v>
      </c>
      <c r="L42" s="40">
        <f t="shared" si="1"/>
        <v>443.1036950566666</v>
      </c>
    </row>
    <row r="43" spans="1:12">
      <c r="A43" s="40" t="s">
        <v>235</v>
      </c>
      <c r="B43" s="40">
        <v>267.44489976666665</v>
      </c>
      <c r="C43" s="40">
        <v>950.68636033333348</v>
      </c>
      <c r="D43" s="40">
        <v>458.68746806666667</v>
      </c>
      <c r="E43" s="40">
        <v>1</v>
      </c>
      <c r="F43" s="40" t="s">
        <v>464</v>
      </c>
      <c r="J43" s="40" t="s">
        <v>89</v>
      </c>
      <c r="L43" s="40">
        <f t="shared" si="1"/>
        <v>683.24146056666677</v>
      </c>
    </row>
    <row r="44" spans="1:12">
      <c r="A44" s="40" t="s">
        <v>225</v>
      </c>
      <c r="B44" s="40">
        <v>500.0045834</v>
      </c>
      <c r="C44" s="40">
        <v>2021.0354990000003</v>
      </c>
      <c r="D44" s="40">
        <v>1356.8430785</v>
      </c>
      <c r="E44" s="40">
        <v>1</v>
      </c>
      <c r="F44" s="40" t="s">
        <v>226</v>
      </c>
      <c r="J44" s="40" t="s">
        <v>89</v>
      </c>
      <c r="L44" s="40">
        <f t="shared" si="1"/>
        <v>1521.0309156000003</v>
      </c>
    </row>
    <row r="45" spans="1:12">
      <c r="A45" s="40" t="s">
        <v>218</v>
      </c>
      <c r="B45" s="40">
        <v>587.08483526666669</v>
      </c>
      <c r="C45" s="40">
        <v>3669.2518280000004</v>
      </c>
      <c r="D45" s="40">
        <v>1589.7655366666668</v>
      </c>
      <c r="E45" s="40">
        <v>1</v>
      </c>
      <c r="F45" s="40" t="s">
        <v>464</v>
      </c>
      <c r="J45" s="40" t="s">
        <v>89</v>
      </c>
      <c r="L45" s="40">
        <f t="shared" si="1"/>
        <v>3082.1669927333337</v>
      </c>
    </row>
    <row r="46" spans="1:12">
      <c r="A46" s="40" t="s">
        <v>202</v>
      </c>
      <c r="B46" s="40">
        <v>993.0160439</v>
      </c>
      <c r="C46" s="40">
        <v>4820.6561670000001</v>
      </c>
      <c r="D46" s="40">
        <v>2102.3814226666668</v>
      </c>
      <c r="E46" s="40">
        <v>1</v>
      </c>
      <c r="F46" s="40" t="s">
        <v>203</v>
      </c>
      <c r="J46" s="40" t="s">
        <v>89</v>
      </c>
      <c r="L46" s="40">
        <f t="shared" si="1"/>
        <v>3827.6401231</v>
      </c>
    </row>
    <row r="47" spans="1:12">
      <c r="A47" s="40" t="s">
        <v>216</v>
      </c>
      <c r="B47" s="40">
        <v>763.65228109999998</v>
      </c>
      <c r="C47" s="40">
        <v>5100.5235623333328</v>
      </c>
      <c r="D47" s="40">
        <v>1989.5161406666666</v>
      </c>
      <c r="E47" s="40">
        <v>1</v>
      </c>
      <c r="F47" s="40" t="s">
        <v>217</v>
      </c>
      <c r="J47" s="40" t="s">
        <v>89</v>
      </c>
      <c r="L47" s="40">
        <f t="shared" si="1"/>
        <v>4336.8712812333324</v>
      </c>
    </row>
    <row r="48" spans="1:12">
      <c r="A48" s="40" t="s">
        <v>172</v>
      </c>
      <c r="B48" s="40">
        <v>2090.0971733333331</v>
      </c>
      <c r="C48" s="40">
        <v>6522.983975666667</v>
      </c>
      <c r="D48" s="40">
        <v>3565.3934403333333</v>
      </c>
      <c r="E48" s="40">
        <v>1</v>
      </c>
      <c r="F48" s="40" t="s">
        <v>173</v>
      </c>
      <c r="J48" s="40" t="s">
        <v>89</v>
      </c>
      <c r="L48" s="40">
        <f t="shared" si="1"/>
        <v>4432.8868023333343</v>
      </c>
    </row>
    <row r="49" spans="1:12">
      <c r="A49" s="40" t="s">
        <v>174</v>
      </c>
      <c r="B49" s="40">
        <v>2037.3750840000002</v>
      </c>
      <c r="C49" s="40">
        <v>6636.2497443333341</v>
      </c>
      <c r="D49" s="40">
        <v>2997.9377973333335</v>
      </c>
      <c r="E49" s="40">
        <v>1</v>
      </c>
      <c r="F49" s="40" t="s">
        <v>464</v>
      </c>
      <c r="J49" s="40" t="s">
        <v>89</v>
      </c>
      <c r="L49" s="40">
        <f t="shared" si="1"/>
        <v>4598.8746603333338</v>
      </c>
    </row>
    <row r="50" spans="1:12">
      <c r="A50" s="40" t="s">
        <v>186</v>
      </c>
      <c r="B50" s="40">
        <v>1395.0601805333336</v>
      </c>
      <c r="C50" s="40">
        <v>6025.4998400000004</v>
      </c>
      <c r="D50" s="40">
        <v>1310.8297049999999</v>
      </c>
      <c r="E50" s="40">
        <v>1</v>
      </c>
      <c r="F50" s="40" t="s">
        <v>187</v>
      </c>
      <c r="J50" s="40" t="s">
        <v>89</v>
      </c>
      <c r="L50" s="40">
        <f t="shared" si="1"/>
        <v>4630.4396594666669</v>
      </c>
    </row>
    <row r="51" spans="1:12">
      <c r="A51" s="40" t="s">
        <v>184</v>
      </c>
      <c r="B51" s="40">
        <v>1418.9966533333334</v>
      </c>
      <c r="C51" s="40">
        <v>9164.2842566666677</v>
      </c>
      <c r="D51" s="40">
        <v>1717.7423529999999</v>
      </c>
      <c r="E51" s="40">
        <v>1</v>
      </c>
      <c r="F51" s="40" t="s">
        <v>185</v>
      </c>
      <c r="J51" s="40" t="s">
        <v>89</v>
      </c>
      <c r="L51" s="40">
        <f t="shared" si="1"/>
        <v>7745.2876033333341</v>
      </c>
    </row>
    <row r="52" spans="1:12">
      <c r="A52" s="40" t="s">
        <v>146</v>
      </c>
      <c r="B52" s="40">
        <v>10629.659410333332</v>
      </c>
      <c r="C52" s="40">
        <v>30648.496513333335</v>
      </c>
      <c r="D52" s="40">
        <v>16785.62861</v>
      </c>
      <c r="E52" s="40">
        <v>1</v>
      </c>
      <c r="F52" s="40" t="s">
        <v>147</v>
      </c>
      <c r="J52" s="40" t="s">
        <v>89</v>
      </c>
      <c r="L52" s="40">
        <f t="shared" si="1"/>
        <v>20018.837103000005</v>
      </c>
    </row>
    <row r="53" spans="1:12">
      <c r="A53" s="40" t="s">
        <v>121</v>
      </c>
      <c r="B53" s="40">
        <v>13761.668263000001</v>
      </c>
      <c r="C53" s="40">
        <v>1702.5993770000002</v>
      </c>
      <c r="D53" s="40">
        <v>2166.246674</v>
      </c>
      <c r="E53" s="40">
        <v>2</v>
      </c>
      <c r="F53" s="40" t="s">
        <v>122</v>
      </c>
      <c r="J53" s="40" t="s">
        <v>123</v>
      </c>
      <c r="L53" s="40">
        <f t="shared" si="1"/>
        <v>-12059.068886000001</v>
      </c>
    </row>
    <row r="54" spans="1:12">
      <c r="A54" s="40" t="s">
        <v>127</v>
      </c>
      <c r="B54" s="40">
        <v>12055.094077</v>
      </c>
      <c r="C54" s="40">
        <v>2173.0484733333328</v>
      </c>
      <c r="D54" s="40">
        <v>3899.8059560000002</v>
      </c>
      <c r="E54" s="40">
        <v>2</v>
      </c>
      <c r="F54" s="40" t="s">
        <v>128</v>
      </c>
      <c r="J54" s="40" t="s">
        <v>465</v>
      </c>
      <c r="L54" s="40">
        <f t="shared" si="1"/>
        <v>-9882.0456036666674</v>
      </c>
    </row>
    <row r="55" spans="1:12">
      <c r="A55" s="40" t="s">
        <v>114</v>
      </c>
      <c r="B55" s="40">
        <v>20415.890810000001</v>
      </c>
      <c r="C55" s="40">
        <v>4413.9965026666659</v>
      </c>
      <c r="D55" s="40">
        <v>8333.3040089999995</v>
      </c>
      <c r="E55" s="40">
        <v>2</v>
      </c>
      <c r="F55" s="40" t="s">
        <v>115</v>
      </c>
      <c r="J55" s="40" t="s">
        <v>32</v>
      </c>
      <c r="L55" s="40">
        <f t="shared" si="1"/>
        <v>-16001.894307333336</v>
      </c>
    </row>
    <row r="56" spans="1:12">
      <c r="A56" s="40" t="s">
        <v>135</v>
      </c>
      <c r="B56" s="40">
        <v>7863.7884720000002</v>
      </c>
      <c r="C56" s="40">
        <v>1349.6292026666667</v>
      </c>
      <c r="D56" s="40">
        <v>2104.0854289999997</v>
      </c>
      <c r="E56" s="40">
        <v>2</v>
      </c>
      <c r="F56" s="40" t="s">
        <v>136</v>
      </c>
      <c r="J56" s="40" t="s">
        <v>32</v>
      </c>
      <c r="L56" s="40">
        <f t="shared" si="1"/>
        <v>-6514.1592693333332</v>
      </c>
    </row>
    <row r="57" spans="1:12">
      <c r="A57" s="40" t="s">
        <v>137</v>
      </c>
      <c r="B57" s="40">
        <v>6369.1023583333335</v>
      </c>
      <c r="C57" s="40">
        <v>693.7588270333332</v>
      </c>
      <c r="D57" s="40">
        <v>828.99656516666664</v>
      </c>
      <c r="E57" s="40">
        <v>2</v>
      </c>
      <c r="F57" s="40" t="s">
        <v>138</v>
      </c>
      <c r="J57" s="40" t="s">
        <v>32</v>
      </c>
      <c r="L57" s="40">
        <f t="shared" si="1"/>
        <v>-5675.3435313</v>
      </c>
    </row>
    <row r="58" spans="1:12">
      <c r="A58" s="40" t="s">
        <v>401</v>
      </c>
      <c r="B58" s="40">
        <v>2198.9887640000002</v>
      </c>
      <c r="C58" s="40">
        <v>1774.3285513333333</v>
      </c>
      <c r="D58" s="40">
        <v>6819.4572363333327</v>
      </c>
      <c r="E58" s="40">
        <v>2</v>
      </c>
      <c r="F58" s="40" t="s">
        <v>402</v>
      </c>
      <c r="J58" s="40" t="s">
        <v>32</v>
      </c>
      <c r="L58" s="40">
        <f t="shared" si="1"/>
        <v>-424.66021266666689</v>
      </c>
    </row>
    <row r="59" spans="1:12">
      <c r="A59" s="40" t="s">
        <v>124</v>
      </c>
      <c r="B59" s="40">
        <v>12901.213702666668</v>
      </c>
      <c r="C59" s="40">
        <v>2074.6799763333333</v>
      </c>
      <c r="D59" s="40">
        <v>3181.3500903333334</v>
      </c>
      <c r="E59" s="40">
        <v>2</v>
      </c>
      <c r="F59" s="40" t="s">
        <v>125</v>
      </c>
      <c r="J59" s="40" t="s">
        <v>466</v>
      </c>
      <c r="L59" s="40">
        <f t="shared" si="1"/>
        <v>-10826.533726333335</v>
      </c>
    </row>
    <row r="60" spans="1:12">
      <c r="A60" s="40" t="s">
        <v>133</v>
      </c>
      <c r="B60" s="40">
        <v>8484.6708483333332</v>
      </c>
      <c r="C60" s="40">
        <v>1343.3028523333332</v>
      </c>
      <c r="D60" s="40">
        <v>2671.459738</v>
      </c>
      <c r="E60" s="40">
        <v>2</v>
      </c>
      <c r="F60" s="40" t="s">
        <v>134</v>
      </c>
      <c r="J60" s="40" t="s">
        <v>48</v>
      </c>
      <c r="L60" s="40">
        <f t="shared" si="1"/>
        <v>-7141.3679959999999</v>
      </c>
    </row>
    <row r="61" spans="1:12">
      <c r="A61" s="40" t="s">
        <v>395</v>
      </c>
      <c r="B61" s="40">
        <v>708.99759573333324</v>
      </c>
      <c r="C61" s="40">
        <v>2030.8609109999998</v>
      </c>
      <c r="D61" s="40">
        <v>4113.915159666667</v>
      </c>
      <c r="E61" s="40">
        <v>3</v>
      </c>
      <c r="F61" s="40" t="s">
        <v>396</v>
      </c>
      <c r="J61" s="40" t="s">
        <v>26</v>
      </c>
      <c r="L61" s="40">
        <f t="shared" si="1"/>
        <v>1321.8633152666666</v>
      </c>
    </row>
    <row r="62" spans="1:12">
      <c r="A62" s="40" t="s">
        <v>196</v>
      </c>
      <c r="B62" s="40">
        <v>1208.1418489666667</v>
      </c>
      <c r="C62" s="40">
        <v>5714.2172813333336</v>
      </c>
      <c r="D62" s="40">
        <v>6261.3620486666659</v>
      </c>
      <c r="E62" s="40">
        <v>3</v>
      </c>
      <c r="F62" s="40" t="s">
        <v>197</v>
      </c>
      <c r="J62" s="40" t="s">
        <v>48</v>
      </c>
      <c r="L62" s="40">
        <f t="shared" si="1"/>
        <v>4506.075432366667</v>
      </c>
    </row>
    <row r="63" spans="1:12">
      <c r="A63" s="40" t="s">
        <v>317</v>
      </c>
      <c r="B63" s="40">
        <v>940.33262446666686</v>
      </c>
      <c r="C63" s="40">
        <v>1036.6183362666668</v>
      </c>
      <c r="D63" s="40">
        <v>5202.2801053333324</v>
      </c>
      <c r="E63" s="40">
        <v>3</v>
      </c>
      <c r="F63" s="40" t="s">
        <v>318</v>
      </c>
      <c r="J63" s="40" t="s">
        <v>319</v>
      </c>
      <c r="L63" s="40">
        <f t="shared" si="1"/>
        <v>96.285711799999945</v>
      </c>
    </row>
    <row r="64" spans="1:12">
      <c r="A64" s="40" t="s">
        <v>328</v>
      </c>
      <c r="B64" s="40">
        <v>4454.0687599999992</v>
      </c>
      <c r="C64" s="40">
        <v>6072.2988033333322</v>
      </c>
      <c r="D64" s="40">
        <v>31169.595250000002</v>
      </c>
      <c r="E64" s="40">
        <v>3</v>
      </c>
      <c r="F64" s="40" t="s">
        <v>329</v>
      </c>
      <c r="J64" s="40" t="s">
        <v>53</v>
      </c>
      <c r="L64" s="40">
        <f t="shared" si="1"/>
        <v>1618.230043333333</v>
      </c>
    </row>
    <row r="65" spans="1:12">
      <c r="A65" s="40" t="s">
        <v>353</v>
      </c>
      <c r="B65" s="40">
        <v>1256.9324349999999</v>
      </c>
      <c r="C65" s="40">
        <v>2975.9588229999995</v>
      </c>
      <c r="D65" s="40">
        <v>5066.7488683333331</v>
      </c>
      <c r="E65" s="40">
        <v>3</v>
      </c>
      <c r="F65" s="40" t="s">
        <v>464</v>
      </c>
      <c r="J65" s="40" t="s">
        <v>89</v>
      </c>
      <c r="L65" s="40">
        <f t="shared" si="1"/>
        <v>1719.0263879999995</v>
      </c>
    </row>
    <row r="66" spans="1:12">
      <c r="A66" s="40" t="s">
        <v>265</v>
      </c>
      <c r="B66" s="40">
        <v>9883.0698286666666</v>
      </c>
      <c r="C66" s="40">
        <v>2593.0123269999999</v>
      </c>
      <c r="D66" s="40">
        <v>2233.9475509999997</v>
      </c>
      <c r="E66" s="40">
        <v>4</v>
      </c>
      <c r="F66" s="40" t="s">
        <v>266</v>
      </c>
      <c r="J66" s="40" t="s">
        <v>15</v>
      </c>
      <c r="L66" s="40">
        <f t="shared" si="1"/>
        <v>-7290.0575016666662</v>
      </c>
    </row>
    <row r="67" spans="1:12">
      <c r="A67" s="40" t="s">
        <v>13</v>
      </c>
      <c r="B67" s="40">
        <v>1470.2584433333332</v>
      </c>
      <c r="C67" s="40">
        <v>560.74933763333331</v>
      </c>
      <c r="D67" s="40">
        <v>164.04556826666666</v>
      </c>
      <c r="E67" s="40">
        <v>4</v>
      </c>
      <c r="F67" s="40" t="s">
        <v>14</v>
      </c>
      <c r="J67" s="40" t="s">
        <v>15</v>
      </c>
      <c r="L67" s="40">
        <f t="shared" si="1"/>
        <v>-909.50910569999985</v>
      </c>
    </row>
    <row r="68" spans="1:12">
      <c r="A68" s="40" t="s">
        <v>270</v>
      </c>
      <c r="B68" s="40">
        <v>951.07064726666658</v>
      </c>
      <c r="C68" s="40">
        <v>433.32679276666664</v>
      </c>
      <c r="D68" s="40">
        <v>140.44957210000001</v>
      </c>
      <c r="E68" s="40">
        <v>4</v>
      </c>
      <c r="F68" s="40" t="s">
        <v>271</v>
      </c>
      <c r="J68" s="40" t="s">
        <v>26</v>
      </c>
      <c r="L68" s="40">
        <f t="shared" si="1"/>
        <v>-517.7438545</v>
      </c>
    </row>
    <row r="69" spans="1:12">
      <c r="A69" s="40" t="s">
        <v>289</v>
      </c>
      <c r="B69" s="40">
        <v>20690.702763333331</v>
      </c>
      <c r="C69" s="40">
        <v>9299.8842561333349</v>
      </c>
      <c r="D69" s="40">
        <v>1622.6057026033332</v>
      </c>
      <c r="E69" s="40">
        <v>4</v>
      </c>
      <c r="F69" s="40" t="s">
        <v>290</v>
      </c>
      <c r="J69" s="40" t="s">
        <v>32</v>
      </c>
      <c r="L69" s="40">
        <f t="shared" si="1"/>
        <v>-11390.818507199996</v>
      </c>
    </row>
    <row r="70" spans="1:12">
      <c r="A70" s="40" t="s">
        <v>33</v>
      </c>
      <c r="B70" s="40">
        <v>16566.602766666667</v>
      </c>
      <c r="C70" s="40">
        <v>6640.8802416000008</v>
      </c>
      <c r="D70" s="40">
        <v>827.03827823333324</v>
      </c>
      <c r="E70" s="40">
        <v>4</v>
      </c>
      <c r="F70" s="40" t="s">
        <v>34</v>
      </c>
      <c r="J70" s="40" t="s">
        <v>32</v>
      </c>
      <c r="L70" s="40">
        <f t="shared" si="1"/>
        <v>-9925.722525066667</v>
      </c>
    </row>
    <row r="71" spans="1:12">
      <c r="A71" s="40" t="s">
        <v>129</v>
      </c>
      <c r="B71" s="40">
        <v>10248.997954</v>
      </c>
      <c r="C71" s="40">
        <v>1414.5232363333334</v>
      </c>
      <c r="D71" s="40">
        <v>684.74945223333327</v>
      </c>
      <c r="E71" s="40">
        <v>4</v>
      </c>
      <c r="F71" s="40" t="s">
        <v>130</v>
      </c>
      <c r="J71" s="40" t="s">
        <v>32</v>
      </c>
      <c r="L71" s="40">
        <f t="shared" ref="L71:L81" si="2">C71-B71</f>
        <v>-8834.4747176666679</v>
      </c>
    </row>
    <row r="72" spans="1:12">
      <c r="A72" s="40" t="s">
        <v>299</v>
      </c>
      <c r="B72" s="40">
        <v>3498.2861109999999</v>
      </c>
      <c r="C72" s="40">
        <v>1505.3788277000001</v>
      </c>
      <c r="D72" s="40">
        <v>380.85911749999997</v>
      </c>
      <c r="E72" s="40">
        <v>4</v>
      </c>
      <c r="F72" s="40" t="s">
        <v>300</v>
      </c>
      <c r="J72" s="40" t="s">
        <v>39</v>
      </c>
      <c r="L72" s="40">
        <f t="shared" si="2"/>
        <v>-1992.9072832999998</v>
      </c>
    </row>
    <row r="73" spans="1:12">
      <c r="A73" s="40" t="s">
        <v>302</v>
      </c>
      <c r="B73" s="40">
        <v>1385.4706528333334</v>
      </c>
      <c r="C73" s="40">
        <v>531.47745816666668</v>
      </c>
      <c r="D73" s="40">
        <v>281.19110929999999</v>
      </c>
      <c r="E73" s="40">
        <v>4</v>
      </c>
      <c r="F73" s="40" t="s">
        <v>303</v>
      </c>
      <c r="J73" s="40" t="s">
        <v>39</v>
      </c>
      <c r="L73" s="40">
        <f t="shared" si="2"/>
        <v>-853.99319466666668</v>
      </c>
    </row>
    <row r="74" spans="1:12">
      <c r="A74" s="40" t="s">
        <v>46</v>
      </c>
      <c r="B74" s="40">
        <v>88191.431469999996</v>
      </c>
      <c r="C74" s="40">
        <v>15745.213267433333</v>
      </c>
      <c r="D74" s="40">
        <v>570.09603363333338</v>
      </c>
      <c r="E74" s="40">
        <v>4</v>
      </c>
      <c r="F74" s="40" t="s">
        <v>47</v>
      </c>
      <c r="J74" s="40" t="s">
        <v>48</v>
      </c>
      <c r="L74" s="40">
        <f t="shared" si="2"/>
        <v>-72446.21820256667</v>
      </c>
    </row>
    <row r="75" spans="1:12">
      <c r="A75" s="40" t="s">
        <v>51</v>
      </c>
      <c r="B75" s="40">
        <v>20154.36766966667</v>
      </c>
      <c r="C75" s="40">
        <v>1854.3933673333333</v>
      </c>
      <c r="D75" s="40">
        <v>900.1432781333333</v>
      </c>
      <c r="E75" s="40">
        <v>4</v>
      </c>
      <c r="F75" s="40" t="s">
        <v>52</v>
      </c>
      <c r="J75" s="40" t="s">
        <v>53</v>
      </c>
      <c r="L75" s="40">
        <f t="shared" si="2"/>
        <v>-18299.974302333336</v>
      </c>
    </row>
    <row r="76" spans="1:12">
      <c r="A76" s="40" t="s">
        <v>60</v>
      </c>
      <c r="B76" s="40">
        <v>29508.030513333331</v>
      </c>
      <c r="C76" s="40">
        <v>15451.830189833332</v>
      </c>
      <c r="D76" s="40">
        <v>247.72228079999999</v>
      </c>
      <c r="E76" s="40">
        <v>4</v>
      </c>
      <c r="F76" s="40" t="s">
        <v>61</v>
      </c>
      <c r="J76" s="40" t="s">
        <v>338</v>
      </c>
      <c r="L76" s="40">
        <f t="shared" si="2"/>
        <v>-14056.200323499999</v>
      </c>
    </row>
    <row r="77" spans="1:12">
      <c r="A77" s="40" t="s">
        <v>66</v>
      </c>
      <c r="B77" s="40">
        <v>88191.431469999996</v>
      </c>
      <c r="C77" s="40">
        <v>15440.070463299999</v>
      </c>
      <c r="D77" s="40">
        <v>249.88925326666666</v>
      </c>
      <c r="E77" s="40">
        <v>4</v>
      </c>
      <c r="F77" s="40" t="s">
        <v>67</v>
      </c>
      <c r="J77" s="40" t="s">
        <v>59</v>
      </c>
      <c r="L77" s="40">
        <f t="shared" si="2"/>
        <v>-72751.361006699997</v>
      </c>
    </row>
    <row r="78" spans="1:12">
      <c r="A78" s="40" t="s">
        <v>62</v>
      </c>
      <c r="B78" s="40">
        <v>43862.734470333329</v>
      </c>
      <c r="C78" s="40">
        <v>3512.4089676666663</v>
      </c>
      <c r="D78" s="40">
        <v>1017.3648711666666</v>
      </c>
      <c r="E78" s="40">
        <v>4</v>
      </c>
      <c r="F78" s="40" t="s">
        <v>63</v>
      </c>
      <c r="J78" s="40" t="s">
        <v>59</v>
      </c>
      <c r="L78" s="40">
        <f t="shared" si="2"/>
        <v>-40350.325502666659</v>
      </c>
    </row>
    <row r="79" spans="1:12">
      <c r="A79" s="40" t="s">
        <v>64</v>
      </c>
      <c r="B79" s="40">
        <v>61899.185490000003</v>
      </c>
      <c r="C79" s="40">
        <v>11215.801017733334</v>
      </c>
      <c r="D79" s="40">
        <v>241.09752056666665</v>
      </c>
      <c r="E79" s="40">
        <v>4</v>
      </c>
      <c r="F79" s="40" t="s">
        <v>65</v>
      </c>
      <c r="J79" s="40" t="s">
        <v>89</v>
      </c>
      <c r="L79" s="40">
        <f t="shared" si="2"/>
        <v>-50683.384472266669</v>
      </c>
    </row>
    <row r="80" spans="1:12">
      <c r="A80" s="40" t="s">
        <v>91</v>
      </c>
      <c r="B80" s="40">
        <v>23443.335886666668</v>
      </c>
      <c r="C80" s="40">
        <v>10273.477604599999</v>
      </c>
      <c r="D80" s="40">
        <v>283.70720963333332</v>
      </c>
      <c r="E80" s="40">
        <v>4</v>
      </c>
      <c r="F80" s="40" t="s">
        <v>92</v>
      </c>
      <c r="J80" s="40" t="s">
        <v>89</v>
      </c>
      <c r="L80" s="40">
        <f t="shared" si="2"/>
        <v>-13169.858282066669</v>
      </c>
    </row>
    <row r="81" spans="1:12">
      <c r="A81" s="40" t="s">
        <v>145</v>
      </c>
      <c r="B81" s="40">
        <v>2263.3634093333335</v>
      </c>
      <c r="C81" s="40">
        <v>280.16227880000002</v>
      </c>
      <c r="D81" s="40">
        <v>243.80956063333335</v>
      </c>
      <c r="E81" s="40">
        <v>4</v>
      </c>
      <c r="F81" s="40" t="s">
        <v>464</v>
      </c>
      <c r="J81" s="40" t="s">
        <v>89</v>
      </c>
      <c r="L81" s="40">
        <f t="shared" si="2"/>
        <v>-1983.2011305333335</v>
      </c>
    </row>
    <row r="82" spans="1:12">
      <c r="L82" s="40">
        <f t="shared" ref="L82:L85" si="3">C82-B82</f>
        <v>0</v>
      </c>
    </row>
    <row r="83" spans="1:12">
      <c r="L83" s="40">
        <f t="shared" si="3"/>
        <v>0</v>
      </c>
    </row>
    <row r="84" spans="1:12">
      <c r="A84" s="2" t="s">
        <v>467</v>
      </c>
      <c r="L84" s="40">
        <f t="shared" si="3"/>
        <v>0</v>
      </c>
    </row>
    <row r="85" spans="1:12" s="2" customFormat="1">
      <c r="A85" s="2" t="s">
        <v>106</v>
      </c>
      <c r="B85" s="2" t="s">
        <v>3</v>
      </c>
      <c r="C85" s="2" t="s">
        <v>5</v>
      </c>
      <c r="D85" s="2" t="s">
        <v>7</v>
      </c>
      <c r="E85" s="2" t="s">
        <v>468</v>
      </c>
      <c r="F85" s="2" t="s">
        <v>11</v>
      </c>
      <c r="J85" s="2" t="s">
        <v>12</v>
      </c>
      <c r="L85" s="40" t="e">
        <f t="shared" si="3"/>
        <v>#VALUE!</v>
      </c>
    </row>
    <row r="86" spans="1:12">
      <c r="A86" s="40" t="s">
        <v>454</v>
      </c>
      <c r="B86" s="40">
        <v>75.282724056666666</v>
      </c>
      <c r="C86" s="40">
        <v>1271.6307999666667</v>
      </c>
      <c r="D86" s="40">
        <v>463.56659846666668</v>
      </c>
      <c r="E86" s="40">
        <v>1</v>
      </c>
      <c r="F86" s="40" t="s">
        <v>455</v>
      </c>
      <c r="J86" s="40" t="s">
        <v>26</v>
      </c>
      <c r="L86" s="40">
        <f t="shared" ref="L86:L117" si="4">C86-B86</f>
        <v>1196.34807591</v>
      </c>
    </row>
    <row r="87" spans="1:12">
      <c r="A87" s="40" t="s">
        <v>382</v>
      </c>
      <c r="B87" s="40">
        <v>626.79972580000003</v>
      </c>
      <c r="C87" s="40">
        <v>5426.4833980000003</v>
      </c>
      <c r="D87" s="40">
        <v>731.38362753333331</v>
      </c>
      <c r="E87" s="40">
        <v>1</v>
      </c>
      <c r="F87" s="40" t="s">
        <v>383</v>
      </c>
      <c r="J87" s="40" t="s">
        <v>26</v>
      </c>
      <c r="L87" s="40">
        <f t="shared" si="4"/>
        <v>4799.6836722000007</v>
      </c>
    </row>
    <row r="88" spans="1:12">
      <c r="A88" s="40" t="s">
        <v>376</v>
      </c>
      <c r="B88" s="40">
        <v>1753.9389903333333</v>
      </c>
      <c r="C88" s="40">
        <v>9902.2708766666674</v>
      </c>
      <c r="D88" s="40">
        <v>2020.0388316666667</v>
      </c>
      <c r="E88" s="40">
        <v>1</v>
      </c>
      <c r="F88" s="40" t="s">
        <v>377</v>
      </c>
      <c r="J88" s="40" t="s">
        <v>26</v>
      </c>
      <c r="L88" s="40">
        <f t="shared" si="4"/>
        <v>8148.3318863333343</v>
      </c>
    </row>
    <row r="89" spans="1:12">
      <c r="A89" s="40" t="s">
        <v>207</v>
      </c>
      <c r="B89" s="40">
        <v>938.18414059999998</v>
      </c>
      <c r="C89" s="40">
        <v>10496.122960000001</v>
      </c>
      <c r="D89" s="40">
        <v>1026.8027290666666</v>
      </c>
      <c r="E89" s="40">
        <v>1</v>
      </c>
      <c r="F89" s="40" t="s">
        <v>208</v>
      </c>
      <c r="J89" s="40" t="s">
        <v>26</v>
      </c>
      <c r="L89" s="40">
        <f t="shared" si="4"/>
        <v>9557.9388194000003</v>
      </c>
    </row>
    <row r="90" spans="1:12">
      <c r="A90" s="40" t="s">
        <v>156</v>
      </c>
      <c r="B90" s="40">
        <v>2838.317974</v>
      </c>
      <c r="C90" s="40">
        <v>42841.094683333329</v>
      </c>
      <c r="D90" s="40">
        <v>3984.9675040000002</v>
      </c>
      <c r="E90" s="40">
        <v>1</v>
      </c>
      <c r="F90" s="40" t="s">
        <v>157</v>
      </c>
      <c r="J90" s="40" t="s">
        <v>26</v>
      </c>
      <c r="L90" s="40">
        <f t="shared" si="4"/>
        <v>40002.776709333331</v>
      </c>
    </row>
    <row r="91" spans="1:12">
      <c r="A91" s="40" t="s">
        <v>24</v>
      </c>
      <c r="B91" s="40">
        <v>7034.9570219999996</v>
      </c>
      <c r="C91" s="40">
        <v>66112.265623333325</v>
      </c>
      <c r="D91" s="40">
        <v>18238.986792333333</v>
      </c>
      <c r="E91" s="40">
        <v>1</v>
      </c>
      <c r="F91" s="40" t="s">
        <v>25</v>
      </c>
      <c r="J91" s="40" t="s">
        <v>26</v>
      </c>
      <c r="L91" s="40">
        <f t="shared" si="4"/>
        <v>59077.308601333323</v>
      </c>
    </row>
    <row r="92" spans="1:12">
      <c r="A92" s="40" t="s">
        <v>238</v>
      </c>
      <c r="B92" s="40">
        <v>696.2225850333333</v>
      </c>
      <c r="C92" s="40">
        <v>5093.9440106666661</v>
      </c>
      <c r="D92" s="40">
        <v>1287.5831004666666</v>
      </c>
      <c r="E92" s="40">
        <v>1</v>
      </c>
      <c r="F92" s="40" t="s">
        <v>239</v>
      </c>
      <c r="J92" s="40" t="s">
        <v>29</v>
      </c>
      <c r="L92" s="40">
        <f t="shared" si="4"/>
        <v>4397.7214256333327</v>
      </c>
    </row>
    <row r="93" spans="1:12">
      <c r="A93" s="40" t="s">
        <v>170</v>
      </c>
      <c r="B93" s="40">
        <v>2279.816902</v>
      </c>
      <c r="C93" s="40">
        <v>10910.660054</v>
      </c>
      <c r="D93" s="40">
        <v>2492.0153869999999</v>
      </c>
      <c r="E93" s="40">
        <v>1</v>
      </c>
      <c r="F93" s="40" t="s">
        <v>171</v>
      </c>
      <c r="J93" s="40" t="s">
        <v>29</v>
      </c>
      <c r="L93" s="40">
        <f t="shared" si="4"/>
        <v>8630.8431519999995</v>
      </c>
    </row>
    <row r="94" spans="1:12">
      <c r="A94" s="40" t="s">
        <v>219</v>
      </c>
      <c r="B94" s="40">
        <v>568.05787033333331</v>
      </c>
      <c r="C94" s="40">
        <v>14159.282023</v>
      </c>
      <c r="D94" s="40">
        <v>1432.8018670000001</v>
      </c>
      <c r="E94" s="40">
        <v>1</v>
      </c>
      <c r="F94" s="40" t="s">
        <v>220</v>
      </c>
      <c r="J94" s="40" t="s">
        <v>29</v>
      </c>
      <c r="L94" s="40">
        <f t="shared" si="4"/>
        <v>13591.224152666666</v>
      </c>
    </row>
    <row r="95" spans="1:12">
      <c r="A95" s="40" t="s">
        <v>231</v>
      </c>
      <c r="B95" s="40">
        <v>180.00331233333335</v>
      </c>
      <c r="C95" s="40">
        <v>19171.733313333334</v>
      </c>
      <c r="D95" s="40">
        <v>353.60307189999997</v>
      </c>
      <c r="E95" s="40">
        <v>1</v>
      </c>
      <c r="F95" s="40" t="s">
        <v>232</v>
      </c>
      <c r="J95" s="40" t="s">
        <v>29</v>
      </c>
      <c r="L95" s="40">
        <f t="shared" si="4"/>
        <v>18991.730001</v>
      </c>
    </row>
    <row r="96" spans="1:12">
      <c r="A96" s="40" t="s">
        <v>154</v>
      </c>
      <c r="B96" s="40">
        <v>5444.5911776666662</v>
      </c>
      <c r="C96" s="40">
        <v>25078.559783333334</v>
      </c>
      <c r="D96" s="40">
        <v>5564.4694659999996</v>
      </c>
      <c r="E96" s="40">
        <v>1</v>
      </c>
      <c r="F96" s="40" t="s">
        <v>155</v>
      </c>
      <c r="J96" s="40" t="s">
        <v>29</v>
      </c>
      <c r="L96" s="40">
        <f t="shared" si="4"/>
        <v>19633.968605666669</v>
      </c>
    </row>
    <row r="97" spans="1:12">
      <c r="A97" s="40" t="s">
        <v>240</v>
      </c>
      <c r="B97" s="40">
        <v>155.05458053999999</v>
      </c>
      <c r="C97" s="40">
        <v>26450.066569999999</v>
      </c>
      <c r="D97" s="40">
        <v>904.23853123333345</v>
      </c>
      <c r="E97" s="40">
        <v>1</v>
      </c>
      <c r="F97" s="40" t="s">
        <v>241</v>
      </c>
      <c r="J97" s="40" t="s">
        <v>29</v>
      </c>
      <c r="L97" s="40">
        <f t="shared" si="4"/>
        <v>26295.011989459999</v>
      </c>
    </row>
    <row r="98" spans="1:12">
      <c r="A98" s="40" t="s">
        <v>182</v>
      </c>
      <c r="B98" s="40">
        <v>1286.3166433333333</v>
      </c>
      <c r="C98" s="40">
        <v>30443.838266666669</v>
      </c>
      <c r="D98" s="40">
        <v>2495.56538</v>
      </c>
      <c r="E98" s="40">
        <v>1</v>
      </c>
      <c r="F98" s="40" t="s">
        <v>183</v>
      </c>
      <c r="J98" s="40" t="s">
        <v>29</v>
      </c>
      <c r="L98" s="40">
        <f t="shared" si="4"/>
        <v>29157.521623333338</v>
      </c>
    </row>
    <row r="99" spans="1:12">
      <c r="A99" s="40" t="s">
        <v>158</v>
      </c>
      <c r="B99" s="40">
        <v>4381.6331873333338</v>
      </c>
      <c r="C99" s="40">
        <v>44386.787149999996</v>
      </c>
      <c r="D99" s="40">
        <v>5780.3181813333331</v>
      </c>
      <c r="E99" s="40">
        <v>1</v>
      </c>
      <c r="F99" s="40" t="s">
        <v>159</v>
      </c>
      <c r="J99" s="40" t="s">
        <v>29</v>
      </c>
      <c r="L99" s="40">
        <f t="shared" si="4"/>
        <v>40005.153962666664</v>
      </c>
    </row>
    <row r="100" spans="1:12">
      <c r="A100" s="40" t="s">
        <v>164</v>
      </c>
      <c r="B100" s="40">
        <v>1965.3840225000001</v>
      </c>
      <c r="C100" s="40">
        <v>47512.693960000004</v>
      </c>
      <c r="D100" s="40">
        <v>4790.7662303333336</v>
      </c>
      <c r="E100" s="40">
        <v>1</v>
      </c>
      <c r="F100" s="40" t="s">
        <v>165</v>
      </c>
      <c r="J100" s="40" t="s">
        <v>29</v>
      </c>
      <c r="L100" s="40">
        <f t="shared" si="4"/>
        <v>45547.309937500002</v>
      </c>
    </row>
    <row r="101" spans="1:12">
      <c r="A101" s="40" t="s">
        <v>166</v>
      </c>
      <c r="B101" s="40">
        <v>1842.6601936666666</v>
      </c>
      <c r="C101" s="40">
        <v>66112.265623333325</v>
      </c>
      <c r="D101" s="40">
        <v>5355.4502540000003</v>
      </c>
      <c r="E101" s="40">
        <v>1</v>
      </c>
      <c r="F101" s="40" t="s">
        <v>167</v>
      </c>
      <c r="J101" s="40" t="s">
        <v>29</v>
      </c>
      <c r="L101" s="40">
        <f t="shared" si="4"/>
        <v>64269.605429666655</v>
      </c>
    </row>
    <row r="102" spans="1:12">
      <c r="A102" s="40" t="s">
        <v>162</v>
      </c>
      <c r="B102" s="40">
        <v>4096.6135693333335</v>
      </c>
      <c r="C102" s="40">
        <v>66112.265623333325</v>
      </c>
      <c r="D102" s="40">
        <v>15228.930883333333</v>
      </c>
      <c r="E102" s="40">
        <v>1</v>
      </c>
      <c r="F102" s="40" t="s">
        <v>163</v>
      </c>
      <c r="J102" s="40" t="s">
        <v>469</v>
      </c>
      <c r="L102" s="40">
        <f t="shared" si="4"/>
        <v>62015.652053999991</v>
      </c>
    </row>
    <row r="103" spans="1:12">
      <c r="A103" s="40" t="s">
        <v>191</v>
      </c>
      <c r="B103" s="40">
        <v>1416.1307753333333</v>
      </c>
      <c r="C103" s="40">
        <v>7886.8823233333324</v>
      </c>
      <c r="D103" s="40">
        <v>2002.0264</v>
      </c>
      <c r="E103" s="40">
        <v>1</v>
      </c>
      <c r="F103" s="40" t="s">
        <v>192</v>
      </c>
      <c r="J103" s="40" t="s">
        <v>32</v>
      </c>
      <c r="L103" s="40">
        <f t="shared" si="4"/>
        <v>6470.7515479999993</v>
      </c>
    </row>
    <row r="104" spans="1:12">
      <c r="A104" s="40" t="s">
        <v>470</v>
      </c>
      <c r="B104" s="40">
        <v>131.58612333333335</v>
      </c>
      <c r="C104" s="40">
        <v>422.91779453333334</v>
      </c>
      <c r="D104" s="40">
        <v>403.46215106666659</v>
      </c>
      <c r="E104" s="40">
        <v>1</v>
      </c>
      <c r="F104" s="40" t="s">
        <v>471</v>
      </c>
      <c r="J104" s="40" t="s">
        <v>48</v>
      </c>
      <c r="L104" s="40">
        <f t="shared" si="4"/>
        <v>291.33167119999996</v>
      </c>
    </row>
    <row r="105" spans="1:12">
      <c r="A105" s="40" t="s">
        <v>233</v>
      </c>
      <c r="B105" s="40">
        <v>200.55858456666667</v>
      </c>
      <c r="C105" s="40">
        <v>1232.7467626</v>
      </c>
      <c r="D105" s="40">
        <v>302.88276000000002</v>
      </c>
      <c r="E105" s="40">
        <v>1</v>
      </c>
      <c r="F105" s="40" t="s">
        <v>234</v>
      </c>
      <c r="J105" s="40" t="s">
        <v>48</v>
      </c>
      <c r="L105" s="40">
        <f t="shared" si="4"/>
        <v>1032.1881780333333</v>
      </c>
    </row>
    <row r="106" spans="1:12">
      <c r="A106" s="40" t="s">
        <v>213</v>
      </c>
      <c r="B106" s="40">
        <v>578.07773359999999</v>
      </c>
      <c r="C106" s="40">
        <v>1984.2635330000001</v>
      </c>
      <c r="D106" s="40">
        <v>889.85735596666666</v>
      </c>
      <c r="E106" s="40">
        <v>1</v>
      </c>
      <c r="F106" s="40" t="s">
        <v>214</v>
      </c>
      <c r="J106" s="40" t="s">
        <v>48</v>
      </c>
      <c r="L106" s="40">
        <f t="shared" si="4"/>
        <v>1406.1857994000002</v>
      </c>
    </row>
    <row r="107" spans="1:12">
      <c r="A107" s="40" t="s">
        <v>380</v>
      </c>
      <c r="B107" s="40">
        <v>643.01531063333334</v>
      </c>
      <c r="C107" s="40">
        <v>6465.0660293333322</v>
      </c>
      <c r="D107" s="40">
        <v>1286.9535159999998</v>
      </c>
      <c r="E107" s="40">
        <v>1</v>
      </c>
      <c r="F107" s="40" t="s">
        <v>381</v>
      </c>
      <c r="J107" s="40" t="s">
        <v>48</v>
      </c>
      <c r="L107" s="40">
        <f t="shared" si="4"/>
        <v>5822.0507186999985</v>
      </c>
    </row>
    <row r="108" spans="1:12">
      <c r="A108" s="40" t="s">
        <v>200</v>
      </c>
      <c r="B108" s="40">
        <v>1277.3907126666666</v>
      </c>
      <c r="C108" s="40">
        <v>12638.108036</v>
      </c>
      <c r="D108" s="40">
        <v>1343.3549446666666</v>
      </c>
      <c r="E108" s="40">
        <v>1</v>
      </c>
      <c r="F108" s="40" t="s">
        <v>201</v>
      </c>
      <c r="J108" s="40" t="s">
        <v>48</v>
      </c>
      <c r="L108" s="40">
        <f t="shared" si="4"/>
        <v>11360.717323333332</v>
      </c>
    </row>
    <row r="109" spans="1:12">
      <c r="A109" s="40" t="s">
        <v>180</v>
      </c>
      <c r="B109" s="40">
        <v>2129.2273499999997</v>
      </c>
      <c r="C109" s="40">
        <v>18608.660666666667</v>
      </c>
      <c r="D109" s="40">
        <v>4716.1379066666668</v>
      </c>
      <c r="E109" s="40">
        <v>1</v>
      </c>
      <c r="F109" s="40" t="s">
        <v>181</v>
      </c>
      <c r="J109" s="40" t="s">
        <v>48</v>
      </c>
      <c r="L109" s="40">
        <f t="shared" si="4"/>
        <v>16479.433316666666</v>
      </c>
    </row>
    <row r="110" spans="1:12">
      <c r="A110" s="40" t="s">
        <v>221</v>
      </c>
      <c r="B110" s="40">
        <v>540.48096810000004</v>
      </c>
      <c r="C110" s="40">
        <v>19819.262716666668</v>
      </c>
      <c r="D110" s="40">
        <v>1150.4142147333334</v>
      </c>
      <c r="E110" s="40">
        <v>1</v>
      </c>
      <c r="F110" s="40" t="s">
        <v>222</v>
      </c>
      <c r="J110" s="40" t="s">
        <v>48</v>
      </c>
      <c r="L110" s="40">
        <f t="shared" si="4"/>
        <v>19278.781748566667</v>
      </c>
    </row>
    <row r="111" spans="1:12">
      <c r="A111" s="40" t="s">
        <v>324</v>
      </c>
      <c r="B111" s="40">
        <v>838.18057763333343</v>
      </c>
      <c r="C111" s="40">
        <v>1638.1871510000001</v>
      </c>
      <c r="D111" s="40">
        <v>263.75644699999998</v>
      </c>
      <c r="E111" s="40">
        <v>1</v>
      </c>
      <c r="F111" s="40" t="s">
        <v>325</v>
      </c>
      <c r="J111" s="40" t="s">
        <v>144</v>
      </c>
      <c r="L111" s="40">
        <f t="shared" si="4"/>
        <v>800.00657336666666</v>
      </c>
    </row>
    <row r="112" spans="1:12">
      <c r="A112" s="40" t="s">
        <v>462</v>
      </c>
      <c r="B112" s="40">
        <v>52.303301316666669</v>
      </c>
      <c r="C112" s="40">
        <v>553.10067673333333</v>
      </c>
      <c r="D112" s="40">
        <v>134.3134245</v>
      </c>
      <c r="E112" s="40">
        <v>1</v>
      </c>
      <c r="F112" s="40" t="s">
        <v>463</v>
      </c>
      <c r="J112" s="40" t="s">
        <v>472</v>
      </c>
      <c r="L112" s="40">
        <f t="shared" si="4"/>
        <v>500.79737541666668</v>
      </c>
    </row>
    <row r="113" spans="1:12">
      <c r="A113" s="40" t="s">
        <v>186</v>
      </c>
      <c r="B113" s="40">
        <v>1154.3262709333333</v>
      </c>
      <c r="C113" s="40">
        <v>6449.3589196666662</v>
      </c>
      <c r="D113" s="40">
        <v>966.8826729000001</v>
      </c>
      <c r="E113" s="40">
        <v>1</v>
      </c>
      <c r="F113" s="40" t="s">
        <v>187</v>
      </c>
      <c r="J113" s="40" t="s">
        <v>89</v>
      </c>
      <c r="L113" s="40">
        <f t="shared" si="4"/>
        <v>5295.0326487333332</v>
      </c>
    </row>
    <row r="114" spans="1:12">
      <c r="A114" s="40" t="s">
        <v>184</v>
      </c>
      <c r="B114" s="40">
        <v>858.98369233333324</v>
      </c>
      <c r="C114" s="40">
        <v>12561.776830333334</v>
      </c>
      <c r="D114" s="40">
        <v>1847.5480219999999</v>
      </c>
      <c r="E114" s="40">
        <v>1</v>
      </c>
      <c r="F114" s="40" t="s">
        <v>185</v>
      </c>
      <c r="J114" s="40" t="s">
        <v>89</v>
      </c>
      <c r="L114" s="40">
        <f t="shared" si="4"/>
        <v>11702.793138000001</v>
      </c>
    </row>
    <row r="115" spans="1:12">
      <c r="A115" s="40" t="s">
        <v>390</v>
      </c>
      <c r="B115" s="40">
        <v>612.4467079333333</v>
      </c>
      <c r="C115" s="40">
        <v>584.45597913333336</v>
      </c>
      <c r="D115" s="40">
        <v>1949.9163276666666</v>
      </c>
      <c r="E115" s="40">
        <v>2</v>
      </c>
      <c r="F115" s="40" t="s">
        <v>391</v>
      </c>
      <c r="J115" s="40" t="s">
        <v>20</v>
      </c>
      <c r="L115" s="40">
        <f t="shared" si="4"/>
        <v>-27.990728799999943</v>
      </c>
    </row>
    <row r="116" spans="1:12">
      <c r="A116" s="40" t="s">
        <v>401</v>
      </c>
      <c r="B116" s="40">
        <v>1834.6072039999999</v>
      </c>
      <c r="C116" s="40">
        <v>1589.1409624</v>
      </c>
      <c r="D116" s="40">
        <v>6307.126534</v>
      </c>
      <c r="E116" s="40">
        <v>2</v>
      </c>
      <c r="F116" s="40" t="s">
        <v>402</v>
      </c>
      <c r="J116" s="40" t="s">
        <v>32</v>
      </c>
      <c r="L116" s="40">
        <f t="shared" si="4"/>
        <v>-245.46624159999988</v>
      </c>
    </row>
    <row r="117" spans="1:12">
      <c r="A117" s="40" t="s">
        <v>473</v>
      </c>
      <c r="B117" s="40">
        <v>412.50400183333335</v>
      </c>
      <c r="C117" s="40">
        <v>389.16045396666664</v>
      </c>
      <c r="D117" s="40">
        <v>1250.0489970333331</v>
      </c>
      <c r="E117" s="40">
        <v>2</v>
      </c>
      <c r="F117" s="40" t="s">
        <v>474</v>
      </c>
      <c r="J117" s="40" t="s">
        <v>195</v>
      </c>
      <c r="L117" s="40">
        <f t="shared" si="4"/>
        <v>-23.343547866666711</v>
      </c>
    </row>
    <row r="118" spans="1:12">
      <c r="A118" s="40" t="s">
        <v>422</v>
      </c>
      <c r="B118" s="40">
        <v>60080.380278933328</v>
      </c>
      <c r="C118" s="40">
        <v>2914.1112213333331</v>
      </c>
      <c r="D118" s="40">
        <v>56633.400010000005</v>
      </c>
      <c r="E118" s="40">
        <v>2</v>
      </c>
      <c r="F118" s="40" t="s">
        <v>423</v>
      </c>
      <c r="J118" s="40" t="s">
        <v>59</v>
      </c>
      <c r="L118" s="40">
        <f t="shared" ref="L118:L141" si="5">C118-B118</f>
        <v>-57166.269057599995</v>
      </c>
    </row>
    <row r="119" spans="1:12">
      <c r="A119" s="40" t="s">
        <v>145</v>
      </c>
      <c r="B119" s="40">
        <v>1944.4515470333333</v>
      </c>
      <c r="C119" s="40">
        <v>260.78137340000001</v>
      </c>
      <c r="D119" s="40">
        <v>295.37894883333337</v>
      </c>
      <c r="E119" s="40">
        <v>2</v>
      </c>
      <c r="F119" s="40" t="s">
        <v>464</v>
      </c>
      <c r="J119" s="40" t="s">
        <v>89</v>
      </c>
      <c r="L119" s="40">
        <f t="shared" si="5"/>
        <v>-1683.6701736333334</v>
      </c>
    </row>
    <row r="120" spans="1:12">
      <c r="A120" s="40" t="s">
        <v>475</v>
      </c>
      <c r="B120" s="40">
        <v>3338.1152856666668</v>
      </c>
      <c r="C120" s="40">
        <v>3020.6553346666665</v>
      </c>
      <c r="D120" s="40">
        <v>8866.6702316666651</v>
      </c>
      <c r="E120" s="40">
        <v>2</v>
      </c>
      <c r="F120" s="40" t="s">
        <v>464</v>
      </c>
      <c r="J120" s="40" t="s">
        <v>89</v>
      </c>
      <c r="L120" s="40">
        <f t="shared" si="5"/>
        <v>-317.45995100000027</v>
      </c>
    </row>
    <row r="121" spans="1:12">
      <c r="A121" s="40" t="s">
        <v>395</v>
      </c>
      <c r="B121" s="40">
        <v>704.81657360000008</v>
      </c>
      <c r="C121" s="40">
        <v>2135.1781743333336</v>
      </c>
      <c r="D121" s="40">
        <v>3831.9522653333333</v>
      </c>
      <c r="E121" s="40">
        <v>3</v>
      </c>
      <c r="F121" s="40" t="s">
        <v>396</v>
      </c>
      <c r="J121" s="40" t="s">
        <v>26</v>
      </c>
      <c r="L121" s="40">
        <f t="shared" si="5"/>
        <v>1430.3616007333335</v>
      </c>
    </row>
    <row r="122" spans="1:12">
      <c r="A122" s="40" t="s">
        <v>274</v>
      </c>
      <c r="B122" s="40">
        <v>2283.7749779999999</v>
      </c>
      <c r="C122" s="40">
        <v>6083.3195866666674</v>
      </c>
      <c r="D122" s="40">
        <v>6231.5730446666666</v>
      </c>
      <c r="E122" s="40">
        <v>3</v>
      </c>
      <c r="F122" s="40" t="s">
        <v>275</v>
      </c>
      <c r="J122" s="40" t="s">
        <v>26</v>
      </c>
      <c r="L122" s="40">
        <f t="shared" si="5"/>
        <v>3799.5446086666675</v>
      </c>
    </row>
    <row r="123" spans="1:12">
      <c r="A123" s="40" t="s">
        <v>384</v>
      </c>
      <c r="B123" s="40">
        <v>420.6385084333333</v>
      </c>
      <c r="C123" s="40">
        <v>1969.9738559999998</v>
      </c>
      <c r="D123" s="40">
        <v>2483.0152703333333</v>
      </c>
      <c r="E123" s="40">
        <v>3</v>
      </c>
      <c r="F123" s="40" t="s">
        <v>385</v>
      </c>
      <c r="J123" s="40" t="s">
        <v>39</v>
      </c>
      <c r="L123" s="40">
        <f t="shared" si="5"/>
        <v>1549.3353475666665</v>
      </c>
    </row>
    <row r="124" spans="1:12">
      <c r="A124" s="40" t="s">
        <v>317</v>
      </c>
      <c r="B124" s="40">
        <v>646.30150930000002</v>
      </c>
      <c r="C124" s="40">
        <v>878.58851176666667</v>
      </c>
      <c r="D124" s="40">
        <v>4202.000583</v>
      </c>
      <c r="E124" s="40">
        <v>3</v>
      </c>
      <c r="F124" s="40" t="s">
        <v>318</v>
      </c>
      <c r="J124" s="40" t="s">
        <v>319</v>
      </c>
      <c r="L124" s="40">
        <f t="shared" si="5"/>
        <v>232.28700246666665</v>
      </c>
    </row>
    <row r="125" spans="1:12">
      <c r="A125" s="40" t="s">
        <v>328</v>
      </c>
      <c r="B125" s="40">
        <v>3459.2987473333337</v>
      </c>
      <c r="C125" s="40">
        <v>6470.5366953333332</v>
      </c>
      <c r="D125" s="40">
        <v>22973.412573333335</v>
      </c>
      <c r="E125" s="40">
        <v>3</v>
      </c>
      <c r="F125" s="40" t="s">
        <v>329</v>
      </c>
      <c r="J125" s="40" t="s">
        <v>53</v>
      </c>
      <c r="L125" s="40">
        <f t="shared" si="5"/>
        <v>3011.2379479999995</v>
      </c>
    </row>
    <row r="126" spans="1:12">
      <c r="A126" s="40" t="s">
        <v>415</v>
      </c>
      <c r="B126" s="40">
        <v>802.37478066666665</v>
      </c>
      <c r="C126" s="40">
        <v>2382.8343756666668</v>
      </c>
      <c r="D126" s="40">
        <v>2580.8094883333333</v>
      </c>
      <c r="E126" s="40">
        <v>3</v>
      </c>
      <c r="F126" s="40" t="s">
        <v>416</v>
      </c>
      <c r="J126" s="40" t="s">
        <v>476</v>
      </c>
      <c r="L126" s="40">
        <f t="shared" si="5"/>
        <v>1580.4595950000003</v>
      </c>
    </row>
    <row r="127" spans="1:12">
      <c r="A127" s="40" t="s">
        <v>330</v>
      </c>
      <c r="B127" s="40">
        <v>379.99597433333332</v>
      </c>
      <c r="C127" s="40">
        <v>533.46547993333331</v>
      </c>
      <c r="D127" s="40">
        <v>1523.0976956666666</v>
      </c>
      <c r="E127" s="40">
        <v>3</v>
      </c>
      <c r="F127" s="40" t="s">
        <v>331</v>
      </c>
      <c r="J127" s="40" t="s">
        <v>195</v>
      </c>
      <c r="L127" s="40">
        <f t="shared" si="5"/>
        <v>153.46950559999999</v>
      </c>
    </row>
    <row r="128" spans="1:12">
      <c r="A128" s="40" t="s">
        <v>420</v>
      </c>
      <c r="B128" s="40">
        <v>621.81607316666668</v>
      </c>
      <c r="C128" s="40">
        <v>1688.5984282999998</v>
      </c>
      <c r="D128" s="40">
        <v>5056.7552439999999</v>
      </c>
      <c r="E128" s="40">
        <v>3</v>
      </c>
      <c r="F128" s="40" t="s">
        <v>421</v>
      </c>
      <c r="J128" s="40" t="s">
        <v>59</v>
      </c>
      <c r="L128" s="40">
        <f t="shared" si="5"/>
        <v>1066.7823551333331</v>
      </c>
    </row>
    <row r="129" spans="1:12">
      <c r="A129" s="40" t="s">
        <v>413</v>
      </c>
      <c r="B129" s="40">
        <v>849.96812506666674</v>
      </c>
      <c r="C129" s="40">
        <v>2486.9324059999999</v>
      </c>
      <c r="D129" s="40">
        <v>6893.0869186666669</v>
      </c>
      <c r="E129" s="40">
        <v>3</v>
      </c>
      <c r="F129" s="40" t="s">
        <v>414</v>
      </c>
      <c r="J129" s="40" t="s">
        <v>59</v>
      </c>
      <c r="L129" s="40">
        <f t="shared" si="5"/>
        <v>1636.9642809333332</v>
      </c>
    </row>
    <row r="130" spans="1:12">
      <c r="A130" s="40" t="s">
        <v>418</v>
      </c>
      <c r="B130" s="40">
        <v>1624.0391</v>
      </c>
      <c r="C130" s="40">
        <v>4665.5648690000007</v>
      </c>
      <c r="D130" s="40">
        <v>10277.966930000001</v>
      </c>
      <c r="E130" s="40">
        <v>3</v>
      </c>
      <c r="F130" s="40" t="s">
        <v>419</v>
      </c>
      <c r="J130" s="40" t="s">
        <v>59</v>
      </c>
      <c r="L130" s="40">
        <f t="shared" si="5"/>
        <v>3041.5257690000008</v>
      </c>
    </row>
    <row r="131" spans="1:12">
      <c r="A131" s="40" t="s">
        <v>477</v>
      </c>
      <c r="B131" s="40">
        <v>4215.7824739999996</v>
      </c>
      <c r="C131" s="40">
        <v>9784.613389666667</v>
      </c>
      <c r="D131" s="40">
        <v>13480.928283333333</v>
      </c>
      <c r="E131" s="40">
        <v>3</v>
      </c>
      <c r="F131" s="40" t="s">
        <v>464</v>
      </c>
      <c r="J131" s="40" t="s">
        <v>89</v>
      </c>
      <c r="L131" s="40">
        <f t="shared" si="5"/>
        <v>5568.8309156666674</v>
      </c>
    </row>
    <row r="132" spans="1:12">
      <c r="A132" s="40" t="s">
        <v>436</v>
      </c>
      <c r="B132" s="40">
        <v>683.36447193333333</v>
      </c>
      <c r="C132" s="40">
        <v>765.62462560000006</v>
      </c>
      <c r="D132" s="40">
        <v>2690.6820130000001</v>
      </c>
      <c r="E132" s="40">
        <v>3</v>
      </c>
      <c r="F132" s="40" t="s">
        <v>464</v>
      </c>
      <c r="J132" s="40" t="s">
        <v>431</v>
      </c>
      <c r="L132" s="40">
        <f t="shared" si="5"/>
        <v>82.260153666666724</v>
      </c>
    </row>
    <row r="133" spans="1:12">
      <c r="A133" s="40" t="s">
        <v>261</v>
      </c>
      <c r="B133" s="40">
        <v>2711.8660833333333</v>
      </c>
      <c r="C133" s="40">
        <v>1042.4433392666667</v>
      </c>
      <c r="D133" s="40">
        <v>595.42395036666676</v>
      </c>
      <c r="E133" s="40">
        <v>4</v>
      </c>
      <c r="F133" s="40" t="s">
        <v>262</v>
      </c>
      <c r="J133" s="40" t="s">
        <v>15</v>
      </c>
      <c r="L133" s="40">
        <f t="shared" si="5"/>
        <v>-1669.4227440666666</v>
      </c>
    </row>
    <row r="134" spans="1:12">
      <c r="A134" s="40" t="s">
        <v>259</v>
      </c>
      <c r="B134" s="40">
        <v>2316.8582199999996</v>
      </c>
      <c r="C134" s="40">
        <v>793.15646939999999</v>
      </c>
      <c r="D134" s="40">
        <v>433.44956270000006</v>
      </c>
      <c r="E134" s="40">
        <v>4</v>
      </c>
      <c r="F134" s="40" t="s">
        <v>260</v>
      </c>
      <c r="J134" s="40" t="s">
        <v>15</v>
      </c>
      <c r="L134" s="40">
        <f t="shared" si="5"/>
        <v>-1523.7017505999997</v>
      </c>
    </row>
    <row r="135" spans="1:12">
      <c r="A135" s="40" t="s">
        <v>121</v>
      </c>
      <c r="B135" s="40">
        <v>9174.708387333334</v>
      </c>
      <c r="C135" s="40">
        <v>2091.9344566666664</v>
      </c>
      <c r="D135" s="40">
        <v>1962.5327056666665</v>
      </c>
      <c r="E135" s="40">
        <v>4</v>
      </c>
      <c r="F135" s="40" t="s">
        <v>122</v>
      </c>
      <c r="J135" s="40" t="s">
        <v>123</v>
      </c>
      <c r="L135" s="40">
        <f t="shared" si="5"/>
        <v>-7082.7739306666681</v>
      </c>
    </row>
    <row r="136" spans="1:12">
      <c r="A136" s="40" t="s">
        <v>135</v>
      </c>
      <c r="B136" s="40">
        <v>9744.8749403333331</v>
      </c>
      <c r="C136" s="40">
        <v>2960.097718333333</v>
      </c>
      <c r="D136" s="40">
        <v>2595.9746230000001</v>
      </c>
      <c r="E136" s="40">
        <v>4</v>
      </c>
      <c r="F136" s="40" t="s">
        <v>136</v>
      </c>
      <c r="J136" s="40" t="s">
        <v>32</v>
      </c>
      <c r="L136" s="40">
        <f t="shared" si="5"/>
        <v>-6784.7772220000006</v>
      </c>
    </row>
    <row r="137" spans="1:12">
      <c r="A137" s="40" t="s">
        <v>129</v>
      </c>
      <c r="B137" s="40">
        <v>4029.8005926666669</v>
      </c>
      <c r="C137" s="40">
        <v>1012.6901456666668</v>
      </c>
      <c r="D137" s="40">
        <v>487.40356266666669</v>
      </c>
      <c r="E137" s="40">
        <v>4</v>
      </c>
      <c r="F137" s="40" t="s">
        <v>130</v>
      </c>
      <c r="J137" s="40" t="s">
        <v>32</v>
      </c>
      <c r="L137" s="40">
        <f t="shared" si="5"/>
        <v>-3017.110447</v>
      </c>
    </row>
    <row r="138" spans="1:12">
      <c r="A138" s="40" t="s">
        <v>124</v>
      </c>
      <c r="B138" s="40">
        <v>13351.207657666668</v>
      </c>
      <c r="C138" s="40">
        <v>3379.819023</v>
      </c>
      <c r="D138" s="40">
        <v>3295.1800920000001</v>
      </c>
      <c r="E138" s="40">
        <v>4</v>
      </c>
      <c r="F138" s="40" t="s">
        <v>125</v>
      </c>
      <c r="J138" s="40" t="s">
        <v>126</v>
      </c>
      <c r="L138" s="40">
        <f t="shared" si="5"/>
        <v>-9971.3886346666677</v>
      </c>
    </row>
    <row r="139" spans="1:12">
      <c r="A139" s="40" t="s">
        <v>360</v>
      </c>
      <c r="B139" s="40">
        <v>976.55865640000002</v>
      </c>
      <c r="C139" s="40">
        <v>489.78936293333328</v>
      </c>
      <c r="D139" s="40">
        <v>226.56531763333336</v>
      </c>
      <c r="E139" s="40">
        <v>4</v>
      </c>
      <c r="F139" s="40" t="s">
        <v>361</v>
      </c>
      <c r="J139" s="40" t="s">
        <v>478</v>
      </c>
      <c r="L139" s="40">
        <f t="shared" si="5"/>
        <v>-486.76929346666674</v>
      </c>
    </row>
    <row r="140" spans="1:12">
      <c r="A140" s="40" t="s">
        <v>137</v>
      </c>
      <c r="B140" s="40">
        <v>4943.8296</v>
      </c>
      <c r="C140" s="40">
        <v>1036.4596891666667</v>
      </c>
      <c r="D140" s="40">
        <v>873.55464436666671</v>
      </c>
      <c r="E140" s="40">
        <v>4</v>
      </c>
      <c r="F140" s="40" t="s">
        <v>138</v>
      </c>
      <c r="J140" s="40" t="s">
        <v>139</v>
      </c>
      <c r="L140" s="40">
        <f t="shared" si="5"/>
        <v>-3907.3699108333331</v>
      </c>
    </row>
    <row r="141" spans="1:12">
      <c r="A141" s="40" t="s">
        <v>426</v>
      </c>
      <c r="B141" s="40">
        <v>26068.495656666666</v>
      </c>
      <c r="C141" s="40">
        <v>7852.568232333334</v>
      </c>
      <c r="D141" s="40">
        <v>4342.0366656666665</v>
      </c>
      <c r="E141" s="40">
        <v>4</v>
      </c>
      <c r="F141" s="40" t="s">
        <v>427</v>
      </c>
      <c r="J141" s="40" t="s">
        <v>428</v>
      </c>
      <c r="L141" s="40">
        <f t="shared" si="5"/>
        <v>-18215.927424333331</v>
      </c>
    </row>
    <row r="142" spans="1:12">
      <c r="L142" s="40">
        <f t="shared" ref="L142:L199" si="6">C142-B142</f>
        <v>0</v>
      </c>
    </row>
    <row r="143" spans="1:12">
      <c r="L143" s="40">
        <f t="shared" si="6"/>
        <v>0</v>
      </c>
    </row>
    <row r="144" spans="1:12">
      <c r="A144" s="39" t="s">
        <v>437</v>
      </c>
      <c r="B144" s="39"/>
      <c r="L144" s="40">
        <f t="shared" si="6"/>
        <v>0</v>
      </c>
    </row>
    <row r="145" spans="1:12" customFormat="1" ht="15">
      <c r="A145" t="s">
        <v>450</v>
      </c>
      <c r="L145" s="40">
        <f t="shared" si="6"/>
        <v>0</v>
      </c>
    </row>
    <row r="146" spans="1:12" customFormat="1" ht="15">
      <c r="L146" s="40">
        <f t="shared" si="6"/>
        <v>0</v>
      </c>
    </row>
    <row r="147" spans="1:12" s="58" customFormat="1" ht="15">
      <c r="A147" s="58" t="s">
        <v>479</v>
      </c>
      <c r="B147" s="73" t="s">
        <v>445</v>
      </c>
      <c r="C147" s="73" t="s">
        <v>446</v>
      </c>
      <c r="D147" s="73" t="s">
        <v>447</v>
      </c>
      <c r="E147" s="73" t="s">
        <v>480</v>
      </c>
      <c r="F147" s="58" t="s">
        <v>11</v>
      </c>
      <c r="J147" s="58" t="s">
        <v>481</v>
      </c>
      <c r="L147" s="40" t="e">
        <f t="shared" si="6"/>
        <v>#VALUE!</v>
      </c>
    </row>
    <row r="148" spans="1:12" s="74" customFormat="1">
      <c r="A148" s="74" t="s">
        <v>236</v>
      </c>
      <c r="B148" s="74">
        <v>244.92100059999999</v>
      </c>
      <c r="C148" s="74">
        <v>913.40651413333342</v>
      </c>
      <c r="D148" s="74">
        <v>486.91146493333332</v>
      </c>
      <c r="E148" s="74">
        <v>1</v>
      </c>
      <c r="F148" s="74" t="s">
        <v>237</v>
      </c>
      <c r="J148" s="74" t="str">
        <f>VLOOKUP($A148,[1]multiclass!$A$3:$L$143,11,0)</f>
        <v>development</v>
      </c>
      <c r="L148" s="40">
        <f t="shared" ref="L148:L186" si="7">C148-B148</f>
        <v>668.48551353333346</v>
      </c>
    </row>
    <row r="149" spans="1:12" s="74" customFormat="1">
      <c r="A149" s="74" t="s">
        <v>229</v>
      </c>
      <c r="B149" s="74">
        <v>425.68965466666668</v>
      </c>
      <c r="C149" s="74">
        <v>2744.9104963333334</v>
      </c>
      <c r="D149" s="74">
        <v>1499.2069656666665</v>
      </c>
      <c r="E149" s="74">
        <v>1</v>
      </c>
      <c r="F149" s="74" t="s">
        <v>230</v>
      </c>
      <c r="J149" s="74" t="str">
        <f>VLOOKUP($A149,[1]multiclass!$A$3:$L$143,11,0)</f>
        <v>heat shock</v>
      </c>
      <c r="L149" s="40">
        <f t="shared" si="7"/>
        <v>2319.2208416666667</v>
      </c>
    </row>
    <row r="150" spans="1:12" s="74" customFormat="1">
      <c r="A150" s="74" t="s">
        <v>150</v>
      </c>
      <c r="B150" s="74">
        <v>5857.8586339999993</v>
      </c>
      <c r="C150" s="74">
        <v>32644.014076666663</v>
      </c>
      <c r="D150" s="74">
        <v>14670.645686666669</v>
      </c>
      <c r="E150" s="74">
        <v>1</v>
      </c>
      <c r="F150" s="74" t="s">
        <v>151</v>
      </c>
      <c r="J150" s="74" t="str">
        <f>VLOOKUP($A150,[1]multiclass!$A$3:$L$143,11,0)</f>
        <v>heat shock</v>
      </c>
      <c r="L150" s="40">
        <f t="shared" si="7"/>
        <v>26786.155442666663</v>
      </c>
    </row>
    <row r="151" spans="1:12" s="74" customFormat="1">
      <c r="A151" s="74" t="s">
        <v>178</v>
      </c>
      <c r="B151" s="74">
        <v>1804.3911183333332</v>
      </c>
      <c r="C151" s="74">
        <v>5635.1879896666678</v>
      </c>
      <c r="D151" s="74">
        <v>2232.9132993333333</v>
      </c>
      <c r="E151" s="74">
        <v>1</v>
      </c>
      <c r="F151" s="74" t="s">
        <v>179</v>
      </c>
      <c r="J151" s="74" t="str">
        <f>VLOOKUP($A151,[1]multiclass!$A$3:$L$143,11,0)</f>
        <v>heat shock</v>
      </c>
      <c r="L151" s="40">
        <f t="shared" si="7"/>
        <v>3830.7968713333348</v>
      </c>
    </row>
    <row r="152" spans="1:12" s="74" customFormat="1">
      <c r="A152" s="74" t="s">
        <v>27</v>
      </c>
      <c r="B152" s="74">
        <v>4228.222279333334</v>
      </c>
      <c r="C152" s="74">
        <v>16207.689296666669</v>
      </c>
      <c r="D152" s="74">
        <v>15127.719649999999</v>
      </c>
      <c r="E152" s="74">
        <v>1</v>
      </c>
      <c r="F152" s="74" t="s">
        <v>28</v>
      </c>
      <c r="J152" s="74" t="str">
        <f>VLOOKUP($A152,[1]multiclass!$A$3:$L$143,11,0)</f>
        <v xml:space="preserve">heat shock </v>
      </c>
      <c r="L152" s="40">
        <f t="shared" si="7"/>
        <v>11979.467017333336</v>
      </c>
    </row>
    <row r="153" spans="1:12" s="74" customFormat="1">
      <c r="A153" s="74" t="s">
        <v>152</v>
      </c>
      <c r="B153" s="74">
        <v>5435.4968773333339</v>
      </c>
      <c r="C153" s="74">
        <v>23593.052029999995</v>
      </c>
      <c r="D153" s="74">
        <v>15584.284703333333</v>
      </c>
      <c r="E153" s="74">
        <v>1</v>
      </c>
      <c r="F153" s="74" t="s">
        <v>153</v>
      </c>
      <c r="J153" s="74" t="str">
        <f>VLOOKUP($A153,[1]multiclass!$A$3:$L$143,11,0)</f>
        <v xml:space="preserve">heat shock </v>
      </c>
      <c r="L153" s="40">
        <f t="shared" si="7"/>
        <v>18157.55515266666</v>
      </c>
    </row>
    <row r="154" spans="1:12" s="74" customFormat="1">
      <c r="A154" s="74" t="s">
        <v>188</v>
      </c>
      <c r="B154" s="74">
        <v>1326.0030895</v>
      </c>
      <c r="C154" s="74">
        <v>6721.1345249999986</v>
      </c>
      <c r="D154" s="74">
        <v>2709.7671609999998</v>
      </c>
      <c r="E154" s="74">
        <v>1</v>
      </c>
      <c r="F154" s="74" t="s">
        <v>189</v>
      </c>
      <c r="J154" s="74" t="str">
        <f>VLOOKUP($A154,[1]multiclass!$A$3:$L$143,11,0)</f>
        <v xml:space="preserve">heat shock Arabidopsis immunophilins ROF1 (AtFKBP62) and ROF2 (AtFKBP65) exhibit tissue specificity, are heat-stress response, and bind HSP90 </v>
      </c>
      <c r="L154" s="40">
        <f t="shared" si="7"/>
        <v>5395.1314354999986</v>
      </c>
    </row>
    <row r="155" spans="1:12" s="74" customFormat="1">
      <c r="A155" s="74" t="s">
        <v>175</v>
      </c>
      <c r="B155" s="74">
        <v>1887.0734516666664</v>
      </c>
      <c r="C155" s="74">
        <v>15254.780913666667</v>
      </c>
      <c r="D155" s="74">
        <v>11113.507357666667</v>
      </c>
      <c r="E155" s="74">
        <v>1</v>
      </c>
      <c r="F155" s="74" t="s">
        <v>176</v>
      </c>
      <c r="J155" s="74" t="str">
        <f>VLOOKUP($A155,[1]multiclass!$A$3:$L$143,11,0)</f>
        <v>hormone repressed</v>
      </c>
      <c r="L155" s="40">
        <f t="shared" si="7"/>
        <v>13367.707462</v>
      </c>
    </row>
    <row r="156" spans="1:12" s="74" customFormat="1">
      <c r="A156" s="74" t="s">
        <v>204</v>
      </c>
      <c r="B156" s="74">
        <v>980.42316323333341</v>
      </c>
      <c r="C156" s="74">
        <v>3289.6691699999997</v>
      </c>
      <c r="D156" s="74">
        <v>2162.0139423333335</v>
      </c>
      <c r="E156" s="74">
        <v>1</v>
      </c>
      <c r="F156" s="74" t="s">
        <v>205</v>
      </c>
      <c r="J156" s="74" t="str">
        <f>VLOOKUP($A156,[1]multiclass!$A$3:$L$143,11,0)</f>
        <v xml:space="preserve">metabolism lipid </v>
      </c>
      <c r="L156" s="40">
        <f t="shared" si="7"/>
        <v>2309.2460067666661</v>
      </c>
    </row>
    <row r="157" spans="1:12" s="74" customFormat="1">
      <c r="A157" s="74" t="s">
        <v>457</v>
      </c>
      <c r="B157" s="74">
        <v>186.07632453333335</v>
      </c>
      <c r="C157" s="74">
        <v>539.02302210000005</v>
      </c>
      <c r="D157" s="74">
        <v>207.20545623333336</v>
      </c>
      <c r="E157" s="74">
        <v>1</v>
      </c>
      <c r="F157" s="74" t="s">
        <v>458</v>
      </c>
      <c r="J157" s="74" t="str">
        <f>VLOOKUP($A157,[1]multiclass!$A$3:$L$143,11,0)</f>
        <v>oxidation reduction</v>
      </c>
      <c r="L157" s="40">
        <f t="shared" si="7"/>
        <v>352.94669756666667</v>
      </c>
    </row>
    <row r="158" spans="1:12" s="74" customFormat="1">
      <c r="A158" s="74" t="s">
        <v>459</v>
      </c>
      <c r="B158" s="74">
        <v>570.18021069999998</v>
      </c>
      <c r="C158" s="74">
        <v>658.34377373333336</v>
      </c>
      <c r="D158" s="74">
        <v>152.56560723666666</v>
      </c>
      <c r="E158" s="74">
        <v>1</v>
      </c>
      <c r="F158" s="74" t="s">
        <v>460</v>
      </c>
      <c r="J158" s="74" t="str">
        <f>VLOOKUP($A158,[1]multiclass!$A$3:$L$143,11,0)</f>
        <v xml:space="preserve">signal transduction phototropic response </v>
      </c>
      <c r="L158" s="40">
        <f t="shared" si="7"/>
        <v>88.163563033333389</v>
      </c>
    </row>
    <row r="159" spans="1:12" s="74" customFormat="1">
      <c r="A159" s="74" t="s">
        <v>223</v>
      </c>
      <c r="B159" s="74">
        <v>521.86164859999997</v>
      </c>
      <c r="C159" s="74">
        <v>1809.3205216666665</v>
      </c>
      <c r="D159" s="74">
        <v>1613.2210823333332</v>
      </c>
      <c r="E159" s="74">
        <v>1</v>
      </c>
      <c r="F159" s="74" t="s">
        <v>224</v>
      </c>
      <c r="J159" s="74" t="str">
        <f>VLOOKUP($A159,[1]multiclass!$A$3:$L$143,11,0)</f>
        <v>transcription</v>
      </c>
      <c r="L159" s="40">
        <f t="shared" si="7"/>
        <v>1287.4588730666665</v>
      </c>
    </row>
    <row r="160" spans="1:12" s="74" customFormat="1">
      <c r="A160" s="74" t="s">
        <v>225</v>
      </c>
      <c r="B160" s="74">
        <v>500.0045834</v>
      </c>
      <c r="C160" s="74">
        <v>2021.0354990000003</v>
      </c>
      <c r="D160" s="74">
        <v>1356.8430785</v>
      </c>
      <c r="E160" s="74">
        <v>1</v>
      </c>
      <c r="F160" s="74" t="s">
        <v>226</v>
      </c>
      <c r="J160" s="74" t="str">
        <f>VLOOKUP($A160,[1]multiclass!$A$3:$L$143,11,0)</f>
        <v>unknown</v>
      </c>
      <c r="L160" s="40">
        <f t="shared" si="7"/>
        <v>1521.0309156000003</v>
      </c>
    </row>
    <row r="161" spans="1:12" s="74" customFormat="1">
      <c r="A161" s="74" t="s">
        <v>218</v>
      </c>
      <c r="B161" s="74">
        <v>587.08483526666669</v>
      </c>
      <c r="C161" s="74">
        <v>3669.2518280000004</v>
      </c>
      <c r="D161" s="74">
        <v>1589.7655366666668</v>
      </c>
      <c r="E161" s="74">
        <v>1</v>
      </c>
      <c r="F161" s="74" t="s">
        <v>464</v>
      </c>
      <c r="J161" s="74" t="str">
        <f>VLOOKUP($A161,[1]multiclass!$A$3:$L$143,11,0)</f>
        <v>unknown</v>
      </c>
      <c r="L161" s="40">
        <f t="shared" si="7"/>
        <v>3082.1669927333337</v>
      </c>
    </row>
    <row r="162" spans="1:12" s="74" customFormat="1">
      <c r="A162" s="74" t="s">
        <v>216</v>
      </c>
      <c r="B162" s="74">
        <v>763.65228109999998</v>
      </c>
      <c r="C162" s="74">
        <v>5100.5235623333328</v>
      </c>
      <c r="D162" s="74">
        <v>1989.5161406666666</v>
      </c>
      <c r="E162" s="74">
        <v>1</v>
      </c>
      <c r="F162" s="74" t="s">
        <v>217</v>
      </c>
      <c r="J162" s="74" t="str">
        <f>VLOOKUP($A162,[1]multiclass!$A$3:$L$143,11,0)</f>
        <v>unknown</v>
      </c>
      <c r="L162" s="40">
        <f t="shared" si="7"/>
        <v>4336.8712812333324</v>
      </c>
    </row>
    <row r="163" spans="1:12" s="74" customFormat="1">
      <c r="A163" s="74" t="s">
        <v>202</v>
      </c>
      <c r="B163" s="74">
        <v>993.0160439</v>
      </c>
      <c r="C163" s="74">
        <v>4820.6561670000001</v>
      </c>
      <c r="D163" s="74">
        <v>2102.3814226666668</v>
      </c>
      <c r="E163" s="74">
        <v>1</v>
      </c>
      <c r="F163" s="74" t="s">
        <v>203</v>
      </c>
      <c r="J163" s="74" t="str">
        <f>VLOOKUP($A163,[1]multiclass!$A$3:$L$143,11,0)</f>
        <v>unknown</v>
      </c>
      <c r="L163" s="40">
        <f t="shared" si="7"/>
        <v>3827.6401231</v>
      </c>
    </row>
    <row r="164" spans="1:12" s="74" customFormat="1">
      <c r="A164" s="74" t="s">
        <v>235</v>
      </c>
      <c r="B164" s="74">
        <v>267.44489976666665</v>
      </c>
      <c r="C164" s="74">
        <v>950.68636033333348</v>
      </c>
      <c r="D164" s="74">
        <v>458.68746806666667</v>
      </c>
      <c r="E164" s="74">
        <v>1</v>
      </c>
      <c r="F164" s="74" t="s">
        <v>464</v>
      </c>
      <c r="J164" s="74" t="str">
        <f>VLOOKUP($A164,[1]multiclass!$A$3:$L$143,11,0)</f>
        <v>unknown</v>
      </c>
      <c r="L164" s="40">
        <f t="shared" si="7"/>
        <v>683.24146056666677</v>
      </c>
    </row>
    <row r="165" spans="1:12" s="74" customFormat="1">
      <c r="A165" s="74" t="s">
        <v>172</v>
      </c>
      <c r="B165" s="74">
        <v>2090.0971733333331</v>
      </c>
      <c r="C165" s="74">
        <v>6522.983975666667</v>
      </c>
      <c r="D165" s="74">
        <v>3565.3934403333333</v>
      </c>
      <c r="E165" s="74">
        <v>1</v>
      </c>
      <c r="F165" s="74" t="s">
        <v>173</v>
      </c>
      <c r="J165" s="74" t="str">
        <f>VLOOKUP($A165,[1]multiclass!$A$3:$L$143,11,0)</f>
        <v>unknown</v>
      </c>
      <c r="L165" s="40">
        <f t="shared" si="7"/>
        <v>4432.8868023333343</v>
      </c>
    </row>
    <row r="166" spans="1:12" s="74" customFormat="1">
      <c r="A166" s="74" t="s">
        <v>146</v>
      </c>
      <c r="B166" s="74">
        <v>10629.659410333332</v>
      </c>
      <c r="C166" s="74">
        <v>30648.496513333335</v>
      </c>
      <c r="D166" s="74">
        <v>16785.62861</v>
      </c>
      <c r="E166" s="74">
        <v>1</v>
      </c>
      <c r="F166" s="74" t="s">
        <v>147</v>
      </c>
      <c r="J166" s="74" t="str">
        <f>VLOOKUP($A166,[1]multiclass!$A$3:$L$143,11,0)</f>
        <v>unknown</v>
      </c>
      <c r="L166" s="40">
        <f t="shared" si="7"/>
        <v>20018.837103000005</v>
      </c>
    </row>
    <row r="167" spans="1:12" s="74" customFormat="1">
      <c r="A167" s="74" t="s">
        <v>174</v>
      </c>
      <c r="B167" s="74">
        <v>2037.3750840000002</v>
      </c>
      <c r="C167" s="74">
        <v>6636.2497443333341</v>
      </c>
      <c r="D167" s="74">
        <v>2997.9377973333335</v>
      </c>
      <c r="E167" s="74">
        <v>1</v>
      </c>
      <c r="F167" s="74" t="s">
        <v>464</v>
      </c>
      <c r="J167" s="74" t="str">
        <f>VLOOKUP($A167,[1]multiclass!$A$3:$L$143,11,0)</f>
        <v>unknown</v>
      </c>
      <c r="L167" s="40">
        <f t="shared" si="7"/>
        <v>4598.8746603333338</v>
      </c>
    </row>
    <row r="168" spans="1:12" s="74" customFormat="1">
      <c r="A168" s="74" t="s">
        <v>127</v>
      </c>
      <c r="B168" s="74">
        <v>12055.094077</v>
      </c>
      <c r="C168" s="74">
        <v>2173.0484733333328</v>
      </c>
      <c r="D168" s="74">
        <v>3899.8059560000002</v>
      </c>
      <c r="E168" s="74">
        <v>2</v>
      </c>
      <c r="F168" s="74" t="s">
        <v>128</v>
      </c>
      <c r="J168" s="74" t="str">
        <f>VLOOKUP($A168,[1]multiclass!$A$3:$L$143,11,0)</f>
        <v xml:space="preserve">hormone </v>
      </c>
      <c r="L168" s="40">
        <f t="shared" si="7"/>
        <v>-9882.0456036666674</v>
      </c>
    </row>
    <row r="169" spans="1:12" s="74" customFormat="1">
      <c r="A169" s="74" t="s">
        <v>114</v>
      </c>
      <c r="B169" s="74">
        <v>20415.890810000001</v>
      </c>
      <c r="C169" s="74">
        <v>4413.9965026666659</v>
      </c>
      <c r="D169" s="74">
        <v>8333.3040089999995</v>
      </c>
      <c r="E169" s="74">
        <v>2</v>
      </c>
      <c r="F169" s="74" t="s">
        <v>115</v>
      </c>
      <c r="J169" s="74" t="str">
        <f>VLOOKUP($A169,[1]multiclass!$A$3:$L$143,11,0)</f>
        <v>metabolism</v>
      </c>
      <c r="L169" s="40">
        <f t="shared" si="7"/>
        <v>-16001.894307333336</v>
      </c>
    </row>
    <row r="170" spans="1:12" s="74" customFormat="1">
      <c r="A170" s="74" t="s">
        <v>133</v>
      </c>
      <c r="B170" s="74">
        <v>8484.6708483333332</v>
      </c>
      <c r="C170" s="74">
        <v>1343.3028523333332</v>
      </c>
      <c r="D170" s="74">
        <v>2671.459738</v>
      </c>
      <c r="E170" s="74">
        <v>2</v>
      </c>
      <c r="F170" s="74" t="s">
        <v>134</v>
      </c>
      <c r="J170" s="74" t="str">
        <f>VLOOKUP($A170,[1]multiclass!$A$3:$L$143,11,0)</f>
        <v>oxidation reduction</v>
      </c>
      <c r="L170" s="40">
        <f t="shared" si="7"/>
        <v>-7141.3679959999999</v>
      </c>
    </row>
    <row r="171" spans="1:12" s="74" customFormat="1">
      <c r="A171" s="74" t="s">
        <v>196</v>
      </c>
      <c r="B171" s="74">
        <v>1208.1418489666667</v>
      </c>
      <c r="C171" s="74">
        <v>5714.2172813333336</v>
      </c>
      <c r="D171" s="74">
        <v>6261.3620486666659</v>
      </c>
      <c r="E171" s="74">
        <v>3</v>
      </c>
      <c r="F171" s="74" t="s">
        <v>197</v>
      </c>
      <c r="J171" s="74" t="s">
        <v>48</v>
      </c>
      <c r="L171" s="40">
        <f t="shared" si="7"/>
        <v>4506.075432366667</v>
      </c>
    </row>
    <row r="172" spans="1:12" s="74" customFormat="1">
      <c r="A172" s="74" t="s">
        <v>353</v>
      </c>
      <c r="B172" s="74">
        <v>1256.9324349999999</v>
      </c>
      <c r="C172" s="74">
        <v>2975.9588229999995</v>
      </c>
      <c r="D172" s="74">
        <v>5066.7488683333331</v>
      </c>
      <c r="E172" s="74">
        <v>3</v>
      </c>
      <c r="F172" s="74" t="s">
        <v>464</v>
      </c>
      <c r="J172" s="74" t="str">
        <f>VLOOKUP($A172,[1]multiclass!$A$3:$L$143,11,0)</f>
        <v>unknown</v>
      </c>
      <c r="L172" s="40">
        <f t="shared" si="7"/>
        <v>1719.0263879999995</v>
      </c>
    </row>
    <row r="173" spans="1:12" s="74" customFormat="1">
      <c r="A173" s="74" t="s">
        <v>13</v>
      </c>
      <c r="B173" s="74">
        <v>1470.2584433333332</v>
      </c>
      <c r="C173" s="74">
        <v>560.74933763333331</v>
      </c>
      <c r="D173" s="74">
        <v>164.04556826666666</v>
      </c>
      <c r="E173" s="74">
        <v>4</v>
      </c>
      <c r="F173" s="74" t="s">
        <v>14</v>
      </c>
      <c r="J173" s="74" t="str">
        <f>VLOOKUP($A173,[1]multiclass!$A$3:$L$143,11,0)</f>
        <v>development</v>
      </c>
      <c r="L173" s="40">
        <f t="shared" si="7"/>
        <v>-909.50910569999985</v>
      </c>
    </row>
    <row r="174" spans="1:12" s="74" customFormat="1">
      <c r="A174" s="74" t="s">
        <v>265</v>
      </c>
      <c r="B174" s="74">
        <v>9883.0698286666666</v>
      </c>
      <c r="C174" s="74">
        <v>2593.0123269999999</v>
      </c>
      <c r="D174" s="74">
        <v>2233.9475509999997</v>
      </c>
      <c r="E174" s="74">
        <v>4</v>
      </c>
      <c r="F174" s="74" t="s">
        <v>266</v>
      </c>
      <c r="J174" s="74" t="str">
        <f>VLOOKUP($A174,[1]multiclass!$A$3:$L$143,11,0)</f>
        <v>development</v>
      </c>
      <c r="L174" s="40">
        <f t="shared" si="7"/>
        <v>-7290.0575016666662</v>
      </c>
    </row>
    <row r="175" spans="1:12" s="74" customFormat="1">
      <c r="A175" s="74" t="s">
        <v>270</v>
      </c>
      <c r="B175" s="74">
        <v>951.07064726666658</v>
      </c>
      <c r="C175" s="74">
        <v>433.32679276666664</v>
      </c>
      <c r="D175" s="74">
        <v>140.44957210000001</v>
      </c>
      <c r="E175" s="74">
        <v>4</v>
      </c>
      <c r="F175" s="74" t="s">
        <v>271</v>
      </c>
      <c r="J175" s="74" t="str">
        <f>VLOOKUP($A175,[1]multiclass!$A$3:$L$143,11,0)</f>
        <v>heat shock</v>
      </c>
      <c r="L175" s="40">
        <f t="shared" si="7"/>
        <v>-517.7438545</v>
      </c>
    </row>
    <row r="176" spans="1:12" s="74" customFormat="1">
      <c r="A176" s="74" t="s">
        <v>289</v>
      </c>
      <c r="B176" s="74">
        <v>20690.702763333331</v>
      </c>
      <c r="C176" s="74">
        <v>9299.8842561333349</v>
      </c>
      <c r="D176" s="74">
        <v>1622.6057026033332</v>
      </c>
      <c r="E176" s="74">
        <v>4</v>
      </c>
      <c r="F176" s="74" t="s">
        <v>290</v>
      </c>
      <c r="J176" s="74" t="str">
        <f>VLOOKUP($A176,[1]multiclass!$A$3:$L$143,11,0)</f>
        <v>metabolism</v>
      </c>
      <c r="L176" s="40">
        <f t="shared" si="7"/>
        <v>-11390.818507199996</v>
      </c>
    </row>
    <row r="177" spans="1:12" s="74" customFormat="1">
      <c r="A177" s="74" t="s">
        <v>33</v>
      </c>
      <c r="B177" s="74">
        <v>16566.602766666667</v>
      </c>
      <c r="C177" s="74">
        <v>6640.8802416000008</v>
      </c>
      <c r="D177" s="74">
        <v>827.03827823333324</v>
      </c>
      <c r="E177" s="74">
        <v>4</v>
      </c>
      <c r="F177" s="74" t="s">
        <v>34</v>
      </c>
      <c r="J177" s="74" t="str">
        <f>VLOOKUP($A177,[1]multiclass!$A$3:$L$143,11,0)</f>
        <v>metabolism</v>
      </c>
      <c r="L177" s="40">
        <f t="shared" si="7"/>
        <v>-9925.722525066667</v>
      </c>
    </row>
    <row r="178" spans="1:12" s="74" customFormat="1">
      <c r="A178" s="74" t="s">
        <v>299</v>
      </c>
      <c r="B178" s="74">
        <v>3498.2861109999999</v>
      </c>
      <c r="C178" s="74">
        <v>1505.3788277000001</v>
      </c>
      <c r="D178" s="74">
        <v>380.85911749999997</v>
      </c>
      <c r="E178" s="74">
        <v>4</v>
      </c>
      <c r="F178" s="74" t="s">
        <v>300</v>
      </c>
      <c r="J178" s="74" t="str">
        <f>VLOOKUP($A178,[1]multiclass!$A$3:$L$143,11,0)</f>
        <v>metabolism carbon utilization</v>
      </c>
      <c r="L178" s="40">
        <f t="shared" si="7"/>
        <v>-1992.9072832999998</v>
      </c>
    </row>
    <row r="179" spans="1:12" s="74" customFormat="1">
      <c r="A179" s="74" t="s">
        <v>302</v>
      </c>
      <c r="B179" s="74">
        <v>1385.4706528333334</v>
      </c>
      <c r="C179" s="74">
        <v>531.47745816666668</v>
      </c>
      <c r="D179" s="74">
        <v>281.19110929999999</v>
      </c>
      <c r="E179" s="74">
        <v>4</v>
      </c>
      <c r="F179" s="74" t="s">
        <v>303</v>
      </c>
      <c r="J179" s="74" t="str">
        <f>VLOOKUP($A179,[1]multiclass!$A$3:$L$143,11,0)</f>
        <v>metabolism lignin</v>
      </c>
      <c r="L179" s="40">
        <f t="shared" si="7"/>
        <v>-853.99319466666668</v>
      </c>
    </row>
    <row r="180" spans="1:12" s="74" customFormat="1">
      <c r="A180" s="74" t="s">
        <v>46</v>
      </c>
      <c r="B180" s="74">
        <v>88191.431469999996</v>
      </c>
      <c r="C180" s="74">
        <v>15745.213267433333</v>
      </c>
      <c r="D180" s="74">
        <v>570.09603363333338</v>
      </c>
      <c r="E180" s="74">
        <v>4</v>
      </c>
      <c r="F180" s="74" t="s">
        <v>47</v>
      </c>
      <c r="J180" s="74" t="str">
        <f>VLOOKUP($A180,[1]multiclass!$A$3:$L$143,11,0)</f>
        <v>oxidation reduction</v>
      </c>
      <c r="L180" s="40">
        <f t="shared" si="7"/>
        <v>-72446.21820256667</v>
      </c>
    </row>
    <row r="181" spans="1:12" s="74" customFormat="1">
      <c r="A181" s="74" t="s">
        <v>51</v>
      </c>
      <c r="B181" s="74">
        <v>20154.36766966667</v>
      </c>
      <c r="C181" s="74">
        <v>1854.3933673333333</v>
      </c>
      <c r="D181" s="74">
        <v>900.1432781333333</v>
      </c>
      <c r="E181" s="74">
        <v>4</v>
      </c>
      <c r="F181" s="74" t="s">
        <v>52</v>
      </c>
      <c r="J181" s="74" t="str">
        <f>VLOOKUP($A181,[1]multiclass!$A$3:$L$143,11,0)</f>
        <v>protection</v>
      </c>
      <c r="L181" s="40">
        <f t="shared" si="7"/>
        <v>-18299.974302333336</v>
      </c>
    </row>
    <row r="182" spans="1:12" s="74" customFormat="1">
      <c r="A182" s="74" t="s">
        <v>60</v>
      </c>
      <c r="B182" s="74">
        <v>29508.030513333331</v>
      </c>
      <c r="C182" s="74">
        <v>15451.830189833332</v>
      </c>
      <c r="D182" s="74">
        <v>247.72228079999999</v>
      </c>
      <c r="E182" s="74">
        <v>4</v>
      </c>
      <c r="F182" s="74" t="s">
        <v>61</v>
      </c>
      <c r="J182" s="74" t="str">
        <f>VLOOKUP($A182,[1]multiclass!$A$3:$L$143,11,0)</f>
        <v>signal transduction, cell surface receptor linked signaling pathway</v>
      </c>
      <c r="L182" s="40">
        <f t="shared" si="7"/>
        <v>-14056.200323499999</v>
      </c>
    </row>
    <row r="183" spans="1:12" s="74" customFormat="1">
      <c r="A183" s="74" t="s">
        <v>62</v>
      </c>
      <c r="B183" s="74">
        <v>43862.734470333329</v>
      </c>
      <c r="C183" s="74">
        <v>3512.4089676666663</v>
      </c>
      <c r="D183" s="74">
        <v>1017.3648711666666</v>
      </c>
      <c r="E183" s="74">
        <v>4</v>
      </c>
      <c r="F183" s="74" t="s">
        <v>63</v>
      </c>
      <c r="J183" s="74" t="str">
        <f>VLOOKUP($A183,[1]multiclass!$A$3:$L$143,11,0)</f>
        <v>stress response</v>
      </c>
      <c r="L183" s="40">
        <f t="shared" si="7"/>
        <v>-40350.325502666659</v>
      </c>
    </row>
    <row r="184" spans="1:12" s="74" customFormat="1">
      <c r="A184" s="74" t="s">
        <v>66</v>
      </c>
      <c r="B184" s="74">
        <v>88191.431469999996</v>
      </c>
      <c r="C184" s="74">
        <v>15440.070463299999</v>
      </c>
      <c r="D184" s="74">
        <v>249.88925326666666</v>
      </c>
      <c r="E184" s="74">
        <v>4</v>
      </c>
      <c r="F184" s="74" t="s">
        <v>67</v>
      </c>
      <c r="J184" s="74" t="str">
        <f>VLOOKUP($A184,[1]multiclass!$A$3:$L$143,11,0)</f>
        <v>stress response</v>
      </c>
      <c r="L184" s="40">
        <f t="shared" si="7"/>
        <v>-72751.361006699997</v>
      </c>
    </row>
    <row r="185" spans="1:12" s="74" customFormat="1">
      <c r="A185" s="74" t="s">
        <v>91</v>
      </c>
      <c r="B185" s="74">
        <v>23443.335886666668</v>
      </c>
      <c r="C185" s="74">
        <v>10273.477604599999</v>
      </c>
      <c r="D185" s="74">
        <v>283.70720963333332</v>
      </c>
      <c r="E185" s="74">
        <v>4</v>
      </c>
      <c r="F185" s="74" t="s">
        <v>92</v>
      </c>
      <c r="J185" s="74" t="str">
        <f>VLOOKUP($A185,[1]multiclass!$A$3:$L$143,11,0)</f>
        <v>unknown</v>
      </c>
      <c r="L185" s="40">
        <f t="shared" si="7"/>
        <v>-13169.858282066669</v>
      </c>
    </row>
    <row r="186" spans="1:12" s="74" customFormat="1">
      <c r="A186" s="74" t="s">
        <v>64</v>
      </c>
      <c r="B186" s="74">
        <v>61899.185490000003</v>
      </c>
      <c r="C186" s="74">
        <v>11215.801017733334</v>
      </c>
      <c r="D186" s="74">
        <v>241.09752056666665</v>
      </c>
      <c r="E186" s="74">
        <v>4</v>
      </c>
      <c r="F186" s="74" t="s">
        <v>65</v>
      </c>
      <c r="J186" s="74" t="str">
        <f>VLOOKUP($A186,[1]multiclass!$A$3:$L$143,11,0)</f>
        <v>unknown</v>
      </c>
      <c r="L186" s="40">
        <f t="shared" si="7"/>
        <v>-50683.384472266669</v>
      </c>
    </row>
    <row r="187" spans="1:12" s="74" customFormat="1">
      <c r="L187" s="40">
        <f t="shared" si="6"/>
        <v>0</v>
      </c>
    </row>
    <row r="188" spans="1:12" s="74" customFormat="1">
      <c r="L188" s="40">
        <f t="shared" si="6"/>
        <v>0</v>
      </c>
    </row>
    <row r="189" spans="1:12" s="74" customFormat="1">
      <c r="A189" s="75" t="s">
        <v>482</v>
      </c>
      <c r="L189" s="40">
        <f t="shared" si="6"/>
        <v>0</v>
      </c>
    </row>
    <row r="190" spans="1:12" s="74" customFormat="1">
      <c r="A190" s="74" t="s">
        <v>382</v>
      </c>
      <c r="B190" s="74">
        <v>626.79972580000003</v>
      </c>
      <c r="C190" s="74">
        <v>5426.4833980000003</v>
      </c>
      <c r="D190" s="74">
        <v>731.38362753333331</v>
      </c>
      <c r="E190" s="74">
        <v>1</v>
      </c>
      <c r="F190" s="74" t="s">
        <v>383</v>
      </c>
      <c r="J190" s="74" t="str">
        <f>VLOOKUP($A190,[1]multiclass!$A$3:$L$143,11,0)</f>
        <v>heat shock</v>
      </c>
      <c r="L190" s="40">
        <f t="shared" si="6"/>
        <v>4799.6836722000007</v>
      </c>
    </row>
    <row r="191" spans="1:12" s="74" customFormat="1">
      <c r="A191" s="74" t="s">
        <v>376</v>
      </c>
      <c r="B191" s="74">
        <v>1753.9389903333333</v>
      </c>
      <c r="C191" s="74">
        <v>9902.2708766666674</v>
      </c>
      <c r="D191" s="74">
        <v>2020.0388316666667</v>
      </c>
      <c r="E191" s="74">
        <v>1</v>
      </c>
      <c r="F191" s="74" t="s">
        <v>377</v>
      </c>
      <c r="J191" s="74" t="str">
        <f>VLOOKUP($A191,[1]multiclass!$A$3:$L$143,11,0)</f>
        <v>heat shock</v>
      </c>
      <c r="L191" s="40">
        <f t="shared" si="6"/>
        <v>8148.3318863333343</v>
      </c>
    </row>
    <row r="192" spans="1:12" s="74" customFormat="1">
      <c r="A192" s="74" t="s">
        <v>470</v>
      </c>
      <c r="B192" s="74">
        <v>131.58612333333335</v>
      </c>
      <c r="C192" s="74">
        <v>422.91779453333334</v>
      </c>
      <c r="D192" s="74">
        <v>403.46215106666659</v>
      </c>
      <c r="E192" s="74">
        <v>1</v>
      </c>
      <c r="F192" s="74" t="s">
        <v>471</v>
      </c>
      <c r="J192" s="74" t="str">
        <f>VLOOKUP($A192,[1]multiclass!$A$3:$L$143,11,0)</f>
        <v>oxidation reduction</v>
      </c>
      <c r="L192" s="40">
        <f t="shared" si="6"/>
        <v>291.33167119999996</v>
      </c>
    </row>
    <row r="193" spans="1:12" s="74" customFormat="1">
      <c r="A193" s="74" t="s">
        <v>390</v>
      </c>
      <c r="B193" s="74">
        <v>612.4467079333333</v>
      </c>
      <c r="C193" s="74">
        <v>584.45597913333336</v>
      </c>
      <c r="D193" s="74">
        <v>1949.9163276666666</v>
      </c>
      <c r="E193" s="74">
        <v>2</v>
      </c>
      <c r="F193" s="74" t="s">
        <v>391</v>
      </c>
      <c r="J193" s="74" t="str">
        <f>VLOOKUP($A193,[1]multiclass!$A$3:$L$143,11,0)</f>
        <v xml:space="preserve">development </v>
      </c>
      <c r="L193" s="40">
        <f t="shared" si="6"/>
        <v>-27.990728799999943</v>
      </c>
    </row>
    <row r="194" spans="1:12" s="74" customFormat="1">
      <c r="A194" s="74" t="s">
        <v>473</v>
      </c>
      <c r="B194" s="74">
        <v>412.50400183333335</v>
      </c>
      <c r="C194" s="74">
        <v>389.16045396666664</v>
      </c>
      <c r="D194" s="74">
        <v>1250.0489970333331</v>
      </c>
      <c r="E194" s="74">
        <v>2</v>
      </c>
      <c r="F194" s="74" t="s">
        <v>474</v>
      </c>
      <c r="J194" s="74" t="str">
        <f>VLOOKUP($A194,[1]multiclass!$A$3:$L$143,11,0)</f>
        <v>signal transduction</v>
      </c>
      <c r="L194" s="40">
        <f t="shared" si="6"/>
        <v>-23.343547866666711</v>
      </c>
    </row>
    <row r="195" spans="1:12" s="74" customFormat="1">
      <c r="A195" s="74" t="s">
        <v>422</v>
      </c>
      <c r="B195" s="74">
        <v>60080.380278933328</v>
      </c>
      <c r="C195" s="74">
        <v>2914.1112213333331</v>
      </c>
      <c r="D195" s="74">
        <v>56633.400010000005</v>
      </c>
      <c r="E195" s="74">
        <v>2</v>
      </c>
      <c r="F195" s="74" t="s">
        <v>423</v>
      </c>
      <c r="J195" s="74" t="str">
        <f>VLOOKUP($A195,[1]multiclass!$A$3:$L$143,11,0)</f>
        <v>stress response</v>
      </c>
      <c r="L195" s="40">
        <f t="shared" si="6"/>
        <v>-57166.269057599995</v>
      </c>
    </row>
    <row r="196" spans="1:12" s="74" customFormat="1">
      <c r="A196" s="74" t="s">
        <v>475</v>
      </c>
      <c r="B196" s="74">
        <v>3338.1152856666668</v>
      </c>
      <c r="C196" s="74">
        <v>3020.6553346666665</v>
      </c>
      <c r="D196" s="74">
        <v>8866.6702316666651</v>
      </c>
      <c r="E196" s="74">
        <v>2</v>
      </c>
      <c r="F196" s="74" t="s">
        <v>464</v>
      </c>
      <c r="J196" s="74" t="str">
        <f>VLOOKUP($A196,[1]multiclass!$A$3:$L$143,11,0)</f>
        <v>unknown</v>
      </c>
      <c r="L196" s="40">
        <f t="shared" si="6"/>
        <v>-317.45995100000027</v>
      </c>
    </row>
    <row r="197" spans="1:12" s="74" customFormat="1">
      <c r="A197" s="74" t="s">
        <v>274</v>
      </c>
      <c r="B197" s="74">
        <v>2283.7749779999999</v>
      </c>
      <c r="C197" s="74">
        <v>6083.3195866666674</v>
      </c>
      <c r="D197" s="74">
        <v>6231.5730446666666</v>
      </c>
      <c r="E197" s="74">
        <v>3</v>
      </c>
      <c r="F197" s="74" t="s">
        <v>275</v>
      </c>
      <c r="J197" s="74" t="str">
        <f>VLOOKUP($A197,[1]multiclass!$A$3:$L$143,11,0)</f>
        <v>heat shock</v>
      </c>
      <c r="L197" s="40">
        <f t="shared" si="6"/>
        <v>3799.5446086666675</v>
      </c>
    </row>
    <row r="198" spans="1:12" s="74" customFormat="1">
      <c r="A198" s="74" t="s">
        <v>384</v>
      </c>
      <c r="B198" s="74">
        <v>420.6385084333333</v>
      </c>
      <c r="C198" s="74">
        <v>1969.9738559999998</v>
      </c>
      <c r="D198" s="74">
        <v>2483.0152703333333</v>
      </c>
      <c r="E198" s="74">
        <v>3</v>
      </c>
      <c r="F198" s="74" t="s">
        <v>385</v>
      </c>
      <c r="J198" s="74" t="str">
        <f>VLOOKUP($A198,[1]multiclass!$A$3:$L$143,11,0)</f>
        <v xml:space="preserve">metabolism </v>
      </c>
      <c r="L198" s="40">
        <f t="shared" si="6"/>
        <v>1549.3353475666665</v>
      </c>
    </row>
    <row r="199" spans="1:12" s="74" customFormat="1">
      <c r="A199" s="74" t="s">
        <v>415</v>
      </c>
      <c r="B199" s="74">
        <v>802.37478066666665</v>
      </c>
      <c r="C199" s="74">
        <v>2382.8343756666668</v>
      </c>
      <c r="D199" s="74">
        <v>2580.8094883333333</v>
      </c>
      <c r="E199" s="74">
        <v>3</v>
      </c>
      <c r="F199" s="74" t="s">
        <v>416</v>
      </c>
      <c r="J199" s="74" t="str">
        <f>VLOOKUP($A199,[1]multiclass!$A$3:$L$143,11,0)</f>
        <v>protection, proline metabolism</v>
      </c>
      <c r="L199" s="40">
        <f t="shared" si="6"/>
        <v>1580.4595950000003</v>
      </c>
    </row>
    <row r="200" spans="1:12" s="74" customFormat="1">
      <c r="A200" s="74" t="s">
        <v>330</v>
      </c>
      <c r="B200" s="74">
        <v>379.99597433333332</v>
      </c>
      <c r="C200" s="74">
        <v>533.46547993333331</v>
      </c>
      <c r="D200" s="74">
        <v>1523.0976956666666</v>
      </c>
      <c r="E200" s="74">
        <v>3</v>
      </c>
      <c r="F200" s="74" t="s">
        <v>331</v>
      </c>
      <c r="J200" s="74" t="str">
        <f>VLOOKUP($A200,[1]multiclass!$A$3:$L$143,11,0)</f>
        <v>signal transduction</v>
      </c>
      <c r="L200" s="40">
        <f t="shared" ref="L200:L262" si="8">C200-B200</f>
        <v>153.46950559999999</v>
      </c>
    </row>
    <row r="201" spans="1:12" s="74" customFormat="1">
      <c r="A201" s="74" t="s">
        <v>413</v>
      </c>
      <c r="B201" s="74">
        <v>849.96812506666674</v>
      </c>
      <c r="C201" s="74">
        <v>2486.9324059999999</v>
      </c>
      <c r="D201" s="74">
        <v>6893.0869186666669</v>
      </c>
      <c r="E201" s="74">
        <v>3</v>
      </c>
      <c r="F201" s="74" t="s">
        <v>414</v>
      </c>
      <c r="J201" s="74" t="str">
        <f>VLOOKUP($A201,[1]multiclass!$A$3:$L$143,11,0)</f>
        <v>stress response</v>
      </c>
      <c r="L201" s="40">
        <f t="shared" si="8"/>
        <v>1636.9642809333332</v>
      </c>
    </row>
    <row r="202" spans="1:12" s="74" customFormat="1">
      <c r="A202" s="74" t="s">
        <v>420</v>
      </c>
      <c r="B202" s="74">
        <v>621.81607316666668</v>
      </c>
      <c r="C202" s="74">
        <v>1688.5984282999998</v>
      </c>
      <c r="D202" s="74">
        <v>5056.7552439999999</v>
      </c>
      <c r="E202" s="74">
        <v>3</v>
      </c>
      <c r="F202" s="74" t="s">
        <v>421</v>
      </c>
      <c r="J202" s="74" t="str">
        <f>VLOOKUP($A202,[1]multiclass!$A$3:$L$143,11,0)</f>
        <v>stress response</v>
      </c>
      <c r="L202" s="40">
        <f t="shared" si="8"/>
        <v>1066.7823551333331</v>
      </c>
    </row>
    <row r="203" spans="1:12" s="74" customFormat="1">
      <c r="A203" s="74" t="s">
        <v>418</v>
      </c>
      <c r="B203" s="74">
        <v>1624.0391</v>
      </c>
      <c r="C203" s="74">
        <v>4665.5648690000007</v>
      </c>
      <c r="D203" s="74">
        <v>10277.966930000001</v>
      </c>
      <c r="E203" s="74">
        <v>3</v>
      </c>
      <c r="F203" s="74" t="s">
        <v>419</v>
      </c>
      <c r="J203" s="74" t="str">
        <f>VLOOKUP($A203,[1]multiclass!$A$3:$L$143,11,0)</f>
        <v>stress response</v>
      </c>
      <c r="L203" s="40">
        <f t="shared" si="8"/>
        <v>3041.5257690000008</v>
      </c>
    </row>
    <row r="204" spans="1:12" s="74" customFormat="1">
      <c r="A204" s="74" t="s">
        <v>477</v>
      </c>
      <c r="B204" s="74">
        <v>4215.7824739999996</v>
      </c>
      <c r="C204" s="74">
        <v>9784.613389666667</v>
      </c>
      <c r="D204" s="74">
        <v>13480.928283333333</v>
      </c>
      <c r="E204" s="74">
        <v>3</v>
      </c>
      <c r="F204" s="74" t="s">
        <v>464</v>
      </c>
      <c r="J204" s="74" t="str">
        <f>VLOOKUP($A204,[1]multiclass!$A$3:$L$143,11,0)</f>
        <v>unknown</v>
      </c>
      <c r="L204" s="40">
        <f t="shared" si="8"/>
        <v>5568.8309156666674</v>
      </c>
    </row>
    <row r="205" spans="1:12" s="74" customFormat="1">
      <c r="A205" s="74" t="s">
        <v>436</v>
      </c>
      <c r="B205" s="74">
        <v>683.36447193333333</v>
      </c>
      <c r="C205" s="74">
        <v>765.62462560000006</v>
      </c>
      <c r="D205" s="74">
        <v>2690.6820130000001</v>
      </c>
      <c r="E205" s="74">
        <v>3</v>
      </c>
      <c r="F205" s="74" t="s">
        <v>464</v>
      </c>
      <c r="J205" s="74" t="str">
        <f>VLOOKUP($A205,[1]multiclass!$A$3:$L$143,11,0)</f>
        <v>unknown ?</v>
      </c>
      <c r="L205" s="40">
        <f t="shared" si="8"/>
        <v>82.260153666666724</v>
      </c>
    </row>
    <row r="206" spans="1:12" s="74" customFormat="1">
      <c r="A206" s="74" t="s">
        <v>261</v>
      </c>
      <c r="B206" s="74">
        <v>2711.8660833333333</v>
      </c>
      <c r="C206" s="74">
        <v>1042.4433392666667</v>
      </c>
      <c r="D206" s="74">
        <v>595.42395036666676</v>
      </c>
      <c r="E206" s="74">
        <v>4</v>
      </c>
      <c r="F206" s="74" t="s">
        <v>262</v>
      </c>
      <c r="J206" s="74" t="str">
        <f>VLOOKUP($A206,[1]multiclass!$A$3:$L$143,11,0)</f>
        <v>development</v>
      </c>
      <c r="L206" s="40">
        <f t="shared" si="8"/>
        <v>-1669.4227440666666</v>
      </c>
    </row>
    <row r="207" spans="1:12" s="74" customFormat="1">
      <c r="A207" s="74" t="s">
        <v>259</v>
      </c>
      <c r="B207" s="74">
        <v>2316.8582199999996</v>
      </c>
      <c r="C207" s="74">
        <v>793.15646939999999</v>
      </c>
      <c r="D207" s="74">
        <v>433.44956270000006</v>
      </c>
      <c r="E207" s="74">
        <v>4</v>
      </c>
      <c r="F207" s="74" t="s">
        <v>260</v>
      </c>
      <c r="J207" s="74" t="str">
        <f>VLOOKUP($A207,[1]multiclass!$A$3:$L$143,11,0)</f>
        <v>development</v>
      </c>
      <c r="L207" s="40">
        <f t="shared" si="8"/>
        <v>-1523.7017505999997</v>
      </c>
    </row>
    <row r="208" spans="1:12" s="74" customFormat="1">
      <c r="A208" s="74" t="s">
        <v>360</v>
      </c>
      <c r="B208" s="74">
        <v>976.55865640000002</v>
      </c>
      <c r="C208" s="74">
        <v>489.78936293333328</v>
      </c>
      <c r="D208" s="74">
        <v>226.56531763333336</v>
      </c>
      <c r="E208" s="74">
        <v>4</v>
      </c>
      <c r="F208" s="74" t="s">
        <v>361</v>
      </c>
      <c r="J208" s="74" t="str">
        <f>VLOOKUP($A208,[1]multiclass!$A$3:$L$143,11,0)</f>
        <v>metabolism lipid</v>
      </c>
      <c r="L208" s="40">
        <f t="shared" si="8"/>
        <v>-486.76929346666674</v>
      </c>
    </row>
    <row r="209" spans="1:12" s="74" customFormat="1">
      <c r="A209" s="74" t="s">
        <v>426</v>
      </c>
      <c r="B209" s="74">
        <v>26068.495656666666</v>
      </c>
      <c r="C209" s="74">
        <v>7852.568232333334</v>
      </c>
      <c r="D209" s="74">
        <v>4342.0366656666665</v>
      </c>
      <c r="E209" s="74">
        <v>4</v>
      </c>
      <c r="F209" s="74" t="s">
        <v>427</v>
      </c>
      <c r="J209" s="74" t="str">
        <f>VLOOKUP($A209,[1]multiclass!$A$3:$L$143,11,0)</f>
        <v>transport lipid</v>
      </c>
      <c r="L209" s="40">
        <f t="shared" si="8"/>
        <v>-18215.927424333331</v>
      </c>
    </row>
    <row r="210" spans="1:12" s="74" customFormat="1">
      <c r="L210" s="40">
        <f t="shared" si="8"/>
        <v>0</v>
      </c>
    </row>
    <row r="211" spans="1:12" s="74" customFormat="1">
      <c r="A211" s="76"/>
      <c r="B211" s="76"/>
      <c r="C211" s="76"/>
      <c r="D211" s="76"/>
      <c r="E211" s="76"/>
      <c r="J211" s="76"/>
      <c r="L211" s="40">
        <f t="shared" si="8"/>
        <v>0</v>
      </c>
    </row>
    <row r="212" spans="1:12" s="74" customFormat="1">
      <c r="A212" s="75" t="s">
        <v>441</v>
      </c>
      <c r="L212" s="40">
        <f t="shared" si="8"/>
        <v>0</v>
      </c>
    </row>
    <row r="213" spans="1:12" s="74" customFormat="1">
      <c r="A213" s="74" t="s">
        <v>483</v>
      </c>
      <c r="L213" s="40">
        <f t="shared" si="8"/>
        <v>0</v>
      </c>
    </row>
    <row r="214" spans="1:12" s="77" customFormat="1">
      <c r="A214" s="77" t="s">
        <v>164</v>
      </c>
      <c r="B214" s="77">
        <v>2591.9172290000001</v>
      </c>
      <c r="C214" s="77">
        <v>30001.763873333333</v>
      </c>
      <c r="D214" s="77">
        <v>4435.4730133333333</v>
      </c>
      <c r="E214" s="77">
        <v>1</v>
      </c>
      <c r="F214" s="77" t="s">
        <v>165</v>
      </c>
      <c r="J214" s="77" t="s">
        <v>29</v>
      </c>
      <c r="L214" s="40">
        <f t="shared" si="8"/>
        <v>27409.846644333335</v>
      </c>
    </row>
    <row r="215" spans="1:12" s="78" customFormat="1">
      <c r="A215" s="78" t="s">
        <v>164</v>
      </c>
      <c r="B215" s="78">
        <v>1965.3840225000001</v>
      </c>
      <c r="C215" s="78">
        <v>47512.693960000004</v>
      </c>
      <c r="D215" s="78">
        <v>4790.7662303333336</v>
      </c>
      <c r="E215" s="78">
        <v>1</v>
      </c>
      <c r="F215" s="78" t="s">
        <v>165</v>
      </c>
      <c r="J215" s="78" t="str">
        <f>VLOOKUP($A215,[1]multiclass!$A$3:$L$143,11,0)</f>
        <v xml:space="preserve">heat shock </v>
      </c>
      <c r="L215" s="40">
        <f t="shared" si="8"/>
        <v>45547.309937500002</v>
      </c>
    </row>
    <row r="216" spans="1:12" s="79" customFormat="1">
      <c r="A216" s="78" t="s">
        <v>162</v>
      </c>
      <c r="B216" s="78">
        <v>4096.6135693333335</v>
      </c>
      <c r="C216" s="78">
        <v>66112.265623333325</v>
      </c>
      <c r="D216" s="78">
        <v>15228.930883333333</v>
      </c>
      <c r="E216" s="78">
        <v>1</v>
      </c>
      <c r="F216" s="78" t="s">
        <v>163</v>
      </c>
      <c r="J216" s="78" t="str">
        <f>VLOOKUP($A216,[1]multiclass!$A$3:$L$143,11,0)</f>
        <v>heat shock</v>
      </c>
      <c r="L216" s="40">
        <f t="shared" si="8"/>
        <v>62015.652053999991</v>
      </c>
    </row>
    <row r="217" spans="1:12" s="78" customFormat="1">
      <c r="A217" s="79" t="s">
        <v>162</v>
      </c>
      <c r="B217" s="79">
        <v>2888.2454803333335</v>
      </c>
      <c r="C217" s="79">
        <v>64643.634913333321</v>
      </c>
      <c r="D217" s="79">
        <v>10546.069534</v>
      </c>
      <c r="E217" s="79">
        <v>1</v>
      </c>
      <c r="F217" s="79" t="s">
        <v>163</v>
      </c>
      <c r="J217" s="79" t="str">
        <f>VLOOKUP($A217,[1]multiclass!$A$3:$L$143,11,0)</f>
        <v>heat shock</v>
      </c>
      <c r="L217" s="40">
        <f t="shared" si="8"/>
        <v>61755.389432999989</v>
      </c>
    </row>
    <row r="218" spans="1:12" s="79" customFormat="1">
      <c r="A218" s="78" t="s">
        <v>454</v>
      </c>
      <c r="B218" s="78">
        <v>75.282724056666666</v>
      </c>
      <c r="C218" s="78">
        <v>1271.6307999666667</v>
      </c>
      <c r="D218" s="78">
        <v>463.56659846666668</v>
      </c>
      <c r="E218" s="78">
        <v>1</v>
      </c>
      <c r="F218" s="78" t="s">
        <v>455</v>
      </c>
      <c r="J218" s="78" t="str">
        <f>VLOOKUP($A218,[1]multiclass!$A$3:$L$143,11,0)</f>
        <v>heat shock</v>
      </c>
      <c r="L218" s="40">
        <f t="shared" si="8"/>
        <v>1196.34807591</v>
      </c>
    </row>
    <row r="219" spans="1:12" s="79" customFormat="1">
      <c r="A219" s="79" t="s">
        <v>454</v>
      </c>
      <c r="B219" s="79">
        <v>105.64777773333333</v>
      </c>
      <c r="C219" s="79">
        <v>998.81966936666652</v>
      </c>
      <c r="D219" s="79">
        <v>336.59803549999998</v>
      </c>
      <c r="E219" s="79">
        <v>1</v>
      </c>
      <c r="F219" s="79" t="s">
        <v>455</v>
      </c>
      <c r="J219" s="79" t="str">
        <f>VLOOKUP($A219,[1]multiclass!$A$3:$L$143,11,0)</f>
        <v>heat shock</v>
      </c>
      <c r="L219" s="40">
        <f t="shared" si="8"/>
        <v>893.17189163333319</v>
      </c>
    </row>
    <row r="220" spans="1:12" s="78" customFormat="1">
      <c r="A220" s="79" t="s">
        <v>24</v>
      </c>
      <c r="B220" s="79">
        <v>1579.2835246666666</v>
      </c>
      <c r="C220" s="79">
        <v>52064.833763333329</v>
      </c>
      <c r="D220" s="79">
        <v>11519.648702999999</v>
      </c>
      <c r="E220" s="79">
        <v>1</v>
      </c>
      <c r="F220" s="79" t="s">
        <v>25</v>
      </c>
      <c r="J220" s="79" t="str">
        <f>VLOOKUP($A220,[1]multiclass!$A$3:$L$143,11,0)</f>
        <v>heat shock</v>
      </c>
      <c r="L220" s="40">
        <f t="shared" si="8"/>
        <v>50485.550238666663</v>
      </c>
    </row>
    <row r="221" spans="1:12" s="79" customFormat="1">
      <c r="A221" s="78" t="s">
        <v>24</v>
      </c>
      <c r="B221" s="78">
        <v>7034.9570219999996</v>
      </c>
      <c r="C221" s="78">
        <v>66112.265623333325</v>
      </c>
      <c r="D221" s="78">
        <v>18238.986792333333</v>
      </c>
      <c r="E221" s="78">
        <v>1</v>
      </c>
      <c r="F221" s="78" t="s">
        <v>25</v>
      </c>
      <c r="J221" s="78" t="str">
        <f>VLOOKUP($A221,[1]multiclass!$A$3:$L$143,11,0)</f>
        <v>heat shock</v>
      </c>
      <c r="L221" s="40">
        <f t="shared" si="8"/>
        <v>59077.308601333323</v>
      </c>
    </row>
    <row r="222" spans="1:12" s="78" customFormat="1">
      <c r="A222" s="78" t="s">
        <v>156</v>
      </c>
      <c r="B222" s="78">
        <v>2838.317974</v>
      </c>
      <c r="C222" s="78">
        <v>42841.094683333329</v>
      </c>
      <c r="D222" s="78">
        <v>3984.9675040000002</v>
      </c>
      <c r="E222" s="78">
        <v>1</v>
      </c>
      <c r="F222" s="78" t="s">
        <v>157</v>
      </c>
      <c r="J222" s="78" t="str">
        <f>VLOOKUP($A222,[1]multiclass!$A$3:$L$143,11,0)</f>
        <v>heat shock</v>
      </c>
      <c r="L222" s="40">
        <f t="shared" si="8"/>
        <v>40002.776709333331</v>
      </c>
    </row>
    <row r="223" spans="1:12" s="79" customFormat="1">
      <c r="A223" s="79" t="s">
        <v>156</v>
      </c>
      <c r="B223" s="79">
        <v>4332.7188863333331</v>
      </c>
      <c r="C223" s="79">
        <v>35940.080560000002</v>
      </c>
      <c r="D223" s="79">
        <v>3301.0454303333331</v>
      </c>
      <c r="E223" s="79">
        <v>1</v>
      </c>
      <c r="F223" s="79" t="s">
        <v>157</v>
      </c>
      <c r="J223" s="79" t="str">
        <f>VLOOKUP($A223,[1]multiclass!$A$3:$L$143,11,0)</f>
        <v>heat shock</v>
      </c>
      <c r="L223" s="40">
        <f t="shared" si="8"/>
        <v>31607.36167366667</v>
      </c>
    </row>
    <row r="224" spans="1:12" s="78" customFormat="1">
      <c r="A224" s="79" t="s">
        <v>207</v>
      </c>
      <c r="B224" s="79">
        <v>887.50109830000008</v>
      </c>
      <c r="C224" s="79">
        <v>6071.168270000001</v>
      </c>
      <c r="D224" s="79">
        <v>1467.8722883333332</v>
      </c>
      <c r="E224" s="79">
        <v>1</v>
      </c>
      <c r="F224" s="79" t="s">
        <v>208</v>
      </c>
      <c r="J224" s="79" t="str">
        <f>VLOOKUP($A224,[1]multiclass!$A$3:$L$143,11,0)</f>
        <v>heat shock</v>
      </c>
      <c r="L224" s="40">
        <f t="shared" si="8"/>
        <v>5183.6671717000008</v>
      </c>
    </row>
    <row r="225" spans="1:12" s="79" customFormat="1">
      <c r="A225" s="78" t="s">
        <v>207</v>
      </c>
      <c r="B225" s="78">
        <v>938.18414059999998</v>
      </c>
      <c r="C225" s="78">
        <v>10496.122960000001</v>
      </c>
      <c r="D225" s="78">
        <v>1026.8027290666666</v>
      </c>
      <c r="E225" s="78">
        <v>1</v>
      </c>
      <c r="F225" s="78" t="s">
        <v>208</v>
      </c>
      <c r="J225" s="78" t="str">
        <f>VLOOKUP($A225,[1]multiclass!$A$3:$L$143,11,0)</f>
        <v>heat shock</v>
      </c>
      <c r="L225" s="40">
        <f t="shared" si="8"/>
        <v>9557.9388194000003</v>
      </c>
    </row>
    <row r="226" spans="1:12" s="78" customFormat="1">
      <c r="A226" s="79" t="s">
        <v>395</v>
      </c>
      <c r="B226" s="79">
        <v>708.99759573333324</v>
      </c>
      <c r="C226" s="79">
        <v>2030.8609109999998</v>
      </c>
      <c r="D226" s="79">
        <v>4113.915159666667</v>
      </c>
      <c r="E226" s="79">
        <v>3</v>
      </c>
      <c r="F226" s="79" t="s">
        <v>396</v>
      </c>
      <c r="J226" s="79" t="str">
        <f>VLOOKUP($A226,[1]multiclass!$A$3:$L$143,11,0)</f>
        <v>heat shock</v>
      </c>
      <c r="L226" s="40">
        <f t="shared" si="8"/>
        <v>1321.8633152666666</v>
      </c>
    </row>
    <row r="227" spans="1:12" s="78" customFormat="1">
      <c r="A227" s="78" t="s">
        <v>395</v>
      </c>
      <c r="B227" s="78">
        <v>704.81657360000008</v>
      </c>
      <c r="C227" s="78">
        <v>2135.1781743333336</v>
      </c>
      <c r="D227" s="78">
        <v>3831.9522653333333</v>
      </c>
      <c r="E227" s="78">
        <v>3</v>
      </c>
      <c r="F227" s="78" t="s">
        <v>396</v>
      </c>
      <c r="J227" s="78" t="str">
        <f>VLOOKUP($A227,[1]multiclass!$A$3:$L$143,11,0)</f>
        <v>heat shock</v>
      </c>
      <c r="L227" s="40">
        <f t="shared" si="8"/>
        <v>1430.3616007333335</v>
      </c>
    </row>
    <row r="228" spans="1:12" s="78" customFormat="1">
      <c r="A228" s="79" t="s">
        <v>170</v>
      </c>
      <c r="B228" s="79">
        <v>2103.4819106666669</v>
      </c>
      <c r="C228" s="79">
        <v>7123.6132173333326</v>
      </c>
      <c r="D228" s="79">
        <v>2597.6693970000001</v>
      </c>
      <c r="E228" s="79">
        <v>1</v>
      </c>
      <c r="F228" s="79" t="s">
        <v>171</v>
      </c>
      <c r="J228" s="79" t="str">
        <f>VLOOKUP($A228,[1]multiclass!$A$3:$L$143,11,0)</f>
        <v xml:space="preserve">heat shock </v>
      </c>
      <c r="L228" s="40">
        <f t="shared" si="8"/>
        <v>5020.1313066666662</v>
      </c>
    </row>
    <row r="229" spans="1:12" s="79" customFormat="1">
      <c r="A229" s="78" t="s">
        <v>170</v>
      </c>
      <c r="B229" s="78">
        <v>2279.816902</v>
      </c>
      <c r="C229" s="78">
        <v>10910.660054</v>
      </c>
      <c r="D229" s="78">
        <v>2492.0153869999999</v>
      </c>
      <c r="E229" s="78">
        <v>1</v>
      </c>
      <c r="F229" s="78" t="s">
        <v>171</v>
      </c>
      <c r="J229" s="78" t="str">
        <f>VLOOKUP($A229,[1]multiclass!$A$3:$L$143,11,0)</f>
        <v xml:space="preserve">heat shock </v>
      </c>
      <c r="L229" s="40">
        <f t="shared" si="8"/>
        <v>8630.8431519999995</v>
      </c>
    </row>
    <row r="230" spans="1:12" s="79" customFormat="1">
      <c r="A230" s="78" t="s">
        <v>158</v>
      </c>
      <c r="B230" s="78">
        <v>4381.6331873333338</v>
      </c>
      <c r="C230" s="78">
        <v>44386.787149999996</v>
      </c>
      <c r="D230" s="78">
        <v>5780.3181813333331</v>
      </c>
      <c r="E230" s="78">
        <v>1</v>
      </c>
      <c r="F230" s="78" t="s">
        <v>159</v>
      </c>
      <c r="J230" s="78" t="str">
        <f>VLOOKUP($A230,[1]multiclass!$A$3:$L$143,11,0)</f>
        <v xml:space="preserve">heat shock </v>
      </c>
      <c r="L230" s="40">
        <f t="shared" si="8"/>
        <v>40005.153962666664</v>
      </c>
    </row>
    <row r="231" spans="1:12" s="78" customFormat="1">
      <c r="A231" s="79" t="s">
        <v>158</v>
      </c>
      <c r="B231" s="79">
        <v>4293.974698666666</v>
      </c>
      <c r="C231" s="79">
        <v>33566.335856666672</v>
      </c>
      <c r="D231" s="79">
        <v>4701.5463696666666</v>
      </c>
      <c r="E231" s="79">
        <v>1</v>
      </c>
      <c r="F231" s="79" t="s">
        <v>159</v>
      </c>
      <c r="J231" s="79" t="str">
        <f>VLOOKUP($A231,[1]multiclass!$A$3:$L$143,11,0)</f>
        <v xml:space="preserve">heat shock </v>
      </c>
      <c r="L231" s="40">
        <f t="shared" si="8"/>
        <v>29272.361158000007</v>
      </c>
    </row>
    <row r="232" spans="1:12" s="78" customFormat="1">
      <c r="A232" s="78" t="s">
        <v>231</v>
      </c>
      <c r="B232" s="78">
        <v>180.00331233333335</v>
      </c>
      <c r="C232" s="78">
        <v>19171.733313333334</v>
      </c>
      <c r="D232" s="78">
        <v>353.60307189999997</v>
      </c>
      <c r="E232" s="78">
        <v>1</v>
      </c>
      <c r="F232" s="78" t="s">
        <v>232</v>
      </c>
      <c r="J232" s="78" t="str">
        <f>VLOOKUP($A232,[1]multiclass!$A$3:$L$143,11,0)</f>
        <v xml:space="preserve">heat shock </v>
      </c>
      <c r="L232" s="40">
        <f t="shared" si="8"/>
        <v>18991.730001</v>
      </c>
    </row>
    <row r="233" spans="1:12" s="79" customFormat="1">
      <c r="A233" s="79" t="s">
        <v>231</v>
      </c>
      <c r="B233" s="79">
        <v>350.95151693333332</v>
      </c>
      <c r="C233" s="79">
        <v>8211.7809553333336</v>
      </c>
      <c r="D233" s="79">
        <v>208.24305340000001</v>
      </c>
      <c r="E233" s="79">
        <v>1</v>
      </c>
      <c r="F233" s="79" t="s">
        <v>232</v>
      </c>
      <c r="J233" s="79" t="str">
        <f>VLOOKUP($A233,[1]multiclass!$A$3:$L$143,11,0)</f>
        <v xml:space="preserve">heat shock </v>
      </c>
      <c r="L233" s="40">
        <f t="shared" si="8"/>
        <v>7860.8294384000001</v>
      </c>
    </row>
    <row r="234" spans="1:12" s="79" customFormat="1">
      <c r="A234" s="78" t="s">
        <v>219</v>
      </c>
      <c r="B234" s="78">
        <v>568.05787033333331</v>
      </c>
      <c r="C234" s="78">
        <v>14159.282023</v>
      </c>
      <c r="D234" s="78">
        <v>1432.8018670000001</v>
      </c>
      <c r="E234" s="78">
        <v>1</v>
      </c>
      <c r="F234" s="78" t="s">
        <v>220</v>
      </c>
      <c r="J234" s="78" t="str">
        <f>VLOOKUP($A234,[1]multiclass!$A$3:$L$143,11,0)</f>
        <v xml:space="preserve">heat shock </v>
      </c>
      <c r="L234" s="40">
        <f t="shared" si="8"/>
        <v>13591.224152666666</v>
      </c>
    </row>
    <row r="235" spans="1:12" s="78" customFormat="1">
      <c r="A235" s="79" t="s">
        <v>219</v>
      </c>
      <c r="B235" s="79">
        <v>578.72360419999995</v>
      </c>
      <c r="C235" s="79">
        <v>8602.2974176666667</v>
      </c>
      <c r="D235" s="79">
        <v>1417.5237133333333</v>
      </c>
      <c r="E235" s="79">
        <v>1</v>
      </c>
      <c r="F235" s="79" t="s">
        <v>220</v>
      </c>
      <c r="J235" s="79" t="str">
        <f>VLOOKUP($A235,[1]multiclass!$A$3:$L$143,11,0)</f>
        <v xml:space="preserve">heat shock </v>
      </c>
      <c r="L235" s="40">
        <f t="shared" si="8"/>
        <v>8023.5738134666663</v>
      </c>
    </row>
    <row r="236" spans="1:12" s="78" customFormat="1">
      <c r="A236" s="79" t="s">
        <v>238</v>
      </c>
      <c r="B236" s="79">
        <v>219.04748406666667</v>
      </c>
      <c r="C236" s="79">
        <v>4723.4998276666665</v>
      </c>
      <c r="D236" s="79">
        <v>1288.7240904333332</v>
      </c>
      <c r="E236" s="79">
        <v>1</v>
      </c>
      <c r="F236" s="79" t="s">
        <v>239</v>
      </c>
      <c r="J236" s="79" t="str">
        <f>VLOOKUP($A236,[1]multiclass!$A$3:$L$143,11,0)</f>
        <v xml:space="preserve">heat shock </v>
      </c>
      <c r="L236" s="40">
        <f t="shared" si="8"/>
        <v>4504.4523435999999</v>
      </c>
    </row>
    <row r="237" spans="1:12" s="79" customFormat="1">
      <c r="A237" s="78" t="s">
        <v>238</v>
      </c>
      <c r="B237" s="78">
        <v>696.2225850333333</v>
      </c>
      <c r="C237" s="78">
        <v>5093.9440106666661</v>
      </c>
      <c r="D237" s="78">
        <v>1287.5831004666666</v>
      </c>
      <c r="E237" s="78">
        <v>1</v>
      </c>
      <c r="F237" s="78" t="s">
        <v>239</v>
      </c>
      <c r="J237" s="78" t="str">
        <f>VLOOKUP($A237,[1]multiclass!$A$3:$L$143,11,0)</f>
        <v xml:space="preserve">heat shock </v>
      </c>
      <c r="L237" s="40">
        <f t="shared" si="8"/>
        <v>4397.7214256333327</v>
      </c>
    </row>
    <row r="238" spans="1:12" s="79" customFormat="1">
      <c r="A238" s="78" t="s">
        <v>166</v>
      </c>
      <c r="B238" s="78">
        <v>1842.6601936666666</v>
      </c>
      <c r="C238" s="78">
        <v>66112.265623333325</v>
      </c>
      <c r="D238" s="78">
        <v>5355.4502540000003</v>
      </c>
      <c r="E238" s="78">
        <v>1</v>
      </c>
      <c r="F238" s="78" t="s">
        <v>167</v>
      </c>
      <c r="J238" s="78" t="str">
        <f>VLOOKUP($A238,[1]multiclass!$A$3:$L$143,11,0)</f>
        <v xml:space="preserve">heat shock </v>
      </c>
      <c r="L238" s="40">
        <f t="shared" si="8"/>
        <v>64269.605429666655</v>
      </c>
    </row>
    <row r="239" spans="1:12" s="78" customFormat="1">
      <c r="A239" s="79" t="s">
        <v>166</v>
      </c>
      <c r="B239" s="79">
        <v>2488.8560966666669</v>
      </c>
      <c r="C239" s="79">
        <v>64643.634913333321</v>
      </c>
      <c r="D239" s="79">
        <v>4656.5975813333334</v>
      </c>
      <c r="E239" s="79">
        <v>1</v>
      </c>
      <c r="F239" s="79" t="s">
        <v>167</v>
      </c>
      <c r="J239" s="79" t="str">
        <f>VLOOKUP($A239,[1]multiclass!$A$3:$L$143,11,0)</f>
        <v xml:space="preserve">heat shock </v>
      </c>
      <c r="L239" s="40">
        <f t="shared" si="8"/>
        <v>62154.778816666651</v>
      </c>
    </row>
    <row r="240" spans="1:12" s="79" customFormat="1">
      <c r="A240" s="79" t="s">
        <v>154</v>
      </c>
      <c r="B240" s="79">
        <v>4634.7387523333337</v>
      </c>
      <c r="C240" s="79">
        <v>20632.907009999999</v>
      </c>
      <c r="D240" s="79">
        <v>7014.5592989999996</v>
      </c>
      <c r="E240" s="79">
        <v>1</v>
      </c>
      <c r="F240" s="79" t="s">
        <v>155</v>
      </c>
      <c r="J240" s="79" t="str">
        <f>VLOOKUP($A240,[1]multiclass!$A$3:$L$143,11,0)</f>
        <v xml:space="preserve">heat shock </v>
      </c>
      <c r="L240" s="40">
        <f t="shared" si="8"/>
        <v>15998.168257666664</v>
      </c>
    </row>
    <row r="241" spans="1:12" s="78" customFormat="1">
      <c r="A241" s="78" t="s">
        <v>154</v>
      </c>
      <c r="B241" s="78">
        <v>5444.5911776666662</v>
      </c>
      <c r="C241" s="78">
        <v>25078.559783333334</v>
      </c>
      <c r="D241" s="78">
        <v>5564.4694659999996</v>
      </c>
      <c r="E241" s="78">
        <v>1</v>
      </c>
      <c r="F241" s="78" t="s">
        <v>155</v>
      </c>
      <c r="J241" s="78" t="str">
        <f>VLOOKUP($A241,[1]multiclass!$A$3:$L$143,11,0)</f>
        <v xml:space="preserve">heat shock </v>
      </c>
      <c r="L241" s="40">
        <f t="shared" si="8"/>
        <v>19633.968605666669</v>
      </c>
    </row>
    <row r="242" spans="1:12" s="78" customFormat="1">
      <c r="A242" s="78" t="s">
        <v>182</v>
      </c>
      <c r="B242" s="78">
        <v>1286.3166433333333</v>
      </c>
      <c r="C242" s="78">
        <v>30443.838266666669</v>
      </c>
      <c r="D242" s="78">
        <v>2495.56538</v>
      </c>
      <c r="E242" s="78">
        <v>1</v>
      </c>
      <c r="F242" s="78" t="s">
        <v>183</v>
      </c>
      <c r="J242" s="78" t="str">
        <f>VLOOKUP($A242,[1]multiclass!$A$3:$L$143,11,0)</f>
        <v xml:space="preserve">heat shock </v>
      </c>
      <c r="L242" s="40">
        <f t="shared" si="8"/>
        <v>29157.521623333338</v>
      </c>
    </row>
    <row r="243" spans="1:12" s="79" customFormat="1">
      <c r="A243" s="79" t="s">
        <v>182</v>
      </c>
      <c r="B243" s="79">
        <v>1431.7767623333336</v>
      </c>
      <c r="C243" s="79">
        <v>16975.761903333332</v>
      </c>
      <c r="D243" s="79">
        <v>2568.0608699999998</v>
      </c>
      <c r="E243" s="79">
        <v>1</v>
      </c>
      <c r="F243" s="79" t="s">
        <v>183</v>
      </c>
      <c r="J243" s="79" t="str">
        <f>VLOOKUP($A243,[1]multiclass!$A$3:$L$143,11,0)</f>
        <v xml:space="preserve">heat shock </v>
      </c>
      <c r="L243" s="40">
        <f t="shared" si="8"/>
        <v>15543.985140999999</v>
      </c>
    </row>
    <row r="244" spans="1:12" s="78" customFormat="1">
      <c r="A244" s="78" t="s">
        <v>240</v>
      </c>
      <c r="B244" s="78">
        <v>155.05458053999999</v>
      </c>
      <c r="C244" s="78">
        <v>26450.066569999999</v>
      </c>
      <c r="D244" s="78">
        <v>904.23853123333345</v>
      </c>
      <c r="E244" s="78">
        <v>1</v>
      </c>
      <c r="F244" s="78" t="s">
        <v>241</v>
      </c>
      <c r="J244" s="78" t="str">
        <f>VLOOKUP($A244,[1]multiclass!$A$3:$L$143,11,0)</f>
        <v xml:space="preserve">heat shock </v>
      </c>
      <c r="L244" s="40">
        <f t="shared" si="8"/>
        <v>26295.011989459999</v>
      </c>
    </row>
    <row r="245" spans="1:12" s="79" customFormat="1">
      <c r="A245" s="79" t="s">
        <v>240</v>
      </c>
      <c r="B245" s="79">
        <v>200.99357840000002</v>
      </c>
      <c r="C245" s="79">
        <v>14703.385731666667</v>
      </c>
      <c r="D245" s="79">
        <v>446.34012149999995</v>
      </c>
      <c r="E245" s="79">
        <v>1</v>
      </c>
      <c r="F245" s="79" t="s">
        <v>241</v>
      </c>
      <c r="J245" s="79" t="str">
        <f>VLOOKUP($A245,[1]multiclass!$A$3:$L$143,11,0)</f>
        <v xml:space="preserve">heat shock </v>
      </c>
      <c r="L245" s="40">
        <f t="shared" si="8"/>
        <v>14502.392153266666</v>
      </c>
    </row>
    <row r="246" spans="1:12" s="81" customFormat="1">
      <c r="A246" s="81" t="s">
        <v>121</v>
      </c>
      <c r="B246" s="81">
        <v>13761.668263000001</v>
      </c>
      <c r="C246" s="81">
        <v>1702.5993770000002</v>
      </c>
      <c r="D246" s="81">
        <v>2166.246674</v>
      </c>
      <c r="E246" s="81">
        <v>2</v>
      </c>
      <c r="F246" s="81" t="s">
        <v>122</v>
      </c>
      <c r="J246" s="81" t="str">
        <f>VLOOKUP($A246,[1]multiclass!$A$3:$L$143,11,0)</f>
        <v>hormone</v>
      </c>
      <c r="L246" s="40">
        <f t="shared" si="8"/>
        <v>-12059.068886000001</v>
      </c>
    </row>
    <row r="247" spans="1:12" s="80" customFormat="1">
      <c r="A247" s="80" t="s">
        <v>121</v>
      </c>
      <c r="B247" s="80">
        <v>9174.708387333334</v>
      </c>
      <c r="C247" s="80">
        <v>2091.9344566666664</v>
      </c>
      <c r="D247" s="80">
        <v>1962.5327056666665</v>
      </c>
      <c r="E247" s="80">
        <v>4</v>
      </c>
      <c r="F247" s="80" t="s">
        <v>122</v>
      </c>
      <c r="J247" s="80" t="str">
        <f>VLOOKUP($A247,[1]multiclass!$A$3:$L$143,11,0)</f>
        <v>hormone</v>
      </c>
      <c r="L247" s="40">
        <f t="shared" si="8"/>
        <v>-7082.7739306666681</v>
      </c>
    </row>
    <row r="248" spans="1:12" s="79" customFormat="1">
      <c r="A248" s="79" t="s">
        <v>191</v>
      </c>
      <c r="B248" s="79">
        <v>1277.6465860333333</v>
      </c>
      <c r="C248" s="79">
        <v>7633.1991183333339</v>
      </c>
      <c r="D248" s="79">
        <v>2734.8587026666664</v>
      </c>
      <c r="E248" s="79">
        <v>1</v>
      </c>
      <c r="F248" s="79" t="s">
        <v>192</v>
      </c>
      <c r="J248" s="79" t="str">
        <f>VLOOKUP($A248,[1]multiclass!$A$3:$L$143,11,0)</f>
        <v>metabolism</v>
      </c>
      <c r="L248" s="40">
        <f t="shared" si="8"/>
        <v>6355.5525323000002</v>
      </c>
    </row>
    <row r="249" spans="1:12" s="78" customFormat="1">
      <c r="A249" s="78" t="s">
        <v>191</v>
      </c>
      <c r="B249" s="78">
        <v>1416.1307753333333</v>
      </c>
      <c r="C249" s="78">
        <v>7886.8823233333324</v>
      </c>
      <c r="D249" s="78">
        <v>2002.0264</v>
      </c>
      <c r="E249" s="78">
        <v>1</v>
      </c>
      <c r="F249" s="78" t="s">
        <v>192</v>
      </c>
      <c r="J249" s="78" t="str">
        <f>VLOOKUP($A249,[1]multiclass!$A$3:$L$143,11,0)</f>
        <v>metabolism</v>
      </c>
      <c r="L249" s="40">
        <f t="shared" si="8"/>
        <v>6470.7515479999993</v>
      </c>
    </row>
    <row r="250" spans="1:12" s="78" customFormat="1">
      <c r="A250" s="78" t="s">
        <v>401</v>
      </c>
      <c r="B250" s="78">
        <v>1834.6072039999999</v>
      </c>
      <c r="C250" s="78">
        <v>1589.1409624</v>
      </c>
      <c r="D250" s="78">
        <v>6307.126534</v>
      </c>
      <c r="E250" s="78">
        <v>2</v>
      </c>
      <c r="F250" s="78" t="s">
        <v>402</v>
      </c>
      <c r="J250" s="78" t="str">
        <f>VLOOKUP($A250,[1]multiclass!$A$3:$L$143,11,0)</f>
        <v>metabolism</v>
      </c>
      <c r="L250" s="40">
        <f t="shared" si="8"/>
        <v>-245.46624159999988</v>
      </c>
    </row>
    <row r="251" spans="1:12" s="78" customFormat="1">
      <c r="A251" s="79" t="s">
        <v>401</v>
      </c>
      <c r="B251" s="79">
        <v>2198.9887640000002</v>
      </c>
      <c r="C251" s="79">
        <v>1774.3285513333333</v>
      </c>
      <c r="D251" s="79">
        <v>6819.4572363333327</v>
      </c>
      <c r="E251" s="79">
        <v>2</v>
      </c>
      <c r="F251" s="79" t="s">
        <v>402</v>
      </c>
      <c r="J251" s="79" t="str">
        <f>VLOOKUP($A251,[1]multiclass!$A$3:$L$143,11,0)</f>
        <v>metabolism</v>
      </c>
      <c r="L251" s="40">
        <f t="shared" si="8"/>
        <v>-424.66021266666689</v>
      </c>
    </row>
    <row r="252" spans="1:12" s="81" customFormat="1">
      <c r="A252" s="81" t="s">
        <v>135</v>
      </c>
      <c r="B252" s="81">
        <v>7863.7884720000002</v>
      </c>
      <c r="C252" s="81">
        <v>1349.6292026666667</v>
      </c>
      <c r="D252" s="81">
        <v>2104.0854289999997</v>
      </c>
      <c r="E252" s="81">
        <v>2</v>
      </c>
      <c r="F252" s="81" t="s">
        <v>136</v>
      </c>
      <c r="J252" s="81" t="str">
        <f>VLOOKUP($A252,[1]multiclass!$A$3:$L$143,11,0)</f>
        <v>metabolism</v>
      </c>
      <c r="L252" s="40">
        <f t="shared" si="8"/>
        <v>-6514.1592693333332</v>
      </c>
    </row>
    <row r="253" spans="1:12" s="81" customFormat="1">
      <c r="A253" s="80" t="s">
        <v>135</v>
      </c>
      <c r="B253" s="80">
        <v>9744.8749403333331</v>
      </c>
      <c r="C253" s="80">
        <v>2960.097718333333</v>
      </c>
      <c r="D253" s="80">
        <v>2595.9746230000001</v>
      </c>
      <c r="E253" s="80">
        <v>4</v>
      </c>
      <c r="F253" s="80" t="s">
        <v>136</v>
      </c>
      <c r="J253" s="80" t="str">
        <f>VLOOKUP($A253,[1]multiclass!$A$3:$L$143,11,0)</f>
        <v>metabolism</v>
      </c>
      <c r="L253" s="40">
        <f t="shared" si="8"/>
        <v>-6784.7772220000006</v>
      </c>
    </row>
    <row r="254" spans="1:12" s="78" customFormat="1">
      <c r="A254" s="78" t="s">
        <v>129</v>
      </c>
      <c r="B254" s="78">
        <v>4029.8005926666669</v>
      </c>
      <c r="C254" s="78">
        <v>1012.6901456666668</v>
      </c>
      <c r="D254" s="78">
        <v>487.40356266666669</v>
      </c>
      <c r="E254" s="78">
        <v>4</v>
      </c>
      <c r="F254" s="78" t="s">
        <v>130</v>
      </c>
      <c r="J254" s="78" t="s">
        <v>32</v>
      </c>
      <c r="L254" s="40">
        <f t="shared" si="8"/>
        <v>-3017.110447</v>
      </c>
    </row>
    <row r="255" spans="1:12" s="79" customFormat="1">
      <c r="A255" s="79" t="s">
        <v>129</v>
      </c>
      <c r="B255" s="79">
        <v>10248.997954</v>
      </c>
      <c r="C255" s="79">
        <v>1414.5232363333334</v>
      </c>
      <c r="D255" s="79">
        <v>684.74945223333327</v>
      </c>
      <c r="E255" s="79">
        <v>4</v>
      </c>
      <c r="F255" s="79" t="s">
        <v>130</v>
      </c>
      <c r="J255" s="79" t="s">
        <v>32</v>
      </c>
      <c r="L255" s="40">
        <f t="shared" si="8"/>
        <v>-8834.4747176666679</v>
      </c>
    </row>
    <row r="256" spans="1:12" s="81" customFormat="1">
      <c r="A256" s="81" t="s">
        <v>124</v>
      </c>
      <c r="B256" s="81">
        <v>12901.213702666668</v>
      </c>
      <c r="C256" s="81">
        <v>2074.6799763333333</v>
      </c>
      <c r="D256" s="81">
        <v>3181.3500903333334</v>
      </c>
      <c r="E256" s="81">
        <v>2</v>
      </c>
      <c r="F256" s="81" t="s">
        <v>125</v>
      </c>
      <c r="J256" s="81" t="str">
        <f>VLOOKUP($A256,[1]multiclass!$A$3:$L$143,11,0)</f>
        <v xml:space="preserve">metabolism  </v>
      </c>
      <c r="L256" s="40">
        <f t="shared" si="8"/>
        <v>-10826.533726333335</v>
      </c>
    </row>
    <row r="257" spans="1:12" s="80" customFormat="1">
      <c r="A257" s="80" t="s">
        <v>124</v>
      </c>
      <c r="B257" s="80">
        <v>13351.207657666668</v>
      </c>
      <c r="C257" s="80">
        <v>3379.819023</v>
      </c>
      <c r="D257" s="80">
        <v>3295.1800920000001</v>
      </c>
      <c r="E257" s="80">
        <v>4</v>
      </c>
      <c r="F257" s="80" t="s">
        <v>125</v>
      </c>
      <c r="J257" s="80" t="str">
        <f>VLOOKUP($A257,[1]multiclass!$A$3:$L$143,11,0)</f>
        <v xml:space="preserve">metabolism  </v>
      </c>
      <c r="L257" s="40">
        <f t="shared" si="8"/>
        <v>-9971.3886346666677</v>
      </c>
    </row>
    <row r="258" spans="1:12" s="81" customFormat="1">
      <c r="A258" s="81" t="s">
        <v>137</v>
      </c>
      <c r="B258" s="81">
        <v>6369.1023583333335</v>
      </c>
      <c r="C258" s="81">
        <v>693.7588270333332</v>
      </c>
      <c r="D258" s="81">
        <v>828.99656516666664</v>
      </c>
      <c r="E258" s="81">
        <v>2</v>
      </c>
      <c r="F258" s="81" t="s">
        <v>138</v>
      </c>
      <c r="J258" s="81" t="str">
        <f>VLOOKUP($A258,[1]multiclass!$A$3:$L$143,11,0)</f>
        <v>metabolism, transferase</v>
      </c>
      <c r="L258" s="40">
        <f t="shared" si="8"/>
        <v>-5675.3435313</v>
      </c>
    </row>
    <row r="259" spans="1:12" s="80" customFormat="1">
      <c r="A259" s="80" t="s">
        <v>137</v>
      </c>
      <c r="B259" s="80">
        <v>4943.8296</v>
      </c>
      <c r="C259" s="80">
        <v>1036.4596891666667</v>
      </c>
      <c r="D259" s="80">
        <v>873.55464436666671</v>
      </c>
      <c r="E259" s="80">
        <v>4</v>
      </c>
      <c r="F259" s="80" t="s">
        <v>138</v>
      </c>
      <c r="J259" s="80" t="str">
        <f>VLOOKUP($A259,[1]multiclass!$A$3:$L$143,11,0)</f>
        <v>metabolism, transferase</v>
      </c>
      <c r="L259" s="40">
        <f t="shared" si="8"/>
        <v>-3907.3699108333331</v>
      </c>
    </row>
    <row r="260" spans="1:12" s="78" customFormat="1">
      <c r="A260" s="79" t="s">
        <v>200</v>
      </c>
      <c r="B260" s="79">
        <v>1008.3653760666666</v>
      </c>
      <c r="C260" s="79">
        <v>10068.577406999999</v>
      </c>
      <c r="D260" s="79">
        <v>1225.7492669999999</v>
      </c>
      <c r="E260" s="79">
        <v>1</v>
      </c>
      <c r="F260" s="79" t="s">
        <v>201</v>
      </c>
      <c r="J260" s="79" t="str">
        <f>VLOOKUP($A260,[1]multiclass!$A$3:$L$143,11,0)</f>
        <v>oxidation reduction</v>
      </c>
      <c r="L260" s="40">
        <f t="shared" si="8"/>
        <v>9060.2120309333332</v>
      </c>
    </row>
    <row r="261" spans="1:12" s="79" customFormat="1">
      <c r="A261" s="78" t="s">
        <v>200</v>
      </c>
      <c r="B261" s="78">
        <v>1277.3907126666666</v>
      </c>
      <c r="C261" s="78">
        <v>12638.108036</v>
      </c>
      <c r="D261" s="78">
        <v>1343.3549446666666</v>
      </c>
      <c r="E261" s="78">
        <v>1</v>
      </c>
      <c r="F261" s="78" t="s">
        <v>201</v>
      </c>
      <c r="J261" s="78" t="str">
        <f>VLOOKUP($A261,[1]multiclass!$A$3:$L$143,11,0)</f>
        <v>oxidation reduction</v>
      </c>
      <c r="L261" s="40">
        <f t="shared" si="8"/>
        <v>11360.717323333332</v>
      </c>
    </row>
    <row r="262" spans="1:12" s="78" customFormat="1">
      <c r="A262" s="79" t="s">
        <v>213</v>
      </c>
      <c r="B262" s="79">
        <v>770.78295019999996</v>
      </c>
      <c r="C262" s="79">
        <v>3203.8877496666669</v>
      </c>
      <c r="D262" s="79">
        <v>1898.9312126666666</v>
      </c>
      <c r="E262" s="79">
        <v>1</v>
      </c>
      <c r="F262" s="79" t="s">
        <v>214</v>
      </c>
      <c r="J262" s="79" t="str">
        <f>VLOOKUP($A262,[1]multiclass!$A$3:$L$143,11,0)</f>
        <v>oxidation reduction</v>
      </c>
      <c r="L262" s="40">
        <f t="shared" si="8"/>
        <v>2433.1047994666669</v>
      </c>
    </row>
    <row r="263" spans="1:12" s="79" customFormat="1">
      <c r="A263" s="78" t="s">
        <v>213</v>
      </c>
      <c r="B263" s="78">
        <v>578.07773359999999</v>
      </c>
      <c r="C263" s="78">
        <v>1984.2635330000001</v>
      </c>
      <c r="D263" s="78">
        <v>889.85735596666666</v>
      </c>
      <c r="E263" s="78">
        <v>1</v>
      </c>
      <c r="F263" s="78" t="s">
        <v>214</v>
      </c>
      <c r="J263" s="78" t="str">
        <f>VLOOKUP($A263,[1]multiclass!$A$3:$L$143,11,0)</f>
        <v>oxidation reduction</v>
      </c>
      <c r="L263" s="40">
        <f t="shared" ref="L263:L285" si="9">C263-B263</f>
        <v>1406.1857994000002</v>
      </c>
    </row>
    <row r="264" spans="1:12" s="79" customFormat="1">
      <c r="A264" s="79" t="s">
        <v>180</v>
      </c>
      <c r="B264" s="79">
        <v>1484.6288856666667</v>
      </c>
      <c r="C264" s="79">
        <v>14189.619472</v>
      </c>
      <c r="D264" s="79">
        <v>4305.6814053333337</v>
      </c>
      <c r="E264" s="79">
        <v>1</v>
      </c>
      <c r="F264" s="79" t="s">
        <v>181</v>
      </c>
      <c r="J264" s="79" t="str">
        <f>VLOOKUP($A264,[1]multiclass!$A$3:$L$143,11,0)</f>
        <v>oxidation reduction</v>
      </c>
      <c r="L264" s="40">
        <f t="shared" si="9"/>
        <v>12704.990586333333</v>
      </c>
    </row>
    <row r="265" spans="1:12" s="78" customFormat="1">
      <c r="A265" s="78" t="s">
        <v>180</v>
      </c>
      <c r="B265" s="78">
        <v>2129.2273499999997</v>
      </c>
      <c r="C265" s="78">
        <v>18608.660666666667</v>
      </c>
      <c r="D265" s="78">
        <v>4716.1379066666668</v>
      </c>
      <c r="E265" s="78">
        <v>1</v>
      </c>
      <c r="F265" s="78" t="s">
        <v>181</v>
      </c>
      <c r="J265" s="78" t="str">
        <f>VLOOKUP($A265,[1]multiclass!$A$3:$L$143,11,0)</f>
        <v>oxidation reduction</v>
      </c>
      <c r="L265" s="40">
        <f t="shared" si="9"/>
        <v>16479.433316666666</v>
      </c>
    </row>
    <row r="266" spans="1:12" s="79" customFormat="1">
      <c r="A266" s="79" t="s">
        <v>233</v>
      </c>
      <c r="B266" s="79">
        <v>267.66411613333332</v>
      </c>
      <c r="C266" s="79">
        <v>1253.3304256666668</v>
      </c>
      <c r="D266" s="79">
        <v>457.86590359999997</v>
      </c>
      <c r="E266" s="79">
        <v>1</v>
      </c>
      <c r="F266" s="79" t="s">
        <v>234</v>
      </c>
      <c r="J266" s="79" t="str">
        <f>VLOOKUP($A266,[1]multiclass!$A$3:$L$143,11,0)</f>
        <v>oxidation reduction</v>
      </c>
      <c r="L266" s="40">
        <f t="shared" si="9"/>
        <v>985.66630953333345</v>
      </c>
    </row>
    <row r="267" spans="1:12" s="79" customFormat="1">
      <c r="A267" s="78" t="s">
        <v>233</v>
      </c>
      <c r="B267" s="78">
        <v>200.55858456666667</v>
      </c>
      <c r="C267" s="78">
        <v>1232.7467626</v>
      </c>
      <c r="D267" s="78">
        <v>302.88276000000002</v>
      </c>
      <c r="E267" s="78">
        <v>1</v>
      </c>
      <c r="F267" s="78" t="s">
        <v>234</v>
      </c>
      <c r="J267" s="78" t="str">
        <f>VLOOKUP($A267,[1]multiclass!$A$3:$L$143,11,0)</f>
        <v>oxidation reduction</v>
      </c>
      <c r="L267" s="40">
        <f t="shared" si="9"/>
        <v>1032.1881780333333</v>
      </c>
    </row>
    <row r="268" spans="1:12" s="78" customFormat="1">
      <c r="A268" s="79" t="s">
        <v>221</v>
      </c>
      <c r="B268" s="79">
        <v>528.15890206666666</v>
      </c>
      <c r="C268" s="79">
        <v>17962.513386666666</v>
      </c>
      <c r="D268" s="79">
        <v>1319.9528803333333</v>
      </c>
      <c r="E268" s="79">
        <v>1</v>
      </c>
      <c r="F268" s="79" t="s">
        <v>222</v>
      </c>
      <c r="J268" s="79" t="str">
        <f>VLOOKUP($A268,[1]multiclass!$A$3:$L$143,11,0)</f>
        <v>oxidation reduction</v>
      </c>
      <c r="L268" s="40">
        <f t="shared" si="9"/>
        <v>17434.3544846</v>
      </c>
    </row>
    <row r="269" spans="1:12" s="79" customFormat="1">
      <c r="A269" s="78" t="s">
        <v>221</v>
      </c>
      <c r="B269" s="78">
        <v>540.48096810000004</v>
      </c>
      <c r="C269" s="78">
        <v>19819.262716666668</v>
      </c>
      <c r="D269" s="78">
        <v>1150.4142147333334</v>
      </c>
      <c r="E269" s="78">
        <v>1</v>
      </c>
      <c r="F269" s="78" t="s">
        <v>222</v>
      </c>
      <c r="J269" s="78" t="str">
        <f>VLOOKUP($A269,[1]multiclass!$A$3:$L$143,11,0)</f>
        <v>oxidation reduction</v>
      </c>
      <c r="L269" s="40">
        <f t="shared" si="9"/>
        <v>19278.781748566667</v>
      </c>
    </row>
    <row r="270" spans="1:12" s="78" customFormat="1">
      <c r="A270" s="78" t="s">
        <v>380</v>
      </c>
      <c r="B270" s="78">
        <v>643.01531063333334</v>
      </c>
      <c r="C270" s="78">
        <v>6465.0660293333322</v>
      </c>
      <c r="D270" s="78">
        <v>1286.9535159999998</v>
      </c>
      <c r="E270" s="78">
        <v>1</v>
      </c>
      <c r="F270" s="78" t="s">
        <v>381</v>
      </c>
      <c r="J270" s="78" t="str">
        <f>VLOOKUP($A270,[1]multiclass!$A$3:$L$143,11,0)</f>
        <v>oxidation reduction</v>
      </c>
      <c r="L270" s="40">
        <f t="shared" si="9"/>
        <v>5822.0507186999985</v>
      </c>
    </row>
    <row r="271" spans="1:12" s="79" customFormat="1">
      <c r="A271" s="79" t="s">
        <v>380</v>
      </c>
      <c r="B271" s="79">
        <v>1854.4175630333332</v>
      </c>
      <c r="C271" s="79">
        <v>7764.6892453333321</v>
      </c>
      <c r="D271" s="79">
        <v>2676.5160000000001</v>
      </c>
      <c r="E271" s="79">
        <v>1</v>
      </c>
      <c r="F271" s="79" t="s">
        <v>381</v>
      </c>
      <c r="J271" s="79" t="str">
        <f>VLOOKUP($A271,[1]multiclass!$A$3:$L$143,11,0)</f>
        <v>oxidation reduction</v>
      </c>
      <c r="L271" s="40">
        <f t="shared" si="9"/>
        <v>5910.2716822999992</v>
      </c>
    </row>
    <row r="272" spans="1:12" s="79" customFormat="1">
      <c r="A272" s="78" t="s">
        <v>317</v>
      </c>
      <c r="B272" s="78">
        <v>646.30150930000002</v>
      </c>
      <c r="C272" s="78">
        <v>878.58851176666667</v>
      </c>
      <c r="D272" s="78">
        <v>4202.000583</v>
      </c>
      <c r="E272" s="78">
        <v>3</v>
      </c>
      <c r="F272" s="78" t="s">
        <v>318</v>
      </c>
      <c r="J272" s="78" t="str">
        <f>VLOOKUP($A272,[1]multiclass!$A$3:$L$143,11,0)</f>
        <v>photosyntehsis</v>
      </c>
      <c r="L272" s="40">
        <f t="shared" si="9"/>
        <v>232.28700246666665</v>
      </c>
    </row>
    <row r="273" spans="1:12" s="79" customFormat="1">
      <c r="A273" s="79" t="s">
        <v>317</v>
      </c>
      <c r="B273" s="79">
        <v>940.33262446666686</v>
      </c>
      <c r="C273" s="79">
        <v>1036.6183362666668</v>
      </c>
      <c r="D273" s="79">
        <v>5202.2801053333324</v>
      </c>
      <c r="E273" s="79">
        <v>3</v>
      </c>
      <c r="F273" s="79" t="s">
        <v>318</v>
      </c>
      <c r="J273" s="79" t="str">
        <f>VLOOKUP($A273,[1]multiclass!$A$3:$L$143,11,0)</f>
        <v>photosyntehsis</v>
      </c>
      <c r="L273" s="40">
        <f t="shared" si="9"/>
        <v>96.285711799999945</v>
      </c>
    </row>
    <row r="274" spans="1:12" s="78" customFormat="1">
      <c r="A274" s="79" t="s">
        <v>324</v>
      </c>
      <c r="B274" s="79">
        <v>1210.0124299333334</v>
      </c>
      <c r="C274" s="79">
        <v>2619.2003456666666</v>
      </c>
      <c r="D274" s="79">
        <v>415.07556586666669</v>
      </c>
      <c r="E274" s="79">
        <v>1</v>
      </c>
      <c r="F274" s="79" t="s">
        <v>325</v>
      </c>
      <c r="J274" s="79" t="str">
        <f>VLOOKUP($A274,[1]multiclass!$A$3:$L$143,11,0)</f>
        <v>photosynthesis</v>
      </c>
      <c r="L274" s="40">
        <f t="shared" si="9"/>
        <v>1409.1879157333333</v>
      </c>
    </row>
    <row r="275" spans="1:12" s="79" customFormat="1">
      <c r="A275" s="78" t="s">
        <v>324</v>
      </c>
      <c r="B275" s="78">
        <v>838.18057763333343</v>
      </c>
      <c r="C275" s="78">
        <v>1638.1871510000001</v>
      </c>
      <c r="D275" s="78">
        <v>263.75644699999998</v>
      </c>
      <c r="E275" s="78">
        <v>1</v>
      </c>
      <c r="F275" s="78" t="s">
        <v>325</v>
      </c>
      <c r="J275" s="78" t="str">
        <f>VLOOKUP($A275,[1]multiclass!$A$3:$L$143,11,0)</f>
        <v>photosynthesis</v>
      </c>
      <c r="L275" s="40">
        <f t="shared" si="9"/>
        <v>800.00657336666666</v>
      </c>
    </row>
    <row r="276" spans="1:12" s="78" customFormat="1">
      <c r="A276" s="79" t="s">
        <v>328</v>
      </c>
      <c r="B276" s="79">
        <v>4454.0687599999992</v>
      </c>
      <c r="C276" s="79">
        <v>6072.2988033333322</v>
      </c>
      <c r="D276" s="79">
        <v>31169.595250000002</v>
      </c>
      <c r="E276" s="79">
        <v>3</v>
      </c>
      <c r="F276" s="79" t="s">
        <v>329</v>
      </c>
      <c r="J276" s="79" t="str">
        <f>VLOOKUP($A276,[1]multiclass!$A$3:$L$143,11,0)</f>
        <v>protection</v>
      </c>
      <c r="L276" s="40">
        <f t="shared" si="9"/>
        <v>1618.230043333333</v>
      </c>
    </row>
    <row r="277" spans="1:12" s="78" customFormat="1">
      <c r="A277" s="78" t="s">
        <v>328</v>
      </c>
      <c r="B277" s="78">
        <v>3459.2987473333337</v>
      </c>
      <c r="C277" s="78">
        <v>6470.5366953333332</v>
      </c>
      <c r="D277" s="78">
        <v>22973.412573333335</v>
      </c>
      <c r="E277" s="78">
        <v>3</v>
      </c>
      <c r="F277" s="78" t="s">
        <v>329</v>
      </c>
      <c r="J277" s="78" t="str">
        <f>VLOOKUP($A277,[1]multiclass!$A$3:$L$143,11,0)</f>
        <v>protection</v>
      </c>
      <c r="L277" s="40">
        <f t="shared" si="9"/>
        <v>3011.2379479999995</v>
      </c>
    </row>
    <row r="278" spans="1:12" s="79" customFormat="1">
      <c r="A278" s="79" t="s">
        <v>462</v>
      </c>
      <c r="B278" s="79">
        <v>120.12502041</v>
      </c>
      <c r="C278" s="79">
        <v>563.22871546666659</v>
      </c>
      <c r="D278" s="79">
        <v>170.47759543333333</v>
      </c>
      <c r="E278" s="79">
        <v>1</v>
      </c>
      <c r="F278" s="79" t="s">
        <v>463</v>
      </c>
      <c r="J278" s="79" t="str">
        <f>VLOOKUP($A278,[1]multiclass!$A$3:$L$143,11,0)</f>
        <v>transport membrane</v>
      </c>
      <c r="L278" s="40">
        <f t="shared" si="9"/>
        <v>443.1036950566666</v>
      </c>
    </row>
    <row r="279" spans="1:12" s="78" customFormat="1">
      <c r="A279" s="78" t="s">
        <v>462</v>
      </c>
      <c r="B279" s="78">
        <v>52.303301316666669</v>
      </c>
      <c r="C279" s="78">
        <v>553.10067673333333</v>
      </c>
      <c r="D279" s="78">
        <v>134.3134245</v>
      </c>
      <c r="E279" s="78">
        <v>1</v>
      </c>
      <c r="F279" s="78" t="s">
        <v>463</v>
      </c>
      <c r="J279" s="78" t="str">
        <f>VLOOKUP($A279,[1]multiclass!$A$3:$L$143,11,0)</f>
        <v>transport membrane</v>
      </c>
      <c r="L279" s="40">
        <f t="shared" si="9"/>
        <v>500.79737541666668</v>
      </c>
    </row>
    <row r="280" spans="1:12" s="78" customFormat="1">
      <c r="A280" s="79" t="s">
        <v>186</v>
      </c>
      <c r="B280" s="79">
        <v>1395.0601805333336</v>
      </c>
      <c r="C280" s="79">
        <v>6025.4998400000004</v>
      </c>
      <c r="D280" s="79">
        <v>1310.8297049999999</v>
      </c>
      <c r="E280" s="79">
        <v>1</v>
      </c>
      <c r="F280" s="79" t="s">
        <v>187</v>
      </c>
      <c r="J280" s="79" t="str">
        <f>VLOOKUP($A280,[1]multiclass!$A$3:$L$143,11,0)</f>
        <v>unknown</v>
      </c>
      <c r="L280" s="40">
        <f t="shared" si="9"/>
        <v>4630.4396594666669</v>
      </c>
    </row>
    <row r="281" spans="1:12" s="79" customFormat="1">
      <c r="A281" s="78" t="s">
        <v>186</v>
      </c>
      <c r="B281" s="78">
        <v>1154.3262709333333</v>
      </c>
      <c r="C281" s="78">
        <v>6449.3589196666662</v>
      </c>
      <c r="D281" s="78">
        <v>966.8826729000001</v>
      </c>
      <c r="E281" s="78">
        <v>1</v>
      </c>
      <c r="F281" s="78" t="s">
        <v>187</v>
      </c>
      <c r="J281" s="78" t="str">
        <f>VLOOKUP($A281,[1]multiclass!$A$3:$L$143,11,0)</f>
        <v>unknown</v>
      </c>
      <c r="L281" s="40">
        <f t="shared" si="9"/>
        <v>5295.0326487333332</v>
      </c>
    </row>
    <row r="282" spans="1:12" s="78" customFormat="1">
      <c r="A282" s="78" t="s">
        <v>184</v>
      </c>
      <c r="B282" s="78">
        <v>858.98369233333324</v>
      </c>
      <c r="C282" s="78">
        <v>12561.776830333334</v>
      </c>
      <c r="D282" s="78">
        <v>1847.5480219999999</v>
      </c>
      <c r="E282" s="78">
        <v>1</v>
      </c>
      <c r="F282" s="78" t="s">
        <v>185</v>
      </c>
      <c r="J282" s="78" t="str">
        <f>VLOOKUP($A282,[1]multiclass!$A$3:$L$143,11,0)</f>
        <v>unknown</v>
      </c>
      <c r="L282" s="40">
        <f t="shared" si="9"/>
        <v>11702.793138000001</v>
      </c>
    </row>
    <row r="283" spans="1:12" s="79" customFormat="1">
      <c r="A283" s="79" t="s">
        <v>184</v>
      </c>
      <c r="B283" s="79">
        <v>1418.9966533333334</v>
      </c>
      <c r="C283" s="79">
        <v>9164.2842566666677</v>
      </c>
      <c r="D283" s="79">
        <v>1717.7423529999999</v>
      </c>
      <c r="E283" s="79">
        <v>1</v>
      </c>
      <c r="F283" s="79" t="s">
        <v>185</v>
      </c>
      <c r="J283" s="79" t="str">
        <f>VLOOKUP($A283,[1]multiclass!$A$3:$L$143,11,0)</f>
        <v>unknown</v>
      </c>
      <c r="L283" s="40">
        <f t="shared" si="9"/>
        <v>7745.2876033333341</v>
      </c>
    </row>
    <row r="284" spans="1:12" s="80" customFormat="1">
      <c r="A284" s="80" t="s">
        <v>145</v>
      </c>
      <c r="B284" s="80">
        <v>1944.4515470333333</v>
      </c>
      <c r="C284" s="80">
        <v>260.78137340000001</v>
      </c>
      <c r="D284" s="80">
        <v>295.37894883333337</v>
      </c>
      <c r="E284" s="80">
        <v>2</v>
      </c>
      <c r="F284" s="80" t="s">
        <v>464</v>
      </c>
      <c r="J284" s="80" t="str">
        <f>VLOOKUP($A284,[1]multiclass!$A$3:$L$143,11,0)</f>
        <v>unknown</v>
      </c>
      <c r="L284" s="40">
        <f t="shared" si="9"/>
        <v>-1683.6701736333334</v>
      </c>
    </row>
    <row r="285" spans="1:12" s="80" customFormat="1">
      <c r="A285" s="81" t="s">
        <v>145</v>
      </c>
      <c r="B285" s="81">
        <v>2263.3634093333335</v>
      </c>
      <c r="C285" s="81">
        <v>280.16227880000002</v>
      </c>
      <c r="D285" s="81">
        <v>243.80956063333335</v>
      </c>
      <c r="E285" s="81">
        <v>4</v>
      </c>
      <c r="F285" s="81" t="s">
        <v>464</v>
      </c>
      <c r="J285" s="81" t="str">
        <f>VLOOKUP($A285,[1]multiclass!$A$3:$L$143,11,0)</f>
        <v>unknown</v>
      </c>
      <c r="L285" s="40">
        <f t="shared" si="9"/>
        <v>-1983.2011305333335</v>
      </c>
    </row>
  </sheetData>
  <sortState ref="A7:L81">
    <sortCondition ref="E7:E81"/>
  </sortState>
  <pageMargins left="0.74803149606299213" right="0.74803149606299213" top="0.98425196850393704" bottom="0.98425196850393704" header="0.51181102362204722" footer="0.51181102362204722"/>
  <pageSetup paperSize="10" scale="6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5"/>
  </sheetPr>
  <dimension ref="A1:W454"/>
  <sheetViews>
    <sheetView tabSelected="1" topLeftCell="A362" zoomScale="80" zoomScaleNormal="80" workbookViewId="0">
      <selection activeCell="K382" sqref="K382:K383"/>
    </sheetView>
  </sheetViews>
  <sheetFormatPr defaultColWidth="9.140625" defaultRowHeight="12.75"/>
  <cols>
    <col min="1" max="1" width="14.5703125" style="2" customWidth="1"/>
    <col min="2" max="2" width="11.5703125" style="2" customWidth="1"/>
    <col min="3" max="3" width="16.5703125" style="2" customWidth="1"/>
    <col min="4" max="4" width="24.5703125" style="2" customWidth="1"/>
    <col min="5" max="5" width="9.7109375" style="2" customWidth="1"/>
    <col min="6" max="6" width="8.28515625" style="2" customWidth="1"/>
    <col min="7" max="7" width="10.42578125" style="2" customWidth="1"/>
    <col min="8" max="8" width="7.85546875" style="2" customWidth="1"/>
    <col min="9" max="9" width="8.5703125" style="2" customWidth="1"/>
    <col min="10" max="10" width="23.7109375" style="2" customWidth="1"/>
    <col min="11" max="11" width="11" style="2" customWidth="1"/>
    <col min="12" max="12" width="12.42578125" style="2" customWidth="1"/>
    <col min="13" max="13" width="12.140625" style="2" customWidth="1"/>
    <col min="14" max="14" width="58.140625" style="2" customWidth="1"/>
    <col min="15" max="15" width="8.42578125" style="2" customWidth="1"/>
    <col min="16" max="16" width="3.140625" style="2" customWidth="1"/>
    <col min="17" max="17" width="12" style="2" hidden="1" customWidth="1"/>
    <col min="18" max="18" width="9.7109375" style="2" hidden="1" customWidth="1"/>
    <col min="19" max="19" width="7.5703125" style="2" hidden="1" customWidth="1"/>
    <col min="20" max="20" width="7" style="2" hidden="1" customWidth="1"/>
    <col min="21" max="21" width="2.5703125" style="2" customWidth="1"/>
    <col min="22" max="22" width="34.28515625" style="2" customWidth="1"/>
    <col min="23" max="23" width="18.28515625" style="2" customWidth="1"/>
    <col min="24" max="259" width="8.85546875" style="2"/>
    <col min="260" max="260" width="11.42578125" style="2" customWidth="1"/>
    <col min="261" max="261" width="6.28515625" style="2" customWidth="1"/>
    <col min="262" max="262" width="5.85546875" style="2" customWidth="1"/>
    <col min="263" max="263" width="6.28515625" style="2" customWidth="1"/>
    <col min="264" max="264" width="6.7109375" style="2" customWidth="1"/>
    <col min="265" max="265" width="6" style="2" customWidth="1"/>
    <col min="266" max="266" width="7.7109375" style="2" customWidth="1"/>
    <col min="267" max="267" width="7.140625" style="2" customWidth="1"/>
    <col min="268" max="268" width="7" style="2" customWidth="1"/>
    <col min="269" max="269" width="6" style="2" customWidth="1"/>
    <col min="270" max="270" width="43.7109375" style="2" customWidth="1"/>
    <col min="271" max="271" width="8.85546875" style="2" customWidth="1"/>
    <col min="272" max="272" width="49.5703125" style="2" customWidth="1"/>
    <col min="273" max="278" width="9.140625" style="2" customWidth="1"/>
    <col min="279" max="515" width="8.85546875" style="2"/>
    <col min="516" max="516" width="11.42578125" style="2" customWidth="1"/>
    <col min="517" max="517" width="6.28515625" style="2" customWidth="1"/>
    <col min="518" max="518" width="5.85546875" style="2" customWidth="1"/>
    <col min="519" max="519" width="6.28515625" style="2" customWidth="1"/>
    <col min="520" max="520" width="6.7109375" style="2" customWidth="1"/>
    <col min="521" max="521" width="6" style="2" customWidth="1"/>
    <col min="522" max="522" width="7.7109375" style="2" customWidth="1"/>
    <col min="523" max="523" width="7.140625" style="2" customWidth="1"/>
    <col min="524" max="524" width="7" style="2" customWidth="1"/>
    <col min="525" max="525" width="6" style="2" customWidth="1"/>
    <col min="526" max="526" width="43.7109375" style="2" customWidth="1"/>
    <col min="527" max="527" width="8.85546875" style="2" customWidth="1"/>
    <col min="528" max="528" width="49.5703125" style="2" customWidth="1"/>
    <col min="529" max="534" width="9.140625" style="2" customWidth="1"/>
    <col min="535" max="771" width="8.85546875" style="2"/>
    <col min="772" max="772" width="11.42578125" style="2" customWidth="1"/>
    <col min="773" max="773" width="6.28515625" style="2" customWidth="1"/>
    <col min="774" max="774" width="5.85546875" style="2" customWidth="1"/>
    <col min="775" max="775" width="6.28515625" style="2" customWidth="1"/>
    <col min="776" max="776" width="6.7109375" style="2" customWidth="1"/>
    <col min="777" max="777" width="6" style="2" customWidth="1"/>
    <col min="778" max="778" width="7.7109375" style="2" customWidth="1"/>
    <col min="779" max="779" width="7.140625" style="2" customWidth="1"/>
    <col min="780" max="780" width="7" style="2" customWidth="1"/>
    <col min="781" max="781" width="6" style="2" customWidth="1"/>
    <col min="782" max="782" width="43.7109375" style="2" customWidth="1"/>
    <col min="783" max="783" width="8.85546875" style="2" customWidth="1"/>
    <col min="784" max="784" width="49.5703125" style="2" customWidth="1"/>
    <col min="785" max="790" width="9.140625" style="2" customWidth="1"/>
    <col min="791" max="1027" width="9.140625" style="2"/>
    <col min="1028" max="1028" width="11.42578125" style="2" customWidth="1"/>
    <col min="1029" max="1029" width="6.28515625" style="2" customWidth="1"/>
    <col min="1030" max="1030" width="5.85546875" style="2" customWidth="1"/>
    <col min="1031" max="1031" width="6.28515625" style="2" customWidth="1"/>
    <col min="1032" max="1032" width="6.7109375" style="2" customWidth="1"/>
    <col min="1033" max="1033" width="6" style="2" customWidth="1"/>
    <col min="1034" max="1034" width="7.7109375" style="2" customWidth="1"/>
    <col min="1035" max="1035" width="7.140625" style="2" customWidth="1"/>
    <col min="1036" max="1036" width="7" style="2" customWidth="1"/>
    <col min="1037" max="1037" width="6" style="2" customWidth="1"/>
    <col min="1038" max="1038" width="43.7109375" style="2" customWidth="1"/>
    <col min="1039" max="1039" width="8.85546875" style="2" customWidth="1"/>
    <col min="1040" max="1040" width="49.5703125" style="2" customWidth="1"/>
    <col min="1041" max="1046" width="9.140625" style="2" customWidth="1"/>
    <col min="1047" max="1283" width="8.85546875" style="2"/>
    <col min="1284" max="1284" width="11.42578125" style="2" customWidth="1"/>
    <col min="1285" max="1285" width="6.28515625" style="2" customWidth="1"/>
    <col min="1286" max="1286" width="5.85546875" style="2" customWidth="1"/>
    <col min="1287" max="1287" width="6.28515625" style="2" customWidth="1"/>
    <col min="1288" max="1288" width="6.7109375" style="2" customWidth="1"/>
    <col min="1289" max="1289" width="6" style="2" customWidth="1"/>
    <col min="1290" max="1290" width="7.7109375" style="2" customWidth="1"/>
    <col min="1291" max="1291" width="7.140625" style="2" customWidth="1"/>
    <col min="1292" max="1292" width="7" style="2" customWidth="1"/>
    <col min="1293" max="1293" width="6" style="2" customWidth="1"/>
    <col min="1294" max="1294" width="43.7109375" style="2" customWidth="1"/>
    <col min="1295" max="1295" width="8.85546875" style="2" customWidth="1"/>
    <col min="1296" max="1296" width="49.5703125" style="2" customWidth="1"/>
    <col min="1297" max="1302" width="9.140625" style="2" customWidth="1"/>
    <col min="1303" max="1539" width="8.85546875" style="2"/>
    <col min="1540" max="1540" width="11.42578125" style="2" customWidth="1"/>
    <col min="1541" max="1541" width="6.28515625" style="2" customWidth="1"/>
    <col min="1542" max="1542" width="5.85546875" style="2" customWidth="1"/>
    <col min="1543" max="1543" width="6.28515625" style="2" customWidth="1"/>
    <col min="1544" max="1544" width="6.7109375" style="2" customWidth="1"/>
    <col min="1545" max="1545" width="6" style="2" customWidth="1"/>
    <col min="1546" max="1546" width="7.7109375" style="2" customWidth="1"/>
    <col min="1547" max="1547" width="7.140625" style="2" customWidth="1"/>
    <col min="1548" max="1548" width="7" style="2" customWidth="1"/>
    <col min="1549" max="1549" width="6" style="2" customWidth="1"/>
    <col min="1550" max="1550" width="43.7109375" style="2" customWidth="1"/>
    <col min="1551" max="1551" width="8.85546875" style="2" customWidth="1"/>
    <col min="1552" max="1552" width="49.5703125" style="2" customWidth="1"/>
    <col min="1553" max="1558" width="9.140625" style="2" customWidth="1"/>
    <col min="1559" max="1795" width="8.85546875" style="2"/>
    <col min="1796" max="1796" width="11.42578125" style="2" customWidth="1"/>
    <col min="1797" max="1797" width="6.28515625" style="2" customWidth="1"/>
    <col min="1798" max="1798" width="5.85546875" style="2" customWidth="1"/>
    <col min="1799" max="1799" width="6.28515625" style="2" customWidth="1"/>
    <col min="1800" max="1800" width="6.7109375" style="2" customWidth="1"/>
    <col min="1801" max="1801" width="6" style="2" customWidth="1"/>
    <col min="1802" max="1802" width="7.7109375" style="2" customWidth="1"/>
    <col min="1803" max="1803" width="7.140625" style="2" customWidth="1"/>
    <col min="1804" max="1804" width="7" style="2" customWidth="1"/>
    <col min="1805" max="1805" width="6" style="2" customWidth="1"/>
    <col min="1806" max="1806" width="43.7109375" style="2" customWidth="1"/>
    <col min="1807" max="1807" width="8.85546875" style="2" customWidth="1"/>
    <col min="1808" max="1808" width="49.5703125" style="2" customWidth="1"/>
    <col min="1809" max="1814" width="9.140625" style="2" customWidth="1"/>
    <col min="1815" max="2051" width="9.140625" style="2"/>
    <col min="2052" max="2052" width="11.42578125" style="2" customWidth="1"/>
    <col min="2053" max="2053" width="6.28515625" style="2" customWidth="1"/>
    <col min="2054" max="2054" width="5.85546875" style="2" customWidth="1"/>
    <col min="2055" max="2055" width="6.28515625" style="2" customWidth="1"/>
    <col min="2056" max="2056" width="6.7109375" style="2" customWidth="1"/>
    <col min="2057" max="2057" width="6" style="2" customWidth="1"/>
    <col min="2058" max="2058" width="7.7109375" style="2" customWidth="1"/>
    <col min="2059" max="2059" width="7.140625" style="2" customWidth="1"/>
    <col min="2060" max="2060" width="7" style="2" customWidth="1"/>
    <col min="2061" max="2061" width="6" style="2" customWidth="1"/>
    <col min="2062" max="2062" width="43.7109375" style="2" customWidth="1"/>
    <col min="2063" max="2063" width="8.85546875" style="2" customWidth="1"/>
    <col min="2064" max="2064" width="49.5703125" style="2" customWidth="1"/>
    <col min="2065" max="2070" width="9.140625" style="2" customWidth="1"/>
    <col min="2071" max="2307" width="8.85546875" style="2"/>
    <col min="2308" max="2308" width="11.42578125" style="2" customWidth="1"/>
    <col min="2309" max="2309" width="6.28515625" style="2" customWidth="1"/>
    <col min="2310" max="2310" width="5.85546875" style="2" customWidth="1"/>
    <col min="2311" max="2311" width="6.28515625" style="2" customWidth="1"/>
    <col min="2312" max="2312" width="6.7109375" style="2" customWidth="1"/>
    <col min="2313" max="2313" width="6" style="2" customWidth="1"/>
    <col min="2314" max="2314" width="7.7109375" style="2" customWidth="1"/>
    <col min="2315" max="2315" width="7.140625" style="2" customWidth="1"/>
    <col min="2316" max="2316" width="7" style="2" customWidth="1"/>
    <col min="2317" max="2317" width="6" style="2" customWidth="1"/>
    <col min="2318" max="2318" width="43.7109375" style="2" customWidth="1"/>
    <col min="2319" max="2319" width="8.85546875" style="2" customWidth="1"/>
    <col min="2320" max="2320" width="49.5703125" style="2" customWidth="1"/>
    <col min="2321" max="2326" width="9.140625" style="2" customWidth="1"/>
    <col min="2327" max="2563" width="8.85546875" style="2"/>
    <col min="2564" max="2564" width="11.42578125" style="2" customWidth="1"/>
    <col min="2565" max="2565" width="6.28515625" style="2" customWidth="1"/>
    <col min="2566" max="2566" width="5.85546875" style="2" customWidth="1"/>
    <col min="2567" max="2567" width="6.28515625" style="2" customWidth="1"/>
    <col min="2568" max="2568" width="6.7109375" style="2" customWidth="1"/>
    <col min="2569" max="2569" width="6" style="2" customWidth="1"/>
    <col min="2570" max="2570" width="7.7109375" style="2" customWidth="1"/>
    <col min="2571" max="2571" width="7.140625" style="2" customWidth="1"/>
    <col min="2572" max="2572" width="7" style="2" customWidth="1"/>
    <col min="2573" max="2573" width="6" style="2" customWidth="1"/>
    <col min="2574" max="2574" width="43.7109375" style="2" customWidth="1"/>
    <col min="2575" max="2575" width="8.85546875" style="2" customWidth="1"/>
    <col min="2576" max="2576" width="49.5703125" style="2" customWidth="1"/>
    <col min="2577" max="2582" width="9.140625" style="2" customWidth="1"/>
    <col min="2583" max="2819" width="8.85546875" style="2"/>
    <col min="2820" max="2820" width="11.42578125" style="2" customWidth="1"/>
    <col min="2821" max="2821" width="6.28515625" style="2" customWidth="1"/>
    <col min="2822" max="2822" width="5.85546875" style="2" customWidth="1"/>
    <col min="2823" max="2823" width="6.28515625" style="2" customWidth="1"/>
    <col min="2824" max="2824" width="6.7109375" style="2" customWidth="1"/>
    <col min="2825" max="2825" width="6" style="2" customWidth="1"/>
    <col min="2826" max="2826" width="7.7109375" style="2" customWidth="1"/>
    <col min="2827" max="2827" width="7.140625" style="2" customWidth="1"/>
    <col min="2828" max="2828" width="7" style="2" customWidth="1"/>
    <col min="2829" max="2829" width="6" style="2" customWidth="1"/>
    <col min="2830" max="2830" width="43.7109375" style="2" customWidth="1"/>
    <col min="2831" max="2831" width="8.85546875" style="2" customWidth="1"/>
    <col min="2832" max="2832" width="49.5703125" style="2" customWidth="1"/>
    <col min="2833" max="2838" width="9.140625" style="2" customWidth="1"/>
    <col min="2839" max="3075" width="9.140625" style="2"/>
    <col min="3076" max="3076" width="11.42578125" style="2" customWidth="1"/>
    <col min="3077" max="3077" width="6.28515625" style="2" customWidth="1"/>
    <col min="3078" max="3078" width="5.85546875" style="2" customWidth="1"/>
    <col min="3079" max="3079" width="6.28515625" style="2" customWidth="1"/>
    <col min="3080" max="3080" width="6.7109375" style="2" customWidth="1"/>
    <col min="3081" max="3081" width="6" style="2" customWidth="1"/>
    <col min="3082" max="3082" width="7.7109375" style="2" customWidth="1"/>
    <col min="3083" max="3083" width="7.140625" style="2" customWidth="1"/>
    <col min="3084" max="3084" width="7" style="2" customWidth="1"/>
    <col min="3085" max="3085" width="6" style="2" customWidth="1"/>
    <col min="3086" max="3086" width="43.7109375" style="2" customWidth="1"/>
    <col min="3087" max="3087" width="8.85546875" style="2" customWidth="1"/>
    <col min="3088" max="3088" width="49.5703125" style="2" customWidth="1"/>
    <col min="3089" max="3094" width="9.140625" style="2" customWidth="1"/>
    <col min="3095" max="3331" width="8.85546875" style="2"/>
    <col min="3332" max="3332" width="11.42578125" style="2" customWidth="1"/>
    <col min="3333" max="3333" width="6.28515625" style="2" customWidth="1"/>
    <col min="3334" max="3334" width="5.85546875" style="2" customWidth="1"/>
    <col min="3335" max="3335" width="6.28515625" style="2" customWidth="1"/>
    <col min="3336" max="3336" width="6.7109375" style="2" customWidth="1"/>
    <col min="3337" max="3337" width="6" style="2" customWidth="1"/>
    <col min="3338" max="3338" width="7.7109375" style="2" customWidth="1"/>
    <col min="3339" max="3339" width="7.140625" style="2" customWidth="1"/>
    <col min="3340" max="3340" width="7" style="2" customWidth="1"/>
    <col min="3341" max="3341" width="6" style="2" customWidth="1"/>
    <col min="3342" max="3342" width="43.7109375" style="2" customWidth="1"/>
    <col min="3343" max="3343" width="8.85546875" style="2" customWidth="1"/>
    <col min="3344" max="3344" width="49.5703125" style="2" customWidth="1"/>
    <col min="3345" max="3350" width="9.140625" style="2" customWidth="1"/>
    <col min="3351" max="3587" width="8.85546875" style="2"/>
    <col min="3588" max="3588" width="11.42578125" style="2" customWidth="1"/>
    <col min="3589" max="3589" width="6.28515625" style="2" customWidth="1"/>
    <col min="3590" max="3590" width="5.85546875" style="2" customWidth="1"/>
    <col min="3591" max="3591" width="6.28515625" style="2" customWidth="1"/>
    <col min="3592" max="3592" width="6.7109375" style="2" customWidth="1"/>
    <col min="3593" max="3593" width="6" style="2" customWidth="1"/>
    <col min="3594" max="3594" width="7.7109375" style="2" customWidth="1"/>
    <col min="3595" max="3595" width="7.140625" style="2" customWidth="1"/>
    <col min="3596" max="3596" width="7" style="2" customWidth="1"/>
    <col min="3597" max="3597" width="6" style="2" customWidth="1"/>
    <col min="3598" max="3598" width="43.7109375" style="2" customWidth="1"/>
    <col min="3599" max="3599" width="8.85546875" style="2" customWidth="1"/>
    <col min="3600" max="3600" width="49.5703125" style="2" customWidth="1"/>
    <col min="3601" max="3606" width="9.140625" style="2" customWidth="1"/>
    <col min="3607" max="3843" width="8.85546875" style="2"/>
    <col min="3844" max="3844" width="11.42578125" style="2" customWidth="1"/>
    <col min="3845" max="3845" width="6.28515625" style="2" customWidth="1"/>
    <col min="3846" max="3846" width="5.85546875" style="2" customWidth="1"/>
    <col min="3847" max="3847" width="6.28515625" style="2" customWidth="1"/>
    <col min="3848" max="3848" width="6.7109375" style="2" customWidth="1"/>
    <col min="3849" max="3849" width="6" style="2" customWidth="1"/>
    <col min="3850" max="3850" width="7.7109375" style="2" customWidth="1"/>
    <col min="3851" max="3851" width="7.140625" style="2" customWidth="1"/>
    <col min="3852" max="3852" width="7" style="2" customWidth="1"/>
    <col min="3853" max="3853" width="6" style="2" customWidth="1"/>
    <col min="3854" max="3854" width="43.7109375" style="2" customWidth="1"/>
    <col min="3855" max="3855" width="8.85546875" style="2" customWidth="1"/>
    <col min="3856" max="3856" width="49.5703125" style="2" customWidth="1"/>
    <col min="3857" max="3862" width="9.140625" style="2" customWidth="1"/>
    <col min="3863" max="4099" width="9.140625" style="2"/>
    <col min="4100" max="4100" width="11.42578125" style="2" customWidth="1"/>
    <col min="4101" max="4101" width="6.28515625" style="2" customWidth="1"/>
    <col min="4102" max="4102" width="5.85546875" style="2" customWidth="1"/>
    <col min="4103" max="4103" width="6.28515625" style="2" customWidth="1"/>
    <col min="4104" max="4104" width="6.7109375" style="2" customWidth="1"/>
    <col min="4105" max="4105" width="6" style="2" customWidth="1"/>
    <col min="4106" max="4106" width="7.7109375" style="2" customWidth="1"/>
    <col min="4107" max="4107" width="7.140625" style="2" customWidth="1"/>
    <col min="4108" max="4108" width="7" style="2" customWidth="1"/>
    <col min="4109" max="4109" width="6" style="2" customWidth="1"/>
    <col min="4110" max="4110" width="43.7109375" style="2" customWidth="1"/>
    <col min="4111" max="4111" width="8.85546875" style="2" customWidth="1"/>
    <col min="4112" max="4112" width="49.5703125" style="2" customWidth="1"/>
    <col min="4113" max="4118" width="9.140625" style="2" customWidth="1"/>
    <col min="4119" max="4355" width="8.85546875" style="2"/>
    <col min="4356" max="4356" width="11.42578125" style="2" customWidth="1"/>
    <col min="4357" max="4357" width="6.28515625" style="2" customWidth="1"/>
    <col min="4358" max="4358" width="5.85546875" style="2" customWidth="1"/>
    <col min="4359" max="4359" width="6.28515625" style="2" customWidth="1"/>
    <col min="4360" max="4360" width="6.7109375" style="2" customWidth="1"/>
    <col min="4361" max="4361" width="6" style="2" customWidth="1"/>
    <col min="4362" max="4362" width="7.7109375" style="2" customWidth="1"/>
    <col min="4363" max="4363" width="7.140625" style="2" customWidth="1"/>
    <col min="4364" max="4364" width="7" style="2" customWidth="1"/>
    <col min="4365" max="4365" width="6" style="2" customWidth="1"/>
    <col min="4366" max="4366" width="43.7109375" style="2" customWidth="1"/>
    <col min="4367" max="4367" width="8.85546875" style="2" customWidth="1"/>
    <col min="4368" max="4368" width="49.5703125" style="2" customWidth="1"/>
    <col min="4369" max="4374" width="9.140625" style="2" customWidth="1"/>
    <col min="4375" max="4611" width="8.85546875" style="2"/>
    <col min="4612" max="4612" width="11.42578125" style="2" customWidth="1"/>
    <col min="4613" max="4613" width="6.28515625" style="2" customWidth="1"/>
    <col min="4614" max="4614" width="5.85546875" style="2" customWidth="1"/>
    <col min="4615" max="4615" width="6.28515625" style="2" customWidth="1"/>
    <col min="4616" max="4616" width="6.7109375" style="2" customWidth="1"/>
    <col min="4617" max="4617" width="6" style="2" customWidth="1"/>
    <col min="4618" max="4618" width="7.7109375" style="2" customWidth="1"/>
    <col min="4619" max="4619" width="7.140625" style="2" customWidth="1"/>
    <col min="4620" max="4620" width="7" style="2" customWidth="1"/>
    <col min="4621" max="4621" width="6" style="2" customWidth="1"/>
    <col min="4622" max="4622" width="43.7109375" style="2" customWidth="1"/>
    <col min="4623" max="4623" width="8.85546875" style="2" customWidth="1"/>
    <col min="4624" max="4624" width="49.5703125" style="2" customWidth="1"/>
    <col min="4625" max="4630" width="9.140625" style="2" customWidth="1"/>
    <col min="4631" max="4867" width="8.85546875" style="2"/>
    <col min="4868" max="4868" width="11.42578125" style="2" customWidth="1"/>
    <col min="4869" max="4869" width="6.28515625" style="2" customWidth="1"/>
    <col min="4870" max="4870" width="5.85546875" style="2" customWidth="1"/>
    <col min="4871" max="4871" width="6.28515625" style="2" customWidth="1"/>
    <col min="4872" max="4872" width="6.7109375" style="2" customWidth="1"/>
    <col min="4873" max="4873" width="6" style="2" customWidth="1"/>
    <col min="4874" max="4874" width="7.7109375" style="2" customWidth="1"/>
    <col min="4875" max="4875" width="7.140625" style="2" customWidth="1"/>
    <col min="4876" max="4876" width="7" style="2" customWidth="1"/>
    <col min="4877" max="4877" width="6" style="2" customWidth="1"/>
    <col min="4878" max="4878" width="43.7109375" style="2" customWidth="1"/>
    <col min="4879" max="4879" width="8.85546875" style="2" customWidth="1"/>
    <col min="4880" max="4880" width="49.5703125" style="2" customWidth="1"/>
    <col min="4881" max="4886" width="9.140625" style="2" customWidth="1"/>
    <col min="4887" max="5123" width="9.140625" style="2"/>
    <col min="5124" max="5124" width="11.42578125" style="2" customWidth="1"/>
    <col min="5125" max="5125" width="6.28515625" style="2" customWidth="1"/>
    <col min="5126" max="5126" width="5.85546875" style="2" customWidth="1"/>
    <col min="5127" max="5127" width="6.28515625" style="2" customWidth="1"/>
    <col min="5128" max="5128" width="6.7109375" style="2" customWidth="1"/>
    <col min="5129" max="5129" width="6" style="2" customWidth="1"/>
    <col min="5130" max="5130" width="7.7109375" style="2" customWidth="1"/>
    <col min="5131" max="5131" width="7.140625" style="2" customWidth="1"/>
    <col min="5132" max="5132" width="7" style="2" customWidth="1"/>
    <col min="5133" max="5133" width="6" style="2" customWidth="1"/>
    <col min="5134" max="5134" width="43.7109375" style="2" customWidth="1"/>
    <col min="5135" max="5135" width="8.85546875" style="2" customWidth="1"/>
    <col min="5136" max="5136" width="49.5703125" style="2" customWidth="1"/>
    <col min="5137" max="5142" width="9.140625" style="2" customWidth="1"/>
    <col min="5143" max="5379" width="8.85546875" style="2"/>
    <col min="5380" max="5380" width="11.42578125" style="2" customWidth="1"/>
    <col min="5381" max="5381" width="6.28515625" style="2" customWidth="1"/>
    <col min="5382" max="5382" width="5.85546875" style="2" customWidth="1"/>
    <col min="5383" max="5383" width="6.28515625" style="2" customWidth="1"/>
    <col min="5384" max="5384" width="6.7109375" style="2" customWidth="1"/>
    <col min="5385" max="5385" width="6" style="2" customWidth="1"/>
    <col min="5386" max="5386" width="7.7109375" style="2" customWidth="1"/>
    <col min="5387" max="5387" width="7.140625" style="2" customWidth="1"/>
    <col min="5388" max="5388" width="7" style="2" customWidth="1"/>
    <col min="5389" max="5389" width="6" style="2" customWidth="1"/>
    <col min="5390" max="5390" width="43.7109375" style="2" customWidth="1"/>
    <col min="5391" max="5391" width="8.85546875" style="2" customWidth="1"/>
    <col min="5392" max="5392" width="49.5703125" style="2" customWidth="1"/>
    <col min="5393" max="5398" width="9.140625" style="2" customWidth="1"/>
    <col min="5399" max="5635" width="8.85546875" style="2"/>
    <col min="5636" max="5636" width="11.42578125" style="2" customWidth="1"/>
    <col min="5637" max="5637" width="6.28515625" style="2" customWidth="1"/>
    <col min="5638" max="5638" width="5.85546875" style="2" customWidth="1"/>
    <col min="5639" max="5639" width="6.28515625" style="2" customWidth="1"/>
    <col min="5640" max="5640" width="6.7109375" style="2" customWidth="1"/>
    <col min="5641" max="5641" width="6" style="2" customWidth="1"/>
    <col min="5642" max="5642" width="7.7109375" style="2" customWidth="1"/>
    <col min="5643" max="5643" width="7.140625" style="2" customWidth="1"/>
    <col min="5644" max="5644" width="7" style="2" customWidth="1"/>
    <col min="5645" max="5645" width="6" style="2" customWidth="1"/>
    <col min="5646" max="5646" width="43.7109375" style="2" customWidth="1"/>
    <col min="5647" max="5647" width="8.85546875" style="2" customWidth="1"/>
    <col min="5648" max="5648" width="49.5703125" style="2" customWidth="1"/>
    <col min="5649" max="5654" width="9.140625" style="2" customWidth="1"/>
    <col min="5655" max="5891" width="8.85546875" style="2"/>
    <col min="5892" max="5892" width="11.42578125" style="2" customWidth="1"/>
    <col min="5893" max="5893" width="6.28515625" style="2" customWidth="1"/>
    <col min="5894" max="5894" width="5.85546875" style="2" customWidth="1"/>
    <col min="5895" max="5895" width="6.28515625" style="2" customWidth="1"/>
    <col min="5896" max="5896" width="6.7109375" style="2" customWidth="1"/>
    <col min="5897" max="5897" width="6" style="2" customWidth="1"/>
    <col min="5898" max="5898" width="7.7109375" style="2" customWidth="1"/>
    <col min="5899" max="5899" width="7.140625" style="2" customWidth="1"/>
    <col min="5900" max="5900" width="7" style="2" customWidth="1"/>
    <col min="5901" max="5901" width="6" style="2" customWidth="1"/>
    <col min="5902" max="5902" width="43.7109375" style="2" customWidth="1"/>
    <col min="5903" max="5903" width="8.85546875" style="2" customWidth="1"/>
    <col min="5904" max="5904" width="49.5703125" style="2" customWidth="1"/>
    <col min="5905" max="5910" width="9.140625" style="2" customWidth="1"/>
    <col min="5911" max="6147" width="9.140625" style="2"/>
    <col min="6148" max="6148" width="11.42578125" style="2" customWidth="1"/>
    <col min="6149" max="6149" width="6.28515625" style="2" customWidth="1"/>
    <col min="6150" max="6150" width="5.85546875" style="2" customWidth="1"/>
    <col min="6151" max="6151" width="6.28515625" style="2" customWidth="1"/>
    <col min="6152" max="6152" width="6.7109375" style="2" customWidth="1"/>
    <col min="6153" max="6153" width="6" style="2" customWidth="1"/>
    <col min="6154" max="6154" width="7.7109375" style="2" customWidth="1"/>
    <col min="6155" max="6155" width="7.140625" style="2" customWidth="1"/>
    <col min="6156" max="6156" width="7" style="2" customWidth="1"/>
    <col min="6157" max="6157" width="6" style="2" customWidth="1"/>
    <col min="6158" max="6158" width="43.7109375" style="2" customWidth="1"/>
    <col min="6159" max="6159" width="8.85546875" style="2" customWidth="1"/>
    <col min="6160" max="6160" width="49.5703125" style="2" customWidth="1"/>
    <col min="6161" max="6166" width="9.140625" style="2" customWidth="1"/>
    <col min="6167" max="6403" width="8.85546875" style="2"/>
    <col min="6404" max="6404" width="11.42578125" style="2" customWidth="1"/>
    <col min="6405" max="6405" width="6.28515625" style="2" customWidth="1"/>
    <col min="6406" max="6406" width="5.85546875" style="2" customWidth="1"/>
    <col min="6407" max="6407" width="6.28515625" style="2" customWidth="1"/>
    <col min="6408" max="6408" width="6.7109375" style="2" customWidth="1"/>
    <col min="6409" max="6409" width="6" style="2" customWidth="1"/>
    <col min="6410" max="6410" width="7.7109375" style="2" customWidth="1"/>
    <col min="6411" max="6411" width="7.140625" style="2" customWidth="1"/>
    <col min="6412" max="6412" width="7" style="2" customWidth="1"/>
    <col min="6413" max="6413" width="6" style="2" customWidth="1"/>
    <col min="6414" max="6414" width="43.7109375" style="2" customWidth="1"/>
    <col min="6415" max="6415" width="8.85546875" style="2" customWidth="1"/>
    <col min="6416" max="6416" width="49.5703125" style="2" customWidth="1"/>
    <col min="6417" max="6422" width="9.140625" style="2" customWidth="1"/>
    <col min="6423" max="6659" width="8.85546875" style="2"/>
    <col min="6660" max="6660" width="11.42578125" style="2" customWidth="1"/>
    <col min="6661" max="6661" width="6.28515625" style="2" customWidth="1"/>
    <col min="6662" max="6662" width="5.85546875" style="2" customWidth="1"/>
    <col min="6663" max="6663" width="6.28515625" style="2" customWidth="1"/>
    <col min="6664" max="6664" width="6.7109375" style="2" customWidth="1"/>
    <col min="6665" max="6665" width="6" style="2" customWidth="1"/>
    <col min="6666" max="6666" width="7.7109375" style="2" customWidth="1"/>
    <col min="6667" max="6667" width="7.140625" style="2" customWidth="1"/>
    <col min="6668" max="6668" width="7" style="2" customWidth="1"/>
    <col min="6669" max="6669" width="6" style="2" customWidth="1"/>
    <col min="6670" max="6670" width="43.7109375" style="2" customWidth="1"/>
    <col min="6671" max="6671" width="8.85546875" style="2" customWidth="1"/>
    <col min="6672" max="6672" width="49.5703125" style="2" customWidth="1"/>
    <col min="6673" max="6678" width="9.140625" style="2" customWidth="1"/>
    <col min="6679" max="6915" width="8.85546875" style="2"/>
    <col min="6916" max="6916" width="11.42578125" style="2" customWidth="1"/>
    <col min="6917" max="6917" width="6.28515625" style="2" customWidth="1"/>
    <col min="6918" max="6918" width="5.85546875" style="2" customWidth="1"/>
    <col min="6919" max="6919" width="6.28515625" style="2" customWidth="1"/>
    <col min="6920" max="6920" width="6.7109375" style="2" customWidth="1"/>
    <col min="6921" max="6921" width="6" style="2" customWidth="1"/>
    <col min="6922" max="6922" width="7.7109375" style="2" customWidth="1"/>
    <col min="6923" max="6923" width="7.140625" style="2" customWidth="1"/>
    <col min="6924" max="6924" width="7" style="2" customWidth="1"/>
    <col min="6925" max="6925" width="6" style="2" customWidth="1"/>
    <col min="6926" max="6926" width="43.7109375" style="2" customWidth="1"/>
    <col min="6927" max="6927" width="8.85546875" style="2" customWidth="1"/>
    <col min="6928" max="6928" width="49.5703125" style="2" customWidth="1"/>
    <col min="6929" max="6934" width="9.140625" style="2" customWidth="1"/>
    <col min="6935" max="7171" width="9.140625" style="2"/>
    <col min="7172" max="7172" width="11.42578125" style="2" customWidth="1"/>
    <col min="7173" max="7173" width="6.28515625" style="2" customWidth="1"/>
    <col min="7174" max="7174" width="5.85546875" style="2" customWidth="1"/>
    <col min="7175" max="7175" width="6.28515625" style="2" customWidth="1"/>
    <col min="7176" max="7176" width="6.7109375" style="2" customWidth="1"/>
    <col min="7177" max="7177" width="6" style="2" customWidth="1"/>
    <col min="7178" max="7178" width="7.7109375" style="2" customWidth="1"/>
    <col min="7179" max="7179" width="7.140625" style="2" customWidth="1"/>
    <col min="7180" max="7180" width="7" style="2" customWidth="1"/>
    <col min="7181" max="7181" width="6" style="2" customWidth="1"/>
    <col min="7182" max="7182" width="43.7109375" style="2" customWidth="1"/>
    <col min="7183" max="7183" width="8.85546875" style="2" customWidth="1"/>
    <col min="7184" max="7184" width="49.5703125" style="2" customWidth="1"/>
    <col min="7185" max="7190" width="9.140625" style="2" customWidth="1"/>
    <col min="7191" max="7427" width="8.85546875" style="2"/>
    <col min="7428" max="7428" width="11.42578125" style="2" customWidth="1"/>
    <col min="7429" max="7429" width="6.28515625" style="2" customWidth="1"/>
    <col min="7430" max="7430" width="5.85546875" style="2" customWidth="1"/>
    <col min="7431" max="7431" width="6.28515625" style="2" customWidth="1"/>
    <col min="7432" max="7432" width="6.7109375" style="2" customWidth="1"/>
    <col min="7433" max="7433" width="6" style="2" customWidth="1"/>
    <col min="7434" max="7434" width="7.7109375" style="2" customWidth="1"/>
    <col min="7435" max="7435" width="7.140625" style="2" customWidth="1"/>
    <col min="7436" max="7436" width="7" style="2" customWidth="1"/>
    <col min="7437" max="7437" width="6" style="2" customWidth="1"/>
    <col min="7438" max="7438" width="43.7109375" style="2" customWidth="1"/>
    <col min="7439" max="7439" width="8.85546875" style="2" customWidth="1"/>
    <col min="7440" max="7440" width="49.5703125" style="2" customWidth="1"/>
    <col min="7441" max="7446" width="9.140625" style="2" customWidth="1"/>
    <col min="7447" max="7683" width="8.85546875" style="2"/>
    <col min="7684" max="7684" width="11.42578125" style="2" customWidth="1"/>
    <col min="7685" max="7685" width="6.28515625" style="2" customWidth="1"/>
    <col min="7686" max="7686" width="5.85546875" style="2" customWidth="1"/>
    <col min="7687" max="7687" width="6.28515625" style="2" customWidth="1"/>
    <col min="7688" max="7688" width="6.7109375" style="2" customWidth="1"/>
    <col min="7689" max="7689" width="6" style="2" customWidth="1"/>
    <col min="7690" max="7690" width="7.7109375" style="2" customWidth="1"/>
    <col min="7691" max="7691" width="7.140625" style="2" customWidth="1"/>
    <col min="7692" max="7692" width="7" style="2" customWidth="1"/>
    <col min="7693" max="7693" width="6" style="2" customWidth="1"/>
    <col min="7694" max="7694" width="43.7109375" style="2" customWidth="1"/>
    <col min="7695" max="7695" width="8.85546875" style="2" customWidth="1"/>
    <col min="7696" max="7696" width="49.5703125" style="2" customWidth="1"/>
    <col min="7697" max="7702" width="9.140625" style="2" customWidth="1"/>
    <col min="7703" max="7939" width="8.85546875" style="2"/>
    <col min="7940" max="7940" width="11.42578125" style="2" customWidth="1"/>
    <col min="7941" max="7941" width="6.28515625" style="2" customWidth="1"/>
    <col min="7942" max="7942" width="5.85546875" style="2" customWidth="1"/>
    <col min="7943" max="7943" width="6.28515625" style="2" customWidth="1"/>
    <col min="7944" max="7944" width="6.7109375" style="2" customWidth="1"/>
    <col min="7945" max="7945" width="6" style="2" customWidth="1"/>
    <col min="7946" max="7946" width="7.7109375" style="2" customWidth="1"/>
    <col min="7947" max="7947" width="7.140625" style="2" customWidth="1"/>
    <col min="7948" max="7948" width="7" style="2" customWidth="1"/>
    <col min="7949" max="7949" width="6" style="2" customWidth="1"/>
    <col min="7950" max="7950" width="43.7109375" style="2" customWidth="1"/>
    <col min="7951" max="7951" width="8.85546875" style="2" customWidth="1"/>
    <col min="7952" max="7952" width="49.5703125" style="2" customWidth="1"/>
    <col min="7953" max="7958" width="9.140625" style="2" customWidth="1"/>
    <col min="7959" max="8195" width="9.140625" style="2"/>
    <col min="8196" max="8196" width="11.42578125" style="2" customWidth="1"/>
    <col min="8197" max="8197" width="6.28515625" style="2" customWidth="1"/>
    <col min="8198" max="8198" width="5.85546875" style="2" customWidth="1"/>
    <col min="8199" max="8199" width="6.28515625" style="2" customWidth="1"/>
    <col min="8200" max="8200" width="6.7109375" style="2" customWidth="1"/>
    <col min="8201" max="8201" width="6" style="2" customWidth="1"/>
    <col min="8202" max="8202" width="7.7109375" style="2" customWidth="1"/>
    <col min="8203" max="8203" width="7.140625" style="2" customWidth="1"/>
    <col min="8204" max="8204" width="7" style="2" customWidth="1"/>
    <col min="8205" max="8205" width="6" style="2" customWidth="1"/>
    <col min="8206" max="8206" width="43.7109375" style="2" customWidth="1"/>
    <col min="8207" max="8207" width="8.85546875" style="2" customWidth="1"/>
    <col min="8208" max="8208" width="49.5703125" style="2" customWidth="1"/>
    <col min="8209" max="8214" width="9.140625" style="2" customWidth="1"/>
    <col min="8215" max="8451" width="8.85546875" style="2"/>
    <col min="8452" max="8452" width="11.42578125" style="2" customWidth="1"/>
    <col min="8453" max="8453" width="6.28515625" style="2" customWidth="1"/>
    <col min="8454" max="8454" width="5.85546875" style="2" customWidth="1"/>
    <col min="8455" max="8455" width="6.28515625" style="2" customWidth="1"/>
    <col min="8456" max="8456" width="6.7109375" style="2" customWidth="1"/>
    <col min="8457" max="8457" width="6" style="2" customWidth="1"/>
    <col min="8458" max="8458" width="7.7109375" style="2" customWidth="1"/>
    <col min="8459" max="8459" width="7.140625" style="2" customWidth="1"/>
    <col min="8460" max="8460" width="7" style="2" customWidth="1"/>
    <col min="8461" max="8461" width="6" style="2" customWidth="1"/>
    <col min="8462" max="8462" width="43.7109375" style="2" customWidth="1"/>
    <col min="8463" max="8463" width="8.85546875" style="2" customWidth="1"/>
    <col min="8464" max="8464" width="49.5703125" style="2" customWidth="1"/>
    <col min="8465" max="8470" width="9.140625" style="2" customWidth="1"/>
    <col min="8471" max="8707" width="8.85546875" style="2"/>
    <col min="8708" max="8708" width="11.42578125" style="2" customWidth="1"/>
    <col min="8709" max="8709" width="6.28515625" style="2" customWidth="1"/>
    <col min="8710" max="8710" width="5.85546875" style="2" customWidth="1"/>
    <col min="8711" max="8711" width="6.28515625" style="2" customWidth="1"/>
    <col min="8712" max="8712" width="6.7109375" style="2" customWidth="1"/>
    <col min="8713" max="8713" width="6" style="2" customWidth="1"/>
    <col min="8714" max="8714" width="7.7109375" style="2" customWidth="1"/>
    <col min="8715" max="8715" width="7.140625" style="2" customWidth="1"/>
    <col min="8716" max="8716" width="7" style="2" customWidth="1"/>
    <col min="8717" max="8717" width="6" style="2" customWidth="1"/>
    <col min="8718" max="8718" width="43.7109375" style="2" customWidth="1"/>
    <col min="8719" max="8719" width="8.85546875" style="2" customWidth="1"/>
    <col min="8720" max="8720" width="49.5703125" style="2" customWidth="1"/>
    <col min="8721" max="8726" width="9.140625" style="2" customWidth="1"/>
    <col min="8727" max="8963" width="8.85546875" style="2"/>
    <col min="8964" max="8964" width="11.42578125" style="2" customWidth="1"/>
    <col min="8965" max="8965" width="6.28515625" style="2" customWidth="1"/>
    <col min="8966" max="8966" width="5.85546875" style="2" customWidth="1"/>
    <col min="8967" max="8967" width="6.28515625" style="2" customWidth="1"/>
    <col min="8968" max="8968" width="6.7109375" style="2" customWidth="1"/>
    <col min="8969" max="8969" width="6" style="2" customWidth="1"/>
    <col min="8970" max="8970" width="7.7109375" style="2" customWidth="1"/>
    <col min="8971" max="8971" width="7.140625" style="2" customWidth="1"/>
    <col min="8972" max="8972" width="7" style="2" customWidth="1"/>
    <col min="8973" max="8973" width="6" style="2" customWidth="1"/>
    <col min="8974" max="8974" width="43.7109375" style="2" customWidth="1"/>
    <col min="8975" max="8975" width="8.85546875" style="2" customWidth="1"/>
    <col min="8976" max="8976" width="49.5703125" style="2" customWidth="1"/>
    <col min="8977" max="8982" width="9.140625" style="2" customWidth="1"/>
    <col min="8983" max="9219" width="9.140625" style="2"/>
    <col min="9220" max="9220" width="11.42578125" style="2" customWidth="1"/>
    <col min="9221" max="9221" width="6.28515625" style="2" customWidth="1"/>
    <col min="9222" max="9222" width="5.85546875" style="2" customWidth="1"/>
    <col min="9223" max="9223" width="6.28515625" style="2" customWidth="1"/>
    <col min="9224" max="9224" width="6.7109375" style="2" customWidth="1"/>
    <col min="9225" max="9225" width="6" style="2" customWidth="1"/>
    <col min="9226" max="9226" width="7.7109375" style="2" customWidth="1"/>
    <col min="9227" max="9227" width="7.140625" style="2" customWidth="1"/>
    <col min="9228" max="9228" width="7" style="2" customWidth="1"/>
    <col min="9229" max="9229" width="6" style="2" customWidth="1"/>
    <col min="9230" max="9230" width="43.7109375" style="2" customWidth="1"/>
    <col min="9231" max="9231" width="8.85546875" style="2" customWidth="1"/>
    <col min="9232" max="9232" width="49.5703125" style="2" customWidth="1"/>
    <col min="9233" max="9238" width="9.140625" style="2" customWidth="1"/>
    <col min="9239" max="9475" width="8.85546875" style="2"/>
    <col min="9476" max="9476" width="11.42578125" style="2" customWidth="1"/>
    <col min="9477" max="9477" width="6.28515625" style="2" customWidth="1"/>
    <col min="9478" max="9478" width="5.85546875" style="2" customWidth="1"/>
    <col min="9479" max="9479" width="6.28515625" style="2" customWidth="1"/>
    <col min="9480" max="9480" width="6.7109375" style="2" customWidth="1"/>
    <col min="9481" max="9481" width="6" style="2" customWidth="1"/>
    <col min="9482" max="9482" width="7.7109375" style="2" customWidth="1"/>
    <col min="9483" max="9483" width="7.140625" style="2" customWidth="1"/>
    <col min="9484" max="9484" width="7" style="2" customWidth="1"/>
    <col min="9485" max="9485" width="6" style="2" customWidth="1"/>
    <col min="9486" max="9486" width="43.7109375" style="2" customWidth="1"/>
    <col min="9487" max="9487" width="8.85546875" style="2" customWidth="1"/>
    <col min="9488" max="9488" width="49.5703125" style="2" customWidth="1"/>
    <col min="9489" max="9494" width="9.140625" style="2" customWidth="1"/>
    <col min="9495" max="9731" width="8.85546875" style="2"/>
    <col min="9732" max="9732" width="11.42578125" style="2" customWidth="1"/>
    <col min="9733" max="9733" width="6.28515625" style="2" customWidth="1"/>
    <col min="9734" max="9734" width="5.85546875" style="2" customWidth="1"/>
    <col min="9735" max="9735" width="6.28515625" style="2" customWidth="1"/>
    <col min="9736" max="9736" width="6.7109375" style="2" customWidth="1"/>
    <col min="9737" max="9737" width="6" style="2" customWidth="1"/>
    <col min="9738" max="9738" width="7.7109375" style="2" customWidth="1"/>
    <col min="9739" max="9739" width="7.140625" style="2" customWidth="1"/>
    <col min="9740" max="9740" width="7" style="2" customWidth="1"/>
    <col min="9741" max="9741" width="6" style="2" customWidth="1"/>
    <col min="9742" max="9742" width="43.7109375" style="2" customWidth="1"/>
    <col min="9743" max="9743" width="8.85546875" style="2" customWidth="1"/>
    <col min="9744" max="9744" width="49.5703125" style="2" customWidth="1"/>
    <col min="9745" max="9750" width="9.140625" style="2" customWidth="1"/>
    <col min="9751" max="9987" width="8.85546875" style="2"/>
    <col min="9988" max="9988" width="11.42578125" style="2" customWidth="1"/>
    <col min="9989" max="9989" width="6.28515625" style="2" customWidth="1"/>
    <col min="9990" max="9990" width="5.85546875" style="2" customWidth="1"/>
    <col min="9991" max="9991" width="6.28515625" style="2" customWidth="1"/>
    <col min="9992" max="9992" width="6.7109375" style="2" customWidth="1"/>
    <col min="9993" max="9993" width="6" style="2" customWidth="1"/>
    <col min="9994" max="9994" width="7.7109375" style="2" customWidth="1"/>
    <col min="9995" max="9995" width="7.140625" style="2" customWidth="1"/>
    <col min="9996" max="9996" width="7" style="2" customWidth="1"/>
    <col min="9997" max="9997" width="6" style="2" customWidth="1"/>
    <col min="9998" max="9998" width="43.7109375" style="2" customWidth="1"/>
    <col min="9999" max="9999" width="8.85546875" style="2" customWidth="1"/>
    <col min="10000" max="10000" width="49.5703125" style="2" customWidth="1"/>
    <col min="10001" max="10006" width="9.140625" style="2" customWidth="1"/>
    <col min="10007" max="10243" width="9.140625" style="2"/>
    <col min="10244" max="10244" width="11.42578125" style="2" customWidth="1"/>
    <col min="10245" max="10245" width="6.28515625" style="2" customWidth="1"/>
    <col min="10246" max="10246" width="5.85546875" style="2" customWidth="1"/>
    <col min="10247" max="10247" width="6.28515625" style="2" customWidth="1"/>
    <col min="10248" max="10248" width="6.7109375" style="2" customWidth="1"/>
    <col min="10249" max="10249" width="6" style="2" customWidth="1"/>
    <col min="10250" max="10250" width="7.7109375" style="2" customWidth="1"/>
    <col min="10251" max="10251" width="7.140625" style="2" customWidth="1"/>
    <col min="10252" max="10252" width="7" style="2" customWidth="1"/>
    <col min="10253" max="10253" width="6" style="2" customWidth="1"/>
    <col min="10254" max="10254" width="43.7109375" style="2" customWidth="1"/>
    <col min="10255" max="10255" width="8.85546875" style="2" customWidth="1"/>
    <col min="10256" max="10256" width="49.5703125" style="2" customWidth="1"/>
    <col min="10257" max="10262" width="9.140625" style="2" customWidth="1"/>
    <col min="10263" max="10499" width="8.85546875" style="2"/>
    <col min="10500" max="10500" width="11.42578125" style="2" customWidth="1"/>
    <col min="10501" max="10501" width="6.28515625" style="2" customWidth="1"/>
    <col min="10502" max="10502" width="5.85546875" style="2" customWidth="1"/>
    <col min="10503" max="10503" width="6.28515625" style="2" customWidth="1"/>
    <col min="10504" max="10504" width="6.7109375" style="2" customWidth="1"/>
    <col min="10505" max="10505" width="6" style="2" customWidth="1"/>
    <col min="10506" max="10506" width="7.7109375" style="2" customWidth="1"/>
    <col min="10507" max="10507" width="7.140625" style="2" customWidth="1"/>
    <col min="10508" max="10508" width="7" style="2" customWidth="1"/>
    <col min="10509" max="10509" width="6" style="2" customWidth="1"/>
    <col min="10510" max="10510" width="43.7109375" style="2" customWidth="1"/>
    <col min="10511" max="10511" width="8.85546875" style="2" customWidth="1"/>
    <col min="10512" max="10512" width="49.5703125" style="2" customWidth="1"/>
    <col min="10513" max="10518" width="9.140625" style="2" customWidth="1"/>
    <col min="10519" max="10755" width="8.85546875" style="2"/>
    <col min="10756" max="10756" width="11.42578125" style="2" customWidth="1"/>
    <col min="10757" max="10757" width="6.28515625" style="2" customWidth="1"/>
    <col min="10758" max="10758" width="5.85546875" style="2" customWidth="1"/>
    <col min="10759" max="10759" width="6.28515625" style="2" customWidth="1"/>
    <col min="10760" max="10760" width="6.7109375" style="2" customWidth="1"/>
    <col min="10761" max="10761" width="6" style="2" customWidth="1"/>
    <col min="10762" max="10762" width="7.7109375" style="2" customWidth="1"/>
    <col min="10763" max="10763" width="7.140625" style="2" customWidth="1"/>
    <col min="10764" max="10764" width="7" style="2" customWidth="1"/>
    <col min="10765" max="10765" width="6" style="2" customWidth="1"/>
    <col min="10766" max="10766" width="43.7109375" style="2" customWidth="1"/>
    <col min="10767" max="10767" width="8.85546875" style="2" customWidth="1"/>
    <col min="10768" max="10768" width="49.5703125" style="2" customWidth="1"/>
    <col min="10769" max="10774" width="9.140625" style="2" customWidth="1"/>
    <col min="10775" max="11011" width="8.85546875" style="2"/>
    <col min="11012" max="11012" width="11.42578125" style="2" customWidth="1"/>
    <col min="11013" max="11013" width="6.28515625" style="2" customWidth="1"/>
    <col min="11014" max="11014" width="5.85546875" style="2" customWidth="1"/>
    <col min="11015" max="11015" width="6.28515625" style="2" customWidth="1"/>
    <col min="11016" max="11016" width="6.7109375" style="2" customWidth="1"/>
    <col min="11017" max="11017" width="6" style="2" customWidth="1"/>
    <col min="11018" max="11018" width="7.7109375" style="2" customWidth="1"/>
    <col min="11019" max="11019" width="7.140625" style="2" customWidth="1"/>
    <col min="11020" max="11020" width="7" style="2" customWidth="1"/>
    <col min="11021" max="11021" width="6" style="2" customWidth="1"/>
    <col min="11022" max="11022" width="43.7109375" style="2" customWidth="1"/>
    <col min="11023" max="11023" width="8.85546875" style="2" customWidth="1"/>
    <col min="11024" max="11024" width="49.5703125" style="2" customWidth="1"/>
    <col min="11025" max="11030" width="9.140625" style="2" customWidth="1"/>
    <col min="11031" max="11267" width="9.140625" style="2"/>
    <col min="11268" max="11268" width="11.42578125" style="2" customWidth="1"/>
    <col min="11269" max="11269" width="6.28515625" style="2" customWidth="1"/>
    <col min="11270" max="11270" width="5.85546875" style="2" customWidth="1"/>
    <col min="11271" max="11271" width="6.28515625" style="2" customWidth="1"/>
    <col min="11272" max="11272" width="6.7109375" style="2" customWidth="1"/>
    <col min="11273" max="11273" width="6" style="2" customWidth="1"/>
    <col min="11274" max="11274" width="7.7109375" style="2" customWidth="1"/>
    <col min="11275" max="11275" width="7.140625" style="2" customWidth="1"/>
    <col min="11276" max="11276" width="7" style="2" customWidth="1"/>
    <col min="11277" max="11277" width="6" style="2" customWidth="1"/>
    <col min="11278" max="11278" width="43.7109375" style="2" customWidth="1"/>
    <col min="11279" max="11279" width="8.85546875" style="2" customWidth="1"/>
    <col min="11280" max="11280" width="49.5703125" style="2" customWidth="1"/>
    <col min="11281" max="11286" width="9.140625" style="2" customWidth="1"/>
    <col min="11287" max="11523" width="8.85546875" style="2"/>
    <col min="11524" max="11524" width="11.42578125" style="2" customWidth="1"/>
    <col min="11525" max="11525" width="6.28515625" style="2" customWidth="1"/>
    <col min="11526" max="11526" width="5.85546875" style="2" customWidth="1"/>
    <col min="11527" max="11527" width="6.28515625" style="2" customWidth="1"/>
    <col min="11528" max="11528" width="6.7109375" style="2" customWidth="1"/>
    <col min="11529" max="11529" width="6" style="2" customWidth="1"/>
    <col min="11530" max="11530" width="7.7109375" style="2" customWidth="1"/>
    <col min="11531" max="11531" width="7.140625" style="2" customWidth="1"/>
    <col min="11532" max="11532" width="7" style="2" customWidth="1"/>
    <col min="11533" max="11533" width="6" style="2" customWidth="1"/>
    <col min="11534" max="11534" width="43.7109375" style="2" customWidth="1"/>
    <col min="11535" max="11535" width="8.85546875" style="2" customWidth="1"/>
    <col min="11536" max="11536" width="49.5703125" style="2" customWidth="1"/>
    <col min="11537" max="11542" width="9.140625" style="2" customWidth="1"/>
    <col min="11543" max="11779" width="8.85546875" style="2"/>
    <col min="11780" max="11780" width="11.42578125" style="2" customWidth="1"/>
    <col min="11781" max="11781" width="6.28515625" style="2" customWidth="1"/>
    <col min="11782" max="11782" width="5.85546875" style="2" customWidth="1"/>
    <col min="11783" max="11783" width="6.28515625" style="2" customWidth="1"/>
    <col min="11784" max="11784" width="6.7109375" style="2" customWidth="1"/>
    <col min="11785" max="11785" width="6" style="2" customWidth="1"/>
    <col min="11786" max="11786" width="7.7109375" style="2" customWidth="1"/>
    <col min="11787" max="11787" width="7.140625" style="2" customWidth="1"/>
    <col min="11788" max="11788" width="7" style="2" customWidth="1"/>
    <col min="11789" max="11789" width="6" style="2" customWidth="1"/>
    <col min="11790" max="11790" width="43.7109375" style="2" customWidth="1"/>
    <col min="11791" max="11791" width="8.85546875" style="2" customWidth="1"/>
    <col min="11792" max="11792" width="49.5703125" style="2" customWidth="1"/>
    <col min="11793" max="11798" width="9.140625" style="2" customWidth="1"/>
    <col min="11799" max="12035" width="8.85546875" style="2"/>
    <col min="12036" max="12036" width="11.42578125" style="2" customWidth="1"/>
    <col min="12037" max="12037" width="6.28515625" style="2" customWidth="1"/>
    <col min="12038" max="12038" width="5.85546875" style="2" customWidth="1"/>
    <col min="12039" max="12039" width="6.28515625" style="2" customWidth="1"/>
    <col min="12040" max="12040" width="6.7109375" style="2" customWidth="1"/>
    <col min="12041" max="12041" width="6" style="2" customWidth="1"/>
    <col min="12042" max="12042" width="7.7109375" style="2" customWidth="1"/>
    <col min="12043" max="12043" width="7.140625" style="2" customWidth="1"/>
    <col min="12044" max="12044" width="7" style="2" customWidth="1"/>
    <col min="12045" max="12045" width="6" style="2" customWidth="1"/>
    <col min="12046" max="12046" width="43.7109375" style="2" customWidth="1"/>
    <col min="12047" max="12047" width="8.85546875" style="2" customWidth="1"/>
    <col min="12048" max="12048" width="49.5703125" style="2" customWidth="1"/>
    <col min="12049" max="12054" width="9.140625" style="2" customWidth="1"/>
    <col min="12055" max="12291" width="9.140625" style="2"/>
    <col min="12292" max="12292" width="11.42578125" style="2" customWidth="1"/>
    <col min="12293" max="12293" width="6.28515625" style="2" customWidth="1"/>
    <col min="12294" max="12294" width="5.85546875" style="2" customWidth="1"/>
    <col min="12295" max="12295" width="6.28515625" style="2" customWidth="1"/>
    <col min="12296" max="12296" width="6.7109375" style="2" customWidth="1"/>
    <col min="12297" max="12297" width="6" style="2" customWidth="1"/>
    <col min="12298" max="12298" width="7.7109375" style="2" customWidth="1"/>
    <col min="12299" max="12299" width="7.140625" style="2" customWidth="1"/>
    <col min="12300" max="12300" width="7" style="2" customWidth="1"/>
    <col min="12301" max="12301" width="6" style="2" customWidth="1"/>
    <col min="12302" max="12302" width="43.7109375" style="2" customWidth="1"/>
    <col min="12303" max="12303" width="8.85546875" style="2" customWidth="1"/>
    <col min="12304" max="12304" width="49.5703125" style="2" customWidth="1"/>
    <col min="12305" max="12310" width="9.140625" style="2" customWidth="1"/>
    <col min="12311" max="12547" width="8.85546875" style="2"/>
    <col min="12548" max="12548" width="11.42578125" style="2" customWidth="1"/>
    <col min="12549" max="12549" width="6.28515625" style="2" customWidth="1"/>
    <col min="12550" max="12550" width="5.85546875" style="2" customWidth="1"/>
    <col min="12551" max="12551" width="6.28515625" style="2" customWidth="1"/>
    <col min="12552" max="12552" width="6.7109375" style="2" customWidth="1"/>
    <col min="12553" max="12553" width="6" style="2" customWidth="1"/>
    <col min="12554" max="12554" width="7.7109375" style="2" customWidth="1"/>
    <col min="12555" max="12555" width="7.140625" style="2" customWidth="1"/>
    <col min="12556" max="12556" width="7" style="2" customWidth="1"/>
    <col min="12557" max="12557" width="6" style="2" customWidth="1"/>
    <col min="12558" max="12558" width="43.7109375" style="2" customWidth="1"/>
    <col min="12559" max="12559" width="8.85546875" style="2" customWidth="1"/>
    <col min="12560" max="12560" width="49.5703125" style="2" customWidth="1"/>
    <col min="12561" max="12566" width="9.140625" style="2" customWidth="1"/>
    <col min="12567" max="12803" width="8.85546875" style="2"/>
    <col min="12804" max="12804" width="11.42578125" style="2" customWidth="1"/>
    <col min="12805" max="12805" width="6.28515625" style="2" customWidth="1"/>
    <col min="12806" max="12806" width="5.85546875" style="2" customWidth="1"/>
    <col min="12807" max="12807" width="6.28515625" style="2" customWidth="1"/>
    <col min="12808" max="12808" width="6.7109375" style="2" customWidth="1"/>
    <col min="12809" max="12809" width="6" style="2" customWidth="1"/>
    <col min="12810" max="12810" width="7.7109375" style="2" customWidth="1"/>
    <col min="12811" max="12811" width="7.140625" style="2" customWidth="1"/>
    <col min="12812" max="12812" width="7" style="2" customWidth="1"/>
    <col min="12813" max="12813" width="6" style="2" customWidth="1"/>
    <col min="12814" max="12814" width="43.7109375" style="2" customWidth="1"/>
    <col min="12815" max="12815" width="8.85546875" style="2" customWidth="1"/>
    <col min="12816" max="12816" width="49.5703125" style="2" customWidth="1"/>
    <col min="12817" max="12822" width="9.140625" style="2" customWidth="1"/>
    <col min="12823" max="13059" width="8.85546875" style="2"/>
    <col min="13060" max="13060" width="11.42578125" style="2" customWidth="1"/>
    <col min="13061" max="13061" width="6.28515625" style="2" customWidth="1"/>
    <col min="13062" max="13062" width="5.85546875" style="2" customWidth="1"/>
    <col min="13063" max="13063" width="6.28515625" style="2" customWidth="1"/>
    <col min="13064" max="13064" width="6.7109375" style="2" customWidth="1"/>
    <col min="13065" max="13065" width="6" style="2" customWidth="1"/>
    <col min="13066" max="13066" width="7.7109375" style="2" customWidth="1"/>
    <col min="13067" max="13067" width="7.140625" style="2" customWidth="1"/>
    <col min="13068" max="13068" width="7" style="2" customWidth="1"/>
    <col min="13069" max="13069" width="6" style="2" customWidth="1"/>
    <col min="13070" max="13070" width="43.7109375" style="2" customWidth="1"/>
    <col min="13071" max="13071" width="8.85546875" style="2" customWidth="1"/>
    <col min="13072" max="13072" width="49.5703125" style="2" customWidth="1"/>
    <col min="13073" max="13078" width="9.140625" style="2" customWidth="1"/>
    <col min="13079" max="13315" width="9.140625" style="2"/>
    <col min="13316" max="13316" width="11.42578125" style="2" customWidth="1"/>
    <col min="13317" max="13317" width="6.28515625" style="2" customWidth="1"/>
    <col min="13318" max="13318" width="5.85546875" style="2" customWidth="1"/>
    <col min="13319" max="13319" width="6.28515625" style="2" customWidth="1"/>
    <col min="13320" max="13320" width="6.7109375" style="2" customWidth="1"/>
    <col min="13321" max="13321" width="6" style="2" customWidth="1"/>
    <col min="13322" max="13322" width="7.7109375" style="2" customWidth="1"/>
    <col min="13323" max="13323" width="7.140625" style="2" customWidth="1"/>
    <col min="13324" max="13324" width="7" style="2" customWidth="1"/>
    <col min="13325" max="13325" width="6" style="2" customWidth="1"/>
    <col min="13326" max="13326" width="43.7109375" style="2" customWidth="1"/>
    <col min="13327" max="13327" width="8.85546875" style="2" customWidth="1"/>
    <col min="13328" max="13328" width="49.5703125" style="2" customWidth="1"/>
    <col min="13329" max="13334" width="9.140625" style="2" customWidth="1"/>
    <col min="13335" max="13571" width="8.85546875" style="2"/>
    <col min="13572" max="13572" width="11.42578125" style="2" customWidth="1"/>
    <col min="13573" max="13573" width="6.28515625" style="2" customWidth="1"/>
    <col min="13574" max="13574" width="5.85546875" style="2" customWidth="1"/>
    <col min="13575" max="13575" width="6.28515625" style="2" customWidth="1"/>
    <col min="13576" max="13576" width="6.7109375" style="2" customWidth="1"/>
    <col min="13577" max="13577" width="6" style="2" customWidth="1"/>
    <col min="13578" max="13578" width="7.7109375" style="2" customWidth="1"/>
    <col min="13579" max="13579" width="7.140625" style="2" customWidth="1"/>
    <col min="13580" max="13580" width="7" style="2" customWidth="1"/>
    <col min="13581" max="13581" width="6" style="2" customWidth="1"/>
    <col min="13582" max="13582" width="43.7109375" style="2" customWidth="1"/>
    <col min="13583" max="13583" width="8.85546875" style="2" customWidth="1"/>
    <col min="13584" max="13584" width="49.5703125" style="2" customWidth="1"/>
    <col min="13585" max="13590" width="9.140625" style="2" customWidth="1"/>
    <col min="13591" max="13827" width="8.85546875" style="2"/>
    <col min="13828" max="13828" width="11.42578125" style="2" customWidth="1"/>
    <col min="13829" max="13829" width="6.28515625" style="2" customWidth="1"/>
    <col min="13830" max="13830" width="5.85546875" style="2" customWidth="1"/>
    <col min="13831" max="13831" width="6.28515625" style="2" customWidth="1"/>
    <col min="13832" max="13832" width="6.7109375" style="2" customWidth="1"/>
    <col min="13833" max="13833" width="6" style="2" customWidth="1"/>
    <col min="13834" max="13834" width="7.7109375" style="2" customWidth="1"/>
    <col min="13835" max="13835" width="7.140625" style="2" customWidth="1"/>
    <col min="13836" max="13836" width="7" style="2" customWidth="1"/>
    <col min="13837" max="13837" width="6" style="2" customWidth="1"/>
    <col min="13838" max="13838" width="43.7109375" style="2" customWidth="1"/>
    <col min="13839" max="13839" width="8.85546875" style="2" customWidth="1"/>
    <col min="13840" max="13840" width="49.5703125" style="2" customWidth="1"/>
    <col min="13841" max="13846" width="9.140625" style="2" customWidth="1"/>
    <col min="13847" max="14083" width="8.85546875" style="2"/>
    <col min="14084" max="14084" width="11.42578125" style="2" customWidth="1"/>
    <col min="14085" max="14085" width="6.28515625" style="2" customWidth="1"/>
    <col min="14086" max="14086" width="5.85546875" style="2" customWidth="1"/>
    <col min="14087" max="14087" width="6.28515625" style="2" customWidth="1"/>
    <col min="14088" max="14088" width="6.7109375" style="2" customWidth="1"/>
    <col min="14089" max="14089" width="6" style="2" customWidth="1"/>
    <col min="14090" max="14090" width="7.7109375" style="2" customWidth="1"/>
    <col min="14091" max="14091" width="7.140625" style="2" customWidth="1"/>
    <col min="14092" max="14092" width="7" style="2" customWidth="1"/>
    <col min="14093" max="14093" width="6" style="2" customWidth="1"/>
    <col min="14094" max="14094" width="43.7109375" style="2" customWidth="1"/>
    <col min="14095" max="14095" width="8.85546875" style="2" customWidth="1"/>
    <col min="14096" max="14096" width="49.5703125" style="2" customWidth="1"/>
    <col min="14097" max="14102" width="9.140625" style="2" customWidth="1"/>
    <col min="14103" max="14339" width="9.140625" style="2"/>
    <col min="14340" max="14340" width="11.42578125" style="2" customWidth="1"/>
    <col min="14341" max="14341" width="6.28515625" style="2" customWidth="1"/>
    <col min="14342" max="14342" width="5.85546875" style="2" customWidth="1"/>
    <col min="14343" max="14343" width="6.28515625" style="2" customWidth="1"/>
    <col min="14344" max="14344" width="6.7109375" style="2" customWidth="1"/>
    <col min="14345" max="14345" width="6" style="2" customWidth="1"/>
    <col min="14346" max="14346" width="7.7109375" style="2" customWidth="1"/>
    <col min="14347" max="14347" width="7.140625" style="2" customWidth="1"/>
    <col min="14348" max="14348" width="7" style="2" customWidth="1"/>
    <col min="14349" max="14349" width="6" style="2" customWidth="1"/>
    <col min="14350" max="14350" width="43.7109375" style="2" customWidth="1"/>
    <col min="14351" max="14351" width="8.85546875" style="2" customWidth="1"/>
    <col min="14352" max="14352" width="49.5703125" style="2" customWidth="1"/>
    <col min="14353" max="14358" width="9.140625" style="2" customWidth="1"/>
    <col min="14359" max="14595" width="8.85546875" style="2"/>
    <col min="14596" max="14596" width="11.42578125" style="2" customWidth="1"/>
    <col min="14597" max="14597" width="6.28515625" style="2" customWidth="1"/>
    <col min="14598" max="14598" width="5.85546875" style="2" customWidth="1"/>
    <col min="14599" max="14599" width="6.28515625" style="2" customWidth="1"/>
    <col min="14600" max="14600" width="6.7109375" style="2" customWidth="1"/>
    <col min="14601" max="14601" width="6" style="2" customWidth="1"/>
    <col min="14602" max="14602" width="7.7109375" style="2" customWidth="1"/>
    <col min="14603" max="14603" width="7.140625" style="2" customWidth="1"/>
    <col min="14604" max="14604" width="7" style="2" customWidth="1"/>
    <col min="14605" max="14605" width="6" style="2" customWidth="1"/>
    <col min="14606" max="14606" width="43.7109375" style="2" customWidth="1"/>
    <col min="14607" max="14607" width="8.85546875" style="2" customWidth="1"/>
    <col min="14608" max="14608" width="49.5703125" style="2" customWidth="1"/>
    <col min="14609" max="14614" width="9.140625" style="2" customWidth="1"/>
    <col min="14615" max="14851" width="8.85546875" style="2"/>
    <col min="14852" max="14852" width="11.42578125" style="2" customWidth="1"/>
    <col min="14853" max="14853" width="6.28515625" style="2" customWidth="1"/>
    <col min="14854" max="14854" width="5.85546875" style="2" customWidth="1"/>
    <col min="14855" max="14855" width="6.28515625" style="2" customWidth="1"/>
    <col min="14856" max="14856" width="6.7109375" style="2" customWidth="1"/>
    <col min="14857" max="14857" width="6" style="2" customWidth="1"/>
    <col min="14858" max="14858" width="7.7109375" style="2" customWidth="1"/>
    <col min="14859" max="14859" width="7.140625" style="2" customWidth="1"/>
    <col min="14860" max="14860" width="7" style="2" customWidth="1"/>
    <col min="14861" max="14861" width="6" style="2" customWidth="1"/>
    <col min="14862" max="14862" width="43.7109375" style="2" customWidth="1"/>
    <col min="14863" max="14863" width="8.85546875" style="2" customWidth="1"/>
    <col min="14864" max="14864" width="49.5703125" style="2" customWidth="1"/>
    <col min="14865" max="14870" width="9.140625" style="2" customWidth="1"/>
    <col min="14871" max="15107" width="8.85546875" style="2"/>
    <col min="15108" max="15108" width="11.42578125" style="2" customWidth="1"/>
    <col min="15109" max="15109" width="6.28515625" style="2" customWidth="1"/>
    <col min="15110" max="15110" width="5.85546875" style="2" customWidth="1"/>
    <col min="15111" max="15111" width="6.28515625" style="2" customWidth="1"/>
    <col min="15112" max="15112" width="6.7109375" style="2" customWidth="1"/>
    <col min="15113" max="15113" width="6" style="2" customWidth="1"/>
    <col min="15114" max="15114" width="7.7109375" style="2" customWidth="1"/>
    <col min="15115" max="15115" width="7.140625" style="2" customWidth="1"/>
    <col min="15116" max="15116" width="7" style="2" customWidth="1"/>
    <col min="15117" max="15117" width="6" style="2" customWidth="1"/>
    <col min="15118" max="15118" width="43.7109375" style="2" customWidth="1"/>
    <col min="15119" max="15119" width="8.85546875" style="2" customWidth="1"/>
    <col min="15120" max="15120" width="49.5703125" style="2" customWidth="1"/>
    <col min="15121" max="15126" width="9.140625" style="2" customWidth="1"/>
    <col min="15127" max="15363" width="9.140625" style="2"/>
    <col min="15364" max="15364" width="11.42578125" style="2" customWidth="1"/>
    <col min="15365" max="15365" width="6.28515625" style="2" customWidth="1"/>
    <col min="15366" max="15366" width="5.85546875" style="2" customWidth="1"/>
    <col min="15367" max="15367" width="6.28515625" style="2" customWidth="1"/>
    <col min="15368" max="15368" width="6.7109375" style="2" customWidth="1"/>
    <col min="15369" max="15369" width="6" style="2" customWidth="1"/>
    <col min="15370" max="15370" width="7.7109375" style="2" customWidth="1"/>
    <col min="15371" max="15371" width="7.140625" style="2" customWidth="1"/>
    <col min="15372" max="15372" width="7" style="2" customWidth="1"/>
    <col min="15373" max="15373" width="6" style="2" customWidth="1"/>
    <col min="15374" max="15374" width="43.7109375" style="2" customWidth="1"/>
    <col min="15375" max="15375" width="8.85546875" style="2" customWidth="1"/>
    <col min="15376" max="15376" width="49.5703125" style="2" customWidth="1"/>
    <col min="15377" max="15382" width="9.140625" style="2" customWidth="1"/>
    <col min="15383" max="15619" width="8.85546875" style="2"/>
    <col min="15620" max="15620" width="11.42578125" style="2" customWidth="1"/>
    <col min="15621" max="15621" width="6.28515625" style="2" customWidth="1"/>
    <col min="15622" max="15622" width="5.85546875" style="2" customWidth="1"/>
    <col min="15623" max="15623" width="6.28515625" style="2" customWidth="1"/>
    <col min="15624" max="15624" width="6.7109375" style="2" customWidth="1"/>
    <col min="15625" max="15625" width="6" style="2" customWidth="1"/>
    <col min="15626" max="15626" width="7.7109375" style="2" customWidth="1"/>
    <col min="15627" max="15627" width="7.140625" style="2" customWidth="1"/>
    <col min="15628" max="15628" width="7" style="2" customWidth="1"/>
    <col min="15629" max="15629" width="6" style="2" customWidth="1"/>
    <col min="15630" max="15630" width="43.7109375" style="2" customWidth="1"/>
    <col min="15631" max="15631" width="8.85546875" style="2" customWidth="1"/>
    <col min="15632" max="15632" width="49.5703125" style="2" customWidth="1"/>
    <col min="15633" max="15638" width="9.140625" style="2" customWidth="1"/>
    <col min="15639" max="15875" width="8.85546875" style="2"/>
    <col min="15876" max="15876" width="11.42578125" style="2" customWidth="1"/>
    <col min="15877" max="15877" width="6.28515625" style="2" customWidth="1"/>
    <col min="15878" max="15878" width="5.85546875" style="2" customWidth="1"/>
    <col min="15879" max="15879" width="6.28515625" style="2" customWidth="1"/>
    <col min="15880" max="15880" width="6.7109375" style="2" customWidth="1"/>
    <col min="15881" max="15881" width="6" style="2" customWidth="1"/>
    <col min="15882" max="15882" width="7.7109375" style="2" customWidth="1"/>
    <col min="15883" max="15883" width="7.140625" style="2" customWidth="1"/>
    <col min="15884" max="15884" width="7" style="2" customWidth="1"/>
    <col min="15885" max="15885" width="6" style="2" customWidth="1"/>
    <col min="15886" max="15886" width="43.7109375" style="2" customWidth="1"/>
    <col min="15887" max="15887" width="8.85546875" style="2" customWidth="1"/>
    <col min="15888" max="15888" width="49.5703125" style="2" customWidth="1"/>
    <col min="15889" max="15894" width="9.140625" style="2" customWidth="1"/>
    <col min="15895" max="16131" width="8.85546875" style="2"/>
    <col min="16132" max="16132" width="11.42578125" style="2" customWidth="1"/>
    <col min="16133" max="16133" width="6.28515625" style="2" customWidth="1"/>
    <col min="16134" max="16134" width="5.85546875" style="2" customWidth="1"/>
    <col min="16135" max="16135" width="6.28515625" style="2" customWidth="1"/>
    <col min="16136" max="16136" width="6.7109375" style="2" customWidth="1"/>
    <col min="16137" max="16137" width="6" style="2" customWidth="1"/>
    <col min="16138" max="16138" width="7.7109375" style="2" customWidth="1"/>
    <col min="16139" max="16139" width="7.140625" style="2" customWidth="1"/>
    <col min="16140" max="16140" width="7" style="2" customWidth="1"/>
    <col min="16141" max="16141" width="6" style="2" customWidth="1"/>
    <col min="16142" max="16142" width="43.7109375" style="2" customWidth="1"/>
    <col min="16143" max="16143" width="8.85546875" style="2" customWidth="1"/>
    <col min="16144" max="16144" width="49.5703125" style="2" customWidth="1"/>
    <col min="16145" max="16150" width="9.140625" style="2" customWidth="1"/>
    <col min="16151" max="16384" width="9.140625" style="2"/>
  </cols>
  <sheetData>
    <row r="1" spans="1:23" s="16" customFormat="1">
      <c r="A1" s="24" t="s">
        <v>102</v>
      </c>
    </row>
    <row r="2" spans="1:23" s="16" customFormat="1"/>
    <row r="3" spans="1:23" s="16" customFormat="1"/>
    <row r="4" spans="1:23" s="16" customFormat="1">
      <c r="A4" s="16" t="s">
        <v>103</v>
      </c>
      <c r="W4" s="16">
        <v>2</v>
      </c>
    </row>
    <row r="5" spans="1:23" s="16" customFormat="1">
      <c r="A5" s="16" t="s">
        <v>104</v>
      </c>
      <c r="K5" s="82" t="s">
        <v>1</v>
      </c>
      <c r="L5" s="83"/>
      <c r="M5" s="84"/>
    </row>
    <row r="6" spans="1:23" s="16" customFormat="1">
      <c r="K6" s="25"/>
      <c r="L6" s="26"/>
      <c r="M6" s="27"/>
    </row>
    <row r="7" spans="1:23" s="16" customFormat="1">
      <c r="A7" s="16" t="s">
        <v>105</v>
      </c>
      <c r="K7" s="25"/>
      <c r="L7" s="26"/>
      <c r="M7" s="27"/>
    </row>
    <row r="8" spans="1:23" s="16" customFormat="1">
      <c r="A8" s="16" t="s">
        <v>106</v>
      </c>
      <c r="B8" s="10" t="s">
        <v>2</v>
      </c>
      <c r="C8" s="11" t="s">
        <v>4</v>
      </c>
      <c r="D8" s="12" t="s">
        <v>107</v>
      </c>
      <c r="E8" s="10" t="s">
        <v>2</v>
      </c>
      <c r="F8" s="11" t="s">
        <v>6</v>
      </c>
      <c r="G8" s="12" t="s">
        <v>108</v>
      </c>
      <c r="H8" s="10" t="s">
        <v>109</v>
      </c>
      <c r="I8" s="11" t="s">
        <v>6</v>
      </c>
      <c r="J8" s="14" t="s">
        <v>110</v>
      </c>
      <c r="K8" s="13" t="s">
        <v>111</v>
      </c>
      <c r="L8" s="14" t="s">
        <v>112</v>
      </c>
      <c r="M8" s="15" t="s">
        <v>113</v>
      </c>
      <c r="N8" s="16" t="s">
        <v>11</v>
      </c>
      <c r="W8" s="16" t="s">
        <v>12</v>
      </c>
    </row>
    <row r="9" spans="1:23" s="32" customFormat="1">
      <c r="A9" s="28" t="s">
        <v>227</v>
      </c>
      <c r="B9" s="29">
        <v>453.81328880000001</v>
      </c>
      <c r="C9" s="30">
        <v>1636.8004376666668</v>
      </c>
      <c r="D9" s="31">
        <v>0</v>
      </c>
      <c r="E9" s="29"/>
      <c r="F9" s="30"/>
      <c r="G9" s="31">
        <v>0</v>
      </c>
      <c r="H9" s="29"/>
      <c r="I9" s="30"/>
      <c r="J9" s="31">
        <v>0</v>
      </c>
      <c r="K9" s="29">
        <v>3.6067706214482866</v>
      </c>
      <c r="L9" s="31"/>
      <c r="M9" s="30"/>
      <c r="N9" s="32" t="s">
        <v>228</v>
      </c>
      <c r="W9" s="32" t="s">
        <v>15</v>
      </c>
    </row>
    <row r="10" spans="1:23" s="32" customFormat="1">
      <c r="A10" s="28" t="s">
        <v>236</v>
      </c>
      <c r="B10" s="29">
        <v>244.92100059999999</v>
      </c>
      <c r="C10" s="30">
        <v>913.40651413333342</v>
      </c>
      <c r="D10" s="31">
        <v>0</v>
      </c>
      <c r="E10" s="29"/>
      <c r="F10" s="30"/>
      <c r="G10" s="31">
        <v>0</v>
      </c>
      <c r="H10" s="29"/>
      <c r="I10" s="30"/>
      <c r="J10" s="31">
        <v>0</v>
      </c>
      <c r="K10" s="29">
        <v>3.7293923832407105</v>
      </c>
      <c r="M10" s="30"/>
      <c r="N10" s="32" t="s">
        <v>237</v>
      </c>
      <c r="W10" s="32" t="s">
        <v>15</v>
      </c>
    </row>
    <row r="11" spans="1:23" s="32" customFormat="1">
      <c r="A11" s="28" t="s">
        <v>274</v>
      </c>
      <c r="B11" s="29"/>
      <c r="C11" s="30"/>
      <c r="D11" s="31">
        <v>0</v>
      </c>
      <c r="E11" s="29">
        <v>2738.1426293333334</v>
      </c>
      <c r="F11" s="30">
        <v>9297.3847426666671</v>
      </c>
      <c r="G11" s="31">
        <v>0</v>
      </c>
      <c r="H11" s="29"/>
      <c r="I11" s="30"/>
      <c r="J11" s="31">
        <v>0</v>
      </c>
      <c r="K11" s="29"/>
      <c r="L11" s="31">
        <v>3.3955078318656975</v>
      </c>
      <c r="M11" s="30"/>
      <c r="N11" s="32" t="s">
        <v>275</v>
      </c>
      <c r="W11" s="32" t="s">
        <v>26</v>
      </c>
    </row>
    <row r="12" spans="1:23" s="32" customFormat="1">
      <c r="A12" s="28" t="s">
        <v>196</v>
      </c>
      <c r="B12" s="29">
        <v>1208.1418489666667</v>
      </c>
      <c r="C12" s="30">
        <v>5714.2172813333336</v>
      </c>
      <c r="D12" s="31">
        <v>0</v>
      </c>
      <c r="E12" s="29">
        <v>1208.1418489666667</v>
      </c>
      <c r="F12" s="30">
        <v>6261.3620486666659</v>
      </c>
      <c r="G12" s="31">
        <v>0</v>
      </c>
      <c r="H12" s="29"/>
      <c r="I12" s="30"/>
      <c r="J12" s="31">
        <v>0</v>
      </c>
      <c r="K12" s="29">
        <v>4.7297569289738197</v>
      </c>
      <c r="L12" s="31">
        <v>5.18263815960192</v>
      </c>
      <c r="M12" s="30"/>
      <c r="N12" s="32" t="s">
        <v>197</v>
      </c>
      <c r="W12" s="32" t="s">
        <v>48</v>
      </c>
    </row>
    <row r="13" spans="1:23" s="32" customFormat="1">
      <c r="A13" s="28" t="s">
        <v>198</v>
      </c>
      <c r="B13" s="29">
        <v>1047.5659365333333</v>
      </c>
      <c r="C13" s="30">
        <v>2466.5943819999998</v>
      </c>
      <c r="D13" s="31">
        <v>0</v>
      </c>
      <c r="E13" s="29"/>
      <c r="F13" s="30"/>
      <c r="G13" s="31">
        <v>0</v>
      </c>
      <c r="H13" s="29"/>
      <c r="I13" s="30"/>
      <c r="J13" s="31">
        <v>0</v>
      </c>
      <c r="K13" s="29">
        <v>2.3545958263616309</v>
      </c>
      <c r="L13" s="31"/>
      <c r="M13" s="30"/>
      <c r="N13" s="32" t="s">
        <v>199</v>
      </c>
      <c r="W13" s="32" t="s">
        <v>26</v>
      </c>
    </row>
    <row r="14" spans="1:23" s="32" customFormat="1">
      <c r="A14" s="28" t="s">
        <v>178</v>
      </c>
      <c r="B14" s="29">
        <v>1804.3911183333332</v>
      </c>
      <c r="C14" s="30">
        <v>5635.1879896666678</v>
      </c>
      <c r="D14" s="31">
        <v>0</v>
      </c>
      <c r="E14" s="29"/>
      <c r="F14" s="30"/>
      <c r="G14" s="31">
        <v>0</v>
      </c>
      <c r="H14" s="29"/>
      <c r="I14" s="30"/>
      <c r="J14" s="31">
        <v>0</v>
      </c>
      <c r="K14" s="29">
        <v>3.1230413031913709</v>
      </c>
      <c r="L14" s="31"/>
      <c r="M14" s="30"/>
      <c r="N14" s="32" t="s">
        <v>179</v>
      </c>
      <c r="W14" s="32" t="s">
        <v>26</v>
      </c>
    </row>
    <row r="15" spans="1:23" s="32" customFormat="1">
      <c r="A15" s="28" t="s">
        <v>150</v>
      </c>
      <c r="B15" s="29">
        <v>5857.8586339999993</v>
      </c>
      <c r="C15" s="30">
        <v>32644.014076666663</v>
      </c>
      <c r="D15" s="31">
        <v>0</v>
      </c>
      <c r="E15" s="29"/>
      <c r="F15" s="30"/>
      <c r="G15" s="31">
        <v>0</v>
      </c>
      <c r="H15" s="29"/>
      <c r="I15" s="30"/>
      <c r="J15" s="31">
        <v>0</v>
      </c>
      <c r="K15" s="29">
        <v>5.5726872422620959</v>
      </c>
      <c r="L15" s="31"/>
      <c r="M15" s="30"/>
      <c r="N15" s="32" t="s">
        <v>151</v>
      </c>
      <c r="W15" s="32" t="s">
        <v>26</v>
      </c>
    </row>
    <row r="16" spans="1:23" s="32" customFormat="1">
      <c r="A16" s="28" t="s">
        <v>229</v>
      </c>
      <c r="B16" s="29">
        <v>425.68965466666668</v>
      </c>
      <c r="C16" s="30">
        <v>2744.9104963333334</v>
      </c>
      <c r="D16" s="31">
        <v>0</v>
      </c>
      <c r="E16" s="29"/>
      <c r="F16" s="30"/>
      <c r="G16" s="31">
        <v>0</v>
      </c>
      <c r="H16" s="29"/>
      <c r="I16" s="30"/>
      <c r="J16" s="31">
        <v>0</v>
      </c>
      <c r="K16" s="29">
        <v>6.4481494117650486</v>
      </c>
      <c r="L16" s="31"/>
      <c r="M16" s="30"/>
      <c r="N16" s="32" t="s">
        <v>230</v>
      </c>
      <c r="W16" s="32" t="s">
        <v>26</v>
      </c>
    </row>
    <row r="17" spans="1:23" s="32" customFormat="1">
      <c r="A17" s="28" t="s">
        <v>207</v>
      </c>
      <c r="B17" s="29">
        <v>887.50109830000008</v>
      </c>
      <c r="C17" s="30">
        <v>6071.168270000001</v>
      </c>
      <c r="D17" s="31">
        <v>0</v>
      </c>
      <c r="E17" s="29"/>
      <c r="F17" s="30"/>
      <c r="G17" s="31">
        <v>0</v>
      </c>
      <c r="H17" s="29"/>
      <c r="I17" s="30"/>
      <c r="J17" s="31">
        <v>0</v>
      </c>
      <c r="K17" s="29">
        <v>6.8407445147158308</v>
      </c>
      <c r="L17" s="31"/>
      <c r="M17" s="30"/>
      <c r="N17" s="32" t="s">
        <v>208</v>
      </c>
      <c r="W17" s="32" t="s">
        <v>26</v>
      </c>
    </row>
    <row r="18" spans="1:23" s="32" customFormat="1">
      <c r="A18" s="28" t="s">
        <v>251</v>
      </c>
      <c r="B18" s="29">
        <v>31.834498268000001</v>
      </c>
      <c r="C18" s="30">
        <v>1760.2840370000001</v>
      </c>
      <c r="D18" s="31">
        <v>0</v>
      </c>
      <c r="E18" s="29"/>
      <c r="F18" s="30"/>
      <c r="G18" s="31">
        <v>0</v>
      </c>
      <c r="H18" s="29"/>
      <c r="I18" s="30"/>
      <c r="J18" s="31">
        <v>0</v>
      </c>
      <c r="K18" s="29">
        <v>55.294857238866413</v>
      </c>
      <c r="L18" s="31"/>
      <c r="M18" s="30"/>
      <c r="N18" s="32" t="s">
        <v>252</v>
      </c>
      <c r="W18" s="32" t="s">
        <v>26</v>
      </c>
    </row>
    <row r="19" spans="1:23" s="32" customFormat="1">
      <c r="A19" s="28" t="s">
        <v>27</v>
      </c>
      <c r="B19" s="29">
        <v>4228.222279333334</v>
      </c>
      <c r="C19" s="30">
        <v>16207.689296666669</v>
      </c>
      <c r="D19" s="31">
        <v>0</v>
      </c>
      <c r="E19" s="29">
        <v>4228.222279333334</v>
      </c>
      <c r="F19" s="30">
        <v>15127.719649999999</v>
      </c>
      <c r="G19" s="31">
        <v>0</v>
      </c>
      <c r="H19" s="29"/>
      <c r="I19" s="30"/>
      <c r="J19" s="31">
        <v>0</v>
      </c>
      <c r="K19" s="29">
        <v>3.8332160009388496</v>
      </c>
      <c r="L19" s="31">
        <v>3.5777966839494528</v>
      </c>
      <c r="M19" s="30"/>
      <c r="N19" s="32" t="s">
        <v>28</v>
      </c>
      <c r="W19" s="32" t="s">
        <v>29</v>
      </c>
    </row>
    <row r="20" spans="1:23" s="32" customFormat="1">
      <c r="A20" s="28" t="s">
        <v>152</v>
      </c>
      <c r="B20" s="29">
        <v>5435.4968773333339</v>
      </c>
      <c r="C20" s="30">
        <v>23593.052029999995</v>
      </c>
      <c r="D20" s="31">
        <v>0</v>
      </c>
      <c r="E20" s="29"/>
      <c r="F20" s="30"/>
      <c r="G20" s="31">
        <v>0</v>
      </c>
      <c r="H20" s="29"/>
      <c r="I20" s="30"/>
      <c r="J20" s="31">
        <v>0</v>
      </c>
      <c r="K20" s="29">
        <v>4.3405511147262024</v>
      </c>
      <c r="L20" s="31"/>
      <c r="M20" s="30"/>
      <c r="N20" s="32" t="s">
        <v>153</v>
      </c>
      <c r="W20" s="32" t="s">
        <v>29</v>
      </c>
    </row>
    <row r="21" spans="1:23" s="32" customFormat="1">
      <c r="A21" s="28" t="s">
        <v>154</v>
      </c>
      <c r="B21" s="29">
        <v>4634.7387523333337</v>
      </c>
      <c r="C21" s="30">
        <v>20632.907009999999</v>
      </c>
      <c r="D21" s="31">
        <v>0</v>
      </c>
      <c r="E21" s="29"/>
      <c r="F21" s="30"/>
      <c r="G21" s="31">
        <v>0</v>
      </c>
      <c r="H21" s="29"/>
      <c r="I21" s="30"/>
      <c r="J21" s="31">
        <v>0</v>
      </c>
      <c r="K21" s="29">
        <v>4.4517950444590815</v>
      </c>
      <c r="L21" s="31"/>
      <c r="M21" s="30"/>
      <c r="N21" s="32" t="s">
        <v>155</v>
      </c>
      <c r="W21" s="32" t="s">
        <v>29</v>
      </c>
    </row>
    <row r="22" spans="1:23" s="32" customFormat="1">
      <c r="A22" s="28" t="s">
        <v>238</v>
      </c>
      <c r="B22" s="29">
        <v>219.04748406666667</v>
      </c>
      <c r="C22" s="30">
        <v>4723.4998276666665</v>
      </c>
      <c r="D22" s="31">
        <v>0</v>
      </c>
      <c r="E22" s="29"/>
      <c r="F22" s="30"/>
      <c r="G22" s="31">
        <v>0</v>
      </c>
      <c r="H22" s="29"/>
      <c r="I22" s="30"/>
      <c r="J22" s="31">
        <v>0</v>
      </c>
      <c r="K22" s="29">
        <v>21.563816849085921</v>
      </c>
      <c r="L22" s="31"/>
      <c r="M22" s="30"/>
      <c r="N22" s="32" t="s">
        <v>239</v>
      </c>
      <c r="W22" s="32" t="s">
        <v>29</v>
      </c>
    </row>
    <row r="23" spans="1:23" s="32" customFormat="1">
      <c r="A23" s="28" t="s">
        <v>188</v>
      </c>
      <c r="B23" s="29">
        <v>1326.0030895</v>
      </c>
      <c r="C23" s="30">
        <v>6721.1345249999986</v>
      </c>
      <c r="D23" s="31">
        <v>0</v>
      </c>
      <c r="E23" s="29"/>
      <c r="F23" s="30"/>
      <c r="G23" s="31">
        <v>0</v>
      </c>
      <c r="H23" s="29"/>
      <c r="I23" s="30"/>
      <c r="J23" s="31">
        <v>0</v>
      </c>
      <c r="K23" s="29">
        <v>5.0687170929099095</v>
      </c>
      <c r="L23" s="31"/>
      <c r="M23" s="30"/>
      <c r="N23" s="32" t="s">
        <v>189</v>
      </c>
      <c r="W23" s="32" t="s">
        <v>190</v>
      </c>
    </row>
    <row r="24" spans="1:23" s="32" customFormat="1">
      <c r="A24" s="28" t="s">
        <v>175</v>
      </c>
      <c r="B24" s="29">
        <v>1887.0734516666664</v>
      </c>
      <c r="C24" s="30">
        <v>15254.780913666667</v>
      </c>
      <c r="D24" s="31">
        <v>0</v>
      </c>
      <c r="E24" s="29">
        <v>1887.0734516666664</v>
      </c>
      <c r="F24" s="30">
        <v>11113.507357666667</v>
      </c>
      <c r="G24" s="31">
        <v>0</v>
      </c>
      <c r="H24" s="29"/>
      <c r="I24" s="30"/>
      <c r="J24" s="31">
        <v>0</v>
      </c>
      <c r="K24" s="29">
        <v>8.0838299644317608</v>
      </c>
      <c r="L24" s="31">
        <v>5.8892818124547297</v>
      </c>
      <c r="M24" s="30"/>
      <c r="N24" s="32" t="s">
        <v>176</v>
      </c>
      <c r="W24" s="32" t="s">
        <v>177</v>
      </c>
    </row>
    <row r="25" spans="1:23" s="32" customFormat="1">
      <c r="A25" s="28" t="s">
        <v>245</v>
      </c>
      <c r="B25" s="29">
        <v>129.14279617000003</v>
      </c>
      <c r="C25" s="30">
        <v>1236.9635887333334</v>
      </c>
      <c r="D25" s="31">
        <v>0</v>
      </c>
      <c r="E25" s="29"/>
      <c r="F25" s="30"/>
      <c r="G25" s="31">
        <v>0</v>
      </c>
      <c r="H25" s="29"/>
      <c r="I25" s="30"/>
      <c r="J25" s="31">
        <v>0</v>
      </c>
      <c r="K25" s="29">
        <v>9.5782623995923739</v>
      </c>
      <c r="L25" s="31"/>
      <c r="M25" s="30"/>
      <c r="N25" s="32" t="s">
        <v>246</v>
      </c>
      <c r="W25" s="32" t="s">
        <v>177</v>
      </c>
    </row>
    <row r="26" spans="1:23" s="32" customFormat="1">
      <c r="A26" s="28" t="s">
        <v>280</v>
      </c>
      <c r="B26" s="29"/>
      <c r="C26" s="30"/>
      <c r="D26" s="31">
        <v>0</v>
      </c>
      <c r="E26" s="29">
        <v>543.39034406666667</v>
      </c>
      <c r="F26" s="30">
        <v>1608.571674</v>
      </c>
      <c r="G26" s="31">
        <v>0</v>
      </c>
      <c r="H26" s="29"/>
      <c r="I26" s="30"/>
      <c r="J26" s="31">
        <v>0</v>
      </c>
      <c r="K26" s="29"/>
      <c r="L26" s="31">
        <v>2.9602507507984903</v>
      </c>
      <c r="M26" s="30"/>
      <c r="N26" s="32" t="s">
        <v>281</v>
      </c>
      <c r="W26" s="32" t="s">
        <v>32</v>
      </c>
    </row>
    <row r="27" spans="1:23" s="32" customFormat="1">
      <c r="A27" s="28" t="s">
        <v>249</v>
      </c>
      <c r="B27" s="29">
        <v>39.791442907333334</v>
      </c>
      <c r="C27" s="30">
        <v>56.106371514999999</v>
      </c>
      <c r="D27" s="31">
        <v>0</v>
      </c>
      <c r="E27" s="29"/>
      <c r="F27" s="30"/>
      <c r="G27" s="31">
        <v>0</v>
      </c>
      <c r="H27" s="29"/>
      <c r="I27" s="30"/>
      <c r="J27" s="31">
        <v>0</v>
      </c>
      <c r="K27" s="29">
        <v>1.4100109826542611</v>
      </c>
      <c r="L27" s="31"/>
      <c r="M27" s="30"/>
      <c r="N27" s="32" t="s">
        <v>250</v>
      </c>
      <c r="W27" s="32" t="s">
        <v>32</v>
      </c>
    </row>
    <row r="28" spans="1:23" s="32" customFormat="1">
      <c r="A28" s="28" t="s">
        <v>247</v>
      </c>
      <c r="B28" s="29">
        <v>87.195125463333341</v>
      </c>
      <c r="C28" s="30">
        <v>146.41532716333333</v>
      </c>
      <c r="D28" s="31">
        <v>0</v>
      </c>
      <c r="E28" s="29"/>
      <c r="F28" s="30"/>
      <c r="G28" s="31">
        <v>0</v>
      </c>
      <c r="H28" s="29"/>
      <c r="I28" s="30"/>
      <c r="J28" s="31">
        <v>0</v>
      </c>
      <c r="K28" s="29">
        <v>1.6791687194131377</v>
      </c>
      <c r="L28" s="31"/>
      <c r="M28" s="30"/>
      <c r="N28" s="32" t="s">
        <v>248</v>
      </c>
      <c r="W28" s="32" t="s">
        <v>32</v>
      </c>
    </row>
    <row r="29" spans="1:23" s="32" customFormat="1">
      <c r="A29" s="28" t="s">
        <v>253</v>
      </c>
      <c r="B29" s="29">
        <v>25.083768586666668</v>
      </c>
      <c r="C29" s="30">
        <v>61.395368516666657</v>
      </c>
      <c r="D29" s="31">
        <v>0</v>
      </c>
      <c r="E29" s="29"/>
      <c r="F29" s="30"/>
      <c r="G29" s="31">
        <v>0</v>
      </c>
      <c r="H29" s="29"/>
      <c r="I29" s="30"/>
      <c r="J29" s="31">
        <v>0</v>
      </c>
      <c r="K29" s="29">
        <v>2.447613416004065</v>
      </c>
      <c r="L29" s="31"/>
      <c r="M29" s="30"/>
      <c r="N29" s="32" t="s">
        <v>254</v>
      </c>
      <c r="W29" s="32" t="s">
        <v>32</v>
      </c>
    </row>
    <row r="30" spans="1:23" s="32" customFormat="1">
      <c r="A30" s="28" t="s">
        <v>295</v>
      </c>
      <c r="B30" s="29"/>
      <c r="C30" s="30"/>
      <c r="D30" s="31">
        <v>0</v>
      </c>
      <c r="E30" s="29">
        <v>1297.9805756666667</v>
      </c>
      <c r="F30" s="30">
        <v>5453.4123016666663</v>
      </c>
      <c r="G30" s="31">
        <v>0</v>
      </c>
      <c r="H30" s="29"/>
      <c r="I30" s="30"/>
      <c r="J30" s="31">
        <v>0</v>
      </c>
      <c r="K30" s="29"/>
      <c r="L30" s="31">
        <v>4.2014591003148825</v>
      </c>
      <c r="M30" s="30"/>
      <c r="N30" s="32" t="s">
        <v>296</v>
      </c>
      <c r="W30" s="32" t="s">
        <v>244</v>
      </c>
    </row>
    <row r="31" spans="1:23" s="32" customFormat="1">
      <c r="A31" s="28" t="s">
        <v>242</v>
      </c>
      <c r="B31" s="29">
        <v>194.1679584</v>
      </c>
      <c r="C31" s="30">
        <v>571.05600963333325</v>
      </c>
      <c r="D31" s="31">
        <v>0</v>
      </c>
      <c r="E31" s="29"/>
      <c r="F31" s="30"/>
      <c r="G31" s="31">
        <v>0</v>
      </c>
      <c r="H31" s="29"/>
      <c r="I31" s="30"/>
      <c r="J31" s="31">
        <v>0</v>
      </c>
      <c r="K31" s="29">
        <v>2.941041427942074</v>
      </c>
      <c r="L31" s="31"/>
      <c r="M31" s="30"/>
      <c r="N31" s="32" t="s">
        <v>243</v>
      </c>
      <c r="W31" s="32" t="s">
        <v>244</v>
      </c>
    </row>
    <row r="32" spans="1:23" s="32" customFormat="1">
      <c r="A32" s="28" t="s">
        <v>204</v>
      </c>
      <c r="B32" s="29">
        <v>980.42316323333341</v>
      </c>
      <c r="C32" s="30">
        <v>3289.6691699999997</v>
      </c>
      <c r="D32" s="31">
        <v>0</v>
      </c>
      <c r="E32" s="29"/>
      <c r="F32" s="30"/>
      <c r="G32" s="31">
        <v>0</v>
      </c>
      <c r="H32" s="29"/>
      <c r="I32" s="30"/>
      <c r="J32" s="31">
        <v>0</v>
      </c>
      <c r="K32" s="29">
        <v>3.3553564352264114</v>
      </c>
      <c r="L32" s="31"/>
      <c r="M32" s="30"/>
      <c r="N32" s="32" t="s">
        <v>205</v>
      </c>
      <c r="W32" s="32" t="s">
        <v>206</v>
      </c>
    </row>
    <row r="33" spans="1:23" s="32" customFormat="1">
      <c r="A33" s="28" t="s">
        <v>213</v>
      </c>
      <c r="B33" s="29">
        <v>770.78295019999996</v>
      </c>
      <c r="C33" s="30">
        <v>3203.8877496666669</v>
      </c>
      <c r="D33" s="31">
        <v>0</v>
      </c>
      <c r="E33" s="29"/>
      <c r="F33" s="30"/>
      <c r="G33" s="31">
        <v>0</v>
      </c>
      <c r="H33" s="29"/>
      <c r="I33" s="30"/>
      <c r="J33" s="31">
        <v>0</v>
      </c>
      <c r="K33" s="29">
        <v>4.1566666061247641</v>
      </c>
      <c r="L33" s="31"/>
      <c r="M33" s="30"/>
      <c r="N33" s="32" t="s">
        <v>214</v>
      </c>
      <c r="W33" s="32" t="s">
        <v>48</v>
      </c>
    </row>
    <row r="34" spans="1:23" s="32" customFormat="1">
      <c r="A34" s="28" t="s">
        <v>180</v>
      </c>
      <c r="B34" s="29">
        <v>1484.6288856666667</v>
      </c>
      <c r="C34" s="30">
        <v>14189.619472</v>
      </c>
      <c r="D34" s="31">
        <v>0</v>
      </c>
      <c r="E34" s="29"/>
      <c r="F34" s="30"/>
      <c r="G34" s="31">
        <v>0</v>
      </c>
      <c r="H34" s="29"/>
      <c r="I34" s="30"/>
      <c r="J34" s="31">
        <v>0</v>
      </c>
      <c r="K34" s="29">
        <v>9.5576878565367576</v>
      </c>
      <c r="L34" s="31"/>
      <c r="M34" s="30"/>
      <c r="N34" s="32" t="s">
        <v>181</v>
      </c>
      <c r="W34" s="32" t="s">
        <v>48</v>
      </c>
    </row>
    <row r="35" spans="1:23" s="32" customFormat="1">
      <c r="A35" s="28" t="s">
        <v>317</v>
      </c>
      <c r="B35" s="29"/>
      <c r="C35" s="30"/>
      <c r="D35" s="31">
        <v>0</v>
      </c>
      <c r="E35" s="29"/>
      <c r="F35" s="30"/>
      <c r="G35" s="31">
        <v>0</v>
      </c>
      <c r="H35" s="29">
        <v>1036.6183362666668</v>
      </c>
      <c r="I35" s="30">
        <v>5202.2801053333324</v>
      </c>
      <c r="J35" s="31">
        <v>0</v>
      </c>
      <c r="K35" s="29"/>
      <c r="L35" s="31"/>
      <c r="M35" s="30">
        <v>5.0185105967439325</v>
      </c>
      <c r="N35" s="32" t="s">
        <v>318</v>
      </c>
      <c r="W35" s="32" t="s">
        <v>319</v>
      </c>
    </row>
    <row r="36" spans="1:23" s="32" customFormat="1">
      <c r="A36" s="28" t="s">
        <v>328</v>
      </c>
      <c r="B36" s="29"/>
      <c r="C36" s="30"/>
      <c r="D36" s="31">
        <v>0</v>
      </c>
      <c r="E36" s="29">
        <v>4454.0687599999992</v>
      </c>
      <c r="F36" s="30">
        <v>31169.595250000002</v>
      </c>
      <c r="G36" s="31">
        <v>0</v>
      </c>
      <c r="H36" s="29">
        <v>6072.2988033333322</v>
      </c>
      <c r="I36" s="30">
        <v>31169.595250000002</v>
      </c>
      <c r="J36" s="31">
        <v>0</v>
      </c>
      <c r="K36" s="29"/>
      <c r="L36" s="31">
        <v>6.998004954463255</v>
      </c>
      <c r="M36" s="30">
        <v>5.1330799520092363</v>
      </c>
      <c r="N36" s="32" t="s">
        <v>329</v>
      </c>
      <c r="W36" s="32" t="s">
        <v>53</v>
      </c>
    </row>
    <row r="37" spans="1:23" s="32" customFormat="1">
      <c r="A37" s="28" t="s">
        <v>168</v>
      </c>
      <c r="B37" s="29">
        <v>2246.5394520000004</v>
      </c>
      <c r="C37" s="30">
        <v>5675.6769603333332</v>
      </c>
      <c r="D37" s="31">
        <v>0</v>
      </c>
      <c r="E37" s="29"/>
      <c r="F37" s="30"/>
      <c r="G37" s="31">
        <v>0</v>
      </c>
      <c r="H37" s="29"/>
      <c r="I37" s="30"/>
      <c r="J37" s="31">
        <v>0</v>
      </c>
      <c r="K37" s="29">
        <v>2.5264087640573214</v>
      </c>
      <c r="L37" s="31"/>
      <c r="M37" s="30"/>
      <c r="N37" s="32" t="s">
        <v>169</v>
      </c>
      <c r="W37" s="32" t="s">
        <v>53</v>
      </c>
    </row>
    <row r="38" spans="1:23" s="32" customFormat="1">
      <c r="A38" s="28" t="s">
        <v>330</v>
      </c>
      <c r="B38" s="29"/>
      <c r="C38" s="30"/>
      <c r="D38" s="31">
        <v>0</v>
      </c>
      <c r="E38" s="29"/>
      <c r="F38" s="30"/>
      <c r="G38" s="31">
        <v>0</v>
      </c>
      <c r="H38" s="29">
        <v>552.9972111666666</v>
      </c>
      <c r="I38" s="30">
        <v>1684.6773033333332</v>
      </c>
      <c r="J38" s="31">
        <v>0</v>
      </c>
      <c r="K38" s="29"/>
      <c r="L38" s="31"/>
      <c r="M38" s="30">
        <v>3.0464481001253945</v>
      </c>
      <c r="N38" s="32" t="s">
        <v>331</v>
      </c>
      <c r="W38" s="32" t="s">
        <v>195</v>
      </c>
    </row>
    <row r="39" spans="1:23" s="32" customFormat="1">
      <c r="A39" s="28" t="s">
        <v>255</v>
      </c>
      <c r="B39" s="29">
        <v>22.346585089333331</v>
      </c>
      <c r="C39" s="30">
        <v>61.466813055999999</v>
      </c>
      <c r="D39" s="31">
        <v>0</v>
      </c>
      <c r="E39" s="29"/>
      <c r="F39" s="30"/>
      <c r="G39" s="31">
        <v>0</v>
      </c>
      <c r="H39" s="29"/>
      <c r="I39" s="30"/>
      <c r="J39" s="31">
        <v>0</v>
      </c>
      <c r="K39" s="29">
        <v>2.7506132507619645</v>
      </c>
      <c r="L39" s="31"/>
      <c r="M39" s="30"/>
      <c r="N39" s="32" t="s">
        <v>256</v>
      </c>
      <c r="W39" s="32" t="s">
        <v>257</v>
      </c>
    </row>
    <row r="40" spans="1:23" s="32" customFormat="1">
      <c r="A40" s="28" t="s">
        <v>223</v>
      </c>
      <c r="B40" s="29">
        <v>521.86164859999997</v>
      </c>
      <c r="C40" s="30">
        <v>1809.3205216666665</v>
      </c>
      <c r="D40" s="31">
        <v>0</v>
      </c>
      <c r="E40" s="29"/>
      <c r="F40" s="30"/>
      <c r="G40" s="31">
        <v>0</v>
      </c>
      <c r="H40" s="29"/>
      <c r="I40" s="30"/>
      <c r="J40" s="31">
        <v>0</v>
      </c>
      <c r="K40" s="29">
        <v>3.467050177993606</v>
      </c>
      <c r="L40" s="31"/>
      <c r="M40" s="30"/>
      <c r="N40" s="32" t="s">
        <v>224</v>
      </c>
      <c r="W40" s="32" t="s">
        <v>70</v>
      </c>
    </row>
    <row r="41" spans="1:23" s="32" customFormat="1">
      <c r="A41" s="28" t="s">
        <v>209</v>
      </c>
      <c r="B41" s="29">
        <v>833.56620036666664</v>
      </c>
      <c r="C41" s="30">
        <v>2181.1932373333334</v>
      </c>
      <c r="D41" s="31">
        <v>0</v>
      </c>
      <c r="E41" s="29"/>
      <c r="F41" s="30"/>
      <c r="G41" s="31">
        <v>0</v>
      </c>
      <c r="H41" s="29"/>
      <c r="I41" s="30"/>
      <c r="J41" s="31">
        <v>0</v>
      </c>
      <c r="K41" s="29">
        <v>2.616700672812641</v>
      </c>
      <c r="L41" s="31"/>
      <c r="M41" s="30"/>
      <c r="N41" s="32" t="s">
        <v>210</v>
      </c>
      <c r="W41" s="32" t="s">
        <v>211</v>
      </c>
    </row>
    <row r="42" spans="1:23" s="32" customFormat="1">
      <c r="A42" s="28" t="s">
        <v>356</v>
      </c>
      <c r="B42" s="29"/>
      <c r="C42" s="30"/>
      <c r="D42" s="31">
        <v>0</v>
      </c>
      <c r="E42" s="29">
        <v>262.03280660000001</v>
      </c>
      <c r="F42" s="30">
        <v>976.73979426666665</v>
      </c>
      <c r="G42" s="31">
        <v>0</v>
      </c>
      <c r="H42" s="29"/>
      <c r="I42" s="30"/>
      <c r="J42" s="31">
        <v>0</v>
      </c>
      <c r="K42" s="29"/>
      <c r="L42" s="31">
        <v>3.7275477332030631</v>
      </c>
      <c r="M42" s="30"/>
      <c r="N42" s="32" t="s">
        <v>357</v>
      </c>
      <c r="W42" s="32" t="s">
        <v>89</v>
      </c>
    </row>
    <row r="43" spans="1:23" s="32" customFormat="1">
      <c r="A43" s="28" t="s">
        <v>353</v>
      </c>
      <c r="B43" s="29"/>
      <c r="C43" s="30"/>
      <c r="D43" s="31">
        <v>0</v>
      </c>
      <c r="E43" s="29">
        <v>1256.9324349999999</v>
      </c>
      <c r="F43" s="30">
        <v>5066.7488683333331</v>
      </c>
      <c r="G43" s="31">
        <v>0</v>
      </c>
      <c r="H43" s="29"/>
      <c r="I43" s="30"/>
      <c r="J43" s="31">
        <v>0</v>
      </c>
      <c r="K43" s="29"/>
      <c r="L43" s="31">
        <v>4.0310431390318398</v>
      </c>
      <c r="M43" s="30"/>
      <c r="N43" s="32" t="s">
        <v>89</v>
      </c>
      <c r="W43" s="32" t="s">
        <v>89</v>
      </c>
    </row>
    <row r="44" spans="1:23" s="32" customFormat="1">
      <c r="A44" s="28" t="s">
        <v>215</v>
      </c>
      <c r="B44" s="29">
        <v>766.61780896666676</v>
      </c>
      <c r="C44" s="30">
        <v>1778.0350449999999</v>
      </c>
      <c r="D44" s="31">
        <v>0</v>
      </c>
      <c r="E44" s="29"/>
      <c r="F44" s="30"/>
      <c r="G44" s="31">
        <v>0</v>
      </c>
      <c r="H44" s="29"/>
      <c r="I44" s="30"/>
      <c r="J44" s="31">
        <v>0</v>
      </c>
      <c r="K44" s="29">
        <v>2.3193239502179508</v>
      </c>
      <c r="L44" s="31"/>
      <c r="M44" s="30"/>
      <c r="N44" s="32" t="s">
        <v>89</v>
      </c>
      <c r="W44" s="32" t="s">
        <v>89</v>
      </c>
    </row>
    <row r="45" spans="1:23" s="32" customFormat="1">
      <c r="A45" s="28" t="s">
        <v>160</v>
      </c>
      <c r="B45" s="29">
        <v>3999.7705560000009</v>
      </c>
      <c r="C45" s="30">
        <v>11472.699016333334</v>
      </c>
      <c r="D45" s="31">
        <v>0</v>
      </c>
      <c r="E45" s="29"/>
      <c r="F45" s="30"/>
      <c r="G45" s="31">
        <v>0</v>
      </c>
      <c r="H45" s="29"/>
      <c r="I45" s="30"/>
      <c r="J45" s="31">
        <v>0</v>
      </c>
      <c r="K45" s="29">
        <v>2.8683392848930538</v>
      </c>
      <c r="L45" s="31"/>
      <c r="M45" s="30"/>
      <c r="N45" s="32" t="s">
        <v>161</v>
      </c>
      <c r="W45" s="32" t="s">
        <v>89</v>
      </c>
    </row>
    <row r="46" spans="1:23" s="32" customFormat="1">
      <c r="A46" s="28" t="s">
        <v>146</v>
      </c>
      <c r="B46" s="29">
        <v>10629.659410333332</v>
      </c>
      <c r="C46" s="30">
        <v>30648.496513333335</v>
      </c>
      <c r="D46" s="31">
        <v>0</v>
      </c>
      <c r="E46" s="29"/>
      <c r="F46" s="30"/>
      <c r="G46" s="31">
        <v>0</v>
      </c>
      <c r="H46" s="29"/>
      <c r="I46" s="30"/>
      <c r="J46" s="31">
        <v>0</v>
      </c>
      <c r="K46" s="29">
        <v>2.8832999563033264</v>
      </c>
      <c r="L46" s="31"/>
      <c r="M46" s="30"/>
      <c r="N46" s="32" t="s">
        <v>147</v>
      </c>
      <c r="W46" s="32" t="s">
        <v>89</v>
      </c>
    </row>
    <row r="47" spans="1:23" s="32" customFormat="1">
      <c r="A47" s="28" t="s">
        <v>212</v>
      </c>
      <c r="B47" s="29">
        <v>793.76464066666665</v>
      </c>
      <c r="C47" s="30">
        <v>2428.5676513333333</v>
      </c>
      <c r="D47" s="31">
        <v>0</v>
      </c>
      <c r="E47" s="29"/>
      <c r="F47" s="30"/>
      <c r="G47" s="31">
        <v>0</v>
      </c>
      <c r="H47" s="29"/>
      <c r="I47" s="30"/>
      <c r="J47" s="31">
        <v>0</v>
      </c>
      <c r="K47" s="29">
        <v>3.0595563557651411</v>
      </c>
      <c r="L47" s="31"/>
      <c r="M47" s="30"/>
      <c r="N47" s="32" t="s">
        <v>89</v>
      </c>
      <c r="W47" s="32" t="s">
        <v>89</v>
      </c>
    </row>
    <row r="48" spans="1:23" s="32" customFormat="1">
      <c r="A48" s="28" t="s">
        <v>172</v>
      </c>
      <c r="B48" s="29">
        <v>2090.0971733333331</v>
      </c>
      <c r="C48" s="30">
        <v>6522.983975666667</v>
      </c>
      <c r="D48" s="31">
        <v>0</v>
      </c>
      <c r="E48" s="29"/>
      <c r="F48" s="30"/>
      <c r="G48" s="31">
        <v>0</v>
      </c>
      <c r="H48" s="29"/>
      <c r="I48" s="30"/>
      <c r="J48" s="31">
        <v>0</v>
      </c>
      <c r="K48" s="29">
        <v>3.1208998600116127</v>
      </c>
      <c r="L48" s="31"/>
      <c r="M48" s="30"/>
      <c r="N48" s="32" t="s">
        <v>173</v>
      </c>
      <c r="W48" s="32" t="s">
        <v>89</v>
      </c>
    </row>
    <row r="49" spans="1:23" s="32" customFormat="1">
      <c r="A49" s="28" t="s">
        <v>174</v>
      </c>
      <c r="B49" s="29">
        <v>2037.3750840000002</v>
      </c>
      <c r="C49" s="30">
        <v>6636.2497443333341</v>
      </c>
      <c r="D49" s="31">
        <v>0</v>
      </c>
      <c r="E49" s="29"/>
      <c r="F49" s="30"/>
      <c r="G49" s="31">
        <v>0</v>
      </c>
      <c r="H49" s="29"/>
      <c r="I49" s="30"/>
      <c r="J49" s="31">
        <v>0</v>
      </c>
      <c r="K49" s="29">
        <v>3.2572547865385268</v>
      </c>
      <c r="L49" s="31"/>
      <c r="M49" s="30"/>
      <c r="N49" s="32" t="s">
        <v>89</v>
      </c>
      <c r="W49" s="32" t="s">
        <v>89</v>
      </c>
    </row>
    <row r="50" spans="1:23" s="32" customFormat="1">
      <c r="A50" s="28" t="s">
        <v>235</v>
      </c>
      <c r="B50" s="29">
        <v>267.44489976666665</v>
      </c>
      <c r="C50" s="30">
        <v>950.68636033333348</v>
      </c>
      <c r="D50" s="31">
        <v>0</v>
      </c>
      <c r="E50" s="29"/>
      <c r="F50" s="30"/>
      <c r="G50" s="31">
        <v>0</v>
      </c>
      <c r="H50" s="29"/>
      <c r="I50" s="30"/>
      <c r="J50" s="31">
        <v>0</v>
      </c>
      <c r="K50" s="29">
        <v>3.554699907019216</v>
      </c>
      <c r="L50" s="31"/>
      <c r="M50" s="30"/>
      <c r="N50" s="32" t="s">
        <v>89</v>
      </c>
      <c r="W50" s="32" t="s">
        <v>89</v>
      </c>
    </row>
    <row r="51" spans="1:23" s="32" customFormat="1">
      <c r="A51" s="28" t="s">
        <v>225</v>
      </c>
      <c r="B51" s="29">
        <v>500.0045834</v>
      </c>
      <c r="C51" s="30">
        <v>2021.0354990000003</v>
      </c>
      <c r="D51" s="31">
        <v>0</v>
      </c>
      <c r="E51" s="29"/>
      <c r="F51" s="30"/>
      <c r="G51" s="31">
        <v>0</v>
      </c>
      <c r="H51" s="29"/>
      <c r="I51" s="30"/>
      <c r="J51" s="31">
        <v>0</v>
      </c>
      <c r="K51" s="29">
        <v>4.0420339454832295</v>
      </c>
      <c r="L51" s="31"/>
      <c r="M51" s="30"/>
      <c r="N51" s="32" t="s">
        <v>226</v>
      </c>
      <c r="W51" s="32" t="s">
        <v>89</v>
      </c>
    </row>
    <row r="52" spans="1:23" s="32" customFormat="1">
      <c r="A52" s="28" t="s">
        <v>148</v>
      </c>
      <c r="B52" s="29">
        <v>6284.6065456666665</v>
      </c>
      <c r="C52" s="30">
        <v>27500.188853333337</v>
      </c>
      <c r="D52" s="31">
        <v>0</v>
      </c>
      <c r="E52" s="29"/>
      <c r="F52" s="30"/>
      <c r="G52" s="31">
        <v>0</v>
      </c>
      <c r="H52" s="29"/>
      <c r="I52" s="30"/>
      <c r="J52" s="31">
        <v>0</v>
      </c>
      <c r="K52" s="29">
        <v>4.3758011982938125</v>
      </c>
      <c r="L52" s="31"/>
      <c r="M52" s="30"/>
      <c r="N52" s="32" t="s">
        <v>149</v>
      </c>
      <c r="W52" s="32" t="s">
        <v>89</v>
      </c>
    </row>
    <row r="53" spans="1:23" s="32" customFormat="1">
      <c r="A53" s="28" t="s">
        <v>202</v>
      </c>
      <c r="B53" s="29">
        <v>993.0160439</v>
      </c>
      <c r="C53" s="30">
        <v>4820.6561670000001</v>
      </c>
      <c r="D53" s="31">
        <v>0</v>
      </c>
      <c r="E53" s="29"/>
      <c r="F53" s="30"/>
      <c r="G53" s="31">
        <v>0</v>
      </c>
      <c r="H53" s="29"/>
      <c r="I53" s="30"/>
      <c r="J53" s="31">
        <v>0</v>
      </c>
      <c r="K53" s="29">
        <v>4.8545602023379351</v>
      </c>
      <c r="L53" s="31"/>
      <c r="M53" s="30"/>
      <c r="N53" s="32" t="s">
        <v>203</v>
      </c>
      <c r="W53" s="32" t="s">
        <v>89</v>
      </c>
    </row>
    <row r="54" spans="1:23" s="32" customFormat="1">
      <c r="A54" s="28" t="s">
        <v>258</v>
      </c>
      <c r="B54" s="29">
        <v>18.881770298333333</v>
      </c>
      <c r="C54" s="30">
        <v>109.05970846666666</v>
      </c>
      <c r="D54" s="31">
        <v>0</v>
      </c>
      <c r="E54" s="29"/>
      <c r="F54" s="30"/>
      <c r="G54" s="31">
        <v>0</v>
      </c>
      <c r="H54" s="29"/>
      <c r="I54" s="30"/>
      <c r="J54" s="31">
        <v>0</v>
      </c>
      <c r="K54" s="29">
        <v>5.7759260251298157</v>
      </c>
      <c r="L54" s="31"/>
      <c r="M54" s="30"/>
      <c r="N54" s="32" t="s">
        <v>89</v>
      </c>
      <c r="W54" s="32" t="s">
        <v>89</v>
      </c>
    </row>
    <row r="55" spans="1:23" s="32" customFormat="1">
      <c r="A55" s="28" t="s">
        <v>218</v>
      </c>
      <c r="B55" s="29">
        <v>587.08483526666669</v>
      </c>
      <c r="C55" s="30">
        <v>3669.2518280000004</v>
      </c>
      <c r="D55" s="31">
        <v>0</v>
      </c>
      <c r="E55" s="29"/>
      <c r="F55" s="30"/>
      <c r="G55" s="31">
        <v>0</v>
      </c>
      <c r="H55" s="29"/>
      <c r="I55" s="30"/>
      <c r="J55" s="31">
        <v>0</v>
      </c>
      <c r="K55" s="29">
        <v>6.2499516383068325</v>
      </c>
      <c r="L55" s="31"/>
      <c r="M55" s="30"/>
      <c r="N55" s="32" t="s">
        <v>89</v>
      </c>
      <c r="W55" s="32" t="s">
        <v>89</v>
      </c>
    </row>
    <row r="56" spans="1:23" s="32" customFormat="1">
      <c r="A56" s="28" t="s">
        <v>216</v>
      </c>
      <c r="B56" s="29">
        <v>763.65228109999998</v>
      </c>
      <c r="C56" s="30">
        <v>5100.5235623333328</v>
      </c>
      <c r="D56" s="31">
        <v>0</v>
      </c>
      <c r="E56" s="29"/>
      <c r="F56" s="30"/>
      <c r="G56" s="31">
        <v>0</v>
      </c>
      <c r="H56" s="29"/>
      <c r="I56" s="30"/>
      <c r="J56" s="31">
        <v>0</v>
      </c>
      <c r="K56" s="29">
        <v>6.6791178243929332</v>
      </c>
      <c r="L56" s="31"/>
      <c r="M56" s="30"/>
      <c r="N56" s="32" t="s">
        <v>217</v>
      </c>
      <c r="W56" s="32" t="s">
        <v>89</v>
      </c>
    </row>
    <row r="57" spans="1:23" s="32" customFormat="1">
      <c r="A57" s="28" t="s">
        <v>364</v>
      </c>
      <c r="B57" s="29"/>
      <c r="C57" s="30"/>
      <c r="D57" s="31">
        <v>0</v>
      </c>
      <c r="E57" s="29">
        <v>212.46739153333331</v>
      </c>
      <c r="F57" s="30">
        <v>967.25493173333325</v>
      </c>
      <c r="G57" s="31">
        <v>0</v>
      </c>
      <c r="H57" s="29"/>
      <c r="I57" s="30"/>
      <c r="J57" s="31">
        <v>0</v>
      </c>
      <c r="K57" s="29"/>
      <c r="L57" s="31">
        <v>4.552486500412388</v>
      </c>
      <c r="M57" s="30"/>
      <c r="N57" s="32" t="s">
        <v>365</v>
      </c>
      <c r="W57" s="32" t="s">
        <v>366</v>
      </c>
    </row>
    <row r="58" spans="1:23" s="32" customFormat="1">
      <c r="A58" s="28" t="s">
        <v>127</v>
      </c>
      <c r="B58" s="29">
        <v>12055.094077</v>
      </c>
      <c r="C58" s="30">
        <v>2173.0484733333328</v>
      </c>
      <c r="D58" s="31">
        <v>1</v>
      </c>
      <c r="E58" s="29"/>
      <c r="F58" s="30"/>
      <c r="G58" s="31">
        <v>0</v>
      </c>
      <c r="H58" s="29"/>
      <c r="I58" s="30"/>
      <c r="J58" s="31">
        <v>0</v>
      </c>
      <c r="K58" s="29">
        <v>0.18025976897843607</v>
      </c>
      <c r="L58" s="31"/>
      <c r="M58" s="30"/>
      <c r="N58" s="32" t="s">
        <v>128</v>
      </c>
      <c r="W58" s="32" t="s">
        <v>123</v>
      </c>
    </row>
    <row r="59" spans="1:23" s="32" customFormat="1">
      <c r="A59" s="28" t="s">
        <v>116</v>
      </c>
      <c r="B59" s="29">
        <v>18497.472376666668</v>
      </c>
      <c r="C59" s="30">
        <v>5800.9401029999999</v>
      </c>
      <c r="D59" s="31">
        <v>1</v>
      </c>
      <c r="E59" s="29"/>
      <c r="F59" s="30"/>
      <c r="G59" s="31">
        <v>0</v>
      </c>
      <c r="H59" s="29"/>
      <c r="I59" s="30"/>
      <c r="J59" s="31">
        <v>0</v>
      </c>
      <c r="K59" s="29">
        <v>0.31360717750374911</v>
      </c>
      <c r="L59" s="31"/>
      <c r="M59" s="30"/>
      <c r="N59" s="32" t="s">
        <v>117</v>
      </c>
      <c r="W59" s="32" t="s">
        <v>118</v>
      </c>
    </row>
    <row r="60" spans="1:23" s="32" customFormat="1">
      <c r="A60" s="28" t="s">
        <v>119</v>
      </c>
      <c r="B60" s="29">
        <v>15822.690577000001</v>
      </c>
      <c r="C60" s="30">
        <v>2644.3610253333331</v>
      </c>
      <c r="D60" s="31">
        <v>1</v>
      </c>
      <c r="E60" s="29"/>
      <c r="F60" s="30"/>
      <c r="G60" s="31">
        <v>0</v>
      </c>
      <c r="H60" s="29"/>
      <c r="I60" s="30"/>
      <c r="J60" s="31">
        <v>0</v>
      </c>
      <c r="K60" s="29">
        <v>0.1671246121173095</v>
      </c>
      <c r="L60" s="31"/>
      <c r="M60" s="30"/>
      <c r="N60" s="32" t="s">
        <v>120</v>
      </c>
      <c r="W60" s="32" t="s">
        <v>32</v>
      </c>
    </row>
    <row r="61" spans="1:23" s="32" customFormat="1">
      <c r="A61" s="28" t="s">
        <v>114</v>
      </c>
      <c r="B61" s="29">
        <v>20415.890810000001</v>
      </c>
      <c r="C61" s="30">
        <v>4413.9965026666659</v>
      </c>
      <c r="D61" s="31">
        <v>1</v>
      </c>
      <c r="E61" s="29"/>
      <c r="F61" s="30"/>
      <c r="G61" s="31">
        <v>0</v>
      </c>
      <c r="H61" s="29"/>
      <c r="I61" s="30"/>
      <c r="J61" s="31">
        <v>0</v>
      </c>
      <c r="K61" s="29">
        <v>0.21620396306707451</v>
      </c>
      <c r="L61" s="31"/>
      <c r="M61" s="30"/>
      <c r="N61" s="32" t="s">
        <v>115</v>
      </c>
      <c r="W61" s="32" t="s">
        <v>32</v>
      </c>
    </row>
    <row r="62" spans="1:23" s="32" customFormat="1">
      <c r="A62" s="28" t="s">
        <v>133</v>
      </c>
      <c r="B62" s="29">
        <v>8484.6708483333332</v>
      </c>
      <c r="C62" s="30">
        <v>1343.3028523333332</v>
      </c>
      <c r="D62" s="31">
        <v>1</v>
      </c>
      <c r="E62" s="29"/>
      <c r="F62" s="30"/>
      <c r="G62" s="31">
        <v>0</v>
      </c>
      <c r="H62" s="29"/>
      <c r="I62" s="30"/>
      <c r="J62" s="31">
        <v>0</v>
      </c>
      <c r="K62" s="29">
        <v>0.15832115073706152</v>
      </c>
      <c r="L62" s="31"/>
      <c r="M62" s="30"/>
      <c r="N62" s="32" t="s">
        <v>134</v>
      </c>
      <c r="W62" s="32" t="s">
        <v>48</v>
      </c>
    </row>
    <row r="63" spans="1:23" s="32" customFormat="1">
      <c r="A63" s="28" t="s">
        <v>140</v>
      </c>
      <c r="B63" s="29">
        <v>2929.0108889999997</v>
      </c>
      <c r="C63" s="30">
        <v>991.67770503333338</v>
      </c>
      <c r="D63" s="31">
        <v>1</v>
      </c>
      <c r="E63" s="29"/>
      <c r="F63" s="30"/>
      <c r="G63" s="31">
        <v>0</v>
      </c>
      <c r="H63" s="29"/>
      <c r="I63" s="30"/>
      <c r="J63" s="31">
        <v>0</v>
      </c>
      <c r="K63" s="29">
        <v>0.33857084955116173</v>
      </c>
      <c r="L63" s="31"/>
      <c r="M63" s="30"/>
      <c r="N63" s="32" t="s">
        <v>141</v>
      </c>
      <c r="W63" s="32" t="s">
        <v>48</v>
      </c>
    </row>
    <row r="64" spans="1:23" s="32" customFormat="1">
      <c r="A64" s="28" t="s">
        <v>142</v>
      </c>
      <c r="B64" s="29">
        <v>2655.0573049999998</v>
      </c>
      <c r="C64" s="30">
        <v>725.63762316666669</v>
      </c>
      <c r="D64" s="31">
        <v>1</v>
      </c>
      <c r="E64" s="29"/>
      <c r="F64" s="30"/>
      <c r="G64" s="31">
        <v>0</v>
      </c>
      <c r="H64" s="29"/>
      <c r="I64" s="30"/>
      <c r="J64" s="31">
        <v>0</v>
      </c>
      <c r="K64" s="29">
        <v>0.27330394029543054</v>
      </c>
      <c r="L64" s="31"/>
      <c r="M64" s="30"/>
      <c r="N64" s="32" t="s">
        <v>143</v>
      </c>
      <c r="W64" s="32" t="s">
        <v>144</v>
      </c>
    </row>
    <row r="65" spans="1:23" s="32" customFormat="1">
      <c r="A65" s="28" t="s">
        <v>162</v>
      </c>
      <c r="B65" s="29">
        <v>2888.2454803333335</v>
      </c>
      <c r="C65" s="30">
        <v>64643.634913333321</v>
      </c>
      <c r="D65" s="31">
        <v>0</v>
      </c>
      <c r="E65" s="29">
        <v>2888.2454803333335</v>
      </c>
      <c r="F65" s="30">
        <v>10546.069534</v>
      </c>
      <c r="G65" s="31">
        <v>0</v>
      </c>
      <c r="H65" s="29">
        <v>64643.634913333321</v>
      </c>
      <c r="I65" s="30">
        <v>10546.069534</v>
      </c>
      <c r="J65" s="31">
        <v>1</v>
      </c>
      <c r="K65" s="29">
        <v>22.381627653710645</v>
      </c>
      <c r="L65" s="31">
        <v>3.6513757593703131</v>
      </c>
      <c r="M65" s="30">
        <v>0.16314165421141533</v>
      </c>
      <c r="N65" s="32" t="s">
        <v>163</v>
      </c>
      <c r="W65" s="32" t="s">
        <v>26</v>
      </c>
    </row>
    <row r="66" spans="1:23" s="32" customFormat="1">
      <c r="A66" s="28" t="s">
        <v>24</v>
      </c>
      <c r="B66" s="29">
        <v>1579.2835246666666</v>
      </c>
      <c r="C66" s="30">
        <v>52064.833763333329</v>
      </c>
      <c r="D66" s="31">
        <v>0</v>
      </c>
      <c r="E66" s="29">
        <v>1579.2835246666666</v>
      </c>
      <c r="F66" s="30">
        <v>11519.648702999999</v>
      </c>
      <c r="G66" s="31">
        <v>0</v>
      </c>
      <c r="H66" s="29">
        <v>52064.833763333329</v>
      </c>
      <c r="I66" s="30">
        <v>11519.648702999999</v>
      </c>
      <c r="J66" s="31">
        <v>1</v>
      </c>
      <c r="K66" s="29">
        <v>32.967375996860639</v>
      </c>
      <c r="L66" s="31">
        <v>7.2942245791055207</v>
      </c>
      <c r="M66" s="30">
        <v>0.22125584334646842</v>
      </c>
      <c r="N66" s="32" t="s">
        <v>25</v>
      </c>
      <c r="W66" s="32" t="s">
        <v>26</v>
      </c>
    </row>
    <row r="67" spans="1:23" s="32" customFormat="1">
      <c r="A67" s="28" t="s">
        <v>156</v>
      </c>
      <c r="B67" s="29">
        <v>4332.7188863333331</v>
      </c>
      <c r="C67" s="30">
        <v>35940.080560000002</v>
      </c>
      <c r="D67" s="31">
        <v>0</v>
      </c>
      <c r="E67" s="29"/>
      <c r="F67" s="30"/>
      <c r="G67" s="31">
        <v>0</v>
      </c>
      <c r="H67" s="29">
        <v>35940.080560000002</v>
      </c>
      <c r="I67" s="30">
        <v>3301.0454303333331</v>
      </c>
      <c r="J67" s="31">
        <v>1</v>
      </c>
      <c r="K67" s="29">
        <v>8.2950409437744881</v>
      </c>
      <c r="L67" s="31"/>
      <c r="M67" s="30">
        <v>9.1848581831151382E-2</v>
      </c>
      <c r="N67" s="32" t="s">
        <v>157</v>
      </c>
      <c r="W67" s="32" t="s">
        <v>26</v>
      </c>
    </row>
    <row r="68" spans="1:23" s="32" customFormat="1">
      <c r="A68" s="28" t="s">
        <v>272</v>
      </c>
      <c r="B68" s="29"/>
      <c r="C68" s="30"/>
      <c r="D68" s="31">
        <v>0</v>
      </c>
      <c r="E68" s="29"/>
      <c r="F68" s="30"/>
      <c r="G68" s="31">
        <v>0</v>
      </c>
      <c r="H68" s="29">
        <v>836.32332526666676</v>
      </c>
      <c r="I68" s="30">
        <v>120.01139110333334</v>
      </c>
      <c r="J68" s="31">
        <v>1</v>
      </c>
      <c r="K68" s="29"/>
      <c r="L68" s="31"/>
      <c r="M68" s="30">
        <v>0.14349879702932711</v>
      </c>
      <c r="N68" s="32" t="s">
        <v>273</v>
      </c>
      <c r="W68" s="32" t="s">
        <v>26</v>
      </c>
    </row>
    <row r="69" spans="1:23" s="32" customFormat="1">
      <c r="A69" s="28" t="s">
        <v>268</v>
      </c>
      <c r="B69" s="29"/>
      <c r="C69" s="30"/>
      <c r="D69" s="31">
        <v>0</v>
      </c>
      <c r="E69" s="29"/>
      <c r="F69" s="30"/>
      <c r="G69" s="31">
        <v>0</v>
      </c>
      <c r="H69" s="29">
        <v>1720.931456333333</v>
      </c>
      <c r="I69" s="30">
        <v>634.00974220000001</v>
      </c>
      <c r="J69" s="31">
        <v>1</v>
      </c>
      <c r="K69" s="29"/>
      <c r="L69" s="31"/>
      <c r="M69" s="30">
        <v>0.36841080443194391</v>
      </c>
      <c r="N69" s="32" t="s">
        <v>269</v>
      </c>
      <c r="W69" s="32" t="s">
        <v>26</v>
      </c>
    </row>
    <row r="70" spans="1:23" s="32" customFormat="1">
      <c r="A70" s="28" t="s">
        <v>170</v>
      </c>
      <c r="B70" s="29">
        <v>2103.4819106666669</v>
      </c>
      <c r="C70" s="30">
        <v>7123.6132173333326</v>
      </c>
      <c r="D70" s="31">
        <v>0</v>
      </c>
      <c r="E70" s="29"/>
      <c r="F70" s="30"/>
      <c r="G70" s="31">
        <v>0</v>
      </c>
      <c r="H70" s="29">
        <v>7123.6132173333326</v>
      </c>
      <c r="I70" s="30">
        <v>2597.6693970000001</v>
      </c>
      <c r="J70" s="31">
        <v>1</v>
      </c>
      <c r="K70" s="29">
        <v>3.386581639333238</v>
      </c>
      <c r="L70" s="31"/>
      <c r="M70" s="30">
        <v>0.36465615380117689</v>
      </c>
      <c r="N70" s="32" t="s">
        <v>171</v>
      </c>
      <c r="W70" s="32" t="s">
        <v>29</v>
      </c>
    </row>
    <row r="71" spans="1:23" s="32" customFormat="1">
      <c r="A71" s="28" t="s">
        <v>158</v>
      </c>
      <c r="B71" s="29">
        <v>4293.974698666666</v>
      </c>
      <c r="C71" s="30">
        <v>33566.335856666672</v>
      </c>
      <c r="D71" s="31">
        <v>0</v>
      </c>
      <c r="E71" s="29"/>
      <c r="F71" s="30"/>
      <c r="G71" s="31">
        <v>0</v>
      </c>
      <c r="H71" s="29">
        <v>33566.335856666672</v>
      </c>
      <c r="I71" s="30">
        <v>4701.5463696666666</v>
      </c>
      <c r="J71" s="31">
        <v>1</v>
      </c>
      <c r="K71" s="29">
        <v>7.8170781646872411</v>
      </c>
      <c r="L71" s="31"/>
      <c r="M71" s="30">
        <v>0.140067309990074</v>
      </c>
      <c r="N71" s="32" t="s">
        <v>159</v>
      </c>
      <c r="W71" s="32" t="s">
        <v>29</v>
      </c>
    </row>
    <row r="72" spans="1:23" s="32" customFormat="1">
      <c r="A72" s="28" t="s">
        <v>164</v>
      </c>
      <c r="B72" s="29">
        <v>2591.9172290000001</v>
      </c>
      <c r="C72" s="30">
        <v>30001.763873333333</v>
      </c>
      <c r="D72" s="31">
        <v>0</v>
      </c>
      <c r="E72" s="29"/>
      <c r="F72" s="30"/>
      <c r="G72" s="31">
        <v>0</v>
      </c>
      <c r="H72" s="29">
        <v>30001.763873333333</v>
      </c>
      <c r="I72" s="30">
        <v>4435.4730133333333</v>
      </c>
      <c r="J72" s="31">
        <v>1</v>
      </c>
      <c r="K72" s="29">
        <v>11.575124212168015</v>
      </c>
      <c r="L72" s="31"/>
      <c r="M72" s="30">
        <v>0.14784040805266599</v>
      </c>
      <c r="N72" s="32" t="s">
        <v>165</v>
      </c>
      <c r="W72" s="32" t="s">
        <v>29</v>
      </c>
    </row>
    <row r="73" spans="1:23" s="32" customFormat="1">
      <c r="A73" s="28" t="s">
        <v>182</v>
      </c>
      <c r="B73" s="29">
        <v>1431.7767623333336</v>
      </c>
      <c r="C73" s="30">
        <v>16975.761903333332</v>
      </c>
      <c r="D73" s="31">
        <v>0</v>
      </c>
      <c r="E73" s="29"/>
      <c r="F73" s="30"/>
      <c r="G73" s="31">
        <v>0</v>
      </c>
      <c r="H73" s="29">
        <v>16975.761903333332</v>
      </c>
      <c r="I73" s="30">
        <v>2568.0608699999998</v>
      </c>
      <c r="J73" s="31">
        <v>1</v>
      </c>
      <c r="K73" s="29">
        <v>11.856430660090002</v>
      </c>
      <c r="L73" s="31"/>
      <c r="M73" s="30">
        <v>0.15127809194212011</v>
      </c>
      <c r="N73" s="32" t="s">
        <v>183</v>
      </c>
      <c r="W73" s="32" t="s">
        <v>29</v>
      </c>
    </row>
    <row r="74" spans="1:23" s="32" customFormat="1">
      <c r="A74" s="28" t="s">
        <v>219</v>
      </c>
      <c r="B74" s="29">
        <v>578.72360419999995</v>
      </c>
      <c r="C74" s="30">
        <v>8602.2974176666667</v>
      </c>
      <c r="D74" s="31">
        <v>0</v>
      </c>
      <c r="E74" s="29"/>
      <c r="F74" s="30"/>
      <c r="G74" s="31">
        <v>0</v>
      </c>
      <c r="H74" s="29">
        <v>8602.2974176666667</v>
      </c>
      <c r="I74" s="30">
        <v>1417.5237133333333</v>
      </c>
      <c r="J74" s="31">
        <v>1</v>
      </c>
      <c r="K74" s="29">
        <v>14.864258784740731</v>
      </c>
      <c r="L74" s="31"/>
      <c r="M74" s="30">
        <v>0.16478431801510882</v>
      </c>
      <c r="N74" s="32" t="s">
        <v>220</v>
      </c>
      <c r="W74" s="32" t="s">
        <v>29</v>
      </c>
    </row>
    <row r="75" spans="1:23" s="32" customFormat="1">
      <c r="A75" s="28" t="s">
        <v>231</v>
      </c>
      <c r="B75" s="29">
        <v>350.95151693333332</v>
      </c>
      <c r="C75" s="30">
        <v>8211.7809553333336</v>
      </c>
      <c r="D75" s="31">
        <v>0</v>
      </c>
      <c r="E75" s="29"/>
      <c r="F75" s="30"/>
      <c r="G75" s="31">
        <v>0</v>
      </c>
      <c r="H75" s="29">
        <v>8211.7809553333336</v>
      </c>
      <c r="I75" s="30">
        <v>208.24305340000001</v>
      </c>
      <c r="J75" s="31">
        <v>1</v>
      </c>
      <c r="K75" s="29">
        <v>23.398619350869602</v>
      </c>
      <c r="L75" s="31"/>
      <c r="M75" s="30">
        <v>2.5359060906848918E-2</v>
      </c>
      <c r="N75" s="32" t="s">
        <v>232</v>
      </c>
      <c r="W75" s="32" t="s">
        <v>29</v>
      </c>
    </row>
    <row r="76" spans="1:23" s="32" customFormat="1">
      <c r="A76" s="28" t="s">
        <v>166</v>
      </c>
      <c r="B76" s="29">
        <v>2488.8560966666669</v>
      </c>
      <c r="C76" s="30">
        <v>64643.634913333321</v>
      </c>
      <c r="D76" s="31">
        <v>0</v>
      </c>
      <c r="E76" s="29"/>
      <c r="F76" s="30"/>
      <c r="G76" s="31">
        <v>0</v>
      </c>
      <c r="H76" s="29">
        <v>64643.634913333321</v>
      </c>
      <c r="I76" s="30">
        <v>4656.5975813333334</v>
      </c>
      <c r="J76" s="31">
        <v>1</v>
      </c>
      <c r="K76" s="29">
        <v>25.9732312365953</v>
      </c>
      <c r="L76" s="31"/>
      <c r="M76" s="30">
        <v>7.2034896979050744E-2</v>
      </c>
      <c r="N76" s="32" t="s">
        <v>167</v>
      </c>
      <c r="W76" s="32" t="s">
        <v>29</v>
      </c>
    </row>
    <row r="77" spans="1:23" s="32" customFormat="1">
      <c r="A77" s="28" t="s">
        <v>240</v>
      </c>
      <c r="B77" s="29">
        <v>200.99357840000002</v>
      </c>
      <c r="C77" s="30">
        <v>14703.385731666667</v>
      </c>
      <c r="D77" s="31">
        <v>0</v>
      </c>
      <c r="E77" s="29"/>
      <c r="F77" s="30"/>
      <c r="G77" s="31">
        <v>0</v>
      </c>
      <c r="H77" s="29">
        <v>14703.385731666667</v>
      </c>
      <c r="I77" s="30">
        <v>446.34012149999995</v>
      </c>
      <c r="J77" s="31">
        <v>1</v>
      </c>
      <c r="K77" s="29">
        <v>73.15350992162179</v>
      </c>
      <c r="L77" s="31"/>
      <c r="M77" s="30">
        <v>3.0356281855458501E-2</v>
      </c>
      <c r="N77" s="32" t="s">
        <v>241</v>
      </c>
      <c r="W77" s="32" t="s">
        <v>29</v>
      </c>
    </row>
    <row r="78" spans="1:23" s="32" customFormat="1">
      <c r="A78" s="28" t="s">
        <v>278</v>
      </c>
      <c r="B78" s="29"/>
      <c r="C78" s="30"/>
      <c r="D78" s="31">
        <v>0</v>
      </c>
      <c r="E78" s="29"/>
      <c r="F78" s="30"/>
      <c r="G78" s="31">
        <v>0</v>
      </c>
      <c r="H78" s="29">
        <v>52420.837693333335</v>
      </c>
      <c r="I78" s="30">
        <v>2343.8321796666664</v>
      </c>
      <c r="J78" s="31">
        <v>1</v>
      </c>
      <c r="K78" s="29"/>
      <c r="L78" s="31"/>
      <c r="M78" s="30">
        <v>4.4711841374575081E-2</v>
      </c>
      <c r="N78" s="32" t="s">
        <v>279</v>
      </c>
      <c r="W78" s="32" t="s">
        <v>29</v>
      </c>
    </row>
    <row r="79" spans="1:23" s="32" customFormat="1">
      <c r="A79" s="28" t="s">
        <v>276</v>
      </c>
      <c r="B79" s="29"/>
      <c r="C79" s="30"/>
      <c r="D79" s="31">
        <v>0</v>
      </c>
      <c r="E79" s="29"/>
      <c r="F79" s="30"/>
      <c r="G79" s="31">
        <v>0</v>
      </c>
      <c r="H79" s="29">
        <v>1142.1343995333334</v>
      </c>
      <c r="I79" s="30">
        <v>159.71226573333331</v>
      </c>
      <c r="J79" s="31">
        <v>1</v>
      </c>
      <c r="K79" s="29"/>
      <c r="L79" s="31"/>
      <c r="M79" s="30">
        <v>0.13983666528089025</v>
      </c>
      <c r="N79" s="32" t="s">
        <v>277</v>
      </c>
      <c r="W79" s="32" t="s">
        <v>29</v>
      </c>
    </row>
    <row r="80" spans="1:23" s="32" customFormat="1">
      <c r="A80" s="28" t="s">
        <v>191</v>
      </c>
      <c r="B80" s="29">
        <v>1277.6465860333333</v>
      </c>
      <c r="C80" s="30">
        <v>7633.1991183333339</v>
      </c>
      <c r="D80" s="31">
        <v>0</v>
      </c>
      <c r="E80" s="29"/>
      <c r="F80" s="30"/>
      <c r="G80" s="31">
        <v>0</v>
      </c>
      <c r="H80" s="29">
        <v>7633.1991183333339</v>
      </c>
      <c r="I80" s="30">
        <v>2734.8587026666664</v>
      </c>
      <c r="J80" s="31">
        <v>1</v>
      </c>
      <c r="K80" s="29">
        <v>5.9744214102523241</v>
      </c>
      <c r="L80" s="31"/>
      <c r="M80" s="30">
        <v>0.35828473229502328</v>
      </c>
      <c r="N80" s="32" t="s">
        <v>192</v>
      </c>
      <c r="W80" s="32" t="s">
        <v>32</v>
      </c>
    </row>
    <row r="81" spans="1:23" s="32" customFormat="1">
      <c r="A81" s="28" t="s">
        <v>233</v>
      </c>
      <c r="B81" s="29">
        <v>267.66411613333332</v>
      </c>
      <c r="C81" s="30">
        <v>1253.3304256666668</v>
      </c>
      <c r="D81" s="31">
        <v>0</v>
      </c>
      <c r="E81" s="29"/>
      <c r="F81" s="30"/>
      <c r="G81" s="31">
        <v>0</v>
      </c>
      <c r="H81" s="29">
        <v>1253.3304256666668</v>
      </c>
      <c r="I81" s="30">
        <v>457.86590359999997</v>
      </c>
      <c r="J81" s="31">
        <v>1</v>
      </c>
      <c r="K81" s="29">
        <v>4.6824746020207542</v>
      </c>
      <c r="L81" s="31"/>
      <c r="M81" s="30">
        <v>0.36531938762793031</v>
      </c>
      <c r="N81" s="32" t="s">
        <v>234</v>
      </c>
      <c r="W81" s="32" t="s">
        <v>48</v>
      </c>
    </row>
    <row r="82" spans="1:23" s="32" customFormat="1">
      <c r="A82" s="28" t="s">
        <v>200</v>
      </c>
      <c r="B82" s="29">
        <v>1008.3653760666666</v>
      </c>
      <c r="C82" s="30">
        <v>10068.577406999999</v>
      </c>
      <c r="D82" s="31">
        <v>0</v>
      </c>
      <c r="E82" s="29"/>
      <c r="F82" s="30"/>
      <c r="G82" s="31">
        <v>0</v>
      </c>
      <c r="H82" s="29">
        <v>10068.577406999999</v>
      </c>
      <c r="I82" s="30">
        <v>1225.7492669999999</v>
      </c>
      <c r="J82" s="31">
        <v>1</v>
      </c>
      <c r="K82" s="29">
        <v>9.9850487194180779</v>
      </c>
      <c r="L82" s="31"/>
      <c r="M82" s="30">
        <v>0.12174006490210024</v>
      </c>
      <c r="N82" s="32" t="s">
        <v>201</v>
      </c>
      <c r="W82" s="32" t="s">
        <v>48</v>
      </c>
    </row>
    <row r="83" spans="1:23" s="32" customFormat="1">
      <c r="A83" s="28" t="s">
        <v>221</v>
      </c>
      <c r="B83" s="29">
        <v>528.15890206666666</v>
      </c>
      <c r="C83" s="30">
        <v>17962.513386666666</v>
      </c>
      <c r="D83" s="31">
        <v>0</v>
      </c>
      <c r="E83" s="29"/>
      <c r="F83" s="30"/>
      <c r="G83" s="31">
        <v>0</v>
      </c>
      <c r="H83" s="29">
        <v>17962.513386666666</v>
      </c>
      <c r="I83" s="30">
        <v>1319.9528803333333</v>
      </c>
      <c r="J83" s="31">
        <v>1</v>
      </c>
      <c r="K83" s="29">
        <v>34.00967647497751</v>
      </c>
      <c r="L83" s="31"/>
      <c r="M83" s="30">
        <v>7.3483752074089845E-2</v>
      </c>
      <c r="N83" s="32" t="s">
        <v>222</v>
      </c>
      <c r="W83" s="32" t="s">
        <v>48</v>
      </c>
    </row>
    <row r="84" spans="1:23" s="32" customFormat="1">
      <c r="A84" s="28" t="s">
        <v>309</v>
      </c>
      <c r="B84" s="29"/>
      <c r="C84" s="30"/>
      <c r="D84" s="31">
        <v>0</v>
      </c>
      <c r="E84" s="29"/>
      <c r="F84" s="30"/>
      <c r="G84" s="31">
        <v>0</v>
      </c>
      <c r="H84" s="29">
        <v>123.09646201333332</v>
      </c>
      <c r="I84" s="30">
        <v>61.265413606666662</v>
      </c>
      <c r="J84" s="31">
        <v>1</v>
      </c>
      <c r="K84" s="29"/>
      <c r="L84" s="31"/>
      <c r="M84" s="30">
        <v>0.49770247336621776</v>
      </c>
      <c r="N84" s="32" t="s">
        <v>310</v>
      </c>
      <c r="W84" s="32" t="s">
        <v>48</v>
      </c>
    </row>
    <row r="85" spans="1:23" s="32" customFormat="1">
      <c r="A85" s="28" t="s">
        <v>324</v>
      </c>
      <c r="B85" s="29"/>
      <c r="C85" s="30"/>
      <c r="D85" s="31">
        <v>0</v>
      </c>
      <c r="E85" s="29"/>
      <c r="F85" s="30"/>
      <c r="G85" s="31">
        <v>0</v>
      </c>
      <c r="H85" s="29">
        <v>2619.2003456666666</v>
      </c>
      <c r="I85" s="30">
        <v>415.07556586666669</v>
      </c>
      <c r="J85" s="31">
        <v>1</v>
      </c>
      <c r="K85" s="29"/>
      <c r="L85" s="31"/>
      <c r="M85" s="30">
        <v>0.15847415664608783</v>
      </c>
      <c r="N85" s="32" t="s">
        <v>325</v>
      </c>
      <c r="W85" s="32" t="s">
        <v>144</v>
      </c>
    </row>
    <row r="86" spans="1:23" s="32" customFormat="1">
      <c r="A86" s="28" t="s">
        <v>320</v>
      </c>
      <c r="B86" s="29"/>
      <c r="C86" s="30"/>
      <c r="D86" s="31">
        <v>0</v>
      </c>
      <c r="E86" s="29"/>
      <c r="F86" s="30"/>
      <c r="G86" s="31">
        <v>0</v>
      </c>
      <c r="H86" s="29">
        <v>899.96562200000005</v>
      </c>
      <c r="I86" s="30">
        <v>300.21387750000002</v>
      </c>
      <c r="J86" s="31">
        <v>1</v>
      </c>
      <c r="K86" s="29"/>
      <c r="L86" s="31"/>
      <c r="M86" s="30">
        <v>0.33358371715669827</v>
      </c>
      <c r="N86" s="32" t="s">
        <v>321</v>
      </c>
      <c r="W86" s="32" t="s">
        <v>144</v>
      </c>
    </row>
    <row r="87" spans="1:23" s="32" customFormat="1">
      <c r="A87" s="28" t="s">
        <v>322</v>
      </c>
      <c r="B87" s="29"/>
      <c r="C87" s="30"/>
      <c r="D87" s="31">
        <v>0</v>
      </c>
      <c r="E87" s="29"/>
      <c r="F87" s="30"/>
      <c r="G87" s="31">
        <v>0</v>
      </c>
      <c r="H87" s="29">
        <v>927.18073136666681</v>
      </c>
      <c r="I87" s="30">
        <v>345.74025506666663</v>
      </c>
      <c r="J87" s="31">
        <v>1</v>
      </c>
      <c r="K87" s="29"/>
      <c r="L87" s="31"/>
      <c r="M87" s="30">
        <v>0.37289413311797864</v>
      </c>
      <c r="N87" s="32" t="s">
        <v>323</v>
      </c>
      <c r="W87" s="32" t="s">
        <v>144</v>
      </c>
    </row>
    <row r="88" spans="1:23" s="32" customFormat="1">
      <c r="A88" s="28" t="s">
        <v>326</v>
      </c>
      <c r="B88" s="29"/>
      <c r="C88" s="30"/>
      <c r="D88" s="31">
        <v>0</v>
      </c>
      <c r="E88" s="29"/>
      <c r="F88" s="30"/>
      <c r="G88" s="31">
        <v>0</v>
      </c>
      <c r="H88" s="29">
        <v>61.110834271666668</v>
      </c>
      <c r="I88" s="30">
        <v>2.2935552873333331</v>
      </c>
      <c r="J88" s="31">
        <v>1</v>
      </c>
      <c r="K88" s="29"/>
      <c r="L88" s="31"/>
      <c r="M88" s="30">
        <v>3.753107472133977E-2</v>
      </c>
      <c r="N88" s="32" t="s">
        <v>327</v>
      </c>
      <c r="W88" s="32" t="s">
        <v>53</v>
      </c>
    </row>
    <row r="89" spans="1:23" s="32" customFormat="1">
      <c r="A89" s="28" t="s">
        <v>193</v>
      </c>
      <c r="B89" s="29">
        <v>1229.3970813333333</v>
      </c>
      <c r="C89" s="30">
        <v>3542.0033143333335</v>
      </c>
      <c r="D89" s="31">
        <v>0</v>
      </c>
      <c r="E89" s="29"/>
      <c r="F89" s="30"/>
      <c r="G89" s="31">
        <v>0</v>
      </c>
      <c r="H89" s="29">
        <v>3542.0033143333335</v>
      </c>
      <c r="I89" s="30">
        <v>1234.8005596666665</v>
      </c>
      <c r="J89" s="31">
        <v>1</v>
      </c>
      <c r="K89" s="29">
        <v>2.8810897374930162</v>
      </c>
      <c r="L89" s="31"/>
      <c r="M89" s="30">
        <v>0.34861643259051478</v>
      </c>
      <c r="N89" s="32" t="s">
        <v>194</v>
      </c>
      <c r="W89" s="32" t="s">
        <v>195</v>
      </c>
    </row>
    <row r="90" spans="1:23" s="32" customFormat="1">
      <c r="A90" s="28" t="s">
        <v>348</v>
      </c>
      <c r="B90" s="29"/>
      <c r="C90" s="30"/>
      <c r="D90" s="31">
        <v>0</v>
      </c>
      <c r="E90" s="29"/>
      <c r="F90" s="30"/>
      <c r="G90" s="31">
        <v>0</v>
      </c>
      <c r="H90" s="29">
        <v>195.16899286666663</v>
      </c>
      <c r="I90" s="30">
        <v>93.199092399999998</v>
      </c>
      <c r="J90" s="31">
        <v>1</v>
      </c>
      <c r="K90" s="29"/>
      <c r="L90" s="31"/>
      <c r="M90" s="30">
        <v>0.47753022153304192</v>
      </c>
      <c r="N90" s="32" t="s">
        <v>349</v>
      </c>
      <c r="W90" s="32" t="s">
        <v>350</v>
      </c>
    </row>
    <row r="91" spans="1:23" s="32" customFormat="1">
      <c r="A91" s="28" t="s">
        <v>186</v>
      </c>
      <c r="B91" s="29">
        <v>1395.0601805333336</v>
      </c>
      <c r="C91" s="30">
        <v>6025.4998400000004</v>
      </c>
      <c r="D91" s="31">
        <v>0</v>
      </c>
      <c r="E91" s="29"/>
      <c r="F91" s="30"/>
      <c r="G91" s="31">
        <v>0</v>
      </c>
      <c r="H91" s="29">
        <v>6025.4998400000004</v>
      </c>
      <c r="I91" s="30">
        <v>1310.8297049999999</v>
      </c>
      <c r="J91" s="31">
        <v>1</v>
      </c>
      <c r="K91" s="29">
        <v>4.3191683943673622</v>
      </c>
      <c r="L91" s="31"/>
      <c r="M91" s="30">
        <v>0.217547048345785</v>
      </c>
      <c r="N91" s="32" t="s">
        <v>187</v>
      </c>
      <c r="W91" s="32" t="s">
        <v>89</v>
      </c>
    </row>
    <row r="92" spans="1:23" s="32" customFormat="1">
      <c r="A92" s="28" t="s">
        <v>184</v>
      </c>
      <c r="B92" s="29">
        <v>1418.9966533333334</v>
      </c>
      <c r="C92" s="30">
        <v>9164.2842566666677</v>
      </c>
      <c r="D92" s="31">
        <v>0</v>
      </c>
      <c r="E92" s="29"/>
      <c r="F92" s="30"/>
      <c r="G92" s="31">
        <v>0</v>
      </c>
      <c r="H92" s="29">
        <v>9164.2842566666677</v>
      </c>
      <c r="I92" s="30">
        <v>1717.7423529999999</v>
      </c>
      <c r="J92" s="31">
        <v>1</v>
      </c>
      <c r="K92" s="29">
        <v>6.4582846162033238</v>
      </c>
      <c r="L92" s="31"/>
      <c r="M92" s="30">
        <v>0.18743879007794936</v>
      </c>
      <c r="N92" s="32" t="s">
        <v>185</v>
      </c>
      <c r="W92" s="32" t="s">
        <v>89</v>
      </c>
    </row>
    <row r="93" spans="1:23" s="32" customFormat="1">
      <c r="A93" s="28" t="s">
        <v>358</v>
      </c>
      <c r="B93" s="29"/>
      <c r="C93" s="30"/>
      <c r="D93" s="31">
        <v>0</v>
      </c>
      <c r="E93" s="29"/>
      <c r="F93" s="30"/>
      <c r="G93" s="31">
        <v>0</v>
      </c>
      <c r="H93" s="29">
        <v>161.52499366666666</v>
      </c>
      <c r="I93" s="30">
        <v>47.475981646666668</v>
      </c>
      <c r="J93" s="31">
        <v>1</v>
      </c>
      <c r="K93" s="29"/>
      <c r="L93" s="31"/>
      <c r="M93" s="30">
        <v>0.29392343914676849</v>
      </c>
      <c r="N93" s="32" t="s">
        <v>359</v>
      </c>
      <c r="W93" s="32" t="s">
        <v>89</v>
      </c>
    </row>
    <row r="94" spans="1:23" s="32" customFormat="1">
      <c r="A94" s="28" t="s">
        <v>362</v>
      </c>
      <c r="B94" s="29"/>
      <c r="C94" s="30"/>
      <c r="D94" s="31">
        <v>0</v>
      </c>
      <c r="E94" s="29"/>
      <c r="F94" s="30"/>
      <c r="G94" s="31">
        <v>0</v>
      </c>
      <c r="H94" s="29">
        <v>178.63299629999997</v>
      </c>
      <c r="I94" s="30">
        <v>67.781322836666661</v>
      </c>
      <c r="J94" s="31">
        <v>1</v>
      </c>
      <c r="K94" s="29"/>
      <c r="L94" s="31"/>
      <c r="M94" s="30">
        <v>0.37944458325511876</v>
      </c>
      <c r="N94" s="32" t="s">
        <v>363</v>
      </c>
      <c r="W94" s="32" t="s">
        <v>89</v>
      </c>
    </row>
    <row r="95" spans="1:23" s="32" customFormat="1">
      <c r="A95" s="28" t="s">
        <v>13</v>
      </c>
      <c r="B95" s="29"/>
      <c r="C95" s="30"/>
      <c r="D95" s="31">
        <v>0</v>
      </c>
      <c r="E95" s="29">
        <v>1470.2584433333332</v>
      </c>
      <c r="F95" s="30">
        <v>164.04556826666666</v>
      </c>
      <c r="G95" s="31">
        <v>1</v>
      </c>
      <c r="H95" s="29"/>
      <c r="I95" s="30"/>
      <c r="J95" s="31">
        <v>0</v>
      </c>
      <c r="K95" s="29"/>
      <c r="L95" s="31">
        <v>0.1115760082933084</v>
      </c>
      <c r="M95" s="30"/>
      <c r="N95" s="32" t="s">
        <v>14</v>
      </c>
      <c r="W95" s="32" t="s">
        <v>15</v>
      </c>
    </row>
    <row r="96" spans="1:23" s="32" customFormat="1">
      <c r="A96" s="28" t="s">
        <v>261</v>
      </c>
      <c r="B96" s="29"/>
      <c r="C96" s="30"/>
      <c r="D96" s="31">
        <v>0</v>
      </c>
      <c r="E96" s="29">
        <v>3171.3435790000003</v>
      </c>
      <c r="F96" s="30">
        <v>678.26206193333337</v>
      </c>
      <c r="G96" s="31">
        <v>1</v>
      </c>
      <c r="H96" s="29"/>
      <c r="I96" s="30"/>
      <c r="J96" s="31">
        <v>0</v>
      </c>
      <c r="K96" s="29"/>
      <c r="L96" s="31">
        <v>0.21387214757323944</v>
      </c>
      <c r="M96" s="30"/>
      <c r="N96" s="32" t="s">
        <v>262</v>
      </c>
      <c r="W96" s="32" t="s">
        <v>15</v>
      </c>
    </row>
    <row r="97" spans="1:23" s="32" customFormat="1">
      <c r="A97" s="28" t="s">
        <v>259</v>
      </c>
      <c r="B97" s="29"/>
      <c r="C97" s="30"/>
      <c r="D97" s="31">
        <v>0</v>
      </c>
      <c r="E97" s="29">
        <v>2485.378592</v>
      </c>
      <c r="F97" s="30">
        <v>541.8519465666667</v>
      </c>
      <c r="G97" s="31">
        <v>1</v>
      </c>
      <c r="H97" s="29"/>
      <c r="I97" s="30"/>
      <c r="J97" s="31">
        <v>0</v>
      </c>
      <c r="K97" s="29"/>
      <c r="L97" s="31">
        <v>0.21801585815166893</v>
      </c>
      <c r="M97" s="30"/>
      <c r="N97" s="32" t="s">
        <v>260</v>
      </c>
      <c r="W97" s="32" t="s">
        <v>15</v>
      </c>
    </row>
    <row r="98" spans="1:23" s="32" customFormat="1">
      <c r="A98" s="28" t="s">
        <v>265</v>
      </c>
      <c r="B98" s="29"/>
      <c r="C98" s="30"/>
      <c r="D98" s="31">
        <v>0</v>
      </c>
      <c r="E98" s="29">
        <v>9883.0698286666666</v>
      </c>
      <c r="F98" s="30">
        <v>2233.9475509999997</v>
      </c>
      <c r="G98" s="31">
        <v>1</v>
      </c>
      <c r="H98" s="29"/>
      <c r="I98" s="30"/>
      <c r="J98" s="31">
        <v>0</v>
      </c>
      <c r="K98" s="29"/>
      <c r="L98" s="31">
        <v>0.22603781919260035</v>
      </c>
      <c r="M98" s="30"/>
      <c r="N98" s="32" t="s">
        <v>266</v>
      </c>
      <c r="W98" s="32" t="s">
        <v>15</v>
      </c>
    </row>
    <row r="99" spans="1:23" s="32" customFormat="1">
      <c r="A99" s="28" t="s">
        <v>263</v>
      </c>
      <c r="B99" s="29"/>
      <c r="C99" s="30"/>
      <c r="D99" s="31">
        <v>0</v>
      </c>
      <c r="E99" s="29">
        <v>1083.6790930666666</v>
      </c>
      <c r="F99" s="30">
        <v>277.20097966666663</v>
      </c>
      <c r="G99" s="31">
        <v>1</v>
      </c>
      <c r="H99" s="29"/>
      <c r="I99" s="30"/>
      <c r="J99" s="31">
        <v>0</v>
      </c>
      <c r="K99" s="29"/>
      <c r="L99" s="31">
        <v>0.2557961867495524</v>
      </c>
      <c r="M99" s="30"/>
      <c r="N99" s="32" t="s">
        <v>264</v>
      </c>
      <c r="W99" s="32" t="s">
        <v>15</v>
      </c>
    </row>
    <row r="100" spans="1:23" s="32" customFormat="1">
      <c r="A100" s="28" t="s">
        <v>21</v>
      </c>
      <c r="B100" s="29"/>
      <c r="C100" s="30"/>
      <c r="D100" s="31">
        <v>0</v>
      </c>
      <c r="E100" s="29">
        <v>9471.1359573333339</v>
      </c>
      <c r="F100" s="30">
        <v>1140.5408641000001</v>
      </c>
      <c r="G100" s="31">
        <v>1</v>
      </c>
      <c r="H100" s="29"/>
      <c r="I100" s="30"/>
      <c r="J100" s="31">
        <v>0</v>
      </c>
      <c r="K100" s="29"/>
      <c r="L100" s="31">
        <v>0.12042281614771873</v>
      </c>
      <c r="M100" s="30"/>
      <c r="N100" s="32" t="s">
        <v>22</v>
      </c>
      <c r="W100" s="32" t="s">
        <v>267</v>
      </c>
    </row>
    <row r="101" spans="1:23" s="32" customFormat="1">
      <c r="A101" s="28" t="s">
        <v>270</v>
      </c>
      <c r="B101" s="29"/>
      <c r="C101" s="30"/>
      <c r="D101" s="31">
        <v>0</v>
      </c>
      <c r="E101" s="29">
        <v>951.07064726666658</v>
      </c>
      <c r="F101" s="30">
        <v>140.44957210000001</v>
      </c>
      <c r="G101" s="31">
        <v>1</v>
      </c>
      <c r="H101" s="29"/>
      <c r="I101" s="30"/>
      <c r="J101" s="31">
        <v>0</v>
      </c>
      <c r="K101" s="29"/>
      <c r="L101" s="31">
        <v>0.14767522528809574</v>
      </c>
      <c r="M101" s="30"/>
      <c r="N101" s="32" t="s">
        <v>271</v>
      </c>
      <c r="W101" s="32" t="s">
        <v>26</v>
      </c>
    </row>
    <row r="102" spans="1:23" s="32" customFormat="1">
      <c r="A102" s="28" t="s">
        <v>30</v>
      </c>
      <c r="B102" s="29"/>
      <c r="C102" s="30"/>
      <c r="D102" s="31">
        <v>0</v>
      </c>
      <c r="E102" s="29">
        <v>1876.5399773333331</v>
      </c>
      <c r="F102" s="30">
        <v>87.353878109999997</v>
      </c>
      <c r="G102" s="31">
        <v>1</v>
      </c>
      <c r="H102" s="29"/>
      <c r="I102" s="30"/>
      <c r="J102" s="31">
        <v>0</v>
      </c>
      <c r="K102" s="29"/>
      <c r="L102" s="31">
        <v>4.6550502075705671E-2</v>
      </c>
      <c r="M102" s="30"/>
      <c r="N102" s="32" t="s">
        <v>288</v>
      </c>
      <c r="W102" s="32" t="s">
        <v>32</v>
      </c>
    </row>
    <row r="103" spans="1:23" s="32" customFormat="1">
      <c r="A103" s="28" t="s">
        <v>33</v>
      </c>
      <c r="B103" s="29"/>
      <c r="C103" s="30"/>
      <c r="D103" s="31">
        <v>0</v>
      </c>
      <c r="E103" s="29">
        <v>16566.602766666667</v>
      </c>
      <c r="F103" s="30">
        <v>827.03827823333324</v>
      </c>
      <c r="G103" s="31">
        <v>1</v>
      </c>
      <c r="H103" s="29"/>
      <c r="I103" s="30"/>
      <c r="J103" s="31">
        <v>0</v>
      </c>
      <c r="K103" s="29"/>
      <c r="L103" s="31">
        <v>4.9922020216323443E-2</v>
      </c>
      <c r="M103" s="30"/>
      <c r="N103" s="32" t="s">
        <v>34</v>
      </c>
      <c r="W103" s="32" t="s">
        <v>32</v>
      </c>
    </row>
    <row r="104" spans="1:23" s="32" customFormat="1">
      <c r="A104" s="28" t="s">
        <v>289</v>
      </c>
      <c r="B104" s="29"/>
      <c r="C104" s="30"/>
      <c r="D104" s="31">
        <v>0</v>
      </c>
      <c r="E104" s="29">
        <v>20690.702763333331</v>
      </c>
      <c r="F104" s="30">
        <v>1622.6057026033332</v>
      </c>
      <c r="G104" s="31">
        <v>1</v>
      </c>
      <c r="H104" s="29"/>
      <c r="I104" s="30"/>
      <c r="J104" s="31">
        <v>0</v>
      </c>
      <c r="K104" s="29"/>
      <c r="L104" s="31">
        <v>7.84219715088076E-2</v>
      </c>
      <c r="M104" s="30"/>
      <c r="N104" s="32" t="s">
        <v>290</v>
      </c>
      <c r="W104" s="32" t="s">
        <v>32</v>
      </c>
    </row>
    <row r="105" spans="1:23" s="32" customFormat="1">
      <c r="A105" s="28" t="s">
        <v>291</v>
      </c>
      <c r="B105" s="29"/>
      <c r="C105" s="30"/>
      <c r="D105" s="31">
        <v>0</v>
      </c>
      <c r="E105" s="29">
        <v>1531.7380456666667</v>
      </c>
      <c r="F105" s="30">
        <v>497.39245246666661</v>
      </c>
      <c r="G105" s="31">
        <v>1</v>
      </c>
      <c r="H105" s="29"/>
      <c r="I105" s="30"/>
      <c r="J105" s="31">
        <v>0</v>
      </c>
      <c r="K105" s="29"/>
      <c r="L105" s="31">
        <v>0.32472422675261275</v>
      </c>
      <c r="M105" s="30"/>
      <c r="N105" s="32" t="s">
        <v>292</v>
      </c>
      <c r="W105" s="32" t="s">
        <v>32</v>
      </c>
    </row>
    <row r="106" spans="1:23" s="32" customFormat="1">
      <c r="A106" s="28" t="s">
        <v>282</v>
      </c>
      <c r="B106" s="29"/>
      <c r="C106" s="30"/>
      <c r="D106" s="31">
        <v>0</v>
      </c>
      <c r="E106" s="29">
        <v>12179.693252999999</v>
      </c>
      <c r="F106" s="30">
        <v>4331.9423726666673</v>
      </c>
      <c r="G106" s="31">
        <v>1</v>
      </c>
      <c r="H106" s="29"/>
      <c r="I106" s="30"/>
      <c r="J106" s="31">
        <v>0</v>
      </c>
      <c r="K106" s="29"/>
      <c r="L106" s="31">
        <v>0.35566925066849775</v>
      </c>
      <c r="M106" s="30"/>
      <c r="N106" s="32" t="s">
        <v>283</v>
      </c>
      <c r="W106" s="32" t="s">
        <v>32</v>
      </c>
    </row>
    <row r="107" spans="1:23" s="32" customFormat="1">
      <c r="A107" s="28" t="s">
        <v>293</v>
      </c>
      <c r="B107" s="29"/>
      <c r="C107" s="30"/>
      <c r="D107" s="31">
        <v>0</v>
      </c>
      <c r="E107" s="29">
        <v>7697.1384086666667</v>
      </c>
      <c r="F107" s="30">
        <v>2768.9610560000001</v>
      </c>
      <c r="G107" s="31">
        <v>1</v>
      </c>
      <c r="H107" s="29"/>
      <c r="I107" s="30"/>
      <c r="J107" s="31">
        <v>0</v>
      </c>
      <c r="K107" s="29"/>
      <c r="L107" s="31">
        <v>0.35973902364575672</v>
      </c>
      <c r="M107" s="30"/>
      <c r="N107" s="32" t="s">
        <v>294</v>
      </c>
      <c r="W107" s="32" t="s">
        <v>32</v>
      </c>
    </row>
    <row r="108" spans="1:23" s="32" customFormat="1">
      <c r="A108" s="28" t="s">
        <v>284</v>
      </c>
      <c r="B108" s="29"/>
      <c r="C108" s="30"/>
      <c r="D108" s="31">
        <v>0</v>
      </c>
      <c r="E108" s="29">
        <v>112.19421301333334</v>
      </c>
      <c r="F108" s="30">
        <v>60.743257250999996</v>
      </c>
      <c r="G108" s="31">
        <v>1</v>
      </c>
      <c r="H108" s="29"/>
      <c r="I108" s="30"/>
      <c r="J108" s="31">
        <v>0</v>
      </c>
      <c r="K108" s="29"/>
      <c r="L108" s="31">
        <v>0.54141167908349397</v>
      </c>
      <c r="M108" s="30"/>
      <c r="N108" s="32" t="s">
        <v>285</v>
      </c>
      <c r="W108" s="32" t="s">
        <v>32</v>
      </c>
    </row>
    <row r="109" spans="1:23" s="32" customFormat="1">
      <c r="A109" s="28" t="s">
        <v>286</v>
      </c>
      <c r="B109" s="29"/>
      <c r="C109" s="30"/>
      <c r="D109" s="31">
        <v>0</v>
      </c>
      <c r="E109" s="29">
        <v>8959.9451706666678</v>
      </c>
      <c r="F109" s="30">
        <v>5180.5803776666662</v>
      </c>
      <c r="G109" s="31">
        <v>1</v>
      </c>
      <c r="H109" s="29"/>
      <c r="I109" s="30"/>
      <c r="J109" s="31">
        <v>0</v>
      </c>
      <c r="K109" s="29"/>
      <c r="L109" s="31">
        <v>0.57819331245764793</v>
      </c>
      <c r="M109" s="30"/>
      <c r="N109" s="32" t="s">
        <v>287</v>
      </c>
      <c r="W109" s="32" t="s">
        <v>32</v>
      </c>
    </row>
    <row r="110" spans="1:23" s="32" customFormat="1">
      <c r="A110" s="28" t="s">
        <v>40</v>
      </c>
      <c r="B110" s="29"/>
      <c r="C110" s="30"/>
      <c r="D110" s="31">
        <v>0</v>
      </c>
      <c r="E110" s="29">
        <v>2370.6101140000001</v>
      </c>
      <c r="F110" s="30">
        <v>784.44282066666665</v>
      </c>
      <c r="G110" s="31">
        <v>1</v>
      </c>
      <c r="H110" s="29"/>
      <c r="I110" s="30"/>
      <c r="J110" s="31">
        <v>0</v>
      </c>
      <c r="K110" s="29"/>
      <c r="L110" s="31">
        <v>0.33090334679415218</v>
      </c>
      <c r="M110" s="30"/>
      <c r="N110" s="32" t="s">
        <v>41</v>
      </c>
      <c r="W110" s="32" t="s">
        <v>244</v>
      </c>
    </row>
    <row r="111" spans="1:23" s="32" customFormat="1">
      <c r="A111" s="28" t="s">
        <v>297</v>
      </c>
      <c r="B111" s="29"/>
      <c r="C111" s="30"/>
      <c r="D111" s="31">
        <v>0</v>
      </c>
      <c r="E111" s="29">
        <v>733.90542593333339</v>
      </c>
      <c r="F111" s="30">
        <v>302.20471493333332</v>
      </c>
      <c r="G111" s="31">
        <v>1</v>
      </c>
      <c r="H111" s="29"/>
      <c r="I111" s="30"/>
      <c r="J111" s="31">
        <v>0</v>
      </c>
      <c r="K111" s="29"/>
      <c r="L111" s="31">
        <v>0.41177610119043462</v>
      </c>
      <c r="M111" s="30"/>
      <c r="N111" s="32" t="s">
        <v>298</v>
      </c>
      <c r="W111" s="32" t="s">
        <v>244</v>
      </c>
    </row>
    <row r="112" spans="1:23" s="32" customFormat="1">
      <c r="A112" s="28" t="s">
        <v>299</v>
      </c>
      <c r="B112" s="29"/>
      <c r="C112" s="30"/>
      <c r="D112" s="31">
        <v>0</v>
      </c>
      <c r="E112" s="29">
        <v>3498.2861109999999</v>
      </c>
      <c r="F112" s="30">
        <v>380.85911749999997</v>
      </c>
      <c r="G112" s="31">
        <v>1</v>
      </c>
      <c r="H112" s="29"/>
      <c r="I112" s="30"/>
      <c r="J112" s="31">
        <v>0</v>
      </c>
      <c r="K112" s="29"/>
      <c r="L112" s="31">
        <v>0.1088702025550248</v>
      </c>
      <c r="M112" s="30"/>
      <c r="N112" s="32" t="s">
        <v>300</v>
      </c>
      <c r="W112" s="32" t="s">
        <v>301</v>
      </c>
    </row>
    <row r="113" spans="1:23" s="32" customFormat="1">
      <c r="A113" s="28" t="s">
        <v>302</v>
      </c>
      <c r="B113" s="29"/>
      <c r="C113" s="30"/>
      <c r="D113" s="31">
        <v>0</v>
      </c>
      <c r="E113" s="29">
        <v>1385.4706528333334</v>
      </c>
      <c r="F113" s="30">
        <v>281.19110929999999</v>
      </c>
      <c r="G113" s="31">
        <v>1</v>
      </c>
      <c r="H113" s="29"/>
      <c r="I113" s="30"/>
      <c r="J113" s="31">
        <v>0</v>
      </c>
      <c r="K113" s="29"/>
      <c r="L113" s="31">
        <v>0.20295710250156138</v>
      </c>
      <c r="M113" s="30"/>
      <c r="N113" s="32" t="s">
        <v>303</v>
      </c>
      <c r="W113" s="32" t="s">
        <v>304</v>
      </c>
    </row>
    <row r="114" spans="1:23" s="32" customFormat="1">
      <c r="A114" s="28" t="s">
        <v>305</v>
      </c>
      <c r="B114" s="29"/>
      <c r="C114" s="30"/>
      <c r="D114" s="31">
        <v>0</v>
      </c>
      <c r="E114" s="29">
        <v>12425.633330333332</v>
      </c>
      <c r="F114" s="30">
        <v>4750.3725143333331</v>
      </c>
      <c r="G114" s="31">
        <v>1</v>
      </c>
      <c r="H114" s="29"/>
      <c r="I114" s="30"/>
      <c r="J114" s="31">
        <v>0</v>
      </c>
      <c r="K114" s="29"/>
      <c r="L114" s="31">
        <v>0.382304256696258</v>
      </c>
      <c r="M114" s="30"/>
      <c r="N114" s="32" t="s">
        <v>306</v>
      </c>
      <c r="W114" s="32" t="s">
        <v>206</v>
      </c>
    </row>
    <row r="115" spans="1:23" s="32" customFormat="1">
      <c r="A115" s="28" t="s">
        <v>46</v>
      </c>
      <c r="B115" s="29"/>
      <c r="C115" s="30"/>
      <c r="D115" s="31">
        <v>0</v>
      </c>
      <c r="E115" s="29">
        <v>88191.431469999996</v>
      </c>
      <c r="F115" s="30">
        <v>570.09603363333338</v>
      </c>
      <c r="G115" s="31">
        <v>1</v>
      </c>
      <c r="H115" s="29"/>
      <c r="I115" s="30"/>
      <c r="J115" s="31">
        <v>0</v>
      </c>
      <c r="K115" s="29"/>
      <c r="L115" s="31">
        <v>6.4643018503136836E-3</v>
      </c>
      <c r="M115" s="30"/>
      <c r="N115" s="32" t="s">
        <v>47</v>
      </c>
      <c r="W115" s="32" t="s">
        <v>48</v>
      </c>
    </row>
    <row r="116" spans="1:23" s="32" customFormat="1">
      <c r="A116" s="28" t="s">
        <v>307</v>
      </c>
      <c r="B116" s="29"/>
      <c r="C116" s="30"/>
      <c r="D116" s="31">
        <v>0</v>
      </c>
      <c r="E116" s="29">
        <v>1786.6861063333333</v>
      </c>
      <c r="F116" s="30">
        <v>521.67214766666666</v>
      </c>
      <c r="G116" s="31">
        <v>1</v>
      </c>
      <c r="H116" s="29"/>
      <c r="I116" s="30"/>
      <c r="J116" s="31">
        <v>0</v>
      </c>
      <c r="K116" s="29"/>
      <c r="L116" s="31">
        <v>0.29197750282910678</v>
      </c>
      <c r="M116" s="30"/>
      <c r="N116" s="32" t="s">
        <v>308</v>
      </c>
      <c r="W116" s="32" t="s">
        <v>48</v>
      </c>
    </row>
    <row r="117" spans="1:23" s="32" customFormat="1">
      <c r="A117" s="28" t="s">
        <v>313</v>
      </c>
      <c r="B117" s="29"/>
      <c r="C117" s="30"/>
      <c r="D117" s="31">
        <v>0</v>
      </c>
      <c r="E117" s="29">
        <v>1337.5016646666666</v>
      </c>
      <c r="F117" s="30">
        <v>401.38330556666671</v>
      </c>
      <c r="G117" s="31">
        <v>1</v>
      </c>
      <c r="H117" s="29"/>
      <c r="I117" s="30"/>
      <c r="J117" s="31">
        <v>0</v>
      </c>
      <c r="K117" s="29"/>
      <c r="L117" s="31">
        <v>0.3000992942066355</v>
      </c>
      <c r="M117" s="30"/>
      <c r="N117" s="32" t="s">
        <v>314</v>
      </c>
      <c r="W117" s="32" t="s">
        <v>48</v>
      </c>
    </row>
    <row r="118" spans="1:23" s="32" customFormat="1">
      <c r="A118" s="28" t="s">
        <v>311</v>
      </c>
      <c r="B118" s="29"/>
      <c r="C118" s="30"/>
      <c r="D118" s="31">
        <v>0</v>
      </c>
      <c r="E118" s="29">
        <v>33631.350313333336</v>
      </c>
      <c r="F118" s="30">
        <v>10409.707011</v>
      </c>
      <c r="G118" s="31">
        <v>1</v>
      </c>
      <c r="H118" s="29"/>
      <c r="I118" s="30"/>
      <c r="J118" s="31">
        <v>0</v>
      </c>
      <c r="K118" s="29"/>
      <c r="L118" s="31">
        <v>0.30952390891283998</v>
      </c>
      <c r="M118" s="30"/>
      <c r="N118" s="32" t="s">
        <v>312</v>
      </c>
      <c r="W118" s="32" t="s">
        <v>48</v>
      </c>
    </row>
    <row r="119" spans="1:23" s="32" customFormat="1">
      <c r="A119" s="28" t="s">
        <v>315</v>
      </c>
      <c r="B119" s="29"/>
      <c r="C119" s="30"/>
      <c r="D119" s="31">
        <v>0</v>
      </c>
      <c r="E119" s="29">
        <v>6169.6246673333335</v>
      </c>
      <c r="F119" s="30">
        <v>2012.6535249999997</v>
      </c>
      <c r="G119" s="31">
        <v>1</v>
      </c>
      <c r="H119" s="29"/>
      <c r="I119" s="30"/>
      <c r="J119" s="31">
        <v>0</v>
      </c>
      <c r="K119" s="29"/>
      <c r="L119" s="31">
        <v>0.32621976757460014</v>
      </c>
      <c r="M119" s="30"/>
      <c r="N119" s="32" t="s">
        <v>316</v>
      </c>
      <c r="W119" s="32" t="s">
        <v>48</v>
      </c>
    </row>
    <row r="120" spans="1:23" s="32" customFormat="1">
      <c r="A120" s="28" t="s">
        <v>51</v>
      </c>
      <c r="B120" s="29"/>
      <c r="C120" s="30"/>
      <c r="D120" s="31">
        <v>0</v>
      </c>
      <c r="E120" s="29">
        <v>20154.36766966667</v>
      </c>
      <c r="F120" s="30">
        <v>900.1432781333333</v>
      </c>
      <c r="G120" s="31">
        <v>1</v>
      </c>
      <c r="H120" s="29"/>
      <c r="I120" s="30"/>
      <c r="J120" s="31">
        <v>0</v>
      </c>
      <c r="K120" s="29"/>
      <c r="L120" s="31">
        <v>4.4662442051610178E-2</v>
      </c>
      <c r="M120" s="30"/>
      <c r="N120" s="32" t="s">
        <v>52</v>
      </c>
      <c r="W120" s="32" t="s">
        <v>53</v>
      </c>
    </row>
    <row r="121" spans="1:23" s="32" customFormat="1">
      <c r="A121" s="28" t="s">
        <v>332</v>
      </c>
      <c r="B121" s="29"/>
      <c r="C121" s="30"/>
      <c r="D121" s="31">
        <v>0</v>
      </c>
      <c r="E121" s="29">
        <v>250.07571703333335</v>
      </c>
      <c r="F121" s="30">
        <v>119.95451799666667</v>
      </c>
      <c r="G121" s="31">
        <v>1</v>
      </c>
      <c r="H121" s="29"/>
      <c r="I121" s="30"/>
      <c r="J121" s="31">
        <v>0</v>
      </c>
      <c r="K121" s="29"/>
      <c r="L121" s="31">
        <v>0.47967279438282112</v>
      </c>
      <c r="M121" s="30"/>
      <c r="N121" s="32" t="s">
        <v>333</v>
      </c>
      <c r="W121" s="32" t="s">
        <v>334</v>
      </c>
    </row>
    <row r="122" spans="1:23" s="32" customFormat="1">
      <c r="A122" s="28" t="s">
        <v>335</v>
      </c>
      <c r="B122" s="29"/>
      <c r="C122" s="30"/>
      <c r="D122" s="31">
        <v>0</v>
      </c>
      <c r="E122" s="29">
        <v>3609.6787963333331</v>
      </c>
      <c r="F122" s="30">
        <v>1082.4471936666666</v>
      </c>
      <c r="G122" s="31">
        <v>1</v>
      </c>
      <c r="H122" s="29"/>
      <c r="I122" s="30"/>
      <c r="J122" s="31">
        <v>0</v>
      </c>
      <c r="K122" s="29"/>
      <c r="L122" s="31">
        <v>0.29987354962613377</v>
      </c>
      <c r="M122" s="30"/>
      <c r="N122" s="32" t="s">
        <v>336</v>
      </c>
      <c r="W122" s="32" t="s">
        <v>337</v>
      </c>
    </row>
    <row r="123" spans="1:23" s="32" customFormat="1">
      <c r="A123" s="28" t="s">
        <v>60</v>
      </c>
      <c r="B123" s="29"/>
      <c r="C123" s="30"/>
      <c r="D123" s="31">
        <v>0</v>
      </c>
      <c r="E123" s="29">
        <v>29508.030513333331</v>
      </c>
      <c r="F123" s="30">
        <v>247.72228079999999</v>
      </c>
      <c r="G123" s="31">
        <v>1</v>
      </c>
      <c r="H123" s="29"/>
      <c r="I123" s="30"/>
      <c r="J123" s="31">
        <v>0</v>
      </c>
      <c r="K123" s="29"/>
      <c r="L123" s="31">
        <v>8.3950801354927985E-3</v>
      </c>
      <c r="M123" s="30"/>
      <c r="N123" s="32" t="s">
        <v>61</v>
      </c>
      <c r="W123" s="32" t="s">
        <v>338</v>
      </c>
    </row>
    <row r="124" spans="1:23" s="32" customFormat="1">
      <c r="A124" s="28" t="s">
        <v>66</v>
      </c>
      <c r="B124" s="29"/>
      <c r="C124" s="30"/>
      <c r="D124" s="31">
        <v>0</v>
      </c>
      <c r="E124" s="29">
        <v>88191.431469999996</v>
      </c>
      <c r="F124" s="30">
        <v>249.88925326666666</v>
      </c>
      <c r="G124" s="31">
        <v>1</v>
      </c>
      <c r="H124" s="29"/>
      <c r="I124" s="30"/>
      <c r="J124" s="31">
        <v>0</v>
      </c>
      <c r="K124" s="29"/>
      <c r="L124" s="31">
        <v>2.8334867583102025E-3</v>
      </c>
      <c r="M124" s="30"/>
      <c r="N124" s="32" t="s">
        <v>67</v>
      </c>
      <c r="W124" s="32" t="s">
        <v>59</v>
      </c>
    </row>
    <row r="125" spans="1:23" s="32" customFormat="1">
      <c r="A125" s="28" t="s">
        <v>62</v>
      </c>
      <c r="B125" s="29"/>
      <c r="C125" s="30"/>
      <c r="D125" s="31">
        <v>0</v>
      </c>
      <c r="E125" s="29">
        <v>43862.734470333329</v>
      </c>
      <c r="F125" s="30">
        <v>1017.3648711666666</v>
      </c>
      <c r="G125" s="31">
        <v>1</v>
      </c>
      <c r="H125" s="29"/>
      <c r="I125" s="30"/>
      <c r="J125" s="31">
        <v>0</v>
      </c>
      <c r="K125" s="29"/>
      <c r="L125" s="31">
        <v>2.319428743902786E-2</v>
      </c>
      <c r="M125" s="30"/>
      <c r="N125" s="32" t="s">
        <v>63</v>
      </c>
      <c r="W125" s="32" t="s">
        <v>59</v>
      </c>
    </row>
    <row r="126" spans="1:23" s="32" customFormat="1">
      <c r="A126" s="28" t="s">
        <v>339</v>
      </c>
      <c r="B126" s="29"/>
      <c r="C126" s="30"/>
      <c r="D126" s="31">
        <v>0</v>
      </c>
      <c r="E126" s="29">
        <v>1661.4377553333334</v>
      </c>
      <c r="F126" s="30">
        <v>316.83556273333335</v>
      </c>
      <c r="G126" s="31">
        <v>1</v>
      </c>
      <c r="H126" s="29"/>
      <c r="I126" s="30"/>
      <c r="J126" s="31">
        <v>0</v>
      </c>
      <c r="K126" s="29"/>
      <c r="L126" s="31">
        <v>0.19069962850926472</v>
      </c>
      <c r="M126" s="30"/>
      <c r="N126" s="32" t="s">
        <v>340</v>
      </c>
      <c r="W126" s="32" t="s">
        <v>341</v>
      </c>
    </row>
    <row r="127" spans="1:23" s="32" customFormat="1">
      <c r="A127" s="28" t="s">
        <v>68</v>
      </c>
      <c r="B127" s="29"/>
      <c r="C127" s="30"/>
      <c r="D127" s="31">
        <v>0</v>
      </c>
      <c r="E127" s="29">
        <v>4037.7467976666667</v>
      </c>
      <c r="F127" s="30">
        <v>1531.2940960000003</v>
      </c>
      <c r="G127" s="31">
        <v>1</v>
      </c>
      <c r="H127" s="29"/>
      <c r="I127" s="30"/>
      <c r="J127" s="31">
        <v>0</v>
      </c>
      <c r="K127" s="29"/>
      <c r="L127" s="31">
        <v>0.37924470570688201</v>
      </c>
      <c r="M127" s="30"/>
      <c r="N127" s="32" t="s">
        <v>69</v>
      </c>
      <c r="W127" s="32" t="s">
        <v>70</v>
      </c>
    </row>
    <row r="128" spans="1:23" s="32" customFormat="1">
      <c r="A128" s="28" t="s">
        <v>342</v>
      </c>
      <c r="B128" s="29"/>
      <c r="C128" s="30"/>
      <c r="D128" s="31">
        <v>0</v>
      </c>
      <c r="E128" s="29">
        <v>938.77125136666666</v>
      </c>
      <c r="F128" s="30">
        <v>292.82997039999998</v>
      </c>
      <c r="G128" s="31">
        <v>1</v>
      </c>
      <c r="H128" s="29"/>
      <c r="I128" s="30"/>
      <c r="J128" s="31">
        <v>0</v>
      </c>
      <c r="K128" s="29"/>
      <c r="L128" s="31">
        <v>0.31192899225844106</v>
      </c>
      <c r="M128" s="30"/>
      <c r="N128" s="32" t="s">
        <v>343</v>
      </c>
      <c r="W128" s="32" t="s">
        <v>211</v>
      </c>
    </row>
    <row r="129" spans="1:23" s="32" customFormat="1">
      <c r="A129" s="28" t="s">
        <v>71</v>
      </c>
      <c r="B129" s="29"/>
      <c r="C129" s="30"/>
      <c r="D129" s="31">
        <v>0</v>
      </c>
      <c r="E129" s="29">
        <v>30846.910223333336</v>
      </c>
      <c r="F129" s="30">
        <v>3935.3531310666663</v>
      </c>
      <c r="G129" s="31">
        <v>1</v>
      </c>
      <c r="H129" s="29"/>
      <c r="I129" s="30"/>
      <c r="J129" s="31">
        <v>0</v>
      </c>
      <c r="K129" s="29"/>
      <c r="L129" s="31">
        <v>0.1275768983854296</v>
      </c>
      <c r="M129" s="30"/>
      <c r="N129" s="32" t="s">
        <v>72</v>
      </c>
      <c r="W129" s="32" t="s">
        <v>73</v>
      </c>
    </row>
    <row r="130" spans="1:23" s="32" customFormat="1">
      <c r="A130" s="28" t="s">
        <v>346</v>
      </c>
      <c r="B130" s="29"/>
      <c r="C130" s="30"/>
      <c r="D130" s="31">
        <v>0</v>
      </c>
      <c r="E130" s="29">
        <v>3932.7259803333332</v>
      </c>
      <c r="F130" s="30">
        <v>1062.2520792333332</v>
      </c>
      <c r="G130" s="31">
        <v>1</v>
      </c>
      <c r="H130" s="29"/>
      <c r="I130" s="30"/>
      <c r="J130" s="31">
        <v>0</v>
      </c>
      <c r="K130" s="29"/>
      <c r="L130" s="31">
        <v>0.27010579545725127</v>
      </c>
      <c r="M130" s="30"/>
      <c r="N130" s="32" t="s">
        <v>347</v>
      </c>
      <c r="W130" s="32" t="s">
        <v>80</v>
      </c>
    </row>
    <row r="131" spans="1:23" s="32" customFormat="1">
      <c r="A131" s="28" t="s">
        <v>344</v>
      </c>
      <c r="B131" s="29"/>
      <c r="C131" s="30"/>
      <c r="D131" s="31">
        <v>0</v>
      </c>
      <c r="E131" s="29">
        <v>23995.989316666662</v>
      </c>
      <c r="F131" s="30">
        <v>7480.9871486666671</v>
      </c>
      <c r="G131" s="31">
        <v>1</v>
      </c>
      <c r="H131" s="29"/>
      <c r="I131" s="30"/>
      <c r="J131" s="31">
        <v>0</v>
      </c>
      <c r="K131" s="29"/>
      <c r="L131" s="31">
        <v>0.31175989662033521</v>
      </c>
      <c r="M131" s="30"/>
      <c r="N131" s="32" t="s">
        <v>345</v>
      </c>
      <c r="W131" s="32" t="s">
        <v>80</v>
      </c>
    </row>
    <row r="132" spans="1:23" s="32" customFormat="1">
      <c r="A132" s="28" t="s">
        <v>78</v>
      </c>
      <c r="B132" s="29"/>
      <c r="C132" s="30"/>
      <c r="D132" s="31">
        <v>0</v>
      </c>
      <c r="E132" s="29">
        <v>2332.8983853333334</v>
      </c>
      <c r="F132" s="30">
        <v>903.67335209999999</v>
      </c>
      <c r="G132" s="31">
        <v>1</v>
      </c>
      <c r="H132" s="29"/>
      <c r="I132" s="30"/>
      <c r="J132" s="31">
        <v>0</v>
      </c>
      <c r="K132" s="29"/>
      <c r="L132" s="31">
        <v>0.38736078595677015</v>
      </c>
      <c r="M132" s="30"/>
      <c r="N132" s="32" t="s">
        <v>79</v>
      </c>
      <c r="W132" s="32" t="s">
        <v>80</v>
      </c>
    </row>
    <row r="133" spans="1:23" s="32" customFormat="1">
      <c r="A133" s="28" t="s">
        <v>351</v>
      </c>
      <c r="B133" s="29"/>
      <c r="C133" s="30"/>
      <c r="D133" s="31">
        <v>0</v>
      </c>
      <c r="E133" s="29">
        <v>1231.3326193333332</v>
      </c>
      <c r="F133" s="30">
        <v>455.85380910000003</v>
      </c>
      <c r="G133" s="31">
        <v>1</v>
      </c>
      <c r="H133" s="29"/>
      <c r="I133" s="30"/>
      <c r="J133" s="31">
        <v>0</v>
      </c>
      <c r="K133" s="29"/>
      <c r="L133" s="31">
        <v>0.37021175427546776</v>
      </c>
      <c r="M133" s="30"/>
      <c r="N133" s="32" t="s">
        <v>352</v>
      </c>
      <c r="W133" s="32" t="s">
        <v>350</v>
      </c>
    </row>
    <row r="134" spans="1:23" s="32" customFormat="1">
      <c r="A134" s="28" t="s">
        <v>64</v>
      </c>
      <c r="B134" s="29"/>
      <c r="C134" s="30"/>
      <c r="D134" s="31">
        <v>0</v>
      </c>
      <c r="E134" s="29">
        <v>61899.185490000003</v>
      </c>
      <c r="F134" s="30">
        <v>241.09752056666665</v>
      </c>
      <c r="G134" s="31">
        <v>1</v>
      </c>
      <c r="H134" s="29"/>
      <c r="I134" s="30"/>
      <c r="J134" s="31">
        <v>0</v>
      </c>
      <c r="K134" s="29"/>
      <c r="L134" s="31">
        <v>3.8950031193159505E-3</v>
      </c>
      <c r="M134" s="30"/>
      <c r="N134" s="32" t="s">
        <v>65</v>
      </c>
      <c r="W134" s="32" t="s">
        <v>89</v>
      </c>
    </row>
    <row r="135" spans="1:23" s="32" customFormat="1">
      <c r="A135" s="28" t="s">
        <v>91</v>
      </c>
      <c r="B135" s="29"/>
      <c r="C135" s="30"/>
      <c r="D135" s="31">
        <v>0</v>
      </c>
      <c r="E135" s="29">
        <v>23443.335886666668</v>
      </c>
      <c r="F135" s="30">
        <v>283.70720963333332</v>
      </c>
      <c r="G135" s="31">
        <v>1</v>
      </c>
      <c r="H135" s="29"/>
      <c r="I135" s="30"/>
      <c r="J135" s="31">
        <v>0</v>
      </c>
      <c r="K135" s="29"/>
      <c r="L135" s="31">
        <v>1.2101827615526807E-2</v>
      </c>
      <c r="M135" s="30"/>
      <c r="N135" s="32" t="s">
        <v>92</v>
      </c>
      <c r="W135" s="32" t="s">
        <v>89</v>
      </c>
    </row>
    <row r="136" spans="1:23" s="32" customFormat="1">
      <c r="A136" s="28" t="s">
        <v>360</v>
      </c>
      <c r="B136" s="29"/>
      <c r="C136" s="30"/>
      <c r="D136" s="31">
        <v>0</v>
      </c>
      <c r="E136" s="29">
        <v>1167.1462681333335</v>
      </c>
      <c r="F136" s="30">
        <v>265.93292353333339</v>
      </c>
      <c r="G136" s="31">
        <v>1</v>
      </c>
      <c r="H136" s="29"/>
      <c r="I136" s="30"/>
      <c r="J136" s="31">
        <v>0</v>
      </c>
      <c r="K136" s="29"/>
      <c r="L136" s="31">
        <v>0.22784884019605461</v>
      </c>
      <c r="M136" s="30"/>
      <c r="N136" s="32" t="s">
        <v>361</v>
      </c>
      <c r="W136" s="32" t="s">
        <v>89</v>
      </c>
    </row>
    <row r="137" spans="1:23" s="32" customFormat="1">
      <c r="A137" s="28" t="s">
        <v>88</v>
      </c>
      <c r="B137" s="29"/>
      <c r="C137" s="30"/>
      <c r="D137" s="31">
        <v>0</v>
      </c>
      <c r="E137" s="29">
        <v>1688.8998449000001</v>
      </c>
      <c r="F137" s="30">
        <v>418.6444295666667</v>
      </c>
      <c r="G137" s="31">
        <v>1</v>
      </c>
      <c r="H137" s="29"/>
      <c r="I137" s="30"/>
      <c r="J137" s="31">
        <v>0</v>
      </c>
      <c r="K137" s="29"/>
      <c r="L137" s="31">
        <v>0.24787996211312027</v>
      </c>
      <c r="M137" s="30"/>
      <c r="N137" s="32" t="s">
        <v>89</v>
      </c>
      <c r="W137" s="32" t="s">
        <v>89</v>
      </c>
    </row>
    <row r="138" spans="1:23" s="32" customFormat="1">
      <c r="A138" s="28" t="s">
        <v>354</v>
      </c>
      <c r="B138" s="29"/>
      <c r="C138" s="30"/>
      <c r="D138" s="31">
        <v>0</v>
      </c>
      <c r="E138" s="29">
        <v>1066.4595339</v>
      </c>
      <c r="F138" s="30">
        <v>368.79030366666666</v>
      </c>
      <c r="G138" s="31">
        <v>1</v>
      </c>
      <c r="H138" s="29"/>
      <c r="I138" s="30"/>
      <c r="J138" s="31">
        <v>0</v>
      </c>
      <c r="K138" s="29"/>
      <c r="L138" s="31">
        <v>0.34580806110665563</v>
      </c>
      <c r="M138" s="30"/>
      <c r="N138" s="32" t="s">
        <v>355</v>
      </c>
      <c r="W138" s="32" t="s">
        <v>89</v>
      </c>
    </row>
    <row r="139" spans="1:23" s="32" customFormat="1">
      <c r="A139" s="28" t="s">
        <v>121</v>
      </c>
      <c r="B139" s="29">
        <v>13761.668263000001</v>
      </c>
      <c r="C139" s="30">
        <v>1702.5993770000002</v>
      </c>
      <c r="D139" s="31">
        <v>1</v>
      </c>
      <c r="E139" s="29">
        <v>13761.668263000001</v>
      </c>
      <c r="F139" s="30">
        <v>2166.246674</v>
      </c>
      <c r="G139" s="31">
        <v>1</v>
      </c>
      <c r="H139" s="29"/>
      <c r="I139" s="30"/>
      <c r="J139" s="31">
        <v>0</v>
      </c>
      <c r="K139" s="29">
        <v>0.12372041997100422</v>
      </c>
      <c r="L139" s="31">
        <v>0.15741163299396121</v>
      </c>
      <c r="M139" s="30"/>
      <c r="N139" s="32" t="s">
        <v>122</v>
      </c>
      <c r="W139" s="32" t="s">
        <v>123</v>
      </c>
    </row>
    <row r="140" spans="1:23" s="32" customFormat="1">
      <c r="A140" s="28" t="s">
        <v>129</v>
      </c>
      <c r="B140" s="29">
        <v>10248.997954</v>
      </c>
      <c r="C140" s="30">
        <v>1414.5232363333334</v>
      </c>
      <c r="D140" s="31">
        <v>1</v>
      </c>
      <c r="E140" s="29">
        <v>10248.997954</v>
      </c>
      <c r="F140" s="30">
        <v>684.74945223333327</v>
      </c>
      <c r="G140" s="31">
        <v>1</v>
      </c>
      <c r="H140" s="29"/>
      <c r="I140" s="30"/>
      <c r="J140" s="31">
        <v>0</v>
      </c>
      <c r="K140" s="29">
        <v>0.1380157594607842</v>
      </c>
      <c r="L140" s="31">
        <v>6.6811356125413973E-2</v>
      </c>
      <c r="M140" s="30"/>
      <c r="N140" s="32" t="s">
        <v>130</v>
      </c>
      <c r="W140" s="32" t="s">
        <v>32</v>
      </c>
    </row>
    <row r="141" spans="1:23" s="32" customFormat="1">
      <c r="A141" s="28" t="s">
        <v>135</v>
      </c>
      <c r="B141" s="29">
        <v>7863.7884720000002</v>
      </c>
      <c r="C141" s="30">
        <v>1349.6292026666667</v>
      </c>
      <c r="D141" s="31">
        <v>1</v>
      </c>
      <c r="E141" s="29">
        <v>7863.7884720000002</v>
      </c>
      <c r="F141" s="30">
        <v>2104.0854289999997</v>
      </c>
      <c r="G141" s="31">
        <v>1</v>
      </c>
      <c r="H141" s="29"/>
      <c r="I141" s="30"/>
      <c r="J141" s="31">
        <v>0</v>
      </c>
      <c r="K141" s="29">
        <v>0.17162582735690182</v>
      </c>
      <c r="L141" s="31">
        <v>0.26756638183896458</v>
      </c>
      <c r="M141" s="30"/>
      <c r="N141" s="32" t="s">
        <v>136</v>
      </c>
      <c r="W141" s="32" t="s">
        <v>32</v>
      </c>
    </row>
    <row r="142" spans="1:23" s="32" customFormat="1">
      <c r="A142" s="28" t="s">
        <v>124</v>
      </c>
      <c r="B142" s="29">
        <v>12901.213702666668</v>
      </c>
      <c r="C142" s="30">
        <v>2074.6799763333333</v>
      </c>
      <c r="D142" s="31">
        <v>1</v>
      </c>
      <c r="E142" s="29">
        <v>12901.213702666668</v>
      </c>
      <c r="F142" s="30">
        <v>3181.3500903333334</v>
      </c>
      <c r="G142" s="31">
        <v>1</v>
      </c>
      <c r="H142" s="29"/>
      <c r="I142" s="30"/>
      <c r="J142" s="31">
        <v>0</v>
      </c>
      <c r="K142" s="29">
        <v>0.1608127749953091</v>
      </c>
      <c r="L142" s="31">
        <v>0.2465930852440458</v>
      </c>
      <c r="M142" s="30"/>
      <c r="N142" s="32" t="s">
        <v>125</v>
      </c>
      <c r="W142" s="32" t="s">
        <v>126</v>
      </c>
    </row>
    <row r="143" spans="1:23" s="32" customFormat="1">
      <c r="A143" s="28" t="s">
        <v>137</v>
      </c>
      <c r="B143" s="29">
        <v>6369.1023583333335</v>
      </c>
      <c r="C143" s="30">
        <v>693.7588270333332</v>
      </c>
      <c r="D143" s="31">
        <v>1</v>
      </c>
      <c r="E143" s="29">
        <v>6369.1023583333335</v>
      </c>
      <c r="F143" s="30">
        <v>828.99656516666664</v>
      </c>
      <c r="G143" s="31">
        <v>1</v>
      </c>
      <c r="H143" s="29"/>
      <c r="I143" s="30"/>
      <c r="J143" s="31">
        <v>0</v>
      </c>
      <c r="K143" s="29">
        <v>0.10892568340114979</v>
      </c>
      <c r="L143" s="31">
        <v>0.13015908969998063</v>
      </c>
      <c r="M143" s="30"/>
      <c r="N143" s="32" t="s">
        <v>138</v>
      </c>
      <c r="W143" s="32" t="s">
        <v>139</v>
      </c>
    </row>
    <row r="144" spans="1:23" s="32" customFormat="1">
      <c r="A144" s="28" t="s">
        <v>131</v>
      </c>
      <c r="B144" s="33">
        <v>8525.3917523333312</v>
      </c>
      <c r="C144" s="34">
        <v>1897.1001860000003</v>
      </c>
      <c r="D144" s="31">
        <v>1</v>
      </c>
      <c r="E144" s="33">
        <v>8525.3917523333312</v>
      </c>
      <c r="F144" s="34">
        <v>3229.0436810000006</v>
      </c>
      <c r="G144" s="31">
        <v>1</v>
      </c>
      <c r="H144" s="33"/>
      <c r="I144" s="34"/>
      <c r="J144" s="31">
        <v>0</v>
      </c>
      <c r="K144" s="33">
        <v>0.22252352045649743</v>
      </c>
      <c r="L144" s="35">
        <v>0.37875604720642159</v>
      </c>
      <c r="M144" s="34"/>
      <c r="N144" s="32" t="s">
        <v>132</v>
      </c>
      <c r="W144" s="32" t="s">
        <v>48</v>
      </c>
    </row>
    <row r="145" spans="1:23" s="32" customFormat="1">
      <c r="A145" s="28" t="s">
        <v>145</v>
      </c>
      <c r="B145" s="32">
        <v>2263.3634093333335</v>
      </c>
      <c r="C145" s="32">
        <v>280.16227880000002</v>
      </c>
      <c r="D145" s="31">
        <v>1</v>
      </c>
      <c r="E145" s="32">
        <v>2263.3634093333335</v>
      </c>
      <c r="F145" s="32">
        <v>243.80956063333335</v>
      </c>
      <c r="G145" s="31">
        <v>1</v>
      </c>
      <c r="J145" s="31">
        <v>0</v>
      </c>
      <c r="K145" s="32">
        <v>0.12378139438178906</v>
      </c>
      <c r="L145" s="31">
        <v>0.10772002393780267</v>
      </c>
      <c r="N145" s="32" t="s">
        <v>89</v>
      </c>
      <c r="W145" s="32" t="s">
        <v>89</v>
      </c>
    </row>
    <row r="146" spans="1:23" s="16" customFormat="1">
      <c r="A146" s="9"/>
      <c r="D146" s="22"/>
      <c r="G146" s="22"/>
      <c r="J146" s="22"/>
      <c r="L146" s="22"/>
    </row>
    <row r="147" spans="1:23" s="16" customFormat="1">
      <c r="A147" s="9"/>
      <c r="D147" s="22"/>
      <c r="G147" s="22"/>
      <c r="J147" s="22"/>
      <c r="L147" s="22"/>
    </row>
    <row r="150" spans="1:23" s="16" customFormat="1">
      <c r="K150" s="36"/>
      <c r="L150" s="37"/>
      <c r="M150" s="38"/>
    </row>
    <row r="151" spans="1:23" s="16" customFormat="1">
      <c r="A151" s="16" t="s">
        <v>367</v>
      </c>
      <c r="D151" s="22"/>
      <c r="G151" s="22"/>
      <c r="J151" s="22"/>
      <c r="K151" s="82"/>
      <c r="L151" s="83"/>
      <c r="M151" s="84"/>
      <c r="W151" s="16">
        <v>0</v>
      </c>
    </row>
    <row r="152" spans="1:23" s="16" customFormat="1">
      <c r="D152" s="22"/>
      <c r="G152" s="22"/>
      <c r="J152" s="22"/>
      <c r="K152" s="26"/>
      <c r="L152" s="26"/>
      <c r="M152" s="26"/>
    </row>
    <row r="153" spans="1:23" s="16" customFormat="1">
      <c r="A153" s="16" t="s">
        <v>103</v>
      </c>
      <c r="W153" s="16">
        <v>2</v>
      </c>
    </row>
    <row r="154" spans="1:23" s="16" customFormat="1">
      <c r="A154" s="16" t="s">
        <v>104</v>
      </c>
      <c r="K154" s="82" t="s">
        <v>1</v>
      </c>
      <c r="L154" s="83"/>
      <c r="M154" s="84"/>
    </row>
    <row r="155" spans="1:23" s="16" customFormat="1">
      <c r="D155" s="22"/>
      <c r="G155" s="22"/>
      <c r="J155" s="22"/>
      <c r="K155" s="25"/>
      <c r="L155" s="26"/>
      <c r="M155" s="27"/>
    </row>
    <row r="156" spans="1:23" s="16" customFormat="1">
      <c r="A156" s="9" t="s">
        <v>106</v>
      </c>
      <c r="B156" s="10" t="s">
        <v>3</v>
      </c>
      <c r="C156" s="11" t="s">
        <v>5</v>
      </c>
      <c r="D156" s="22" t="s">
        <v>368</v>
      </c>
      <c r="E156" s="10" t="s">
        <v>3</v>
      </c>
      <c r="F156" s="11" t="s">
        <v>7</v>
      </c>
      <c r="G156" s="22" t="s">
        <v>369</v>
      </c>
      <c r="H156" s="10" t="s">
        <v>5</v>
      </c>
      <c r="I156" s="12" t="s">
        <v>7</v>
      </c>
      <c r="J156" s="22" t="s">
        <v>370</v>
      </c>
      <c r="K156" s="13" t="s">
        <v>371</v>
      </c>
      <c r="L156" s="14" t="s">
        <v>372</v>
      </c>
      <c r="M156" s="15" t="s">
        <v>373</v>
      </c>
      <c r="W156" s="16">
        <v>0</v>
      </c>
    </row>
    <row r="157" spans="1:23" s="32" customFormat="1" ht="12" customHeight="1">
      <c r="A157" s="28" t="s">
        <v>390</v>
      </c>
      <c r="B157" s="29"/>
      <c r="C157" s="30"/>
      <c r="D157" s="31">
        <v>0</v>
      </c>
      <c r="E157" s="29"/>
      <c r="F157" s="30"/>
      <c r="G157" s="31">
        <v>0</v>
      </c>
      <c r="H157" s="29">
        <v>584.45597913333336</v>
      </c>
      <c r="I157" s="30">
        <v>1949.9163276666666</v>
      </c>
      <c r="J157" s="31">
        <v>0</v>
      </c>
      <c r="K157" s="29"/>
      <c r="L157" s="31"/>
      <c r="M157" s="30">
        <v>3.3362928899420625</v>
      </c>
      <c r="N157" s="32" t="s">
        <v>391</v>
      </c>
      <c r="W157" s="32" t="s">
        <v>15</v>
      </c>
    </row>
    <row r="158" spans="1:23" s="32" customFormat="1">
      <c r="A158" s="28" t="s">
        <v>395</v>
      </c>
      <c r="B158" s="29"/>
      <c r="C158" s="30"/>
      <c r="D158" s="31">
        <v>0</v>
      </c>
      <c r="E158" s="29">
        <v>704.81657360000008</v>
      </c>
      <c r="F158" s="30">
        <v>3831.9522653333333</v>
      </c>
      <c r="G158" s="31">
        <v>0</v>
      </c>
      <c r="H158" s="29"/>
      <c r="I158" s="30"/>
      <c r="J158" s="31">
        <v>0</v>
      </c>
      <c r="K158" s="29"/>
      <c r="L158" s="31">
        <v>5.4368078289658044</v>
      </c>
      <c r="M158" s="30"/>
      <c r="N158" s="32" t="s">
        <v>396</v>
      </c>
      <c r="W158" s="32" t="s">
        <v>26</v>
      </c>
    </row>
    <row r="159" spans="1:23" s="32" customFormat="1">
      <c r="A159" s="28" t="s">
        <v>24</v>
      </c>
      <c r="B159" s="29">
        <v>7034.9570219999996</v>
      </c>
      <c r="C159" s="30">
        <v>66112.265623333325</v>
      </c>
      <c r="D159" s="31">
        <v>0</v>
      </c>
      <c r="E159" s="29"/>
      <c r="F159" s="30"/>
      <c r="G159" s="31">
        <v>0</v>
      </c>
      <c r="H159" s="29"/>
      <c r="I159" s="30"/>
      <c r="J159" s="31">
        <v>0</v>
      </c>
      <c r="K159" s="29">
        <v>9.3976786804218424</v>
      </c>
      <c r="L159" s="31"/>
      <c r="M159" s="30"/>
      <c r="N159" s="32" t="s">
        <v>25</v>
      </c>
      <c r="W159" s="32" t="s">
        <v>26</v>
      </c>
    </row>
    <row r="160" spans="1:23" s="32" customFormat="1">
      <c r="A160" s="28" t="s">
        <v>162</v>
      </c>
      <c r="B160" s="29">
        <v>4096.6135693333335</v>
      </c>
      <c r="C160" s="30">
        <v>66112.265623333325</v>
      </c>
      <c r="D160" s="31">
        <v>0</v>
      </c>
      <c r="E160" s="29"/>
      <c r="F160" s="30"/>
      <c r="G160" s="31">
        <v>0</v>
      </c>
      <c r="H160" s="29"/>
      <c r="I160" s="30"/>
      <c r="J160" s="31">
        <v>0</v>
      </c>
      <c r="K160" s="29">
        <v>16.138272381422631</v>
      </c>
      <c r="L160" s="31"/>
      <c r="M160" s="30"/>
      <c r="N160" s="32" t="s">
        <v>163</v>
      </c>
      <c r="W160" s="32" t="s">
        <v>26</v>
      </c>
    </row>
    <row r="161" spans="1:23" s="32" customFormat="1">
      <c r="A161" s="28" t="s">
        <v>152</v>
      </c>
      <c r="B161" s="29">
        <v>21753.15869</v>
      </c>
      <c r="C161" s="30">
        <v>57719.934130000001</v>
      </c>
      <c r="D161" s="31">
        <v>0</v>
      </c>
      <c r="E161" s="29"/>
      <c r="F161" s="30"/>
      <c r="G161" s="31">
        <v>0</v>
      </c>
      <c r="H161" s="29"/>
      <c r="I161" s="30"/>
      <c r="J161" s="31">
        <v>0</v>
      </c>
      <c r="K161" s="29">
        <v>2.6534047285985207</v>
      </c>
      <c r="L161" s="31"/>
      <c r="M161" s="30"/>
      <c r="N161" s="32" t="s">
        <v>153</v>
      </c>
      <c r="W161" s="32" t="s">
        <v>29</v>
      </c>
    </row>
    <row r="162" spans="1:23" s="32" customFormat="1">
      <c r="A162" s="28" t="s">
        <v>238</v>
      </c>
      <c r="B162" s="29">
        <v>696.2225850333333</v>
      </c>
      <c r="C162" s="30">
        <v>5093.9440106666661</v>
      </c>
      <c r="D162" s="31">
        <v>0</v>
      </c>
      <c r="E162" s="29"/>
      <c r="F162" s="30"/>
      <c r="G162" s="31">
        <v>0</v>
      </c>
      <c r="H162" s="29"/>
      <c r="I162" s="30"/>
      <c r="J162" s="31">
        <v>0</v>
      </c>
      <c r="K162" s="29">
        <v>7.3165451971409139</v>
      </c>
      <c r="L162" s="31"/>
      <c r="M162" s="30"/>
      <c r="N162" s="32" t="s">
        <v>239</v>
      </c>
      <c r="W162" s="32" t="s">
        <v>29</v>
      </c>
    </row>
    <row r="163" spans="1:23" s="32" customFormat="1">
      <c r="A163" s="28" t="s">
        <v>276</v>
      </c>
      <c r="B163" s="29">
        <v>112.45308071333334</v>
      </c>
      <c r="C163" s="30">
        <v>3352.3460628333337</v>
      </c>
      <c r="D163" s="31">
        <v>0</v>
      </c>
      <c r="E163" s="29"/>
      <c r="F163" s="30"/>
      <c r="G163" s="31">
        <v>0</v>
      </c>
      <c r="H163" s="29"/>
      <c r="I163" s="30"/>
      <c r="J163" s="31">
        <v>0</v>
      </c>
      <c r="K163" s="29">
        <v>29.811064681982099</v>
      </c>
      <c r="L163" s="31"/>
      <c r="M163" s="30"/>
      <c r="N163" s="32" t="s">
        <v>277</v>
      </c>
      <c r="W163" s="32" t="s">
        <v>29</v>
      </c>
    </row>
    <row r="164" spans="1:23" s="32" customFormat="1">
      <c r="A164" s="28" t="s">
        <v>401</v>
      </c>
      <c r="B164" s="29"/>
      <c r="C164" s="30"/>
      <c r="D164" s="31">
        <v>0</v>
      </c>
      <c r="E164" s="29">
        <v>1834.6072039999999</v>
      </c>
      <c r="F164" s="30">
        <v>6307.126534</v>
      </c>
      <c r="G164" s="31">
        <v>0</v>
      </c>
      <c r="H164" s="29"/>
      <c r="I164" s="30"/>
      <c r="J164" s="31">
        <v>0</v>
      </c>
      <c r="K164" s="29"/>
      <c r="L164" s="31">
        <v>3.4378620776417708</v>
      </c>
      <c r="M164" s="30"/>
      <c r="N164" s="32" t="s">
        <v>402</v>
      </c>
      <c r="W164" s="32" t="s">
        <v>32</v>
      </c>
    </row>
    <row r="165" spans="1:23" s="32" customFormat="1">
      <c r="A165" s="28" t="s">
        <v>384</v>
      </c>
      <c r="B165" s="29">
        <v>420.6385084333333</v>
      </c>
      <c r="C165" s="30">
        <v>1969.9738559999998</v>
      </c>
      <c r="D165" s="31">
        <v>0</v>
      </c>
      <c r="E165" s="29">
        <v>420.6385084333333</v>
      </c>
      <c r="F165" s="30">
        <v>2483.0152703333333</v>
      </c>
      <c r="G165" s="31">
        <v>0</v>
      </c>
      <c r="H165" s="29"/>
      <c r="I165" s="30"/>
      <c r="J165" s="31">
        <v>0</v>
      </c>
      <c r="K165" s="29">
        <v>4.6832941266769907</v>
      </c>
      <c r="L165" s="31">
        <v>5.9029670858745558</v>
      </c>
      <c r="M165" s="30"/>
      <c r="N165" s="32" t="s">
        <v>385</v>
      </c>
      <c r="W165" s="32" t="s">
        <v>32</v>
      </c>
    </row>
    <row r="166" spans="1:23" s="32" customFormat="1">
      <c r="A166" s="28" t="s">
        <v>378</v>
      </c>
      <c r="B166" s="29">
        <v>687.49011683333322</v>
      </c>
      <c r="C166" s="30">
        <v>1742.5674506666667</v>
      </c>
      <c r="D166" s="31">
        <v>0</v>
      </c>
      <c r="E166" s="29"/>
      <c r="F166" s="30"/>
      <c r="G166" s="31">
        <v>0</v>
      </c>
      <c r="H166" s="29"/>
      <c r="I166" s="30"/>
      <c r="J166" s="31">
        <v>0</v>
      </c>
      <c r="K166" s="29">
        <v>2.5346800019368332</v>
      </c>
      <c r="L166" s="31"/>
      <c r="M166" s="30"/>
      <c r="N166" s="32" t="s">
        <v>379</v>
      </c>
      <c r="W166" s="32" t="s">
        <v>48</v>
      </c>
    </row>
    <row r="167" spans="1:23" s="32" customFormat="1">
      <c r="A167" s="28" t="s">
        <v>213</v>
      </c>
      <c r="B167" s="29">
        <v>578.07773359999999</v>
      </c>
      <c r="C167" s="30">
        <v>1984.2635330000001</v>
      </c>
      <c r="D167" s="31">
        <v>0</v>
      </c>
      <c r="E167" s="29"/>
      <c r="F167" s="30"/>
      <c r="G167" s="31">
        <v>0</v>
      </c>
      <c r="H167" s="29"/>
      <c r="I167" s="30"/>
      <c r="J167" s="31">
        <v>0</v>
      </c>
      <c r="K167" s="29">
        <v>3.4325202609741203</v>
      </c>
      <c r="L167" s="31"/>
      <c r="M167" s="30"/>
      <c r="N167" s="32" t="s">
        <v>214</v>
      </c>
      <c r="W167" s="32" t="s">
        <v>48</v>
      </c>
    </row>
    <row r="168" spans="1:23" s="32" customFormat="1">
      <c r="A168" s="28" t="s">
        <v>403</v>
      </c>
      <c r="B168" s="29"/>
      <c r="C168" s="30"/>
      <c r="D168" s="31">
        <v>0</v>
      </c>
      <c r="E168" s="29"/>
      <c r="F168" s="30"/>
      <c r="G168" s="31">
        <v>0</v>
      </c>
      <c r="H168" s="29">
        <v>692.04681783333342</v>
      </c>
      <c r="I168" s="30">
        <v>1637.4345603333334</v>
      </c>
      <c r="J168" s="31">
        <v>0</v>
      </c>
      <c r="K168" s="29"/>
      <c r="L168" s="31"/>
      <c r="M168" s="30">
        <v>2.3660748350231979</v>
      </c>
      <c r="N168" s="32" t="s">
        <v>404</v>
      </c>
      <c r="W168" s="32" t="s">
        <v>48</v>
      </c>
    </row>
    <row r="169" spans="1:23" s="32" customFormat="1">
      <c r="A169" s="28" t="s">
        <v>317</v>
      </c>
      <c r="B169" s="29"/>
      <c r="C169" s="30"/>
      <c r="D169" s="31">
        <v>0</v>
      </c>
      <c r="E169" s="29">
        <v>646.30150930000002</v>
      </c>
      <c r="F169" s="30">
        <v>4202.000583</v>
      </c>
      <c r="G169" s="31">
        <v>0</v>
      </c>
      <c r="H169" s="29">
        <v>878.58851176666667</v>
      </c>
      <c r="I169" s="30">
        <v>4202.000583</v>
      </c>
      <c r="J169" s="31">
        <v>0</v>
      </c>
      <c r="K169" s="29"/>
      <c r="L169" s="31">
        <v>6.5016103514149721</v>
      </c>
      <c r="M169" s="30">
        <v>4.7826718955732908</v>
      </c>
      <c r="N169" s="32" t="s">
        <v>318</v>
      </c>
      <c r="W169" s="32" t="s">
        <v>319</v>
      </c>
    </row>
    <row r="170" spans="1:23" s="32" customFormat="1">
      <c r="A170" s="28" t="s">
        <v>328</v>
      </c>
      <c r="B170" s="29"/>
      <c r="C170" s="30"/>
      <c r="D170" s="31">
        <v>0</v>
      </c>
      <c r="E170" s="29">
        <v>3459.2987473333337</v>
      </c>
      <c r="F170" s="30">
        <v>22973.412573333335</v>
      </c>
      <c r="G170" s="31">
        <v>0</v>
      </c>
      <c r="H170" s="29"/>
      <c r="I170" s="30"/>
      <c r="J170" s="31">
        <v>0</v>
      </c>
      <c r="K170" s="29"/>
      <c r="L170" s="31">
        <v>6.6410605880867699</v>
      </c>
      <c r="M170" s="30"/>
      <c r="N170" s="32" t="s">
        <v>329</v>
      </c>
      <c r="W170" s="32" t="s">
        <v>53</v>
      </c>
    </row>
    <row r="171" spans="1:23" s="32" customFormat="1">
      <c r="A171" s="28" t="s">
        <v>413</v>
      </c>
      <c r="B171" s="29"/>
      <c r="C171" s="30"/>
      <c r="D171" s="31">
        <v>0</v>
      </c>
      <c r="E171" s="29">
        <v>849.96812506666674</v>
      </c>
      <c r="F171" s="30">
        <v>6893.0869186666669</v>
      </c>
      <c r="G171" s="31">
        <v>0</v>
      </c>
      <c r="H171" s="29"/>
      <c r="I171" s="30"/>
      <c r="J171" s="31">
        <v>0</v>
      </c>
      <c r="K171" s="29"/>
      <c r="L171" s="31">
        <v>8.1098181395049505</v>
      </c>
      <c r="M171" s="30"/>
      <c r="N171" s="32" t="s">
        <v>414</v>
      </c>
      <c r="W171" s="32" t="s">
        <v>53</v>
      </c>
    </row>
    <row r="172" spans="1:23" s="32" customFormat="1">
      <c r="A172" s="28" t="s">
        <v>415</v>
      </c>
      <c r="B172" s="29"/>
      <c r="C172" s="30"/>
      <c r="D172" s="31">
        <v>0</v>
      </c>
      <c r="E172" s="29">
        <v>802.37478066666665</v>
      </c>
      <c r="F172" s="30">
        <v>2580.8094883333333</v>
      </c>
      <c r="G172" s="31">
        <v>0</v>
      </c>
      <c r="H172" s="29"/>
      <c r="I172" s="30"/>
      <c r="J172" s="31">
        <v>0</v>
      </c>
      <c r="K172" s="29"/>
      <c r="L172" s="31">
        <v>3.2164638651641368</v>
      </c>
      <c r="M172" s="30"/>
      <c r="N172" s="32" t="s">
        <v>416</v>
      </c>
      <c r="W172" s="32" t="s">
        <v>417</v>
      </c>
    </row>
    <row r="173" spans="1:23" s="32" customFormat="1">
      <c r="A173" s="28" t="s">
        <v>330</v>
      </c>
      <c r="B173" s="29"/>
      <c r="C173" s="30"/>
      <c r="D173" s="31">
        <v>0</v>
      </c>
      <c r="E173" s="29">
        <v>379.99597433333332</v>
      </c>
      <c r="F173" s="30">
        <v>1523.0976956666666</v>
      </c>
      <c r="G173" s="31">
        <v>0</v>
      </c>
      <c r="H173" s="29">
        <v>533.46547993333331</v>
      </c>
      <c r="I173" s="30">
        <v>1523.0976956666666</v>
      </c>
      <c r="J173" s="31">
        <v>0</v>
      </c>
      <c r="K173" s="29"/>
      <c r="L173" s="31">
        <v>4.0081942929495407</v>
      </c>
      <c r="M173" s="30">
        <v>2.8551007571417868</v>
      </c>
      <c r="N173" s="32" t="s">
        <v>331</v>
      </c>
      <c r="W173" s="32" t="s">
        <v>195</v>
      </c>
    </row>
    <row r="174" spans="1:23" s="32" customFormat="1">
      <c r="A174" s="28" t="s">
        <v>418</v>
      </c>
      <c r="B174" s="29"/>
      <c r="C174" s="30"/>
      <c r="D174" s="31">
        <v>0</v>
      </c>
      <c r="E174" s="29">
        <v>1624.0391</v>
      </c>
      <c r="F174" s="30">
        <v>10277.966930000001</v>
      </c>
      <c r="G174" s="31">
        <v>0</v>
      </c>
      <c r="H174" s="29"/>
      <c r="I174" s="30"/>
      <c r="J174" s="31">
        <v>0</v>
      </c>
      <c r="K174" s="29"/>
      <c r="L174" s="31">
        <v>6.3286449999879935</v>
      </c>
      <c r="M174" s="30"/>
      <c r="N174" s="32" t="s">
        <v>419</v>
      </c>
      <c r="W174" s="32" t="s">
        <v>59</v>
      </c>
    </row>
    <row r="175" spans="1:23" s="32" customFormat="1">
      <c r="A175" s="28" t="s">
        <v>420</v>
      </c>
      <c r="B175" s="29"/>
      <c r="C175" s="30"/>
      <c r="D175" s="31">
        <v>0</v>
      </c>
      <c r="E175" s="29">
        <v>621.81607316666668</v>
      </c>
      <c r="F175" s="30">
        <v>5056.7552439999999</v>
      </c>
      <c r="G175" s="31">
        <v>0</v>
      </c>
      <c r="H175" s="29"/>
      <c r="I175" s="30"/>
      <c r="J175" s="31">
        <v>0</v>
      </c>
      <c r="K175" s="29"/>
      <c r="L175" s="31">
        <v>8.1322363030082485</v>
      </c>
      <c r="M175" s="30"/>
      <c r="N175" s="32" t="s">
        <v>421</v>
      </c>
      <c r="W175" s="32" t="s">
        <v>59</v>
      </c>
    </row>
    <row r="176" spans="1:23" s="32" customFormat="1">
      <c r="A176" s="28" t="s">
        <v>274</v>
      </c>
      <c r="B176" s="29">
        <v>2283.7749779999999</v>
      </c>
      <c r="C176" s="30">
        <v>6083.3195866666674</v>
      </c>
      <c r="D176" s="31">
        <v>0</v>
      </c>
      <c r="E176" s="29"/>
      <c r="F176" s="30"/>
      <c r="G176" s="31">
        <v>0</v>
      </c>
      <c r="H176" s="29"/>
      <c r="I176" s="30"/>
      <c r="J176" s="31">
        <v>0</v>
      </c>
      <c r="K176" s="29">
        <v>2.6637123382418753</v>
      </c>
      <c r="L176" s="31"/>
      <c r="M176" s="30"/>
      <c r="N176" s="32" t="s">
        <v>275</v>
      </c>
      <c r="W176" s="32" t="s">
        <v>59</v>
      </c>
    </row>
    <row r="177" spans="1:23" s="32" customFormat="1">
      <c r="A177" s="28" t="s">
        <v>422</v>
      </c>
      <c r="B177" s="29"/>
      <c r="C177" s="30"/>
      <c r="D177" s="31">
        <v>0</v>
      </c>
      <c r="E177" s="29"/>
      <c r="F177" s="30"/>
      <c r="G177" s="31">
        <v>0</v>
      </c>
      <c r="H177" s="29">
        <v>2914.1112213333331</v>
      </c>
      <c r="I177" s="30">
        <v>56633.400010000005</v>
      </c>
      <c r="J177" s="31">
        <v>0</v>
      </c>
      <c r="K177" s="29"/>
      <c r="L177" s="31"/>
      <c r="M177" s="30">
        <v>19.434193038139345</v>
      </c>
      <c r="N177" s="32" t="s">
        <v>423</v>
      </c>
      <c r="W177" s="32" t="s">
        <v>59</v>
      </c>
    </row>
    <row r="178" spans="1:23" s="32" customFormat="1">
      <c r="A178" s="28" t="s">
        <v>209</v>
      </c>
      <c r="B178" s="29">
        <v>694.06605406666665</v>
      </c>
      <c r="C178" s="30">
        <v>1609.0014000000001</v>
      </c>
      <c r="D178" s="31">
        <v>0</v>
      </c>
      <c r="E178" s="29"/>
      <c r="F178" s="30"/>
      <c r="G178" s="31">
        <v>0</v>
      </c>
      <c r="H178" s="29"/>
      <c r="I178" s="30"/>
      <c r="J178" s="31">
        <v>0</v>
      </c>
      <c r="K178" s="29">
        <v>2.3182251755039034</v>
      </c>
      <c r="L178" s="31"/>
      <c r="M178" s="30"/>
      <c r="N178" s="32" t="s">
        <v>210</v>
      </c>
      <c r="W178" s="32" t="s">
        <v>211</v>
      </c>
    </row>
    <row r="179" spans="1:23" s="32" customFormat="1">
      <c r="A179" s="28" t="s">
        <v>374</v>
      </c>
      <c r="B179" s="29">
        <v>3483.6365863333335</v>
      </c>
      <c r="C179" s="30">
        <v>9241.2599026666667</v>
      </c>
      <c r="D179" s="31">
        <v>0</v>
      </c>
      <c r="E179" s="29"/>
      <c r="F179" s="30"/>
      <c r="G179" s="31">
        <v>0</v>
      </c>
      <c r="H179" s="29"/>
      <c r="I179" s="30"/>
      <c r="J179" s="31">
        <v>0</v>
      </c>
      <c r="K179" s="29">
        <v>2.6527623285738486</v>
      </c>
      <c r="L179" s="31"/>
      <c r="M179" s="30"/>
      <c r="N179" s="32" t="s">
        <v>375</v>
      </c>
      <c r="W179" s="32" t="s">
        <v>87</v>
      </c>
    </row>
    <row r="180" spans="1:23" s="32" customFormat="1">
      <c r="A180" s="28" t="s">
        <v>353</v>
      </c>
      <c r="B180" s="29"/>
      <c r="C180" s="30"/>
      <c r="D180" s="31">
        <v>0</v>
      </c>
      <c r="E180" s="29">
        <v>1231.851729</v>
      </c>
      <c r="F180" s="30">
        <v>3938.6840569999999</v>
      </c>
      <c r="G180" s="31">
        <v>0</v>
      </c>
      <c r="H180" s="29"/>
      <c r="I180" s="30"/>
      <c r="J180" s="31">
        <v>0</v>
      </c>
      <c r="K180" s="29"/>
      <c r="L180" s="31">
        <v>3.1973686152937972</v>
      </c>
      <c r="M180" s="30"/>
      <c r="N180" s="32" t="s">
        <v>89</v>
      </c>
      <c r="W180" s="32" t="s">
        <v>89</v>
      </c>
    </row>
    <row r="181" spans="1:23" s="32" customFormat="1">
      <c r="A181" s="28" t="s">
        <v>148</v>
      </c>
      <c r="B181" s="29">
        <v>5751.540434333333</v>
      </c>
      <c r="C181" s="30">
        <v>33810.720593333332</v>
      </c>
      <c r="D181" s="31">
        <v>0</v>
      </c>
      <c r="E181" s="29"/>
      <c r="F181" s="30"/>
      <c r="G181" s="31">
        <v>0</v>
      </c>
      <c r="H181" s="29"/>
      <c r="I181" s="30"/>
      <c r="J181" s="31">
        <v>0</v>
      </c>
      <c r="K181" s="29">
        <v>5.8785504473728638</v>
      </c>
      <c r="L181" s="31"/>
      <c r="M181" s="30"/>
      <c r="N181" s="32" t="s">
        <v>149</v>
      </c>
      <c r="W181" s="32" t="s">
        <v>89</v>
      </c>
    </row>
    <row r="182" spans="1:23" s="32" customFormat="1">
      <c r="A182" s="28" t="s">
        <v>436</v>
      </c>
      <c r="B182" s="29"/>
      <c r="C182" s="30"/>
      <c r="D182" s="31">
        <v>0</v>
      </c>
      <c r="E182" s="29">
        <v>683.36447193333333</v>
      </c>
      <c r="F182" s="30">
        <v>2690.6820130000001</v>
      </c>
      <c r="G182" s="31">
        <v>0</v>
      </c>
      <c r="H182" s="29"/>
      <c r="I182" s="30"/>
      <c r="J182" s="31">
        <v>0</v>
      </c>
      <c r="K182" s="29"/>
      <c r="L182" s="31">
        <v>3.9374040113435891</v>
      </c>
      <c r="M182" s="30"/>
      <c r="N182" s="32" t="s">
        <v>89</v>
      </c>
      <c r="W182" s="32" t="s">
        <v>431</v>
      </c>
    </row>
    <row r="183" spans="1:23" s="32" customFormat="1">
      <c r="A183" s="28" t="s">
        <v>388</v>
      </c>
      <c r="B183" s="29"/>
      <c r="C183" s="30"/>
      <c r="D183" s="31">
        <v>0</v>
      </c>
      <c r="E183" s="29"/>
      <c r="F183" s="30"/>
      <c r="G183" s="31">
        <v>0</v>
      </c>
      <c r="H183" s="29">
        <v>580.55715746666658</v>
      </c>
      <c r="I183" s="30">
        <v>272.97562740000001</v>
      </c>
      <c r="J183" s="31">
        <v>1</v>
      </c>
      <c r="K183" s="29"/>
      <c r="L183" s="31"/>
      <c r="M183" s="30">
        <v>0.47019595553892252</v>
      </c>
      <c r="N183" s="32" t="s">
        <v>389</v>
      </c>
      <c r="W183" s="32" t="s">
        <v>15</v>
      </c>
    </row>
    <row r="184" spans="1:23" s="32" customFormat="1">
      <c r="A184" s="28" t="s">
        <v>392</v>
      </c>
      <c r="B184" s="29"/>
      <c r="C184" s="30"/>
      <c r="D184" s="31">
        <v>0</v>
      </c>
      <c r="E184" s="29"/>
      <c r="F184" s="30"/>
      <c r="G184" s="31">
        <v>0</v>
      </c>
      <c r="H184" s="29">
        <v>164.86063059666668</v>
      </c>
      <c r="I184" s="30">
        <v>127.47874856666665</v>
      </c>
      <c r="J184" s="31">
        <v>1</v>
      </c>
      <c r="K184" s="29"/>
      <c r="L184" s="31"/>
      <c r="M184" s="30">
        <v>0.77325161322805314</v>
      </c>
      <c r="N184" s="32" t="s">
        <v>393</v>
      </c>
      <c r="W184" s="32" t="s">
        <v>394</v>
      </c>
    </row>
    <row r="185" spans="1:23" s="32" customFormat="1">
      <c r="A185" s="28" t="s">
        <v>376</v>
      </c>
      <c r="B185" s="29">
        <v>1753.9389903333333</v>
      </c>
      <c r="C185" s="30">
        <v>9902.2708766666674</v>
      </c>
      <c r="D185" s="31">
        <v>0</v>
      </c>
      <c r="E185" s="29"/>
      <c r="F185" s="30"/>
      <c r="G185" s="31">
        <v>0</v>
      </c>
      <c r="H185" s="29">
        <v>9902.2708766666674</v>
      </c>
      <c r="I185" s="30">
        <v>2020.0388316666667</v>
      </c>
      <c r="J185" s="31">
        <v>1</v>
      </c>
      <c r="K185" s="29">
        <v>5.6457327941519546</v>
      </c>
      <c r="L185" s="31"/>
      <c r="M185" s="30">
        <v>0.20399753317459826</v>
      </c>
      <c r="N185" s="32" t="s">
        <v>377</v>
      </c>
      <c r="W185" s="32" t="s">
        <v>26</v>
      </c>
    </row>
    <row r="186" spans="1:23" s="32" customFormat="1">
      <c r="A186" s="28" t="s">
        <v>382</v>
      </c>
      <c r="B186" s="29">
        <v>626.79972580000003</v>
      </c>
      <c r="C186" s="30">
        <v>5426.4833980000003</v>
      </c>
      <c r="D186" s="31">
        <v>0</v>
      </c>
      <c r="E186" s="29"/>
      <c r="F186" s="30"/>
      <c r="G186" s="31">
        <v>0</v>
      </c>
      <c r="H186" s="29">
        <v>5426.4833980000003</v>
      </c>
      <c r="I186" s="30">
        <v>731.38362753333331</v>
      </c>
      <c r="J186" s="31">
        <v>1</v>
      </c>
      <c r="K186" s="29">
        <v>8.6574437968587894</v>
      </c>
      <c r="L186" s="31"/>
      <c r="M186" s="30">
        <v>0.13478040452549694</v>
      </c>
      <c r="N186" s="32" t="s">
        <v>383</v>
      </c>
      <c r="W186" s="32" t="s">
        <v>26</v>
      </c>
    </row>
    <row r="187" spans="1:23" s="32" customFormat="1">
      <c r="A187" s="28" t="s">
        <v>207</v>
      </c>
      <c r="B187" s="29">
        <v>938.18414059999998</v>
      </c>
      <c r="C187" s="30">
        <v>10496.122960000001</v>
      </c>
      <c r="D187" s="31">
        <v>0</v>
      </c>
      <c r="E187" s="29"/>
      <c r="F187" s="30"/>
      <c r="G187" s="31">
        <v>0</v>
      </c>
      <c r="H187" s="29">
        <v>10496.122960000001</v>
      </c>
      <c r="I187" s="30">
        <v>1026.8027290666666</v>
      </c>
      <c r="J187" s="31">
        <v>1</v>
      </c>
      <c r="K187" s="29">
        <v>11.187700266695385</v>
      </c>
      <c r="L187" s="31"/>
      <c r="M187" s="30">
        <v>9.7826857876926646E-2</v>
      </c>
      <c r="N187" s="32" t="s">
        <v>208</v>
      </c>
      <c r="W187" s="32" t="s">
        <v>26</v>
      </c>
    </row>
    <row r="188" spans="1:23" s="32" customFormat="1">
      <c r="A188" s="28" t="s">
        <v>156</v>
      </c>
      <c r="B188" s="29">
        <v>2838.317974</v>
      </c>
      <c r="C188" s="30">
        <v>42841.094683333329</v>
      </c>
      <c r="D188" s="31">
        <v>0</v>
      </c>
      <c r="E188" s="29"/>
      <c r="F188" s="30"/>
      <c r="G188" s="31">
        <v>0</v>
      </c>
      <c r="H188" s="29">
        <v>42841.094683333329</v>
      </c>
      <c r="I188" s="30">
        <v>3984.9675040000002</v>
      </c>
      <c r="J188" s="31">
        <v>1</v>
      </c>
      <c r="K188" s="29">
        <v>15.093832007468141</v>
      </c>
      <c r="L188" s="31"/>
      <c r="M188" s="30">
        <v>9.3017406148360876E-2</v>
      </c>
      <c r="N188" s="32" t="s">
        <v>157</v>
      </c>
      <c r="W188" s="32" t="s">
        <v>26</v>
      </c>
    </row>
    <row r="189" spans="1:23" s="32" customFormat="1">
      <c r="A189" s="28" t="s">
        <v>178</v>
      </c>
      <c r="B189" s="29"/>
      <c r="C189" s="30"/>
      <c r="D189" s="31">
        <v>0</v>
      </c>
      <c r="E189" s="29"/>
      <c r="F189" s="30"/>
      <c r="G189" s="31">
        <v>0</v>
      </c>
      <c r="H189" s="29">
        <v>5950.2639223333326</v>
      </c>
      <c r="I189" s="30">
        <v>2121.43363</v>
      </c>
      <c r="J189" s="31">
        <v>1</v>
      </c>
      <c r="K189" s="29"/>
      <c r="L189" s="31"/>
      <c r="M189" s="30">
        <v>0.35652765283864962</v>
      </c>
      <c r="N189" s="32" t="s">
        <v>179</v>
      </c>
      <c r="W189" s="32" t="s">
        <v>26</v>
      </c>
    </row>
    <row r="190" spans="1:23" s="32" customFormat="1">
      <c r="A190" s="28" t="s">
        <v>397</v>
      </c>
      <c r="B190" s="29"/>
      <c r="C190" s="30"/>
      <c r="D190" s="31">
        <v>0</v>
      </c>
      <c r="E190" s="29"/>
      <c r="F190" s="30"/>
      <c r="G190" s="31">
        <v>0</v>
      </c>
      <c r="H190" s="29">
        <v>4948.8604376666663</v>
      </c>
      <c r="I190" s="30">
        <v>1688.2359530000001</v>
      </c>
      <c r="J190" s="31">
        <v>1</v>
      </c>
      <c r="K190" s="29"/>
      <c r="L190" s="31"/>
      <c r="M190" s="30">
        <v>0.34113630284469793</v>
      </c>
      <c r="N190" s="32" t="s">
        <v>398</v>
      </c>
      <c r="W190" s="32" t="s">
        <v>26</v>
      </c>
    </row>
    <row r="191" spans="1:23" s="32" customFormat="1">
      <c r="A191" s="28" t="s">
        <v>399</v>
      </c>
      <c r="B191" s="29"/>
      <c r="C191" s="30"/>
      <c r="D191" s="31">
        <v>0</v>
      </c>
      <c r="E191" s="29"/>
      <c r="F191" s="30"/>
      <c r="G191" s="31">
        <v>0</v>
      </c>
      <c r="H191" s="29">
        <v>194.03021201333334</v>
      </c>
      <c r="I191" s="30">
        <v>101.40455531666667</v>
      </c>
      <c r="J191" s="31">
        <v>1</v>
      </c>
      <c r="K191" s="29"/>
      <c r="L191" s="31"/>
      <c r="M191" s="30">
        <v>0.52262250432266888</v>
      </c>
      <c r="N191" s="32" t="s">
        <v>400</v>
      </c>
      <c r="W191" s="32" t="s">
        <v>26</v>
      </c>
    </row>
    <row r="192" spans="1:23" s="32" customFormat="1">
      <c r="A192" s="28" t="s">
        <v>240</v>
      </c>
      <c r="B192" s="29">
        <v>155.05458053999999</v>
      </c>
      <c r="C192" s="30">
        <v>26450.066569999999</v>
      </c>
      <c r="D192" s="31">
        <v>0</v>
      </c>
      <c r="E192" s="29">
        <v>155.05458053999999</v>
      </c>
      <c r="F192" s="30">
        <v>904.23853123333345</v>
      </c>
      <c r="G192" s="31">
        <v>0</v>
      </c>
      <c r="H192" s="29">
        <v>26450.066569999999</v>
      </c>
      <c r="I192" s="30">
        <v>904.23853123333345</v>
      </c>
      <c r="J192" s="31">
        <v>1</v>
      </c>
      <c r="K192" s="29">
        <v>170.58552206509358</v>
      </c>
      <c r="L192" s="31">
        <v>5.8317434292117785</v>
      </c>
      <c r="M192" s="30">
        <v>3.4186625914164326E-2</v>
      </c>
      <c r="N192" s="32" t="s">
        <v>241</v>
      </c>
      <c r="W192" s="32" t="s">
        <v>29</v>
      </c>
    </row>
    <row r="193" spans="1:23" s="32" customFormat="1">
      <c r="A193" s="28" t="s">
        <v>154</v>
      </c>
      <c r="B193" s="29">
        <v>5444.5911776666662</v>
      </c>
      <c r="C193" s="30">
        <v>25078.559783333334</v>
      </c>
      <c r="D193" s="31">
        <v>0</v>
      </c>
      <c r="E193" s="29"/>
      <c r="F193" s="30"/>
      <c r="G193" s="31">
        <v>0</v>
      </c>
      <c r="H193" s="29">
        <v>25078.559783333334</v>
      </c>
      <c r="I193" s="30">
        <v>5564.4694659999996</v>
      </c>
      <c r="J193" s="31">
        <v>1</v>
      </c>
      <c r="K193" s="29">
        <v>4.6061419425215684</v>
      </c>
      <c r="L193" s="31"/>
      <c r="M193" s="30">
        <v>0.22188154001164073</v>
      </c>
      <c r="N193" s="32" t="s">
        <v>155</v>
      </c>
      <c r="W193" s="32" t="s">
        <v>29</v>
      </c>
    </row>
    <row r="194" spans="1:23" s="32" customFormat="1">
      <c r="A194" s="28" t="s">
        <v>170</v>
      </c>
      <c r="B194" s="29">
        <v>2279.816902</v>
      </c>
      <c r="C194" s="30">
        <v>10910.660054</v>
      </c>
      <c r="D194" s="31">
        <v>0</v>
      </c>
      <c r="E194" s="29"/>
      <c r="F194" s="30"/>
      <c r="G194" s="31">
        <v>0</v>
      </c>
      <c r="H194" s="29">
        <v>10910.660054</v>
      </c>
      <c r="I194" s="30">
        <v>2492.0153869999999</v>
      </c>
      <c r="J194" s="31">
        <v>1</v>
      </c>
      <c r="K194" s="29">
        <v>4.785761542704801</v>
      </c>
      <c r="L194" s="31"/>
      <c r="M194" s="30">
        <v>0.22840189087244014</v>
      </c>
      <c r="N194" s="32" t="s">
        <v>171</v>
      </c>
      <c r="W194" s="32" t="s">
        <v>29</v>
      </c>
    </row>
    <row r="195" spans="1:23" s="32" customFormat="1">
      <c r="A195" s="28" t="s">
        <v>158</v>
      </c>
      <c r="B195" s="29">
        <v>4381.6331873333338</v>
      </c>
      <c r="C195" s="30">
        <v>44386.787149999996</v>
      </c>
      <c r="D195" s="31">
        <v>0</v>
      </c>
      <c r="E195" s="29"/>
      <c r="F195" s="30"/>
      <c r="G195" s="31">
        <v>0</v>
      </c>
      <c r="H195" s="29">
        <v>44386.787149999996</v>
      </c>
      <c r="I195" s="30">
        <v>5780.3181813333331</v>
      </c>
      <c r="J195" s="31">
        <v>1</v>
      </c>
      <c r="K195" s="29">
        <v>10.130192385413677</v>
      </c>
      <c r="L195" s="31"/>
      <c r="M195" s="30">
        <v>0.13022609998329951</v>
      </c>
      <c r="N195" s="32" t="s">
        <v>159</v>
      </c>
      <c r="W195" s="32" t="s">
        <v>29</v>
      </c>
    </row>
    <row r="196" spans="1:23" s="32" customFormat="1">
      <c r="A196" s="28" t="s">
        <v>182</v>
      </c>
      <c r="B196" s="29">
        <v>1286.3166433333333</v>
      </c>
      <c r="C196" s="30">
        <v>30443.838266666669</v>
      </c>
      <c r="D196" s="31">
        <v>0</v>
      </c>
      <c r="E196" s="29"/>
      <c r="F196" s="30"/>
      <c r="G196" s="31">
        <v>0</v>
      </c>
      <c r="H196" s="29">
        <v>30443.838266666669</v>
      </c>
      <c r="I196" s="30">
        <v>2495.56538</v>
      </c>
      <c r="J196" s="31">
        <v>1</v>
      </c>
      <c r="K196" s="29">
        <v>23.667452663735393</v>
      </c>
      <c r="L196" s="31"/>
      <c r="M196" s="30">
        <v>8.197275777582963E-2</v>
      </c>
      <c r="N196" s="32" t="s">
        <v>183</v>
      </c>
      <c r="W196" s="32" t="s">
        <v>29</v>
      </c>
    </row>
    <row r="197" spans="1:23" s="32" customFormat="1">
      <c r="A197" s="28" t="s">
        <v>164</v>
      </c>
      <c r="B197" s="29">
        <v>1965.3840225000001</v>
      </c>
      <c r="C197" s="30">
        <v>47512.693960000004</v>
      </c>
      <c r="D197" s="31">
        <v>0</v>
      </c>
      <c r="E197" s="29"/>
      <c r="F197" s="30"/>
      <c r="G197" s="31">
        <v>0</v>
      </c>
      <c r="H197" s="29">
        <v>47512.693960000004</v>
      </c>
      <c r="I197" s="30">
        <v>4790.7662303333336</v>
      </c>
      <c r="J197" s="31">
        <v>1</v>
      </c>
      <c r="K197" s="29">
        <v>24.174763514950676</v>
      </c>
      <c r="L197" s="31"/>
      <c r="M197" s="30">
        <v>0.10083129014672552</v>
      </c>
      <c r="N197" s="32" t="s">
        <v>165</v>
      </c>
      <c r="W197" s="32" t="s">
        <v>29</v>
      </c>
    </row>
    <row r="198" spans="1:23" s="32" customFormat="1">
      <c r="A198" s="28" t="s">
        <v>219</v>
      </c>
      <c r="B198" s="29">
        <v>568.05787033333331</v>
      </c>
      <c r="C198" s="30">
        <v>14159.282023</v>
      </c>
      <c r="D198" s="31">
        <v>0</v>
      </c>
      <c r="E198" s="29"/>
      <c r="F198" s="30"/>
      <c r="G198" s="31">
        <v>0</v>
      </c>
      <c r="H198" s="29">
        <v>14159.282023</v>
      </c>
      <c r="I198" s="30">
        <v>1432.8018670000001</v>
      </c>
      <c r="J198" s="31">
        <v>1</v>
      </c>
      <c r="K198" s="29">
        <v>24.925773873516459</v>
      </c>
      <c r="L198" s="31"/>
      <c r="M198" s="30">
        <v>0.10119170341212153</v>
      </c>
      <c r="N198" s="32" t="s">
        <v>220</v>
      </c>
      <c r="W198" s="32" t="s">
        <v>29</v>
      </c>
    </row>
    <row r="199" spans="1:23" s="32" customFormat="1">
      <c r="A199" s="28" t="s">
        <v>166</v>
      </c>
      <c r="B199" s="29">
        <v>1842.6601936666666</v>
      </c>
      <c r="C199" s="30">
        <v>66112.265623333325</v>
      </c>
      <c r="D199" s="31">
        <v>0</v>
      </c>
      <c r="E199" s="29"/>
      <c r="F199" s="30"/>
      <c r="G199" s="31">
        <v>0</v>
      </c>
      <c r="H199" s="29">
        <v>66112.265623333325</v>
      </c>
      <c r="I199" s="30">
        <v>5355.4502540000003</v>
      </c>
      <c r="J199" s="31">
        <v>1</v>
      </c>
      <c r="K199" s="29">
        <v>35.878707235639617</v>
      </c>
      <c r="L199" s="31"/>
      <c r="M199" s="30">
        <v>8.100539595045847E-2</v>
      </c>
      <c r="N199" s="32" t="s">
        <v>167</v>
      </c>
      <c r="W199" s="32" t="s">
        <v>29</v>
      </c>
    </row>
    <row r="200" spans="1:23" s="32" customFormat="1">
      <c r="A200" s="28" t="s">
        <v>231</v>
      </c>
      <c r="B200" s="29">
        <v>180.00331233333335</v>
      </c>
      <c r="C200" s="30">
        <v>19171.733313333334</v>
      </c>
      <c r="D200" s="31">
        <v>0</v>
      </c>
      <c r="E200" s="29"/>
      <c r="F200" s="30"/>
      <c r="G200" s="31">
        <v>0</v>
      </c>
      <c r="H200" s="29">
        <v>19171.733313333334</v>
      </c>
      <c r="I200" s="30">
        <v>353.60307189999997</v>
      </c>
      <c r="J200" s="31">
        <v>1</v>
      </c>
      <c r="K200" s="29">
        <v>106.5076695801618</v>
      </c>
      <c r="L200" s="31"/>
      <c r="M200" s="30">
        <v>1.8443980318361732E-2</v>
      </c>
      <c r="N200" s="32" t="s">
        <v>232</v>
      </c>
      <c r="W200" s="32" t="s">
        <v>29</v>
      </c>
    </row>
    <row r="201" spans="1:23" s="32" customFormat="1">
      <c r="A201" s="28" t="s">
        <v>278</v>
      </c>
      <c r="B201" s="29">
        <v>35.24914064</v>
      </c>
      <c r="C201" s="30">
        <v>56024.106866666669</v>
      </c>
      <c r="D201" s="31">
        <v>0</v>
      </c>
      <c r="E201" s="29"/>
      <c r="F201" s="30"/>
      <c r="G201" s="31">
        <v>0</v>
      </c>
      <c r="H201" s="29">
        <v>56024.106866666669</v>
      </c>
      <c r="I201" s="30">
        <v>2214.0772480000001</v>
      </c>
      <c r="J201" s="31">
        <v>1</v>
      </c>
      <c r="K201" s="29">
        <v>1589.3751123989578</v>
      </c>
      <c r="L201" s="31"/>
      <c r="M201" s="30">
        <v>3.9520081119175071E-2</v>
      </c>
      <c r="N201" s="32" t="s">
        <v>279</v>
      </c>
      <c r="W201" s="32" t="s">
        <v>29</v>
      </c>
    </row>
    <row r="202" spans="1:23" s="32" customFormat="1">
      <c r="A202" s="28" t="s">
        <v>188</v>
      </c>
      <c r="B202" s="29">
        <v>2209.433755</v>
      </c>
      <c r="C202" s="30">
        <v>8664.4662276666659</v>
      </c>
      <c r="D202" s="31">
        <v>0</v>
      </c>
      <c r="E202" s="29"/>
      <c r="F202" s="30"/>
      <c r="G202" s="31">
        <v>0</v>
      </c>
      <c r="H202" s="29">
        <v>8664.4662276666659</v>
      </c>
      <c r="I202" s="30">
        <v>2754.492847</v>
      </c>
      <c r="J202" s="31">
        <v>1</v>
      </c>
      <c r="K202" s="29">
        <v>3.9215777382140455</v>
      </c>
      <c r="L202" s="31"/>
      <c r="M202" s="30">
        <v>0.31790681325579856</v>
      </c>
      <c r="N202" s="32" t="s">
        <v>189</v>
      </c>
      <c r="W202" s="32" t="s">
        <v>190</v>
      </c>
    </row>
    <row r="203" spans="1:23" s="32" customFormat="1">
      <c r="A203" s="28" t="s">
        <v>191</v>
      </c>
      <c r="B203" s="29">
        <v>1416.1307753333333</v>
      </c>
      <c r="C203" s="30">
        <v>7886.8823233333324</v>
      </c>
      <c r="D203" s="31">
        <v>0</v>
      </c>
      <c r="E203" s="29"/>
      <c r="F203" s="30"/>
      <c r="G203" s="31">
        <v>0</v>
      </c>
      <c r="H203" s="29">
        <v>7886.8823233333324</v>
      </c>
      <c r="I203" s="30">
        <v>2002.0264</v>
      </c>
      <c r="J203" s="31">
        <v>1</v>
      </c>
      <c r="K203" s="29">
        <v>5.5693177923323454</v>
      </c>
      <c r="L203" s="31"/>
      <c r="M203" s="30">
        <v>0.25384256007941275</v>
      </c>
      <c r="N203" s="32" t="s">
        <v>192</v>
      </c>
      <c r="W203" s="32" t="s">
        <v>32</v>
      </c>
    </row>
    <row r="204" spans="1:23" s="32" customFormat="1">
      <c r="A204" s="28" t="s">
        <v>233</v>
      </c>
      <c r="B204" s="29">
        <v>200.55858456666667</v>
      </c>
      <c r="C204" s="30">
        <v>1232.7467626</v>
      </c>
      <c r="D204" s="31">
        <v>0</v>
      </c>
      <c r="E204" s="29"/>
      <c r="F204" s="30"/>
      <c r="G204" s="31">
        <v>0</v>
      </c>
      <c r="H204" s="29">
        <v>1232.7467626</v>
      </c>
      <c r="I204" s="30">
        <v>302.88276000000002</v>
      </c>
      <c r="J204" s="31">
        <v>1</v>
      </c>
      <c r="K204" s="29">
        <v>6.1465669258860816</v>
      </c>
      <c r="L204" s="31"/>
      <c r="M204" s="30">
        <v>0.24569746941471304</v>
      </c>
      <c r="N204" s="32" t="s">
        <v>234</v>
      </c>
      <c r="W204" s="32" t="s">
        <v>48</v>
      </c>
    </row>
    <row r="205" spans="1:23" s="32" customFormat="1">
      <c r="A205" s="28" t="s">
        <v>180</v>
      </c>
      <c r="B205" s="29">
        <v>2129.2273499999997</v>
      </c>
      <c r="C205" s="30">
        <v>18608.660666666667</v>
      </c>
      <c r="D205" s="31">
        <v>0</v>
      </c>
      <c r="E205" s="29"/>
      <c r="F205" s="30"/>
      <c r="G205" s="31">
        <v>0</v>
      </c>
      <c r="H205" s="29">
        <v>18608.660666666667</v>
      </c>
      <c r="I205" s="30">
        <v>4716.1379066666668</v>
      </c>
      <c r="J205" s="31">
        <v>1</v>
      </c>
      <c r="K205" s="29">
        <v>8.7396306771405463</v>
      </c>
      <c r="L205" s="31"/>
      <c r="M205" s="30">
        <v>0.25343779389317328</v>
      </c>
      <c r="N205" s="32" t="s">
        <v>181</v>
      </c>
      <c r="W205" s="32" t="s">
        <v>48</v>
      </c>
    </row>
    <row r="206" spans="1:23" s="32" customFormat="1">
      <c r="A206" s="28" t="s">
        <v>386</v>
      </c>
      <c r="B206" s="29">
        <v>113.68745327333333</v>
      </c>
      <c r="C206" s="30">
        <v>1019.9317756666666</v>
      </c>
      <c r="D206" s="31">
        <v>0</v>
      </c>
      <c r="E206" s="29"/>
      <c r="F206" s="30"/>
      <c r="G206" s="31">
        <v>0</v>
      </c>
      <c r="H206" s="29">
        <v>1019.9317756666666</v>
      </c>
      <c r="I206" s="30">
        <v>183.45097783333335</v>
      </c>
      <c r="J206" s="31">
        <v>1</v>
      </c>
      <c r="K206" s="29">
        <v>8.9713662000545753</v>
      </c>
      <c r="L206" s="31"/>
      <c r="M206" s="30">
        <v>0.17986593045738059</v>
      </c>
      <c r="N206" s="32" t="s">
        <v>387</v>
      </c>
      <c r="W206" s="32" t="s">
        <v>48</v>
      </c>
    </row>
    <row r="207" spans="1:23" s="32" customFormat="1">
      <c r="A207" s="28" t="s">
        <v>200</v>
      </c>
      <c r="B207" s="29">
        <v>1277.3907126666666</v>
      </c>
      <c r="C207" s="30">
        <v>12638.108036</v>
      </c>
      <c r="D207" s="31">
        <v>0</v>
      </c>
      <c r="E207" s="29"/>
      <c r="F207" s="30"/>
      <c r="G207" s="31">
        <v>0</v>
      </c>
      <c r="H207" s="29">
        <v>12638.108036</v>
      </c>
      <c r="I207" s="30">
        <v>1343.3549446666666</v>
      </c>
      <c r="J207" s="31">
        <v>1</v>
      </c>
      <c r="K207" s="29">
        <v>9.8936902473768793</v>
      </c>
      <c r="L207" s="31"/>
      <c r="M207" s="30">
        <v>0.1062939912240094</v>
      </c>
      <c r="N207" s="32" t="s">
        <v>201</v>
      </c>
      <c r="W207" s="32" t="s">
        <v>48</v>
      </c>
    </row>
    <row r="208" spans="1:23" s="32" customFormat="1">
      <c r="A208" s="28" t="s">
        <v>380</v>
      </c>
      <c r="B208" s="29">
        <v>643.01531063333334</v>
      </c>
      <c r="C208" s="30">
        <v>6465.0660293333322</v>
      </c>
      <c r="D208" s="31">
        <v>0</v>
      </c>
      <c r="E208" s="29"/>
      <c r="F208" s="30"/>
      <c r="G208" s="31">
        <v>0</v>
      </c>
      <c r="H208" s="29">
        <v>6465.0660293333322</v>
      </c>
      <c r="I208" s="30">
        <v>1286.9535159999998</v>
      </c>
      <c r="J208" s="31">
        <v>1</v>
      </c>
      <c r="K208" s="29">
        <v>10.054295632503075</v>
      </c>
      <c r="L208" s="31"/>
      <c r="M208" s="30">
        <v>0.19906270255567807</v>
      </c>
      <c r="N208" s="32" t="s">
        <v>381</v>
      </c>
      <c r="W208" s="32" t="s">
        <v>48</v>
      </c>
    </row>
    <row r="209" spans="1:23" s="32" customFormat="1">
      <c r="A209" s="28" t="s">
        <v>221</v>
      </c>
      <c r="B209" s="29">
        <v>540.48096810000004</v>
      </c>
      <c r="C209" s="30">
        <v>19819.262716666668</v>
      </c>
      <c r="D209" s="31">
        <v>0</v>
      </c>
      <c r="E209" s="29"/>
      <c r="F209" s="30"/>
      <c r="G209" s="31">
        <v>0</v>
      </c>
      <c r="H209" s="29">
        <v>19819.262716666668</v>
      </c>
      <c r="I209" s="30">
        <v>1150.4142147333334</v>
      </c>
      <c r="J209" s="31">
        <v>1</v>
      </c>
      <c r="K209" s="29">
        <v>36.669677354854983</v>
      </c>
      <c r="L209" s="31"/>
      <c r="M209" s="30">
        <v>5.804525784735233E-2</v>
      </c>
      <c r="N209" s="32" t="s">
        <v>222</v>
      </c>
      <c r="W209" s="32" t="s">
        <v>48</v>
      </c>
    </row>
    <row r="210" spans="1:23" s="32" customFormat="1">
      <c r="A210" s="28" t="s">
        <v>405</v>
      </c>
      <c r="B210" s="29"/>
      <c r="C210" s="30"/>
      <c r="D210" s="31">
        <v>0</v>
      </c>
      <c r="E210" s="29"/>
      <c r="F210" s="30"/>
      <c r="G210" s="31">
        <v>0</v>
      </c>
      <c r="H210" s="29">
        <v>370.72327923333336</v>
      </c>
      <c r="I210" s="30">
        <v>180.3365718</v>
      </c>
      <c r="J210" s="31">
        <v>1</v>
      </c>
      <c r="K210" s="29"/>
      <c r="L210" s="31"/>
      <c r="M210" s="30">
        <v>0.4864452326083793</v>
      </c>
      <c r="N210" s="32" t="s">
        <v>406</v>
      </c>
      <c r="W210" s="32" t="s">
        <v>144</v>
      </c>
    </row>
    <row r="211" spans="1:23" s="32" customFormat="1">
      <c r="A211" s="28" t="s">
        <v>407</v>
      </c>
      <c r="B211" s="29"/>
      <c r="C211" s="30"/>
      <c r="D211" s="31">
        <v>0</v>
      </c>
      <c r="E211" s="29"/>
      <c r="F211" s="30"/>
      <c r="G211" s="31">
        <v>0</v>
      </c>
      <c r="H211" s="29">
        <v>4722.7752733333327</v>
      </c>
      <c r="I211" s="30">
        <v>1780.3599523333332</v>
      </c>
      <c r="J211" s="31">
        <v>1</v>
      </c>
      <c r="K211" s="29"/>
      <c r="L211" s="31"/>
      <c r="M211" s="30">
        <v>0.37697325180513108</v>
      </c>
      <c r="N211" s="32" t="s">
        <v>408</v>
      </c>
      <c r="W211" s="32" t="s">
        <v>144</v>
      </c>
    </row>
    <row r="212" spans="1:23" s="32" customFormat="1">
      <c r="A212" s="28" t="s">
        <v>409</v>
      </c>
      <c r="B212" s="29"/>
      <c r="C212" s="30"/>
      <c r="D212" s="31">
        <v>0</v>
      </c>
      <c r="E212" s="29"/>
      <c r="F212" s="30"/>
      <c r="G212" s="31">
        <v>0</v>
      </c>
      <c r="H212" s="29">
        <v>6621.3199026666662</v>
      </c>
      <c r="I212" s="30">
        <v>2678.0161866666663</v>
      </c>
      <c r="J212" s="31">
        <v>1</v>
      </c>
      <c r="K212" s="29"/>
      <c r="L212" s="31"/>
      <c r="M212" s="30">
        <v>0.40445352679427615</v>
      </c>
      <c r="N212" s="32" t="s">
        <v>410</v>
      </c>
      <c r="W212" s="32" t="s">
        <v>144</v>
      </c>
    </row>
    <row r="213" spans="1:23" s="32" customFormat="1">
      <c r="A213" s="28" t="s">
        <v>324</v>
      </c>
      <c r="B213" s="29"/>
      <c r="C213" s="30"/>
      <c r="D213" s="31">
        <v>0</v>
      </c>
      <c r="E213" s="29"/>
      <c r="F213" s="30"/>
      <c r="G213" s="31">
        <v>0</v>
      </c>
      <c r="H213" s="29">
        <v>1638.1871510000001</v>
      </c>
      <c r="I213" s="30">
        <v>263.75644699999998</v>
      </c>
      <c r="J213" s="31">
        <v>1</v>
      </c>
      <c r="K213" s="29"/>
      <c r="L213" s="31"/>
      <c r="M213" s="30">
        <v>0.16100507615323126</v>
      </c>
      <c r="N213" s="32" t="s">
        <v>325</v>
      </c>
      <c r="W213" s="32" t="s">
        <v>144</v>
      </c>
    </row>
    <row r="214" spans="1:23" s="32" customFormat="1">
      <c r="A214" s="28" t="s">
        <v>411</v>
      </c>
      <c r="B214" s="29"/>
      <c r="C214" s="30"/>
      <c r="D214" s="31">
        <v>0</v>
      </c>
      <c r="E214" s="29"/>
      <c r="F214" s="30"/>
      <c r="G214" s="31">
        <v>0</v>
      </c>
      <c r="H214" s="29">
        <v>193.36495298666668</v>
      </c>
      <c r="I214" s="30">
        <v>79.725515729999998</v>
      </c>
      <c r="J214" s="31">
        <v>1</v>
      </c>
      <c r="K214" s="29"/>
      <c r="L214" s="31"/>
      <c r="M214" s="30">
        <v>0.41230592461860144</v>
      </c>
      <c r="N214" s="32" t="s">
        <v>412</v>
      </c>
      <c r="W214" s="32" t="s">
        <v>53</v>
      </c>
    </row>
    <row r="215" spans="1:23" s="32" customFormat="1">
      <c r="A215" s="28" t="s">
        <v>193</v>
      </c>
      <c r="B215" s="29">
        <v>1214.384078</v>
      </c>
      <c r="C215" s="30">
        <v>3965.7174023333332</v>
      </c>
      <c r="D215" s="31">
        <v>0</v>
      </c>
      <c r="E215" s="29"/>
      <c r="F215" s="30"/>
      <c r="G215" s="31">
        <v>0</v>
      </c>
      <c r="H215" s="29">
        <v>3965.7174023333332</v>
      </c>
      <c r="I215" s="30">
        <v>1611.6667199999999</v>
      </c>
      <c r="J215" s="31">
        <v>1</v>
      </c>
      <c r="K215" s="29">
        <v>3.2656203866445397</v>
      </c>
      <c r="L215" s="31"/>
      <c r="M215" s="30">
        <v>0.40639979012416111</v>
      </c>
      <c r="N215" s="32" t="s">
        <v>194</v>
      </c>
      <c r="W215" s="32" t="s">
        <v>195</v>
      </c>
    </row>
    <row r="216" spans="1:23" s="32" customFormat="1">
      <c r="A216" s="28" t="s">
        <v>424</v>
      </c>
      <c r="B216" s="29"/>
      <c r="C216" s="30"/>
      <c r="D216" s="31">
        <v>0</v>
      </c>
      <c r="E216" s="29"/>
      <c r="F216" s="30"/>
      <c r="G216" s="31">
        <v>0</v>
      </c>
      <c r="H216" s="29">
        <v>129.36508791333335</v>
      </c>
      <c r="I216" s="30">
        <v>88.186019830000006</v>
      </c>
      <c r="J216" s="31">
        <v>1</v>
      </c>
      <c r="K216" s="29"/>
      <c r="L216" s="31"/>
      <c r="M216" s="30">
        <v>0.68168329842653697</v>
      </c>
      <c r="N216" s="32" t="s">
        <v>425</v>
      </c>
      <c r="W216" s="32" t="s">
        <v>70</v>
      </c>
    </row>
    <row r="217" spans="1:23" s="32" customFormat="1">
      <c r="A217" s="28" t="s">
        <v>342</v>
      </c>
      <c r="B217" s="29"/>
      <c r="C217" s="30"/>
      <c r="D217" s="31">
        <v>0</v>
      </c>
      <c r="E217" s="29"/>
      <c r="F217" s="30"/>
      <c r="G217" s="31">
        <v>0</v>
      </c>
      <c r="H217" s="29">
        <v>686.02619983333341</v>
      </c>
      <c r="I217" s="30">
        <v>293.68571946666663</v>
      </c>
      <c r="J217" s="31">
        <v>1</v>
      </c>
      <c r="K217" s="29"/>
      <c r="L217" s="31"/>
      <c r="M217" s="30">
        <v>0.42809694372899471</v>
      </c>
      <c r="N217" s="32" t="s">
        <v>343</v>
      </c>
      <c r="W217" s="32" t="s">
        <v>211</v>
      </c>
    </row>
    <row r="218" spans="1:23" s="32" customFormat="1">
      <c r="A218" s="28" t="s">
        <v>174</v>
      </c>
      <c r="B218" s="29">
        <v>2823.4278943333334</v>
      </c>
      <c r="C218" s="30">
        <v>7352.7325543333327</v>
      </c>
      <c r="D218" s="31">
        <v>0</v>
      </c>
      <c r="E218" s="29"/>
      <c r="F218" s="30"/>
      <c r="G218" s="31">
        <v>0</v>
      </c>
      <c r="H218" s="29">
        <v>7352.7325543333327</v>
      </c>
      <c r="I218" s="30">
        <v>2514.112001</v>
      </c>
      <c r="J218" s="31">
        <v>1</v>
      </c>
      <c r="K218" s="29">
        <v>2.6041864108130364</v>
      </c>
      <c r="L218" s="31"/>
      <c r="M218" s="30">
        <v>0.34192893355250736</v>
      </c>
      <c r="N218" s="32" t="s">
        <v>89</v>
      </c>
      <c r="W218" s="32" t="s">
        <v>89</v>
      </c>
    </row>
    <row r="219" spans="1:23" s="32" customFormat="1">
      <c r="A219" s="28" t="s">
        <v>186</v>
      </c>
      <c r="B219" s="29">
        <v>1154.3262709333333</v>
      </c>
      <c r="C219" s="30">
        <v>6449.3589196666662</v>
      </c>
      <c r="D219" s="31">
        <v>0</v>
      </c>
      <c r="E219" s="29"/>
      <c r="F219" s="30"/>
      <c r="G219" s="31">
        <v>0</v>
      </c>
      <c r="H219" s="29">
        <v>6449.3589196666662</v>
      </c>
      <c r="I219" s="30">
        <v>966.8826729000001</v>
      </c>
      <c r="J219" s="31">
        <v>1</v>
      </c>
      <c r="K219" s="29">
        <v>5.5871195883396307</v>
      </c>
      <c r="L219" s="31"/>
      <c r="M219" s="30">
        <v>0.14991919118528035</v>
      </c>
      <c r="N219" s="32" t="s">
        <v>187</v>
      </c>
      <c r="W219" s="32" t="s">
        <v>89</v>
      </c>
    </row>
    <row r="220" spans="1:23" s="32" customFormat="1">
      <c r="A220" s="28" t="s">
        <v>184</v>
      </c>
      <c r="B220" s="29">
        <v>858.98369233333324</v>
      </c>
      <c r="C220" s="30">
        <v>12561.776830333334</v>
      </c>
      <c r="D220" s="31">
        <v>0</v>
      </c>
      <c r="E220" s="29"/>
      <c r="F220" s="30"/>
      <c r="G220" s="31">
        <v>0</v>
      </c>
      <c r="H220" s="29">
        <v>12561.776830333334</v>
      </c>
      <c r="I220" s="30">
        <v>1847.5480219999999</v>
      </c>
      <c r="J220" s="31">
        <v>1</v>
      </c>
      <c r="K220" s="29">
        <v>14.623999200975133</v>
      </c>
      <c r="L220" s="31"/>
      <c r="M220" s="30">
        <v>0.14707696585873625</v>
      </c>
      <c r="N220" s="32" t="s">
        <v>185</v>
      </c>
      <c r="W220" s="32" t="s">
        <v>89</v>
      </c>
    </row>
    <row r="221" spans="1:23" s="32" customFormat="1">
      <c r="A221" s="28" t="s">
        <v>216</v>
      </c>
      <c r="B221" s="29"/>
      <c r="C221" s="30"/>
      <c r="D221" s="31">
        <v>0</v>
      </c>
      <c r="E221" s="29"/>
      <c r="F221" s="30"/>
      <c r="G221" s="31">
        <v>0</v>
      </c>
      <c r="H221" s="29">
        <v>4774.5195880000001</v>
      </c>
      <c r="I221" s="30">
        <v>944.55454809999992</v>
      </c>
      <c r="J221" s="31">
        <v>1</v>
      </c>
      <c r="K221" s="29"/>
      <c r="L221" s="31"/>
      <c r="M221" s="30">
        <v>0.19783237469042717</v>
      </c>
      <c r="N221" s="32" t="s">
        <v>217</v>
      </c>
      <c r="W221" s="32" t="s">
        <v>89</v>
      </c>
    </row>
    <row r="222" spans="1:23" s="32" customFormat="1">
      <c r="A222" s="28" t="s">
        <v>429</v>
      </c>
      <c r="B222" s="29"/>
      <c r="C222" s="30"/>
      <c r="D222" s="31">
        <v>0</v>
      </c>
      <c r="E222" s="29"/>
      <c r="F222" s="30"/>
      <c r="G222" s="31">
        <v>0</v>
      </c>
      <c r="H222" s="29">
        <v>183.22890237133333</v>
      </c>
      <c r="I222" s="30">
        <v>90.053503896666655</v>
      </c>
      <c r="J222" s="31">
        <v>1</v>
      </c>
      <c r="K222" s="29"/>
      <c r="L222" s="31"/>
      <c r="M222" s="30">
        <v>0.4914808893749929</v>
      </c>
      <c r="N222" s="32" t="s">
        <v>430</v>
      </c>
      <c r="W222" s="32" t="s">
        <v>431</v>
      </c>
    </row>
    <row r="223" spans="1:23" s="32" customFormat="1">
      <c r="A223" s="28" t="s">
        <v>432</v>
      </c>
      <c r="B223" s="29"/>
      <c r="C223" s="30"/>
      <c r="D223" s="31">
        <v>0</v>
      </c>
      <c r="E223" s="29"/>
      <c r="F223" s="30"/>
      <c r="G223" s="31">
        <v>0</v>
      </c>
      <c r="H223" s="29">
        <v>171.661285736</v>
      </c>
      <c r="I223" s="30">
        <v>76.706299813333331</v>
      </c>
      <c r="J223" s="31">
        <v>1</v>
      </c>
      <c r="K223" s="29"/>
      <c r="L223" s="31"/>
      <c r="M223" s="30">
        <v>0.44684682096172162</v>
      </c>
      <c r="N223" s="32" t="s">
        <v>433</v>
      </c>
      <c r="W223" s="32" t="s">
        <v>431</v>
      </c>
    </row>
    <row r="224" spans="1:23" s="32" customFormat="1">
      <c r="A224" s="28" t="s">
        <v>434</v>
      </c>
      <c r="B224" s="29"/>
      <c r="C224" s="30"/>
      <c r="D224" s="31">
        <v>0</v>
      </c>
      <c r="E224" s="29"/>
      <c r="F224" s="30"/>
      <c r="G224" s="31">
        <v>0</v>
      </c>
      <c r="H224" s="29">
        <v>193.07417526666666</v>
      </c>
      <c r="I224" s="30">
        <v>75.627477856666658</v>
      </c>
      <c r="J224" s="31">
        <v>1</v>
      </c>
      <c r="K224" s="29"/>
      <c r="L224" s="31"/>
      <c r="M224" s="30">
        <v>0.39170167502832981</v>
      </c>
      <c r="N224" s="32" t="s">
        <v>435</v>
      </c>
      <c r="W224" s="32" t="s">
        <v>431</v>
      </c>
    </row>
    <row r="225" spans="1:23" s="32" customFormat="1">
      <c r="A225" s="28" t="s">
        <v>259</v>
      </c>
      <c r="B225" s="29"/>
      <c r="C225" s="30"/>
      <c r="D225" s="31">
        <v>0</v>
      </c>
      <c r="E225" s="29">
        <v>2316.8582199999996</v>
      </c>
      <c r="F225" s="30">
        <v>433.44956270000006</v>
      </c>
      <c r="G225" s="31">
        <v>1</v>
      </c>
      <c r="H225" s="29"/>
      <c r="I225" s="30"/>
      <c r="J225" s="31">
        <v>0</v>
      </c>
      <c r="K225" s="29"/>
      <c r="L225" s="31">
        <v>0.18708506155374502</v>
      </c>
      <c r="M225" s="30"/>
      <c r="N225" s="32" t="s">
        <v>260</v>
      </c>
      <c r="W225" s="32" t="s">
        <v>15</v>
      </c>
    </row>
    <row r="226" spans="1:23" s="32" customFormat="1">
      <c r="A226" s="28" t="s">
        <v>261</v>
      </c>
      <c r="B226" s="29"/>
      <c r="C226" s="30"/>
      <c r="D226" s="31">
        <v>0</v>
      </c>
      <c r="E226" s="29">
        <v>2711.8660833333333</v>
      </c>
      <c r="F226" s="30">
        <v>595.42395036666676</v>
      </c>
      <c r="G226" s="31">
        <v>1</v>
      </c>
      <c r="H226" s="29"/>
      <c r="I226" s="30"/>
      <c r="J226" s="31">
        <v>0</v>
      </c>
      <c r="K226" s="29"/>
      <c r="L226" s="31">
        <v>0.21956244595780036</v>
      </c>
      <c r="M226" s="30"/>
      <c r="N226" s="32" t="s">
        <v>262</v>
      </c>
      <c r="W226" s="32" t="s">
        <v>15</v>
      </c>
    </row>
    <row r="227" spans="1:23" s="32" customFormat="1">
      <c r="A227" s="28" t="s">
        <v>129</v>
      </c>
      <c r="B227" s="29"/>
      <c r="C227" s="30"/>
      <c r="D227" s="31">
        <v>0</v>
      </c>
      <c r="E227" s="29">
        <v>4029.8005926666669</v>
      </c>
      <c r="F227" s="30">
        <v>487.40356266666669</v>
      </c>
      <c r="G227" s="31">
        <v>1</v>
      </c>
      <c r="H227" s="29"/>
      <c r="I227" s="30"/>
      <c r="J227" s="31">
        <v>0</v>
      </c>
      <c r="K227" s="29"/>
      <c r="L227" s="31">
        <v>0.12094979676007588</v>
      </c>
      <c r="M227" s="30"/>
      <c r="N227" s="32" t="s">
        <v>130</v>
      </c>
      <c r="W227" s="32" t="s">
        <v>32</v>
      </c>
    </row>
    <row r="228" spans="1:23" s="32" customFormat="1">
      <c r="A228" s="28" t="s">
        <v>426</v>
      </c>
      <c r="B228" s="29"/>
      <c r="C228" s="30"/>
      <c r="D228" s="31">
        <v>0</v>
      </c>
      <c r="E228" s="29">
        <v>26068.495656666666</v>
      </c>
      <c r="F228" s="30">
        <v>4342.0366656666665</v>
      </c>
      <c r="G228" s="31">
        <v>1</v>
      </c>
      <c r="H228" s="29"/>
      <c r="I228" s="30"/>
      <c r="J228" s="31">
        <v>0</v>
      </c>
      <c r="K228" s="29"/>
      <c r="L228" s="31">
        <v>0.16656260962861696</v>
      </c>
      <c r="M228" s="30"/>
      <c r="N228" s="32" t="s">
        <v>427</v>
      </c>
      <c r="W228" s="32" t="s">
        <v>428</v>
      </c>
    </row>
    <row r="229" spans="1:23" s="32" customFormat="1">
      <c r="A229" s="28" t="s">
        <v>360</v>
      </c>
      <c r="B229" s="29"/>
      <c r="C229" s="30"/>
      <c r="D229" s="31">
        <v>0</v>
      </c>
      <c r="E229" s="29">
        <v>976.55865640000002</v>
      </c>
      <c r="F229" s="30">
        <v>226.56531763333336</v>
      </c>
      <c r="G229" s="31">
        <v>1</v>
      </c>
      <c r="H229" s="29"/>
      <c r="I229" s="30"/>
      <c r="J229" s="31">
        <v>0</v>
      </c>
      <c r="K229" s="29"/>
      <c r="L229" s="31">
        <v>0.23200379838784804</v>
      </c>
      <c r="M229" s="30"/>
      <c r="N229" s="32" t="s">
        <v>361</v>
      </c>
      <c r="W229" s="32" t="s">
        <v>89</v>
      </c>
    </row>
    <row r="230" spans="1:23" s="32" customFormat="1">
      <c r="A230" s="28" t="s">
        <v>335</v>
      </c>
      <c r="B230" s="33"/>
      <c r="C230" s="34"/>
      <c r="D230" s="31">
        <v>0</v>
      </c>
      <c r="E230" s="33">
        <v>2573.0796000000005</v>
      </c>
      <c r="F230" s="34">
        <v>871.11114846666658</v>
      </c>
      <c r="G230" s="31">
        <v>1</v>
      </c>
      <c r="H230" s="33">
        <v>3311.2891703333335</v>
      </c>
      <c r="I230" s="34">
        <v>871.11114846666658</v>
      </c>
      <c r="J230" s="31">
        <v>1</v>
      </c>
      <c r="K230" s="33"/>
      <c r="L230" s="35">
        <v>0.33854807619113936</v>
      </c>
      <c r="M230" s="34">
        <v>0.2630731125119391</v>
      </c>
      <c r="N230" s="32" t="s">
        <v>336</v>
      </c>
      <c r="W230" s="32" t="s">
        <v>337</v>
      </c>
    </row>
    <row r="231" spans="1:23">
      <c r="W231" s="2">
        <v>0</v>
      </c>
    </row>
    <row r="232" spans="1:23" ht="15">
      <c r="A232"/>
      <c r="W232" s="2">
        <v>0</v>
      </c>
    </row>
    <row r="233" spans="1:23" s="40" customFormat="1">
      <c r="A233" s="39" t="s">
        <v>437</v>
      </c>
      <c r="B233" s="39"/>
    </row>
    <row r="234" spans="1:23" s="43" customFormat="1">
      <c r="A234" s="41" t="s">
        <v>438</v>
      </c>
      <c r="B234" s="41" t="s">
        <v>2</v>
      </c>
      <c r="C234" s="41" t="s">
        <v>4</v>
      </c>
      <c r="D234" s="42" t="s">
        <v>107</v>
      </c>
      <c r="E234" s="41" t="s">
        <v>2</v>
      </c>
      <c r="F234" s="41" t="s">
        <v>4</v>
      </c>
      <c r="G234" s="42" t="s">
        <v>108</v>
      </c>
      <c r="H234" s="41" t="s">
        <v>4</v>
      </c>
      <c r="I234" s="41" t="s">
        <v>6</v>
      </c>
      <c r="J234" s="42" t="s">
        <v>110</v>
      </c>
      <c r="V234" s="41" t="s">
        <v>439</v>
      </c>
    </row>
    <row r="235" spans="1:23" s="48" customFormat="1">
      <c r="A235" s="44" t="s">
        <v>258</v>
      </c>
      <c r="B235" s="45">
        <v>18.881770298333333</v>
      </c>
      <c r="C235" s="46">
        <v>109.05970846666666</v>
      </c>
      <c r="D235" s="47">
        <f t="shared" ref="D235:D298" si="0">IF(B235&gt;C235,1,0)</f>
        <v>0</v>
      </c>
      <c r="E235" s="45"/>
      <c r="F235" s="46"/>
      <c r="G235" s="47">
        <f t="shared" ref="G235:G298" si="1">IF(E235&gt;F235,1,0)</f>
        <v>0</v>
      </c>
      <c r="H235" s="45"/>
      <c r="I235" s="46"/>
      <c r="J235" s="47">
        <f t="shared" ref="J235:J298" si="2">IF(H235&gt;I235,1,0)</f>
        <v>0</v>
      </c>
      <c r="K235" s="45">
        <v>5.7759260251298157</v>
      </c>
      <c r="L235" s="47"/>
      <c r="M235" s="46"/>
      <c r="N235" s="48" t="s">
        <v>89</v>
      </c>
      <c r="V235" s="48" t="str">
        <f>VLOOKUP($A235,'[1]paired '!$A$4:$U$219,21,0)</f>
        <v>unknown</v>
      </c>
    </row>
    <row r="236" spans="1:23" s="48" customFormat="1">
      <c r="A236" s="44" t="s">
        <v>255</v>
      </c>
      <c r="B236" s="45">
        <v>22.346585089333331</v>
      </c>
      <c r="C236" s="46">
        <v>61.466813055999999</v>
      </c>
      <c r="D236" s="47">
        <f t="shared" si="0"/>
        <v>0</v>
      </c>
      <c r="E236" s="45"/>
      <c r="F236" s="46"/>
      <c r="G236" s="47">
        <f t="shared" si="1"/>
        <v>0</v>
      </c>
      <c r="H236" s="45"/>
      <c r="I236" s="46"/>
      <c r="J236" s="47">
        <f t="shared" si="2"/>
        <v>0</v>
      </c>
      <c r="K236" s="45">
        <v>2.7506132507619645</v>
      </c>
      <c r="L236" s="47"/>
      <c r="M236" s="46"/>
      <c r="N236" s="48" t="s">
        <v>256</v>
      </c>
      <c r="V236" s="48" t="str">
        <f>VLOOKUP($A236,'[1]paired '!$A$4:$U$219,21,0)</f>
        <v>signal transduction, spermatogenesis</v>
      </c>
    </row>
    <row r="237" spans="1:23" s="48" customFormat="1">
      <c r="A237" s="44" t="s">
        <v>253</v>
      </c>
      <c r="B237" s="45">
        <v>25.083768586666668</v>
      </c>
      <c r="C237" s="46">
        <v>61.395368516666657</v>
      </c>
      <c r="D237" s="47">
        <f t="shared" si="0"/>
        <v>0</v>
      </c>
      <c r="E237" s="45"/>
      <c r="F237" s="46"/>
      <c r="G237" s="47">
        <f t="shared" si="1"/>
        <v>0</v>
      </c>
      <c r="H237" s="45"/>
      <c r="I237" s="46"/>
      <c r="J237" s="47">
        <f t="shared" si="2"/>
        <v>0</v>
      </c>
      <c r="K237" s="45">
        <v>2.447613416004065</v>
      </c>
      <c r="L237" s="47"/>
      <c r="M237" s="46"/>
      <c r="N237" s="48" t="s">
        <v>254</v>
      </c>
      <c r="V237" s="48" t="str">
        <f>VLOOKUP($A237,'[1]paired '!$A$4:$U$219,21,0)</f>
        <v>metabolism</v>
      </c>
    </row>
    <row r="238" spans="1:23" s="48" customFormat="1">
      <c r="A238" s="44" t="s">
        <v>251</v>
      </c>
      <c r="B238" s="45">
        <v>31.834498268000001</v>
      </c>
      <c r="C238" s="46">
        <v>1760.2840370000001</v>
      </c>
      <c r="D238" s="47">
        <f t="shared" si="0"/>
        <v>0</v>
      </c>
      <c r="E238" s="45"/>
      <c r="F238" s="46"/>
      <c r="G238" s="47">
        <f t="shared" si="1"/>
        <v>0</v>
      </c>
      <c r="H238" s="45"/>
      <c r="I238" s="46"/>
      <c r="J238" s="47">
        <f t="shared" si="2"/>
        <v>0</v>
      </c>
      <c r="K238" s="45">
        <v>55.294857238866413</v>
      </c>
      <c r="L238" s="47"/>
      <c r="M238" s="46"/>
      <c r="N238" s="48" t="s">
        <v>252</v>
      </c>
      <c r="V238" s="48" t="str">
        <f>VLOOKUP($A238,'[1]paired '!$A$4:$U$219,21,0)</f>
        <v>heat shock</v>
      </c>
    </row>
    <row r="239" spans="1:23" s="48" customFormat="1">
      <c r="A239" s="44" t="s">
        <v>249</v>
      </c>
      <c r="B239" s="45">
        <v>39.791442907333334</v>
      </c>
      <c r="C239" s="46">
        <v>56.106371514999999</v>
      </c>
      <c r="D239" s="47">
        <f t="shared" si="0"/>
        <v>0</v>
      </c>
      <c r="E239" s="45"/>
      <c r="F239" s="46"/>
      <c r="G239" s="47">
        <f t="shared" si="1"/>
        <v>0</v>
      </c>
      <c r="H239" s="45"/>
      <c r="I239" s="46"/>
      <c r="J239" s="47">
        <f t="shared" si="2"/>
        <v>0</v>
      </c>
      <c r="K239" s="45">
        <v>1.4100109826542611</v>
      </c>
      <c r="L239" s="47"/>
      <c r="M239" s="46"/>
      <c r="N239" s="48" t="s">
        <v>250</v>
      </c>
      <c r="V239" s="48" t="str">
        <f>VLOOKUP($A239,'[1]paired '!$A$4:$U$219,21,0)</f>
        <v>metabolism</v>
      </c>
    </row>
    <row r="240" spans="1:23" s="48" customFormat="1">
      <c r="A240" s="44" t="s">
        <v>247</v>
      </c>
      <c r="B240" s="45">
        <v>87.195125463333341</v>
      </c>
      <c r="C240" s="46">
        <v>146.41532716333333</v>
      </c>
      <c r="D240" s="47">
        <f t="shared" si="0"/>
        <v>0</v>
      </c>
      <c r="E240" s="45"/>
      <c r="F240" s="46"/>
      <c r="G240" s="47">
        <f t="shared" si="1"/>
        <v>0</v>
      </c>
      <c r="H240" s="45"/>
      <c r="I240" s="46"/>
      <c r="J240" s="47">
        <f t="shared" si="2"/>
        <v>0</v>
      </c>
      <c r="K240" s="45">
        <v>1.6791687194131377</v>
      </c>
      <c r="L240" s="47"/>
      <c r="M240" s="46"/>
      <c r="N240" s="48" t="s">
        <v>248</v>
      </c>
      <c r="V240" s="48" t="s">
        <v>32</v>
      </c>
    </row>
    <row r="241" spans="1:22" s="48" customFormat="1">
      <c r="A241" s="44" t="s">
        <v>245</v>
      </c>
      <c r="B241" s="45">
        <v>129.14279617000003</v>
      </c>
      <c r="C241" s="46">
        <v>1236.9635887333334</v>
      </c>
      <c r="D241" s="47">
        <f t="shared" si="0"/>
        <v>0</v>
      </c>
      <c r="E241" s="45"/>
      <c r="F241" s="46"/>
      <c r="G241" s="47">
        <f t="shared" si="1"/>
        <v>0</v>
      </c>
      <c r="H241" s="45"/>
      <c r="I241" s="46"/>
      <c r="J241" s="47">
        <f t="shared" si="2"/>
        <v>0</v>
      </c>
      <c r="K241" s="45">
        <v>9.5782623995923739</v>
      </c>
      <c r="L241" s="47"/>
      <c r="M241" s="46"/>
      <c r="N241" s="48" t="s">
        <v>246</v>
      </c>
      <c r="V241" s="48" t="str">
        <f>VLOOKUP($A241,'[1]paired '!$A$4:$U$219,21,0)</f>
        <v>hormone repressed</v>
      </c>
    </row>
    <row r="242" spans="1:22" s="48" customFormat="1">
      <c r="A242" s="44" t="s">
        <v>242</v>
      </c>
      <c r="B242" s="45">
        <v>194.1679584</v>
      </c>
      <c r="C242" s="46">
        <v>571.05600963333325</v>
      </c>
      <c r="D242" s="47">
        <f t="shared" si="0"/>
        <v>0</v>
      </c>
      <c r="E242" s="45"/>
      <c r="F242" s="46"/>
      <c r="G242" s="47">
        <f t="shared" si="1"/>
        <v>0</v>
      </c>
      <c r="H242" s="45"/>
      <c r="I242" s="46"/>
      <c r="J242" s="47">
        <f t="shared" si="2"/>
        <v>0</v>
      </c>
      <c r="K242" s="45">
        <v>2.941041427942074</v>
      </c>
      <c r="L242" s="47"/>
      <c r="M242" s="46"/>
      <c r="N242" s="48" t="s">
        <v>243</v>
      </c>
      <c r="V242" s="48" t="str">
        <f>VLOOKUP($A242,'[1]paired '!$A$4:$U$219,21,0)</f>
        <v xml:space="preserve">metabolism carbohydrate </v>
      </c>
    </row>
    <row r="243" spans="1:22" s="48" customFormat="1">
      <c r="A243" s="44" t="s">
        <v>236</v>
      </c>
      <c r="B243" s="45">
        <v>244.92100059999999</v>
      </c>
      <c r="C243" s="46">
        <v>913.40651413333342</v>
      </c>
      <c r="D243" s="47">
        <f t="shared" si="0"/>
        <v>0</v>
      </c>
      <c r="E243" s="45"/>
      <c r="F243" s="46"/>
      <c r="G243" s="47">
        <f t="shared" si="1"/>
        <v>0</v>
      </c>
      <c r="H243" s="45"/>
      <c r="I243" s="46"/>
      <c r="J243" s="47">
        <f t="shared" si="2"/>
        <v>0</v>
      </c>
      <c r="K243" s="45">
        <v>3.7293923832407105</v>
      </c>
      <c r="L243" s="47"/>
      <c r="M243" s="46"/>
      <c r="N243" s="48" t="s">
        <v>237</v>
      </c>
      <c r="V243" s="48" t="str">
        <f>VLOOKUP($A243,'[1]paired '!$A$4:$U$219,21,0)</f>
        <v>development</v>
      </c>
    </row>
    <row r="244" spans="1:22" s="48" customFormat="1">
      <c r="A244" s="44" t="s">
        <v>235</v>
      </c>
      <c r="B244" s="45">
        <v>267.44489976666665</v>
      </c>
      <c r="C244" s="46">
        <v>950.68636033333348</v>
      </c>
      <c r="D244" s="47">
        <f t="shared" si="0"/>
        <v>0</v>
      </c>
      <c r="E244" s="45"/>
      <c r="F244" s="46"/>
      <c r="G244" s="47">
        <f t="shared" si="1"/>
        <v>0</v>
      </c>
      <c r="H244" s="45"/>
      <c r="I244" s="46"/>
      <c r="J244" s="47">
        <f t="shared" si="2"/>
        <v>0</v>
      </c>
      <c r="K244" s="45">
        <v>3.554699907019216</v>
      </c>
      <c r="L244" s="47"/>
      <c r="M244" s="46"/>
      <c r="N244" s="48" t="s">
        <v>89</v>
      </c>
      <c r="V244" s="48" t="str">
        <f>VLOOKUP($A244,'[1]paired '!$A$4:$U$219,21,0)</f>
        <v>unknown</v>
      </c>
    </row>
    <row r="245" spans="1:22" s="48" customFormat="1">
      <c r="A245" s="44" t="s">
        <v>229</v>
      </c>
      <c r="B245" s="45">
        <v>425.68965466666668</v>
      </c>
      <c r="C245" s="46">
        <v>2744.9104963333334</v>
      </c>
      <c r="D245" s="47">
        <f t="shared" si="0"/>
        <v>0</v>
      </c>
      <c r="E245" s="45"/>
      <c r="F245" s="46"/>
      <c r="G245" s="47">
        <f t="shared" si="1"/>
        <v>0</v>
      </c>
      <c r="H245" s="45"/>
      <c r="I245" s="46"/>
      <c r="J245" s="47">
        <f t="shared" si="2"/>
        <v>0</v>
      </c>
      <c r="K245" s="45">
        <v>6.4481494117650486</v>
      </c>
      <c r="L245" s="47"/>
      <c r="M245" s="46"/>
      <c r="N245" s="48" t="s">
        <v>230</v>
      </c>
      <c r="V245" s="48" t="str">
        <f>VLOOKUP($A245,'[1]paired '!$A$4:$U$219,21,0)</f>
        <v>heat shock</v>
      </c>
    </row>
    <row r="246" spans="1:22" s="48" customFormat="1">
      <c r="A246" s="44" t="s">
        <v>227</v>
      </c>
      <c r="B246" s="45">
        <v>453.81328880000001</v>
      </c>
      <c r="C246" s="46">
        <v>1636.8004376666668</v>
      </c>
      <c r="D246" s="47">
        <f t="shared" si="0"/>
        <v>0</v>
      </c>
      <c r="E246" s="45"/>
      <c r="F246" s="46"/>
      <c r="G246" s="47">
        <f t="shared" si="1"/>
        <v>0</v>
      </c>
      <c r="H246" s="45"/>
      <c r="I246" s="46"/>
      <c r="J246" s="47">
        <f t="shared" si="2"/>
        <v>0</v>
      </c>
      <c r="K246" s="45">
        <v>3.6067706214482866</v>
      </c>
      <c r="L246" s="47"/>
      <c r="M246" s="46"/>
      <c r="N246" s="48" t="s">
        <v>228</v>
      </c>
      <c r="V246" s="48" t="str">
        <f>VLOOKUP($A246,'[1]paired '!$A$4:$U$219,21,0)</f>
        <v>development</v>
      </c>
    </row>
    <row r="247" spans="1:22" s="48" customFormat="1">
      <c r="A247" s="44" t="s">
        <v>225</v>
      </c>
      <c r="B247" s="45">
        <v>500.0045834</v>
      </c>
      <c r="C247" s="46">
        <v>2021.0354990000003</v>
      </c>
      <c r="D247" s="47">
        <f t="shared" si="0"/>
        <v>0</v>
      </c>
      <c r="E247" s="45"/>
      <c r="F247" s="46"/>
      <c r="G247" s="47">
        <f t="shared" si="1"/>
        <v>0</v>
      </c>
      <c r="H247" s="45"/>
      <c r="I247" s="46"/>
      <c r="J247" s="47">
        <f t="shared" si="2"/>
        <v>0</v>
      </c>
      <c r="K247" s="45">
        <v>4.0420339454832295</v>
      </c>
      <c r="L247" s="47"/>
      <c r="M247" s="46"/>
      <c r="N247" s="48" t="s">
        <v>226</v>
      </c>
      <c r="V247" s="48" t="str">
        <f>VLOOKUP($A247,'[1]paired '!$A$4:$U$219,21,0)</f>
        <v>unknown</v>
      </c>
    </row>
    <row r="248" spans="1:22" s="48" customFormat="1">
      <c r="A248" s="44" t="s">
        <v>223</v>
      </c>
      <c r="B248" s="45">
        <v>521.86164859999997</v>
      </c>
      <c r="C248" s="46">
        <v>1809.3205216666665</v>
      </c>
      <c r="D248" s="47">
        <f t="shared" si="0"/>
        <v>0</v>
      </c>
      <c r="E248" s="45"/>
      <c r="F248" s="46"/>
      <c r="G248" s="47">
        <f t="shared" si="1"/>
        <v>0</v>
      </c>
      <c r="H248" s="45"/>
      <c r="I248" s="46"/>
      <c r="J248" s="47">
        <f t="shared" si="2"/>
        <v>0</v>
      </c>
      <c r="K248" s="45">
        <v>3.467050177993606</v>
      </c>
      <c r="L248" s="47"/>
      <c r="M248" s="46"/>
      <c r="N248" s="48" t="s">
        <v>224</v>
      </c>
      <c r="V248" s="48" t="str">
        <f>VLOOKUP($A248,'[1]paired '!$A$4:$U$219,21,0)</f>
        <v>transcription</v>
      </c>
    </row>
    <row r="249" spans="1:22" s="48" customFormat="1">
      <c r="A249" s="44" t="s">
        <v>218</v>
      </c>
      <c r="B249" s="45">
        <v>587.08483526666669</v>
      </c>
      <c r="C249" s="46">
        <v>3669.2518280000004</v>
      </c>
      <c r="D249" s="47">
        <f t="shared" si="0"/>
        <v>0</v>
      </c>
      <c r="E249" s="45"/>
      <c r="F249" s="46"/>
      <c r="G249" s="47">
        <f t="shared" si="1"/>
        <v>0</v>
      </c>
      <c r="H249" s="45"/>
      <c r="I249" s="46"/>
      <c r="J249" s="47">
        <f t="shared" si="2"/>
        <v>0</v>
      </c>
      <c r="K249" s="45">
        <v>6.2499516383068325</v>
      </c>
      <c r="L249" s="47"/>
      <c r="M249" s="46"/>
      <c r="N249" s="48" t="s">
        <v>89</v>
      </c>
      <c r="V249" s="48" t="str">
        <f>VLOOKUP($A249,'[1]paired '!$A$4:$U$219,21,0)</f>
        <v>unknown</v>
      </c>
    </row>
    <row r="250" spans="1:22" s="48" customFormat="1">
      <c r="A250" s="44" t="s">
        <v>215</v>
      </c>
      <c r="B250" s="45">
        <v>766.61780896666676</v>
      </c>
      <c r="C250" s="46">
        <v>1778.0350449999999</v>
      </c>
      <c r="D250" s="47">
        <f t="shared" si="0"/>
        <v>0</v>
      </c>
      <c r="E250" s="45"/>
      <c r="F250" s="46"/>
      <c r="G250" s="47">
        <f t="shared" si="1"/>
        <v>0</v>
      </c>
      <c r="H250" s="45"/>
      <c r="I250" s="46"/>
      <c r="J250" s="47">
        <f t="shared" si="2"/>
        <v>0</v>
      </c>
      <c r="K250" s="45">
        <v>2.3193239502179508</v>
      </c>
      <c r="L250" s="47"/>
      <c r="M250" s="46"/>
      <c r="N250" s="48" t="s">
        <v>89</v>
      </c>
      <c r="V250" s="48" t="str">
        <f>VLOOKUP($A250,'[1]paired '!$A$4:$U$219,21,0)</f>
        <v>unknown</v>
      </c>
    </row>
    <row r="251" spans="1:22" s="48" customFormat="1">
      <c r="A251" s="44" t="s">
        <v>212</v>
      </c>
      <c r="B251" s="45">
        <v>793.76464066666665</v>
      </c>
      <c r="C251" s="46">
        <v>2428.5676513333333</v>
      </c>
      <c r="D251" s="47">
        <f t="shared" si="0"/>
        <v>0</v>
      </c>
      <c r="E251" s="45"/>
      <c r="F251" s="46"/>
      <c r="G251" s="47">
        <f t="shared" si="1"/>
        <v>0</v>
      </c>
      <c r="H251" s="45"/>
      <c r="I251" s="46"/>
      <c r="J251" s="47">
        <f t="shared" si="2"/>
        <v>0</v>
      </c>
      <c r="K251" s="45">
        <v>3.0595563557651411</v>
      </c>
      <c r="L251" s="47"/>
      <c r="M251" s="46"/>
      <c r="N251" s="48" t="s">
        <v>89</v>
      </c>
      <c r="V251" s="48" t="str">
        <f>VLOOKUP($A251,'[1]paired '!$A$4:$U$219,21,0)</f>
        <v>unknown</v>
      </c>
    </row>
    <row r="252" spans="1:22" s="48" customFormat="1">
      <c r="A252" s="44" t="s">
        <v>204</v>
      </c>
      <c r="B252" s="45">
        <v>980.42316323333341</v>
      </c>
      <c r="C252" s="46">
        <v>3289.6691699999997</v>
      </c>
      <c r="D252" s="47">
        <f t="shared" si="0"/>
        <v>0</v>
      </c>
      <c r="E252" s="45"/>
      <c r="F252" s="46"/>
      <c r="G252" s="47">
        <f t="shared" si="1"/>
        <v>0</v>
      </c>
      <c r="H252" s="45"/>
      <c r="I252" s="46"/>
      <c r="J252" s="47">
        <f t="shared" si="2"/>
        <v>0</v>
      </c>
      <c r="K252" s="45">
        <v>3.3553564352264114</v>
      </c>
      <c r="L252" s="47"/>
      <c r="M252" s="46"/>
      <c r="N252" s="48" t="s">
        <v>205</v>
      </c>
      <c r="V252" s="48" t="str">
        <f>VLOOKUP($A252,'[1]paired '!$A$4:$U$219,21,0)</f>
        <v>metabolism lipid, trasnport</v>
      </c>
    </row>
    <row r="253" spans="1:22" s="48" customFormat="1">
      <c r="A253" s="44" t="s">
        <v>202</v>
      </c>
      <c r="B253" s="45">
        <v>993.0160439</v>
      </c>
      <c r="C253" s="46">
        <v>4820.6561670000001</v>
      </c>
      <c r="D253" s="47">
        <f t="shared" si="0"/>
        <v>0</v>
      </c>
      <c r="E253" s="45"/>
      <c r="F253" s="46"/>
      <c r="G253" s="47">
        <f t="shared" si="1"/>
        <v>0</v>
      </c>
      <c r="H253" s="45"/>
      <c r="I253" s="46"/>
      <c r="J253" s="47">
        <f t="shared" si="2"/>
        <v>0</v>
      </c>
      <c r="K253" s="45">
        <v>4.8545602023379351</v>
      </c>
      <c r="L253" s="47"/>
      <c r="M253" s="46"/>
      <c r="N253" s="48" t="s">
        <v>203</v>
      </c>
      <c r="V253" s="48" t="str">
        <f>VLOOKUP($A253,'[1]paired '!$A$4:$U$219,21,0)</f>
        <v>unknown</v>
      </c>
    </row>
    <row r="254" spans="1:22" s="48" customFormat="1">
      <c r="A254" s="44" t="s">
        <v>198</v>
      </c>
      <c r="B254" s="45">
        <v>1047.5659365333333</v>
      </c>
      <c r="C254" s="46">
        <v>2466.5943819999998</v>
      </c>
      <c r="D254" s="47">
        <f t="shared" si="0"/>
        <v>0</v>
      </c>
      <c r="E254" s="45"/>
      <c r="F254" s="46"/>
      <c r="G254" s="47">
        <f t="shared" si="1"/>
        <v>0</v>
      </c>
      <c r="H254" s="45"/>
      <c r="I254" s="46"/>
      <c r="J254" s="47">
        <f t="shared" si="2"/>
        <v>0</v>
      </c>
      <c r="K254" s="45">
        <v>2.3545958263616309</v>
      </c>
      <c r="L254" s="47"/>
      <c r="M254" s="46"/>
      <c r="N254" s="48" t="s">
        <v>199</v>
      </c>
      <c r="V254" s="48" t="s">
        <v>26</v>
      </c>
    </row>
    <row r="255" spans="1:22" s="48" customFormat="1">
      <c r="A255" s="44" t="s">
        <v>196</v>
      </c>
      <c r="B255" s="45">
        <v>1208.1418489666667</v>
      </c>
      <c r="C255" s="46">
        <v>5714.2172813333336</v>
      </c>
      <c r="D255" s="47">
        <f t="shared" si="0"/>
        <v>0</v>
      </c>
      <c r="E255" s="45">
        <v>1208.1418489666667</v>
      </c>
      <c r="F255" s="46">
        <v>6261.3620486666659</v>
      </c>
      <c r="G255" s="47">
        <f t="shared" si="1"/>
        <v>0</v>
      </c>
      <c r="H255" s="45"/>
      <c r="I255" s="46"/>
      <c r="J255" s="47">
        <f t="shared" si="2"/>
        <v>0</v>
      </c>
      <c r="K255" s="45">
        <v>4.7297569289738197</v>
      </c>
      <c r="L255" s="47">
        <v>5.18263815960192</v>
      </c>
      <c r="M255" s="46"/>
      <c r="N255" s="48" t="s">
        <v>197</v>
      </c>
      <c r="V255" s="48" t="s">
        <v>48</v>
      </c>
    </row>
    <row r="256" spans="1:22" s="48" customFormat="1">
      <c r="A256" s="44" t="s">
        <v>175</v>
      </c>
      <c r="B256" s="45">
        <v>1887.0734516666664</v>
      </c>
      <c r="C256" s="46">
        <v>15254.780913666667</v>
      </c>
      <c r="D256" s="47">
        <f t="shared" si="0"/>
        <v>0</v>
      </c>
      <c r="E256" s="45">
        <v>1887.0734516666664</v>
      </c>
      <c r="F256" s="46">
        <v>11113.507357666667</v>
      </c>
      <c r="G256" s="47">
        <f t="shared" si="1"/>
        <v>0</v>
      </c>
      <c r="H256" s="45"/>
      <c r="I256" s="46"/>
      <c r="J256" s="47">
        <f t="shared" si="2"/>
        <v>0</v>
      </c>
      <c r="K256" s="45">
        <v>8.0838299644317608</v>
      </c>
      <c r="L256" s="47">
        <v>5.8892818124547297</v>
      </c>
      <c r="M256" s="46"/>
      <c r="N256" s="48" t="s">
        <v>176</v>
      </c>
      <c r="V256" s="48" t="str">
        <f>VLOOKUP($A256,'[1]paired '!$A$4:$U$219,21,0)</f>
        <v>hormone repressed</v>
      </c>
    </row>
    <row r="257" spans="1:22" s="48" customFormat="1">
      <c r="A257" s="44" t="s">
        <v>172</v>
      </c>
      <c r="B257" s="45">
        <v>2090.0971733333331</v>
      </c>
      <c r="C257" s="46">
        <v>6522.983975666667</v>
      </c>
      <c r="D257" s="47">
        <f t="shared" si="0"/>
        <v>0</v>
      </c>
      <c r="E257" s="45"/>
      <c r="F257" s="46"/>
      <c r="G257" s="47">
        <f t="shared" si="1"/>
        <v>0</v>
      </c>
      <c r="H257" s="45"/>
      <c r="I257" s="46"/>
      <c r="J257" s="47">
        <f t="shared" si="2"/>
        <v>0</v>
      </c>
      <c r="K257" s="45">
        <v>3.1208998600116127</v>
      </c>
      <c r="L257" s="47"/>
      <c r="M257" s="46"/>
      <c r="N257" s="48" t="s">
        <v>173</v>
      </c>
      <c r="V257" s="48" t="str">
        <f>VLOOKUP($A257,'[1]paired '!$A$4:$U$219,21,0)</f>
        <v>unknown</v>
      </c>
    </row>
    <row r="258" spans="1:22" s="48" customFormat="1">
      <c r="A258" s="44" t="s">
        <v>168</v>
      </c>
      <c r="B258" s="45">
        <v>2246.5394520000004</v>
      </c>
      <c r="C258" s="46">
        <v>5675.6769603333332</v>
      </c>
      <c r="D258" s="47">
        <f t="shared" si="0"/>
        <v>0</v>
      </c>
      <c r="E258" s="45"/>
      <c r="F258" s="46"/>
      <c r="G258" s="47">
        <f t="shared" si="1"/>
        <v>0</v>
      </c>
      <c r="H258" s="45"/>
      <c r="I258" s="46"/>
      <c r="J258" s="47">
        <f t="shared" si="2"/>
        <v>0</v>
      </c>
      <c r="K258" s="45">
        <v>2.5264087640573214</v>
      </c>
      <c r="L258" s="47"/>
      <c r="M258" s="46"/>
      <c r="N258" s="48" t="s">
        <v>169</v>
      </c>
      <c r="V258" s="48" t="str">
        <f>VLOOKUP($A258,'[1]paired '!$A$4:$U$219,21,0)</f>
        <v>protection</v>
      </c>
    </row>
    <row r="259" spans="1:22" s="48" customFormat="1">
      <c r="A259" s="44" t="s">
        <v>145</v>
      </c>
      <c r="B259" s="45">
        <v>2263.3634093333335</v>
      </c>
      <c r="C259" s="46">
        <v>280.16227880000002</v>
      </c>
      <c r="D259" s="47">
        <f t="shared" si="0"/>
        <v>1</v>
      </c>
      <c r="E259" s="45">
        <v>2263.3634093333335</v>
      </c>
      <c r="F259" s="46">
        <v>243.80956063333335</v>
      </c>
      <c r="G259" s="47">
        <f t="shared" si="1"/>
        <v>1</v>
      </c>
      <c r="H259" s="45"/>
      <c r="I259" s="46"/>
      <c r="J259" s="47">
        <f t="shared" si="2"/>
        <v>0</v>
      </c>
      <c r="K259" s="45">
        <v>0.12378139438178906</v>
      </c>
      <c r="L259" s="47">
        <v>0.10772002393780267</v>
      </c>
      <c r="M259" s="46"/>
      <c r="N259" s="48" t="s">
        <v>89</v>
      </c>
      <c r="V259" s="48" t="str">
        <f>VLOOKUP($A259,'[1]paired '!$A$4:$U$219,21,0)</f>
        <v>unknown</v>
      </c>
    </row>
    <row r="260" spans="1:22" s="48" customFormat="1">
      <c r="A260" s="44" t="s">
        <v>142</v>
      </c>
      <c r="B260" s="45">
        <v>2655.0573049999998</v>
      </c>
      <c r="C260" s="46">
        <v>725.63762316666669</v>
      </c>
      <c r="D260" s="47">
        <f t="shared" si="0"/>
        <v>1</v>
      </c>
      <c r="E260" s="45"/>
      <c r="F260" s="46"/>
      <c r="G260" s="47">
        <f t="shared" si="1"/>
        <v>0</v>
      </c>
      <c r="H260" s="45"/>
      <c r="I260" s="46"/>
      <c r="J260" s="47">
        <f t="shared" si="2"/>
        <v>0</v>
      </c>
      <c r="K260" s="45">
        <v>0.27330394029543054</v>
      </c>
      <c r="L260" s="47"/>
      <c r="M260" s="46"/>
      <c r="N260" s="48" t="s">
        <v>143</v>
      </c>
      <c r="V260" s="48" t="str">
        <f>VLOOKUP($A260,'[1]paired '!$A$4:$U$219,21,0)</f>
        <v>photosynthesis</v>
      </c>
    </row>
    <row r="261" spans="1:22" s="48" customFormat="1">
      <c r="A261" s="44" t="s">
        <v>140</v>
      </c>
      <c r="B261" s="45">
        <v>2929.0108889999997</v>
      </c>
      <c r="C261" s="46">
        <v>991.67770503333338</v>
      </c>
      <c r="D261" s="47">
        <f t="shared" si="0"/>
        <v>1</v>
      </c>
      <c r="E261" s="45"/>
      <c r="F261" s="46"/>
      <c r="G261" s="47">
        <f t="shared" si="1"/>
        <v>0</v>
      </c>
      <c r="H261" s="45"/>
      <c r="I261" s="46"/>
      <c r="J261" s="47">
        <f t="shared" si="2"/>
        <v>0</v>
      </c>
      <c r="K261" s="45">
        <v>0.33857084955116173</v>
      </c>
      <c r="L261" s="47"/>
      <c r="M261" s="46"/>
      <c r="N261" s="48" t="s">
        <v>141</v>
      </c>
      <c r="V261" s="48" t="str">
        <f>VLOOKUP($A261,'[1]paired '!$A$4:$U$219,21,0)</f>
        <v>oxidation reduction</v>
      </c>
    </row>
    <row r="262" spans="1:22" s="48" customFormat="1">
      <c r="A262" s="44" t="s">
        <v>160</v>
      </c>
      <c r="B262" s="45">
        <v>3999.7705560000009</v>
      </c>
      <c r="C262" s="46">
        <v>11472.699016333334</v>
      </c>
      <c r="D262" s="47">
        <f t="shared" si="0"/>
        <v>0</v>
      </c>
      <c r="E262" s="45"/>
      <c r="F262" s="46"/>
      <c r="G262" s="47">
        <f t="shared" si="1"/>
        <v>0</v>
      </c>
      <c r="H262" s="45"/>
      <c r="I262" s="46"/>
      <c r="J262" s="47">
        <f t="shared" si="2"/>
        <v>0</v>
      </c>
      <c r="K262" s="45">
        <v>2.8683392848930538</v>
      </c>
      <c r="L262" s="47"/>
      <c r="M262" s="46"/>
      <c r="N262" s="48" t="s">
        <v>161</v>
      </c>
      <c r="V262" s="48" t="str">
        <f>VLOOKUP($A262,'[1]paired '!$A$4:$U$219,21,0)</f>
        <v>unknown</v>
      </c>
    </row>
    <row r="263" spans="1:22" s="48" customFormat="1">
      <c r="A263" s="44" t="s">
        <v>27</v>
      </c>
      <c r="B263" s="45">
        <v>4228.222279333334</v>
      </c>
      <c r="C263" s="46">
        <v>16207.689296666669</v>
      </c>
      <c r="D263" s="47">
        <f t="shared" si="0"/>
        <v>0</v>
      </c>
      <c r="E263" s="45">
        <v>4228.222279333334</v>
      </c>
      <c r="F263" s="46">
        <v>15127.719649999999</v>
      </c>
      <c r="G263" s="47">
        <f t="shared" si="1"/>
        <v>0</v>
      </c>
      <c r="H263" s="45"/>
      <c r="I263" s="46"/>
      <c r="J263" s="47">
        <f t="shared" si="2"/>
        <v>0</v>
      </c>
      <c r="K263" s="45">
        <v>3.8332160009388496</v>
      </c>
      <c r="L263" s="47">
        <v>3.5777966839494528</v>
      </c>
      <c r="M263" s="46"/>
      <c r="N263" s="48" t="s">
        <v>28</v>
      </c>
      <c r="V263" s="48" t="str">
        <f>VLOOKUP($A263,'[1]paired '!$A$4:$U$219,21,0)</f>
        <v xml:space="preserve">heat shock </v>
      </c>
    </row>
    <row r="264" spans="1:22" s="48" customFormat="1">
      <c r="A264" s="44" t="s">
        <v>150</v>
      </c>
      <c r="B264" s="45">
        <v>5857.8586339999993</v>
      </c>
      <c r="C264" s="46">
        <v>32644.014076666663</v>
      </c>
      <c r="D264" s="47">
        <f t="shared" si="0"/>
        <v>0</v>
      </c>
      <c r="E264" s="45"/>
      <c r="F264" s="46"/>
      <c r="G264" s="47">
        <f t="shared" si="1"/>
        <v>0</v>
      </c>
      <c r="H264" s="45"/>
      <c r="I264" s="46"/>
      <c r="J264" s="47">
        <f t="shared" si="2"/>
        <v>0</v>
      </c>
      <c r="K264" s="45">
        <v>5.5726872422620959</v>
      </c>
      <c r="L264" s="47"/>
      <c r="M264" s="46"/>
      <c r="N264" s="48" t="s">
        <v>151</v>
      </c>
      <c r="V264" s="48" t="str">
        <f>VLOOKUP($A264,'[1]paired '!$A$4:$U$219,21,0)</f>
        <v>heat shock</v>
      </c>
    </row>
    <row r="265" spans="1:22" s="48" customFormat="1">
      <c r="A265" s="44" t="s">
        <v>137</v>
      </c>
      <c r="B265" s="45">
        <v>6369.1023583333335</v>
      </c>
      <c r="C265" s="46">
        <v>693.7588270333332</v>
      </c>
      <c r="D265" s="47">
        <f t="shared" si="0"/>
        <v>1</v>
      </c>
      <c r="E265" s="45">
        <v>6369.1023583333335</v>
      </c>
      <c r="F265" s="46">
        <v>828.99656516666664</v>
      </c>
      <c r="G265" s="47">
        <f t="shared" si="1"/>
        <v>1</v>
      </c>
      <c r="H265" s="45"/>
      <c r="I265" s="46"/>
      <c r="J265" s="47">
        <f t="shared" si="2"/>
        <v>0</v>
      </c>
      <c r="K265" s="45">
        <v>0.10892568340114979</v>
      </c>
      <c r="L265" s="47">
        <v>0.13015908969998063</v>
      </c>
      <c r="M265" s="46"/>
      <c r="N265" s="48" t="s">
        <v>138</v>
      </c>
      <c r="V265" s="48" t="str">
        <f>VLOOKUP($A265,'[1]paired '!$A$4:$U$219,21,0)</f>
        <v>metabolism, transferase</v>
      </c>
    </row>
    <row r="266" spans="1:22" s="48" customFormat="1">
      <c r="A266" s="44" t="s">
        <v>135</v>
      </c>
      <c r="B266" s="45">
        <v>7863.7884720000002</v>
      </c>
      <c r="C266" s="46">
        <v>1349.6292026666667</v>
      </c>
      <c r="D266" s="47">
        <f t="shared" si="0"/>
        <v>1</v>
      </c>
      <c r="E266" s="45">
        <v>7863.7884720000002</v>
      </c>
      <c r="F266" s="46">
        <v>2104.0854289999997</v>
      </c>
      <c r="G266" s="47">
        <f t="shared" si="1"/>
        <v>1</v>
      </c>
      <c r="H266" s="45"/>
      <c r="I266" s="46"/>
      <c r="J266" s="47">
        <f t="shared" si="2"/>
        <v>0</v>
      </c>
      <c r="K266" s="45">
        <v>0.17162582735690182</v>
      </c>
      <c r="L266" s="47">
        <v>0.26756638183896458</v>
      </c>
      <c r="M266" s="46"/>
      <c r="N266" s="48" t="s">
        <v>136</v>
      </c>
      <c r="V266" s="48" t="str">
        <f>VLOOKUP($A266,'[1]paired '!$A$4:$U$219,21,0)</f>
        <v>metabolism</v>
      </c>
    </row>
    <row r="267" spans="1:22" s="48" customFormat="1">
      <c r="A267" s="44" t="s">
        <v>133</v>
      </c>
      <c r="B267" s="45">
        <v>8484.6708483333332</v>
      </c>
      <c r="C267" s="46">
        <v>1343.3028523333332</v>
      </c>
      <c r="D267" s="47">
        <f t="shared" si="0"/>
        <v>1</v>
      </c>
      <c r="E267" s="45"/>
      <c r="F267" s="46"/>
      <c r="G267" s="47">
        <f t="shared" si="1"/>
        <v>0</v>
      </c>
      <c r="H267" s="45"/>
      <c r="I267" s="46"/>
      <c r="J267" s="47">
        <f t="shared" si="2"/>
        <v>0</v>
      </c>
      <c r="K267" s="45">
        <v>0.15832115073706152</v>
      </c>
      <c r="L267" s="47"/>
      <c r="M267" s="46"/>
      <c r="N267" s="48" t="s">
        <v>134</v>
      </c>
      <c r="V267" s="48" t="str">
        <f>VLOOKUP($A267,'[1]paired '!$A$4:$U$219,21,0)</f>
        <v>oxidation reduction</v>
      </c>
    </row>
    <row r="268" spans="1:22" s="48" customFormat="1">
      <c r="A268" s="44" t="s">
        <v>131</v>
      </c>
      <c r="B268" s="45">
        <v>8525.3917523333312</v>
      </c>
      <c r="C268" s="46">
        <v>1897.1001860000003</v>
      </c>
      <c r="D268" s="47">
        <f t="shared" si="0"/>
        <v>1</v>
      </c>
      <c r="E268" s="45">
        <v>8525.3917523333312</v>
      </c>
      <c r="F268" s="46">
        <v>3229.0436810000006</v>
      </c>
      <c r="G268" s="47">
        <f t="shared" si="1"/>
        <v>1</v>
      </c>
      <c r="H268" s="45"/>
      <c r="I268" s="46"/>
      <c r="J268" s="47">
        <f t="shared" si="2"/>
        <v>0</v>
      </c>
      <c r="K268" s="45">
        <v>0.22252352045649743</v>
      </c>
      <c r="L268" s="47">
        <v>0.37875604720642159</v>
      </c>
      <c r="M268" s="46"/>
      <c r="N268" s="48" t="s">
        <v>132</v>
      </c>
      <c r="V268" s="48" t="str">
        <f>VLOOKUP($A268,'[1]paired '!$A$4:$U$219,21,0)</f>
        <v>oxidation reduction</v>
      </c>
    </row>
    <row r="269" spans="1:22" s="48" customFormat="1">
      <c r="A269" s="44" t="s">
        <v>146</v>
      </c>
      <c r="B269" s="45">
        <v>10629.659410333332</v>
      </c>
      <c r="C269" s="46">
        <v>30648.496513333335</v>
      </c>
      <c r="D269" s="47">
        <f t="shared" si="0"/>
        <v>0</v>
      </c>
      <c r="E269" s="45"/>
      <c r="F269" s="46"/>
      <c r="G269" s="47">
        <f t="shared" si="1"/>
        <v>0</v>
      </c>
      <c r="H269" s="45"/>
      <c r="I269" s="46"/>
      <c r="J269" s="47">
        <f t="shared" si="2"/>
        <v>0</v>
      </c>
      <c r="K269" s="45">
        <v>2.8832999563033264</v>
      </c>
      <c r="L269" s="47"/>
      <c r="M269" s="46"/>
      <c r="N269" s="48" t="s">
        <v>147</v>
      </c>
      <c r="V269" s="48" t="str">
        <f>VLOOKUP($A269,'[1]paired '!$A$4:$U$219,21,0)</f>
        <v>unknown</v>
      </c>
    </row>
    <row r="270" spans="1:22" s="48" customFormat="1">
      <c r="A270" s="44" t="s">
        <v>127</v>
      </c>
      <c r="B270" s="45">
        <v>12055.094077</v>
      </c>
      <c r="C270" s="46">
        <v>2173.0484733333328</v>
      </c>
      <c r="D270" s="47">
        <f t="shared" si="0"/>
        <v>1</v>
      </c>
      <c r="E270" s="45"/>
      <c r="F270" s="46"/>
      <c r="G270" s="47">
        <f t="shared" si="1"/>
        <v>0</v>
      </c>
      <c r="H270" s="45"/>
      <c r="I270" s="46"/>
      <c r="J270" s="47">
        <f t="shared" si="2"/>
        <v>0</v>
      </c>
      <c r="K270" s="45">
        <v>0.18025976897843607</v>
      </c>
      <c r="L270" s="47"/>
      <c r="M270" s="46"/>
      <c r="N270" s="48" t="s">
        <v>128</v>
      </c>
      <c r="V270" s="48" t="str">
        <f>VLOOKUP($A270,'[1]paired '!$A$4:$U$219,21,0)</f>
        <v>hormone</v>
      </c>
    </row>
    <row r="271" spans="1:22" s="48" customFormat="1">
      <c r="A271" s="44" t="s">
        <v>124</v>
      </c>
      <c r="B271" s="45">
        <v>12901.213702666668</v>
      </c>
      <c r="C271" s="46">
        <v>2074.6799763333333</v>
      </c>
      <c r="D271" s="47">
        <f t="shared" si="0"/>
        <v>1</v>
      </c>
      <c r="E271" s="45">
        <v>12901.213702666668</v>
      </c>
      <c r="F271" s="46">
        <v>3181.3500903333334</v>
      </c>
      <c r="G271" s="47">
        <f t="shared" si="1"/>
        <v>1</v>
      </c>
      <c r="H271" s="45"/>
      <c r="I271" s="46"/>
      <c r="J271" s="47">
        <f t="shared" si="2"/>
        <v>0</v>
      </c>
      <c r="K271" s="45">
        <v>0.1608127749953091</v>
      </c>
      <c r="L271" s="47">
        <v>0.2465930852440458</v>
      </c>
      <c r="M271" s="46"/>
      <c r="N271" s="48" t="s">
        <v>125</v>
      </c>
      <c r="V271" s="48" t="str">
        <f>VLOOKUP($A271,'[1]paired '!$A$4:$U$219,21,0)</f>
        <v xml:space="preserve">metabolism ? </v>
      </c>
    </row>
    <row r="272" spans="1:22" s="48" customFormat="1">
      <c r="A272" s="44" t="s">
        <v>121</v>
      </c>
      <c r="B272" s="45">
        <v>13761.668263000001</v>
      </c>
      <c r="C272" s="46">
        <v>1702.5993770000002</v>
      </c>
      <c r="D272" s="47">
        <f t="shared" si="0"/>
        <v>1</v>
      </c>
      <c r="E272" s="45">
        <v>13761.668263000001</v>
      </c>
      <c r="F272" s="46">
        <v>2166.246674</v>
      </c>
      <c r="G272" s="47">
        <f t="shared" si="1"/>
        <v>1</v>
      </c>
      <c r="H272" s="45"/>
      <c r="I272" s="46"/>
      <c r="J272" s="47">
        <f t="shared" si="2"/>
        <v>0</v>
      </c>
      <c r="K272" s="45">
        <v>0.12372041997100422</v>
      </c>
      <c r="L272" s="47">
        <v>0.15741163299396121</v>
      </c>
      <c r="M272" s="46"/>
      <c r="N272" s="48" t="s">
        <v>122</v>
      </c>
      <c r="V272" s="48" t="str">
        <f>VLOOKUP($A272,'[1]paired '!$A$4:$U$219,21,0)</f>
        <v>hormone</v>
      </c>
    </row>
    <row r="273" spans="1:22" s="48" customFormat="1">
      <c r="A273" s="44" t="s">
        <v>119</v>
      </c>
      <c r="B273" s="45">
        <v>15822.690577000001</v>
      </c>
      <c r="C273" s="46">
        <v>2644.3610253333331</v>
      </c>
      <c r="D273" s="47">
        <f t="shared" si="0"/>
        <v>1</v>
      </c>
      <c r="E273" s="45"/>
      <c r="F273" s="46"/>
      <c r="G273" s="47">
        <f t="shared" si="1"/>
        <v>0</v>
      </c>
      <c r="H273" s="45"/>
      <c r="I273" s="46"/>
      <c r="J273" s="47">
        <f t="shared" si="2"/>
        <v>0</v>
      </c>
      <c r="K273" s="45">
        <v>0.1671246121173095</v>
      </c>
      <c r="L273" s="47"/>
      <c r="M273" s="46"/>
      <c r="N273" s="48" t="s">
        <v>120</v>
      </c>
      <c r="V273" s="48" t="str">
        <f>VLOOKUP($A273,'[1]paired '!$A$4:$U$219,21,0)</f>
        <v>metabolism</v>
      </c>
    </row>
    <row r="274" spans="1:22" s="48" customFormat="1">
      <c r="A274" s="44" t="s">
        <v>116</v>
      </c>
      <c r="B274" s="45">
        <v>18497.472376666668</v>
      </c>
      <c r="C274" s="46">
        <v>5800.9401029999999</v>
      </c>
      <c r="D274" s="47">
        <f t="shared" si="0"/>
        <v>1</v>
      </c>
      <c r="E274" s="45"/>
      <c r="F274" s="46"/>
      <c r="G274" s="47">
        <f t="shared" si="1"/>
        <v>0</v>
      </c>
      <c r="H274" s="45"/>
      <c r="I274" s="46"/>
      <c r="J274" s="47">
        <f t="shared" si="2"/>
        <v>0</v>
      </c>
      <c r="K274" s="45">
        <v>0.31360717750374911</v>
      </c>
      <c r="L274" s="47"/>
      <c r="M274" s="46"/>
      <c r="N274" s="48" t="s">
        <v>117</v>
      </c>
      <c r="V274" s="48" t="str">
        <f>VLOOKUP($A274,'[1]paired '!$A$4:$U$219,21,0)</f>
        <v>hormone synthesis</v>
      </c>
    </row>
    <row r="275" spans="1:22" s="48" customFormat="1">
      <c r="A275" s="44" t="s">
        <v>114</v>
      </c>
      <c r="B275" s="45">
        <v>20415.890810000001</v>
      </c>
      <c r="C275" s="46">
        <v>4413.9965026666659</v>
      </c>
      <c r="D275" s="47">
        <f t="shared" si="0"/>
        <v>1</v>
      </c>
      <c r="E275" s="45"/>
      <c r="F275" s="46"/>
      <c r="G275" s="47">
        <f t="shared" si="1"/>
        <v>0</v>
      </c>
      <c r="H275" s="45"/>
      <c r="I275" s="46"/>
      <c r="J275" s="47">
        <f t="shared" si="2"/>
        <v>0</v>
      </c>
      <c r="K275" s="45">
        <v>0.21620396306707451</v>
      </c>
      <c r="L275" s="47"/>
      <c r="M275" s="46"/>
      <c r="N275" s="48" t="s">
        <v>115</v>
      </c>
      <c r="V275" s="48" t="str">
        <f>VLOOKUP($A275,'[1]paired '!$A$4:$U$219,21,0)</f>
        <v>metabolism</v>
      </c>
    </row>
    <row r="276" spans="1:22" s="48" customFormat="1">
      <c r="A276" s="44" t="s">
        <v>263</v>
      </c>
      <c r="B276" s="45"/>
      <c r="C276" s="46"/>
      <c r="D276" s="47">
        <f t="shared" si="0"/>
        <v>0</v>
      </c>
      <c r="E276" s="45">
        <v>1083.6790930666666</v>
      </c>
      <c r="F276" s="46">
        <v>277.20097966666663</v>
      </c>
      <c r="G276" s="47">
        <f t="shared" si="1"/>
        <v>1</v>
      </c>
      <c r="H276" s="45"/>
      <c r="I276" s="46"/>
      <c r="J276" s="47">
        <f t="shared" si="2"/>
        <v>0</v>
      </c>
      <c r="K276" s="45"/>
      <c r="L276" s="47">
        <v>0.2557961867495524</v>
      </c>
      <c r="M276" s="46"/>
      <c r="N276" s="48" t="s">
        <v>264</v>
      </c>
      <c r="V276" s="48" t="str">
        <f>VLOOKUP($A276,'[1]paired '!$A$4:$U$219,21,0)</f>
        <v>development</v>
      </c>
    </row>
    <row r="277" spans="1:22" s="48" customFormat="1">
      <c r="A277" s="44" t="s">
        <v>13</v>
      </c>
      <c r="B277" s="45"/>
      <c r="C277" s="46"/>
      <c r="D277" s="47">
        <f t="shared" si="0"/>
        <v>0</v>
      </c>
      <c r="E277" s="45">
        <v>1470.2584433333332</v>
      </c>
      <c r="F277" s="46">
        <v>164.04556826666666</v>
      </c>
      <c r="G277" s="47">
        <f t="shared" si="1"/>
        <v>1</v>
      </c>
      <c r="H277" s="45"/>
      <c r="I277" s="46"/>
      <c r="J277" s="47">
        <f t="shared" si="2"/>
        <v>0</v>
      </c>
      <c r="K277" s="45"/>
      <c r="L277" s="47">
        <v>0.1115760082933084</v>
      </c>
      <c r="M277" s="46"/>
      <c r="N277" s="48" t="s">
        <v>14</v>
      </c>
      <c r="V277" s="48" t="str">
        <f>VLOOKUP($A277,'[1]paired '!$A$4:$U$219,21,0)</f>
        <v>development</v>
      </c>
    </row>
    <row r="278" spans="1:22" s="48" customFormat="1">
      <c r="A278" s="44" t="s">
        <v>265</v>
      </c>
      <c r="B278" s="45"/>
      <c r="C278" s="46"/>
      <c r="D278" s="47">
        <f t="shared" si="0"/>
        <v>0</v>
      </c>
      <c r="E278" s="45">
        <v>9883.0698286666666</v>
      </c>
      <c r="F278" s="46">
        <v>2233.9475509999997</v>
      </c>
      <c r="G278" s="47">
        <f t="shared" si="1"/>
        <v>1</v>
      </c>
      <c r="H278" s="45"/>
      <c r="I278" s="46"/>
      <c r="J278" s="47">
        <f t="shared" si="2"/>
        <v>0</v>
      </c>
      <c r="K278" s="45"/>
      <c r="L278" s="47">
        <v>0.22603781919260035</v>
      </c>
      <c r="M278" s="46"/>
      <c r="N278" s="48" t="s">
        <v>266</v>
      </c>
      <c r="V278" s="48" t="str">
        <f>VLOOKUP($A278,'[1]paired '!$A$4:$U$219,21,0)</f>
        <v>development</v>
      </c>
    </row>
    <row r="279" spans="1:22" s="48" customFormat="1">
      <c r="A279" s="44" t="s">
        <v>21</v>
      </c>
      <c r="B279" s="45"/>
      <c r="C279" s="46"/>
      <c r="D279" s="47">
        <f t="shared" si="0"/>
        <v>0</v>
      </c>
      <c r="E279" s="45">
        <v>9471.1359573333339</v>
      </c>
      <c r="F279" s="46">
        <v>1140.5408641000001</v>
      </c>
      <c r="G279" s="47">
        <f t="shared" si="1"/>
        <v>1</v>
      </c>
      <c r="H279" s="45"/>
      <c r="I279" s="46"/>
      <c r="J279" s="47">
        <f t="shared" si="2"/>
        <v>0</v>
      </c>
      <c r="K279" s="45"/>
      <c r="L279" s="47">
        <v>0.12042281614771873</v>
      </c>
      <c r="M279" s="46"/>
      <c r="N279" s="48" t="s">
        <v>22</v>
      </c>
      <c r="V279" s="48" t="str">
        <f>VLOOKUP($A279,'[1]paired '!$A$4:$U$219,21,0)</f>
        <v xml:space="preserve">development pollen exine </v>
      </c>
    </row>
    <row r="280" spans="1:22" s="48" customFormat="1">
      <c r="A280" s="44" t="s">
        <v>270</v>
      </c>
      <c r="B280" s="45"/>
      <c r="C280" s="46"/>
      <c r="D280" s="47">
        <f t="shared" si="0"/>
        <v>0</v>
      </c>
      <c r="E280" s="45">
        <v>951.07064726666658</v>
      </c>
      <c r="F280" s="46">
        <v>140.44957210000001</v>
      </c>
      <c r="G280" s="47">
        <f t="shared" si="1"/>
        <v>1</v>
      </c>
      <c r="H280" s="45"/>
      <c r="I280" s="46"/>
      <c r="J280" s="47">
        <f t="shared" si="2"/>
        <v>0</v>
      </c>
      <c r="K280" s="45"/>
      <c r="L280" s="47">
        <v>0.14767522528809574</v>
      </c>
      <c r="M280" s="46"/>
      <c r="N280" s="48" t="s">
        <v>271</v>
      </c>
      <c r="V280" s="48" t="str">
        <f>VLOOKUP($A280,'[1]paired '!$A$4:$U$219,21,0)</f>
        <v>heat shock</v>
      </c>
    </row>
    <row r="281" spans="1:22" s="48" customFormat="1">
      <c r="A281" s="44" t="s">
        <v>268</v>
      </c>
      <c r="B281" s="45"/>
      <c r="C281" s="46"/>
      <c r="D281" s="47">
        <f t="shared" si="0"/>
        <v>0</v>
      </c>
      <c r="E281" s="45"/>
      <c r="F281" s="46"/>
      <c r="G281" s="47">
        <f t="shared" si="1"/>
        <v>0</v>
      </c>
      <c r="H281" s="45">
        <v>1720.931456333333</v>
      </c>
      <c r="I281" s="46">
        <v>634.00974220000001</v>
      </c>
      <c r="J281" s="47">
        <f t="shared" si="2"/>
        <v>1</v>
      </c>
      <c r="K281" s="45"/>
      <c r="L281" s="47"/>
      <c r="M281" s="46">
        <v>0.36841080443194391</v>
      </c>
      <c r="N281" s="48" t="s">
        <v>269</v>
      </c>
      <c r="V281" s="48" t="str">
        <f>VLOOKUP($A281,'[1]paired '!$A$4:$U$219,21,0)</f>
        <v>heat shock</v>
      </c>
    </row>
    <row r="282" spans="1:22" s="48" customFormat="1">
      <c r="A282" s="44" t="s">
        <v>272</v>
      </c>
      <c r="B282" s="45"/>
      <c r="C282" s="46"/>
      <c r="D282" s="47">
        <f t="shared" si="0"/>
        <v>0</v>
      </c>
      <c r="E282" s="45"/>
      <c r="F282" s="46"/>
      <c r="G282" s="47">
        <f t="shared" si="1"/>
        <v>0</v>
      </c>
      <c r="H282" s="45">
        <v>836.32332526666676</v>
      </c>
      <c r="I282" s="46">
        <v>120.01139110333334</v>
      </c>
      <c r="J282" s="47">
        <f t="shared" si="2"/>
        <v>1</v>
      </c>
      <c r="K282" s="45"/>
      <c r="L282" s="47"/>
      <c r="M282" s="46">
        <v>0.14349879702932711</v>
      </c>
      <c r="N282" s="48" t="s">
        <v>273</v>
      </c>
      <c r="V282" s="48" t="str">
        <f>VLOOKUP($A282,'[1]paired '!$A$4:$U$219,21,0)</f>
        <v>heat shock</v>
      </c>
    </row>
    <row r="283" spans="1:22" s="48" customFormat="1">
      <c r="A283" s="44" t="s">
        <v>280</v>
      </c>
      <c r="B283" s="45"/>
      <c r="C283" s="46"/>
      <c r="D283" s="47">
        <f t="shared" si="0"/>
        <v>0</v>
      </c>
      <c r="E283" s="45">
        <v>543.39034406666667</v>
      </c>
      <c r="F283" s="46">
        <v>1608.571674</v>
      </c>
      <c r="G283" s="47">
        <f t="shared" si="1"/>
        <v>0</v>
      </c>
      <c r="H283" s="45"/>
      <c r="I283" s="46"/>
      <c r="J283" s="47">
        <f t="shared" si="2"/>
        <v>0</v>
      </c>
      <c r="K283" s="45"/>
      <c r="L283" s="47">
        <v>2.9602507507984903</v>
      </c>
      <c r="M283" s="46"/>
      <c r="N283" s="48" t="s">
        <v>281</v>
      </c>
      <c r="V283" s="48" t="s">
        <v>26</v>
      </c>
    </row>
    <row r="284" spans="1:22" s="48" customFormat="1">
      <c r="A284" s="44" t="s">
        <v>284</v>
      </c>
      <c r="B284" s="45"/>
      <c r="C284" s="46"/>
      <c r="D284" s="47">
        <f t="shared" si="0"/>
        <v>0</v>
      </c>
      <c r="E284" s="45">
        <v>112.19421301333334</v>
      </c>
      <c r="F284" s="46">
        <v>60.743257250999996</v>
      </c>
      <c r="G284" s="47">
        <f t="shared" si="1"/>
        <v>1</v>
      </c>
      <c r="H284" s="45"/>
      <c r="I284" s="46"/>
      <c r="J284" s="47">
        <f t="shared" si="2"/>
        <v>0</v>
      </c>
      <c r="K284" s="45"/>
      <c r="L284" s="47">
        <v>0.54141167908349397</v>
      </c>
      <c r="M284" s="46"/>
      <c r="N284" s="48" t="s">
        <v>285</v>
      </c>
      <c r="V284" s="48" t="str">
        <f>VLOOKUP($A284,'[1]paired '!$A$4:$U$219,21,0)</f>
        <v>metabolism</v>
      </c>
    </row>
    <row r="285" spans="1:22" s="48" customFormat="1">
      <c r="A285" s="44" t="s">
        <v>291</v>
      </c>
      <c r="B285" s="45"/>
      <c r="C285" s="46"/>
      <c r="D285" s="47">
        <f t="shared" si="0"/>
        <v>0</v>
      </c>
      <c r="E285" s="45">
        <v>1531.7380456666667</v>
      </c>
      <c r="F285" s="46">
        <v>497.39245246666661</v>
      </c>
      <c r="G285" s="47">
        <f t="shared" si="1"/>
        <v>1</v>
      </c>
      <c r="H285" s="45"/>
      <c r="I285" s="46"/>
      <c r="J285" s="47">
        <f t="shared" si="2"/>
        <v>0</v>
      </c>
      <c r="K285" s="45"/>
      <c r="L285" s="47">
        <v>0.32472422675261275</v>
      </c>
      <c r="M285" s="46"/>
      <c r="N285" s="48" t="s">
        <v>292</v>
      </c>
      <c r="V285" s="48" t="str">
        <f>VLOOKUP($A285,'[1]paired '!$A$4:$U$219,21,0)</f>
        <v>metabolism</v>
      </c>
    </row>
    <row r="286" spans="1:22" s="48" customFormat="1">
      <c r="A286" s="44" t="s">
        <v>30</v>
      </c>
      <c r="B286" s="45"/>
      <c r="C286" s="46"/>
      <c r="D286" s="47">
        <f t="shared" si="0"/>
        <v>0</v>
      </c>
      <c r="E286" s="45">
        <v>1876.5399773333331</v>
      </c>
      <c r="F286" s="46">
        <v>87.353878109999997</v>
      </c>
      <c r="G286" s="47">
        <f t="shared" si="1"/>
        <v>1</v>
      </c>
      <c r="H286" s="45"/>
      <c r="I286" s="46"/>
      <c r="J286" s="47">
        <f t="shared" si="2"/>
        <v>0</v>
      </c>
      <c r="K286" s="45"/>
      <c r="L286" s="47">
        <v>4.6550502075705671E-2</v>
      </c>
      <c r="M286" s="46"/>
      <c r="N286" s="48" t="s">
        <v>288</v>
      </c>
      <c r="V286" s="48" t="str">
        <f>VLOOKUP($A286,'[1]paired '!$A$4:$U$219,21,0)</f>
        <v>metabolism</v>
      </c>
    </row>
    <row r="287" spans="1:22" s="48" customFormat="1">
      <c r="A287" s="44" t="s">
        <v>293</v>
      </c>
      <c r="B287" s="45"/>
      <c r="C287" s="46"/>
      <c r="D287" s="47">
        <f t="shared" si="0"/>
        <v>0</v>
      </c>
      <c r="E287" s="45">
        <v>7697.1384086666667</v>
      </c>
      <c r="F287" s="46">
        <v>2768.9610560000001</v>
      </c>
      <c r="G287" s="47">
        <f t="shared" si="1"/>
        <v>1</v>
      </c>
      <c r="H287" s="45"/>
      <c r="I287" s="46"/>
      <c r="J287" s="47">
        <f t="shared" si="2"/>
        <v>0</v>
      </c>
      <c r="K287" s="45"/>
      <c r="L287" s="47">
        <v>0.35973902364575672</v>
      </c>
      <c r="M287" s="46"/>
      <c r="N287" s="48" t="s">
        <v>294</v>
      </c>
      <c r="V287" s="48" t="str">
        <f>VLOOKUP($A287,'[1]paired '!$A$4:$U$219,21,0)</f>
        <v>metabolism</v>
      </c>
    </row>
    <row r="288" spans="1:22" s="48" customFormat="1">
      <c r="A288" s="44" t="s">
        <v>286</v>
      </c>
      <c r="B288" s="45"/>
      <c r="C288" s="46"/>
      <c r="D288" s="47">
        <f t="shared" si="0"/>
        <v>0</v>
      </c>
      <c r="E288" s="45">
        <v>8959.9451706666678</v>
      </c>
      <c r="F288" s="46">
        <v>5180.5803776666662</v>
      </c>
      <c r="G288" s="47">
        <f t="shared" si="1"/>
        <v>1</v>
      </c>
      <c r="H288" s="45"/>
      <c r="I288" s="46"/>
      <c r="J288" s="47">
        <f t="shared" si="2"/>
        <v>0</v>
      </c>
      <c r="K288" s="45"/>
      <c r="L288" s="47">
        <v>0.57819331245764793</v>
      </c>
      <c r="M288" s="46"/>
      <c r="N288" s="48" t="s">
        <v>287</v>
      </c>
      <c r="V288" s="48" t="str">
        <f>VLOOKUP($A288,'[1]paired '!$A$4:$U$219,21,0)</f>
        <v>metabolism</v>
      </c>
    </row>
    <row r="289" spans="1:22" s="48" customFormat="1">
      <c r="A289" s="44" t="s">
        <v>282</v>
      </c>
      <c r="B289" s="45"/>
      <c r="C289" s="46"/>
      <c r="D289" s="47">
        <f t="shared" si="0"/>
        <v>0</v>
      </c>
      <c r="E289" s="45">
        <v>12179.693252999999</v>
      </c>
      <c r="F289" s="46">
        <v>4331.9423726666673</v>
      </c>
      <c r="G289" s="47">
        <f t="shared" si="1"/>
        <v>1</v>
      </c>
      <c r="H289" s="45"/>
      <c r="I289" s="46"/>
      <c r="J289" s="47">
        <f t="shared" si="2"/>
        <v>0</v>
      </c>
      <c r="K289" s="45"/>
      <c r="L289" s="47">
        <v>0.35566925066849775</v>
      </c>
      <c r="M289" s="46"/>
      <c r="N289" s="48" t="s">
        <v>283</v>
      </c>
      <c r="V289" s="48" t="str">
        <f>VLOOKUP($A289,'[1]paired '!$A$4:$U$219,21,0)</f>
        <v>metabolism</v>
      </c>
    </row>
    <row r="290" spans="1:22" s="48" customFormat="1">
      <c r="A290" s="44" t="s">
        <v>33</v>
      </c>
      <c r="B290" s="45"/>
      <c r="C290" s="46"/>
      <c r="D290" s="47">
        <f t="shared" si="0"/>
        <v>0</v>
      </c>
      <c r="E290" s="45">
        <v>16566.602766666667</v>
      </c>
      <c r="F290" s="46">
        <v>827.03827823333324</v>
      </c>
      <c r="G290" s="47">
        <f t="shared" si="1"/>
        <v>1</v>
      </c>
      <c r="H290" s="45"/>
      <c r="I290" s="46"/>
      <c r="J290" s="47">
        <f t="shared" si="2"/>
        <v>0</v>
      </c>
      <c r="K290" s="45"/>
      <c r="L290" s="47">
        <v>4.9922020216323443E-2</v>
      </c>
      <c r="M290" s="46"/>
      <c r="N290" s="48" t="s">
        <v>34</v>
      </c>
      <c r="V290" s="48" t="str">
        <f>VLOOKUP($A290,'[1]paired '!$A$4:$U$219,21,0)</f>
        <v>metabolism</v>
      </c>
    </row>
    <row r="291" spans="1:22" s="48" customFormat="1">
      <c r="A291" s="44" t="s">
        <v>289</v>
      </c>
      <c r="B291" s="45"/>
      <c r="C291" s="46"/>
      <c r="D291" s="47">
        <f t="shared" si="0"/>
        <v>0</v>
      </c>
      <c r="E291" s="45">
        <v>20690.702763333331</v>
      </c>
      <c r="F291" s="46">
        <v>1622.6057026033332</v>
      </c>
      <c r="G291" s="47">
        <f t="shared" si="1"/>
        <v>1</v>
      </c>
      <c r="H291" s="45"/>
      <c r="I291" s="46"/>
      <c r="J291" s="47">
        <f t="shared" si="2"/>
        <v>0</v>
      </c>
      <c r="K291" s="45"/>
      <c r="L291" s="47">
        <v>7.84219715088076E-2</v>
      </c>
      <c r="M291" s="46"/>
      <c r="N291" s="48" t="s">
        <v>290</v>
      </c>
      <c r="V291" s="48" t="str">
        <f>VLOOKUP($A291,'[1]paired '!$A$4:$U$219,21,0)</f>
        <v>metabolism</v>
      </c>
    </row>
    <row r="292" spans="1:22" s="48" customFormat="1">
      <c r="A292" s="44" t="s">
        <v>297</v>
      </c>
      <c r="B292" s="45"/>
      <c r="C292" s="46"/>
      <c r="D292" s="47">
        <f t="shared" si="0"/>
        <v>0</v>
      </c>
      <c r="E292" s="45">
        <v>733.90542593333339</v>
      </c>
      <c r="F292" s="46">
        <v>302.20471493333332</v>
      </c>
      <c r="G292" s="47">
        <f t="shared" si="1"/>
        <v>1</v>
      </c>
      <c r="H292" s="45"/>
      <c r="I292" s="46"/>
      <c r="J292" s="47">
        <f t="shared" si="2"/>
        <v>0</v>
      </c>
      <c r="K292" s="45"/>
      <c r="L292" s="47">
        <v>0.41177610119043462</v>
      </c>
      <c r="M292" s="46"/>
      <c r="N292" s="48" t="s">
        <v>298</v>
      </c>
      <c r="V292" s="48" t="str">
        <f>VLOOKUP($A292,'[1]paired '!$A$4:$U$219,21,0)</f>
        <v xml:space="preserve">metabolism carbohydrate </v>
      </c>
    </row>
    <row r="293" spans="1:22" s="48" customFormat="1">
      <c r="A293" s="44" t="s">
        <v>295</v>
      </c>
      <c r="B293" s="45"/>
      <c r="C293" s="46"/>
      <c r="D293" s="47">
        <f t="shared" si="0"/>
        <v>0</v>
      </c>
      <c r="E293" s="45">
        <v>1297.9805756666667</v>
      </c>
      <c r="F293" s="46">
        <v>5453.4123016666663</v>
      </c>
      <c r="G293" s="47">
        <f t="shared" si="1"/>
        <v>0</v>
      </c>
      <c r="H293" s="45"/>
      <c r="I293" s="46"/>
      <c r="J293" s="47">
        <f t="shared" si="2"/>
        <v>0</v>
      </c>
      <c r="K293" s="45"/>
      <c r="L293" s="47">
        <v>4.2014591003148825</v>
      </c>
      <c r="M293" s="46"/>
      <c r="N293" s="48" t="s">
        <v>296</v>
      </c>
      <c r="V293" s="48" t="str">
        <f>VLOOKUP($A293,'[1]paired '!$A$4:$U$219,21,0)</f>
        <v xml:space="preserve">metabolism carbohydrate </v>
      </c>
    </row>
    <row r="294" spans="1:22" s="48" customFormat="1">
      <c r="A294" s="44" t="s">
        <v>40</v>
      </c>
      <c r="B294" s="49"/>
      <c r="C294" s="50"/>
      <c r="D294" s="47">
        <f t="shared" si="0"/>
        <v>0</v>
      </c>
      <c r="E294" s="49">
        <v>2370.6101140000001</v>
      </c>
      <c r="F294" s="50">
        <v>784.44282066666665</v>
      </c>
      <c r="G294" s="47">
        <f t="shared" si="1"/>
        <v>1</v>
      </c>
      <c r="H294" s="49"/>
      <c r="I294" s="50"/>
      <c r="J294" s="47">
        <f t="shared" si="2"/>
        <v>0</v>
      </c>
      <c r="K294" s="49"/>
      <c r="L294" s="51">
        <v>0.33090334679415218</v>
      </c>
      <c r="M294" s="50"/>
      <c r="N294" s="48" t="s">
        <v>41</v>
      </c>
      <c r="V294" s="48" t="str">
        <f>VLOOKUP($A294,'[1]paired '!$A$4:$U$219,21,0)</f>
        <v xml:space="preserve">metabolism carbohydrate </v>
      </c>
    </row>
    <row r="295" spans="1:22" s="48" customFormat="1">
      <c r="A295" s="44" t="s">
        <v>299</v>
      </c>
      <c r="D295" s="47">
        <f t="shared" si="0"/>
        <v>0</v>
      </c>
      <c r="E295" s="48">
        <v>3498.2861109999999</v>
      </c>
      <c r="F295" s="48">
        <v>380.85911749999997</v>
      </c>
      <c r="G295" s="47">
        <f t="shared" si="1"/>
        <v>1</v>
      </c>
      <c r="J295" s="47">
        <f t="shared" si="2"/>
        <v>0</v>
      </c>
      <c r="L295" s="47">
        <v>0.1088702025550248</v>
      </c>
      <c r="N295" s="48" t="s">
        <v>300</v>
      </c>
      <c r="V295" s="48" t="str">
        <f>VLOOKUP($A295,'[1]paired '!$A$4:$U$219,21,0)</f>
        <v>metabolism carbon utilization</v>
      </c>
    </row>
    <row r="296" spans="1:22" s="48" customFormat="1">
      <c r="A296" s="44" t="s">
        <v>302</v>
      </c>
      <c r="D296" s="47">
        <f t="shared" si="0"/>
        <v>0</v>
      </c>
      <c r="E296" s="48">
        <v>1385.4706528333334</v>
      </c>
      <c r="F296" s="48">
        <v>281.19110929999999</v>
      </c>
      <c r="G296" s="47">
        <f t="shared" si="1"/>
        <v>1</v>
      </c>
      <c r="J296" s="47">
        <f t="shared" si="2"/>
        <v>0</v>
      </c>
      <c r="K296" s="52"/>
      <c r="L296" s="53">
        <v>0.20295710250156138</v>
      </c>
      <c r="M296" s="54"/>
      <c r="N296" s="48" t="s">
        <v>303</v>
      </c>
      <c r="V296" s="48" t="str">
        <f>VLOOKUP($A296,'[1]paired '!$A$4:$U$219,21,0)</f>
        <v>metabolism lignin</v>
      </c>
    </row>
    <row r="297" spans="1:22" s="48" customFormat="1">
      <c r="A297" s="44" t="s">
        <v>305</v>
      </c>
      <c r="B297" s="55"/>
      <c r="C297" s="56"/>
      <c r="D297" s="47">
        <f t="shared" si="0"/>
        <v>0</v>
      </c>
      <c r="E297" s="55">
        <v>12425.633330333332</v>
      </c>
      <c r="F297" s="56">
        <v>4750.3725143333331</v>
      </c>
      <c r="G297" s="47">
        <f t="shared" si="1"/>
        <v>1</v>
      </c>
      <c r="H297" s="55"/>
      <c r="I297" s="57"/>
      <c r="J297" s="47">
        <f t="shared" si="2"/>
        <v>0</v>
      </c>
      <c r="K297" s="49"/>
      <c r="L297" s="51">
        <v>0.382304256696258</v>
      </c>
      <c r="M297" s="50"/>
      <c r="N297" s="48" t="s">
        <v>306</v>
      </c>
      <c r="V297" s="48" t="str">
        <f>VLOOKUP($A297,'[1]paired '!$A$4:$U$219,21,0)</f>
        <v>metabolism lipid, trasnport</v>
      </c>
    </row>
    <row r="298" spans="1:22" s="48" customFormat="1">
      <c r="A298" s="44" t="s">
        <v>313</v>
      </c>
      <c r="B298" s="45"/>
      <c r="C298" s="46"/>
      <c r="D298" s="47">
        <f t="shared" si="0"/>
        <v>0</v>
      </c>
      <c r="E298" s="45">
        <v>1337.5016646666666</v>
      </c>
      <c r="F298" s="46">
        <v>401.38330556666671</v>
      </c>
      <c r="G298" s="47">
        <f t="shared" si="1"/>
        <v>1</v>
      </c>
      <c r="H298" s="45"/>
      <c r="I298" s="46"/>
      <c r="J298" s="47">
        <f t="shared" si="2"/>
        <v>0</v>
      </c>
      <c r="K298" s="45"/>
      <c r="L298" s="47">
        <v>0.3000992942066355</v>
      </c>
      <c r="M298" s="46"/>
      <c r="N298" s="48" t="s">
        <v>314</v>
      </c>
      <c r="V298" s="48" t="str">
        <f>VLOOKUP($A298,'[1]paired '!$A$4:$U$219,21,0)</f>
        <v>oxidation reduction</v>
      </c>
    </row>
    <row r="299" spans="1:22" s="48" customFormat="1">
      <c r="A299" s="44" t="s">
        <v>307</v>
      </c>
      <c r="B299" s="45"/>
      <c r="C299" s="46"/>
      <c r="D299" s="47">
        <f t="shared" ref="D299:D327" si="3">IF(B299&gt;C299,1,0)</f>
        <v>0</v>
      </c>
      <c r="E299" s="45">
        <v>1786.6861063333333</v>
      </c>
      <c r="F299" s="46">
        <v>521.67214766666666</v>
      </c>
      <c r="G299" s="47">
        <f t="shared" ref="G299:G327" si="4">IF(E299&gt;F299,1,0)</f>
        <v>1</v>
      </c>
      <c r="H299" s="45"/>
      <c r="I299" s="46"/>
      <c r="J299" s="47">
        <f t="shared" ref="J299:J327" si="5">IF(H299&gt;I299,1,0)</f>
        <v>0</v>
      </c>
      <c r="K299" s="45"/>
      <c r="L299" s="47">
        <v>0.29197750282910678</v>
      </c>
      <c r="M299" s="46"/>
      <c r="N299" s="48" t="s">
        <v>308</v>
      </c>
      <c r="V299" s="48" t="str">
        <f>VLOOKUP($A299,'[1]paired '!$A$4:$U$219,21,0)</f>
        <v>oxidation reduction</v>
      </c>
    </row>
    <row r="300" spans="1:22" s="48" customFormat="1">
      <c r="A300" s="44" t="s">
        <v>315</v>
      </c>
      <c r="B300" s="45"/>
      <c r="C300" s="46"/>
      <c r="D300" s="47">
        <f t="shared" si="3"/>
        <v>0</v>
      </c>
      <c r="E300" s="45">
        <v>6169.6246673333335</v>
      </c>
      <c r="F300" s="46">
        <v>2012.6535249999997</v>
      </c>
      <c r="G300" s="47">
        <f t="shared" si="4"/>
        <v>1</v>
      </c>
      <c r="H300" s="45"/>
      <c r="I300" s="46"/>
      <c r="J300" s="47">
        <f t="shared" si="5"/>
        <v>0</v>
      </c>
      <c r="K300" s="45"/>
      <c r="L300" s="47">
        <v>0.32621976757460014</v>
      </c>
      <c r="M300" s="46"/>
      <c r="N300" s="48" t="s">
        <v>316</v>
      </c>
      <c r="V300" s="48" t="str">
        <f>VLOOKUP($A300,'[1]paired '!$A$4:$U$219,21,0)</f>
        <v>oxidation reduction</v>
      </c>
    </row>
    <row r="301" spans="1:22" s="48" customFormat="1">
      <c r="A301" s="44" t="s">
        <v>311</v>
      </c>
      <c r="B301" s="45"/>
      <c r="C301" s="46"/>
      <c r="D301" s="47">
        <f t="shared" si="3"/>
        <v>0</v>
      </c>
      <c r="E301" s="45">
        <v>33631.350313333336</v>
      </c>
      <c r="F301" s="46">
        <v>10409.707011</v>
      </c>
      <c r="G301" s="47">
        <f t="shared" si="4"/>
        <v>1</v>
      </c>
      <c r="H301" s="45"/>
      <c r="I301" s="46"/>
      <c r="J301" s="47">
        <f t="shared" si="5"/>
        <v>0</v>
      </c>
      <c r="K301" s="45"/>
      <c r="L301" s="47">
        <v>0.30952390891283998</v>
      </c>
      <c r="M301" s="46"/>
      <c r="N301" s="48" t="s">
        <v>312</v>
      </c>
      <c r="V301" s="48" t="str">
        <f>VLOOKUP($A301,'[1]paired '!$A$4:$U$219,21,0)</f>
        <v>oxidation reduction</v>
      </c>
    </row>
    <row r="302" spans="1:22" s="48" customFormat="1">
      <c r="A302" s="44" t="s">
        <v>46</v>
      </c>
      <c r="B302" s="45"/>
      <c r="C302" s="46"/>
      <c r="D302" s="47">
        <f t="shared" si="3"/>
        <v>0</v>
      </c>
      <c r="E302" s="45">
        <v>88191.431469999996</v>
      </c>
      <c r="F302" s="46">
        <v>570.09603363333338</v>
      </c>
      <c r="G302" s="47">
        <f t="shared" si="4"/>
        <v>1</v>
      </c>
      <c r="H302" s="45"/>
      <c r="I302" s="46"/>
      <c r="J302" s="47">
        <f t="shared" si="5"/>
        <v>0</v>
      </c>
      <c r="K302" s="45"/>
      <c r="L302" s="47">
        <v>6.4643018503136836E-3</v>
      </c>
      <c r="M302" s="46"/>
      <c r="N302" s="48" t="s">
        <v>47</v>
      </c>
      <c r="V302" s="48" t="str">
        <f>VLOOKUP($A302,'[1]paired '!$A$4:$U$219,21,0)</f>
        <v>oxidation reduction</v>
      </c>
    </row>
    <row r="303" spans="1:22" s="48" customFormat="1">
      <c r="A303" s="44" t="s">
        <v>309</v>
      </c>
      <c r="B303" s="45"/>
      <c r="C303" s="46"/>
      <c r="D303" s="47">
        <f t="shared" si="3"/>
        <v>0</v>
      </c>
      <c r="E303" s="45"/>
      <c r="F303" s="46"/>
      <c r="G303" s="47">
        <f t="shared" si="4"/>
        <v>0</v>
      </c>
      <c r="H303" s="45">
        <v>123.09646201333332</v>
      </c>
      <c r="I303" s="46">
        <v>61.265413606666662</v>
      </c>
      <c r="J303" s="47">
        <f t="shared" si="5"/>
        <v>1</v>
      </c>
      <c r="K303" s="45"/>
      <c r="L303" s="47"/>
      <c r="M303" s="46">
        <v>0.49770247336621776</v>
      </c>
      <c r="N303" s="48" t="s">
        <v>310</v>
      </c>
      <c r="V303" s="48" t="str">
        <f>VLOOKUP($A303,'[1]paired '!$A$4:$U$219,21,0)</f>
        <v>oxidation reduction</v>
      </c>
    </row>
    <row r="304" spans="1:22" s="48" customFormat="1">
      <c r="A304" s="44" t="s">
        <v>320</v>
      </c>
      <c r="B304" s="45"/>
      <c r="C304" s="46"/>
      <c r="D304" s="47">
        <f t="shared" si="3"/>
        <v>0</v>
      </c>
      <c r="E304" s="45"/>
      <c r="F304" s="46"/>
      <c r="G304" s="47">
        <f t="shared" si="4"/>
        <v>0</v>
      </c>
      <c r="H304" s="45">
        <v>899.96562200000005</v>
      </c>
      <c r="I304" s="46">
        <v>300.21387750000002</v>
      </c>
      <c r="J304" s="47">
        <f t="shared" si="5"/>
        <v>1</v>
      </c>
      <c r="K304" s="45"/>
      <c r="L304" s="47"/>
      <c r="M304" s="46">
        <v>0.33358371715669827</v>
      </c>
      <c r="N304" s="48" t="s">
        <v>321</v>
      </c>
      <c r="V304" s="48" t="str">
        <f>VLOOKUP($A304,'[1]paired '!$A$4:$U$219,21,0)</f>
        <v>photosynthesis</v>
      </c>
    </row>
    <row r="305" spans="1:22" s="48" customFormat="1">
      <c r="A305" s="44" t="s">
        <v>322</v>
      </c>
      <c r="B305" s="45"/>
      <c r="C305" s="46"/>
      <c r="D305" s="47">
        <f t="shared" si="3"/>
        <v>0</v>
      </c>
      <c r="E305" s="45"/>
      <c r="F305" s="46"/>
      <c r="G305" s="47">
        <f t="shared" si="4"/>
        <v>0</v>
      </c>
      <c r="H305" s="45">
        <v>927.18073136666681</v>
      </c>
      <c r="I305" s="46">
        <v>345.74025506666663</v>
      </c>
      <c r="J305" s="47">
        <f t="shared" si="5"/>
        <v>1</v>
      </c>
      <c r="K305" s="45"/>
      <c r="L305" s="47"/>
      <c r="M305" s="46">
        <v>0.37289413311797864</v>
      </c>
      <c r="N305" s="48" t="s">
        <v>323</v>
      </c>
      <c r="V305" s="48" t="str">
        <f>VLOOKUP($A305,'[1]paired '!$A$4:$U$219,21,0)</f>
        <v>photosynthesis</v>
      </c>
    </row>
    <row r="306" spans="1:22" s="48" customFormat="1">
      <c r="A306" s="44" t="s">
        <v>326</v>
      </c>
      <c r="B306" s="45"/>
      <c r="C306" s="46"/>
      <c r="D306" s="47">
        <f t="shared" si="3"/>
        <v>0</v>
      </c>
      <c r="E306" s="45"/>
      <c r="F306" s="46"/>
      <c r="G306" s="47">
        <f t="shared" si="4"/>
        <v>0</v>
      </c>
      <c r="H306" s="45">
        <v>61.110834271666668</v>
      </c>
      <c r="I306" s="46">
        <v>2.2935552873333331</v>
      </c>
      <c r="J306" s="47">
        <f t="shared" si="5"/>
        <v>1</v>
      </c>
      <c r="K306" s="45"/>
      <c r="L306" s="47"/>
      <c r="M306" s="46">
        <v>3.753107472133977E-2</v>
      </c>
      <c r="N306" s="48" t="s">
        <v>327</v>
      </c>
      <c r="V306" s="48" t="str">
        <f>VLOOKUP($A306,'[1]paired '!$A$4:$U$219,21,0)</f>
        <v>protection</v>
      </c>
    </row>
    <row r="307" spans="1:22" s="48" customFormat="1">
      <c r="A307" s="44" t="s">
        <v>51</v>
      </c>
      <c r="B307" s="45"/>
      <c r="C307" s="46"/>
      <c r="D307" s="47">
        <f t="shared" si="3"/>
        <v>0</v>
      </c>
      <c r="E307" s="45">
        <v>20154.36766966667</v>
      </c>
      <c r="F307" s="46">
        <v>900.1432781333333</v>
      </c>
      <c r="G307" s="47">
        <f t="shared" si="4"/>
        <v>1</v>
      </c>
      <c r="H307" s="45"/>
      <c r="I307" s="46"/>
      <c r="J307" s="47">
        <f t="shared" si="5"/>
        <v>0</v>
      </c>
      <c r="K307" s="45"/>
      <c r="L307" s="47">
        <v>4.4662442051610178E-2</v>
      </c>
      <c r="M307" s="46"/>
      <c r="N307" s="48" t="s">
        <v>52</v>
      </c>
      <c r="V307" s="48" t="str">
        <f>VLOOKUP($A307,'[1]paired '!$A$4:$U$219,21,0)</f>
        <v>protection</v>
      </c>
    </row>
    <row r="308" spans="1:22" s="48" customFormat="1">
      <c r="A308" s="44" t="s">
        <v>332</v>
      </c>
      <c r="B308" s="45"/>
      <c r="C308" s="46"/>
      <c r="D308" s="47">
        <f t="shared" si="3"/>
        <v>0</v>
      </c>
      <c r="E308" s="45">
        <v>250.07571703333335</v>
      </c>
      <c r="F308" s="46">
        <v>119.95451799666667</v>
      </c>
      <c r="G308" s="47">
        <f t="shared" si="4"/>
        <v>1</v>
      </c>
      <c r="H308" s="45"/>
      <c r="I308" s="46"/>
      <c r="J308" s="47">
        <f t="shared" si="5"/>
        <v>0</v>
      </c>
      <c r="K308" s="45"/>
      <c r="L308" s="47">
        <v>0.47967279438282112</v>
      </c>
      <c r="M308" s="46"/>
      <c r="N308" s="48" t="s">
        <v>333</v>
      </c>
      <c r="V308" s="48" t="str">
        <f>VLOOKUP($A308,'[1]paired '!$A$4:$U$219,21,0)</f>
        <v>signal transduction GA</v>
      </c>
    </row>
    <row r="309" spans="1:22" s="48" customFormat="1">
      <c r="A309" s="44" t="s">
        <v>60</v>
      </c>
      <c r="B309" s="45"/>
      <c r="C309" s="46"/>
      <c r="D309" s="47">
        <f t="shared" si="3"/>
        <v>0</v>
      </c>
      <c r="E309" s="45">
        <v>29508.030513333331</v>
      </c>
      <c r="F309" s="46">
        <v>247.72228079999999</v>
      </c>
      <c r="G309" s="47">
        <f t="shared" si="4"/>
        <v>1</v>
      </c>
      <c r="H309" s="45"/>
      <c r="I309" s="46"/>
      <c r="J309" s="47">
        <f t="shared" si="5"/>
        <v>0</v>
      </c>
      <c r="K309" s="45"/>
      <c r="L309" s="47">
        <v>8.3950801354927985E-3</v>
      </c>
      <c r="M309" s="46"/>
      <c r="N309" s="48" t="s">
        <v>61</v>
      </c>
      <c r="V309" s="48" t="str">
        <f>VLOOKUP($A309,'[1]paired '!$A$4:$U$219,21,0)</f>
        <v>signal transduction, cell surface receptor linked signaling pathway</v>
      </c>
    </row>
    <row r="310" spans="1:22" s="48" customFormat="1">
      <c r="A310" s="44" t="s">
        <v>62</v>
      </c>
      <c r="B310" s="45"/>
      <c r="C310" s="46"/>
      <c r="D310" s="47">
        <f t="shared" si="3"/>
        <v>0</v>
      </c>
      <c r="E310" s="45">
        <v>43862.734470333329</v>
      </c>
      <c r="F310" s="46">
        <v>1017.3648711666666</v>
      </c>
      <c r="G310" s="47">
        <f t="shared" si="4"/>
        <v>1</v>
      </c>
      <c r="H310" s="45"/>
      <c r="I310" s="46"/>
      <c r="J310" s="47">
        <f t="shared" si="5"/>
        <v>0</v>
      </c>
      <c r="K310" s="45"/>
      <c r="L310" s="47">
        <v>2.319428743902786E-2</v>
      </c>
      <c r="M310" s="46"/>
      <c r="N310" s="48" t="s">
        <v>63</v>
      </c>
      <c r="V310" s="48" t="str">
        <f>VLOOKUP($A310,'[1]paired '!$A$4:$U$219,21,0)</f>
        <v>stress response</v>
      </c>
    </row>
    <row r="311" spans="1:22" s="48" customFormat="1">
      <c r="A311" s="44" t="s">
        <v>66</v>
      </c>
      <c r="B311" s="45"/>
      <c r="C311" s="46"/>
      <c r="D311" s="47">
        <f t="shared" si="3"/>
        <v>0</v>
      </c>
      <c r="E311" s="45">
        <v>88191.431469999996</v>
      </c>
      <c r="F311" s="46">
        <v>249.88925326666666</v>
      </c>
      <c r="G311" s="47">
        <f t="shared" si="4"/>
        <v>1</v>
      </c>
      <c r="H311" s="45"/>
      <c r="I311" s="46"/>
      <c r="J311" s="47">
        <f t="shared" si="5"/>
        <v>0</v>
      </c>
      <c r="K311" s="45"/>
      <c r="L311" s="47">
        <v>2.8334867583102025E-3</v>
      </c>
      <c r="M311" s="46"/>
      <c r="N311" s="48" t="s">
        <v>67</v>
      </c>
      <c r="V311" s="48" t="str">
        <f>VLOOKUP($A311,'[1]paired '!$A$4:$U$219,21,0)</f>
        <v>stress response</v>
      </c>
    </row>
    <row r="312" spans="1:22" s="48" customFormat="1">
      <c r="A312" s="44" t="s">
        <v>339</v>
      </c>
      <c r="B312" s="45"/>
      <c r="C312" s="46"/>
      <c r="D312" s="47">
        <f t="shared" si="3"/>
        <v>0</v>
      </c>
      <c r="E312" s="45">
        <v>1661.4377553333334</v>
      </c>
      <c r="F312" s="46">
        <v>316.83556273333335</v>
      </c>
      <c r="G312" s="47">
        <f t="shared" si="4"/>
        <v>1</v>
      </c>
      <c r="H312" s="45"/>
      <c r="I312" s="46"/>
      <c r="J312" s="47">
        <f t="shared" si="5"/>
        <v>0</v>
      </c>
      <c r="K312" s="45"/>
      <c r="L312" s="47">
        <v>0.19069962850926472</v>
      </c>
      <c r="M312" s="46"/>
      <c r="N312" s="48" t="s">
        <v>340</v>
      </c>
      <c r="V312" s="48" t="str">
        <f>VLOOKUP($A312,'[1]paired '!$A$4:$U$219,21,0)</f>
        <v xml:space="preserve">stress response, unknown ? </v>
      </c>
    </row>
    <row r="313" spans="1:22" s="48" customFormat="1">
      <c r="A313" s="44" t="s">
        <v>68</v>
      </c>
      <c r="B313" s="45"/>
      <c r="C313" s="46"/>
      <c r="D313" s="47">
        <f t="shared" si="3"/>
        <v>0</v>
      </c>
      <c r="E313" s="45">
        <v>4037.7467976666667</v>
      </c>
      <c r="F313" s="46">
        <v>1531.2940960000003</v>
      </c>
      <c r="G313" s="47">
        <f t="shared" si="4"/>
        <v>1</v>
      </c>
      <c r="H313" s="45"/>
      <c r="I313" s="46"/>
      <c r="J313" s="47">
        <f t="shared" si="5"/>
        <v>0</v>
      </c>
      <c r="K313" s="45"/>
      <c r="L313" s="47">
        <v>0.37924470570688201</v>
      </c>
      <c r="M313" s="46"/>
      <c r="N313" s="48" t="s">
        <v>69</v>
      </c>
      <c r="V313" s="48" t="str">
        <f>VLOOKUP($A313,'[1]paired '!$A$4:$U$219,21,0)</f>
        <v>transcription</v>
      </c>
    </row>
    <row r="314" spans="1:22" s="48" customFormat="1">
      <c r="A314" s="44" t="s">
        <v>71</v>
      </c>
      <c r="B314" s="45"/>
      <c r="C314" s="46"/>
      <c r="D314" s="47">
        <f t="shared" si="3"/>
        <v>0</v>
      </c>
      <c r="E314" s="45">
        <v>30846.910223333336</v>
      </c>
      <c r="F314" s="46">
        <v>3935.3531310666663</v>
      </c>
      <c r="G314" s="47">
        <f t="shared" si="4"/>
        <v>1</v>
      </c>
      <c r="H314" s="45"/>
      <c r="I314" s="46"/>
      <c r="J314" s="47">
        <f t="shared" si="5"/>
        <v>0</v>
      </c>
      <c r="K314" s="45"/>
      <c r="L314" s="47">
        <v>0.1275768983854296</v>
      </c>
      <c r="M314" s="46"/>
      <c r="N314" s="48" t="s">
        <v>72</v>
      </c>
      <c r="V314" s="48" t="str">
        <f>VLOOKUP($A314,'[1]paired '!$A$4:$U$219,21,0)</f>
        <v>translation</v>
      </c>
    </row>
    <row r="315" spans="1:22" s="48" customFormat="1">
      <c r="A315" s="44" t="s">
        <v>78</v>
      </c>
      <c r="B315" s="45"/>
      <c r="C315" s="46"/>
      <c r="D315" s="47">
        <f t="shared" si="3"/>
        <v>0</v>
      </c>
      <c r="E315" s="45">
        <v>2332.8983853333334</v>
      </c>
      <c r="F315" s="46">
        <v>903.67335209999999</v>
      </c>
      <c r="G315" s="47">
        <f t="shared" si="4"/>
        <v>1</v>
      </c>
      <c r="H315" s="45"/>
      <c r="I315" s="46"/>
      <c r="J315" s="47">
        <f t="shared" si="5"/>
        <v>0</v>
      </c>
      <c r="K315" s="45"/>
      <c r="L315" s="47">
        <v>0.38736078595677015</v>
      </c>
      <c r="M315" s="46"/>
      <c r="N315" s="48" t="s">
        <v>79</v>
      </c>
      <c r="V315" s="48" t="str">
        <f>VLOOKUP($A315,'[1]paired '!$A$4:$U$219,21,0)</f>
        <v>transport</v>
      </c>
    </row>
    <row r="316" spans="1:22" s="48" customFormat="1">
      <c r="A316" s="44" t="s">
        <v>346</v>
      </c>
      <c r="B316" s="45"/>
      <c r="C316" s="46"/>
      <c r="D316" s="47">
        <f t="shared" si="3"/>
        <v>0</v>
      </c>
      <c r="E316" s="45">
        <v>3932.7259803333332</v>
      </c>
      <c r="F316" s="46">
        <v>1062.2520792333332</v>
      </c>
      <c r="G316" s="47">
        <f t="shared" si="4"/>
        <v>1</v>
      </c>
      <c r="H316" s="45"/>
      <c r="I316" s="46"/>
      <c r="J316" s="47">
        <f t="shared" si="5"/>
        <v>0</v>
      </c>
      <c r="K316" s="45"/>
      <c r="L316" s="47">
        <v>0.27010579545725127</v>
      </c>
      <c r="M316" s="46"/>
      <c r="N316" s="48" t="s">
        <v>347</v>
      </c>
      <c r="V316" s="48" t="str">
        <f>VLOOKUP($A316,'[1]paired '!$A$4:$U$219,21,0)</f>
        <v>transport</v>
      </c>
    </row>
    <row r="317" spans="1:22" s="48" customFormat="1">
      <c r="A317" s="44" t="s">
        <v>344</v>
      </c>
      <c r="B317" s="45"/>
      <c r="C317" s="46"/>
      <c r="D317" s="47">
        <f t="shared" si="3"/>
        <v>0</v>
      </c>
      <c r="E317" s="45">
        <v>23995.989316666662</v>
      </c>
      <c r="F317" s="46">
        <v>7480.9871486666671</v>
      </c>
      <c r="G317" s="47">
        <f t="shared" si="4"/>
        <v>1</v>
      </c>
      <c r="H317" s="45"/>
      <c r="I317" s="46"/>
      <c r="J317" s="47">
        <f t="shared" si="5"/>
        <v>0</v>
      </c>
      <c r="K317" s="45"/>
      <c r="L317" s="47">
        <v>0.31175989662033521</v>
      </c>
      <c r="M317" s="46"/>
      <c r="N317" s="48" t="s">
        <v>345</v>
      </c>
      <c r="V317" s="48" t="str">
        <f>VLOOKUP($A317,'[1]paired '!$A$4:$U$219,21,0)</f>
        <v>transport</v>
      </c>
    </row>
    <row r="318" spans="1:22" s="48" customFormat="1">
      <c r="A318" s="44" t="s">
        <v>351</v>
      </c>
      <c r="B318" s="45"/>
      <c r="C318" s="46"/>
      <c r="D318" s="47">
        <f t="shared" si="3"/>
        <v>0</v>
      </c>
      <c r="E318" s="45">
        <v>1231.3326193333332</v>
      </c>
      <c r="F318" s="46">
        <v>455.85380910000003</v>
      </c>
      <c r="G318" s="47">
        <f t="shared" si="4"/>
        <v>1</v>
      </c>
      <c r="H318" s="45"/>
      <c r="I318" s="46"/>
      <c r="J318" s="47">
        <f t="shared" si="5"/>
        <v>0</v>
      </c>
      <c r="K318" s="45"/>
      <c r="L318" s="47">
        <v>0.37021175427546776</v>
      </c>
      <c r="M318" s="46"/>
      <c r="N318" s="48" t="s">
        <v>352</v>
      </c>
      <c r="V318" s="48" t="str">
        <f>VLOOKUP($A318,'[1]paired '!$A$4:$U$219,21,0)</f>
        <v>transport membrane</v>
      </c>
    </row>
    <row r="319" spans="1:22" s="48" customFormat="1">
      <c r="A319" s="44" t="s">
        <v>348</v>
      </c>
      <c r="B319" s="45"/>
      <c r="C319" s="46"/>
      <c r="D319" s="47">
        <f t="shared" si="3"/>
        <v>0</v>
      </c>
      <c r="E319" s="45"/>
      <c r="F319" s="46"/>
      <c r="G319" s="47">
        <f t="shared" si="4"/>
        <v>0</v>
      </c>
      <c r="H319" s="45">
        <v>195.16899286666663</v>
      </c>
      <c r="I319" s="46">
        <v>93.199092399999998</v>
      </c>
      <c r="J319" s="47">
        <f t="shared" si="5"/>
        <v>1</v>
      </c>
      <c r="K319" s="45"/>
      <c r="L319" s="47"/>
      <c r="M319" s="46">
        <v>0.47753022153304192</v>
      </c>
      <c r="N319" s="48" t="s">
        <v>349</v>
      </c>
      <c r="V319" s="48" t="str">
        <f>VLOOKUP($A319,'[1]paired '!$A$4:$U$219,21,0)</f>
        <v>transport membrane</v>
      </c>
    </row>
    <row r="320" spans="1:22" s="48" customFormat="1">
      <c r="A320" s="44" t="s">
        <v>356</v>
      </c>
      <c r="B320" s="45"/>
      <c r="C320" s="46"/>
      <c r="D320" s="47">
        <f t="shared" si="3"/>
        <v>0</v>
      </c>
      <c r="E320" s="45">
        <v>262.03280660000001</v>
      </c>
      <c r="F320" s="46">
        <v>976.73979426666665</v>
      </c>
      <c r="G320" s="47">
        <f t="shared" si="4"/>
        <v>0</v>
      </c>
      <c r="H320" s="45"/>
      <c r="I320" s="46"/>
      <c r="J320" s="47">
        <f t="shared" si="5"/>
        <v>0</v>
      </c>
      <c r="K320" s="45"/>
      <c r="L320" s="47">
        <v>3.7275477332030631</v>
      </c>
      <c r="M320" s="46"/>
      <c r="N320" s="48" t="s">
        <v>357</v>
      </c>
      <c r="V320" s="48" t="str">
        <f>VLOOKUP($A320,'[1]paired '!$A$4:$U$219,21,0)</f>
        <v>unknown</v>
      </c>
    </row>
    <row r="321" spans="1:22" s="48" customFormat="1">
      <c r="A321" s="44" t="s">
        <v>354</v>
      </c>
      <c r="B321" s="45"/>
      <c r="C321" s="46"/>
      <c r="D321" s="47">
        <f t="shared" si="3"/>
        <v>0</v>
      </c>
      <c r="E321" s="45">
        <v>1066.4595339</v>
      </c>
      <c r="F321" s="46">
        <v>368.79030366666666</v>
      </c>
      <c r="G321" s="47">
        <f t="shared" si="4"/>
        <v>1</v>
      </c>
      <c r="H321" s="45"/>
      <c r="I321" s="46"/>
      <c r="J321" s="47">
        <f t="shared" si="5"/>
        <v>0</v>
      </c>
      <c r="K321" s="45"/>
      <c r="L321" s="47">
        <v>0.34580806110665563</v>
      </c>
      <c r="M321" s="46"/>
      <c r="N321" s="48" t="s">
        <v>355</v>
      </c>
      <c r="V321" s="48" t="str">
        <f>VLOOKUP($A321,'[1]paired '!$A$4:$U$219,21,0)</f>
        <v>unknown</v>
      </c>
    </row>
    <row r="322" spans="1:22" s="48" customFormat="1">
      <c r="A322" s="44" t="s">
        <v>88</v>
      </c>
      <c r="B322" s="45"/>
      <c r="C322" s="46"/>
      <c r="D322" s="47">
        <f t="shared" si="3"/>
        <v>0</v>
      </c>
      <c r="E322" s="45">
        <v>1688.8998449000001</v>
      </c>
      <c r="F322" s="46">
        <v>418.6444295666667</v>
      </c>
      <c r="G322" s="47">
        <f t="shared" si="4"/>
        <v>1</v>
      </c>
      <c r="H322" s="45"/>
      <c r="I322" s="46"/>
      <c r="J322" s="47">
        <f t="shared" si="5"/>
        <v>0</v>
      </c>
      <c r="K322" s="45"/>
      <c r="L322" s="47">
        <v>0.24787996211312027</v>
      </c>
      <c r="M322" s="46"/>
      <c r="N322" s="48" t="s">
        <v>89</v>
      </c>
      <c r="V322" s="48" t="str">
        <f>VLOOKUP($A322,'[1]paired '!$A$4:$U$219,21,0)</f>
        <v>unknown</v>
      </c>
    </row>
    <row r="323" spans="1:22" s="48" customFormat="1">
      <c r="A323" s="44" t="s">
        <v>91</v>
      </c>
      <c r="B323" s="45"/>
      <c r="C323" s="46"/>
      <c r="D323" s="47">
        <f t="shared" si="3"/>
        <v>0</v>
      </c>
      <c r="E323" s="45">
        <v>23443.335886666668</v>
      </c>
      <c r="F323" s="46">
        <v>283.70720963333332</v>
      </c>
      <c r="G323" s="47">
        <f t="shared" si="4"/>
        <v>1</v>
      </c>
      <c r="H323" s="45"/>
      <c r="I323" s="46"/>
      <c r="J323" s="47">
        <f t="shared" si="5"/>
        <v>0</v>
      </c>
      <c r="K323" s="45"/>
      <c r="L323" s="47">
        <v>1.2101827615526807E-2</v>
      </c>
      <c r="M323" s="46"/>
      <c r="N323" s="48" t="s">
        <v>92</v>
      </c>
      <c r="V323" s="48" t="str">
        <f>VLOOKUP($A323,'[1]paired '!$A$4:$U$219,21,0)</f>
        <v>unknown</v>
      </c>
    </row>
    <row r="324" spans="1:22" s="48" customFormat="1">
      <c r="A324" s="44" t="s">
        <v>64</v>
      </c>
      <c r="B324" s="45"/>
      <c r="C324" s="46"/>
      <c r="D324" s="47">
        <f t="shared" si="3"/>
        <v>0</v>
      </c>
      <c r="E324" s="45">
        <v>61899.185490000003</v>
      </c>
      <c r="F324" s="46">
        <v>241.09752056666665</v>
      </c>
      <c r="G324" s="47">
        <f t="shared" si="4"/>
        <v>1</v>
      </c>
      <c r="H324" s="45"/>
      <c r="I324" s="46"/>
      <c r="J324" s="47">
        <f t="shared" si="5"/>
        <v>0</v>
      </c>
      <c r="K324" s="45"/>
      <c r="L324" s="47">
        <v>3.8950031193159505E-3</v>
      </c>
      <c r="M324" s="46"/>
      <c r="N324" s="48" t="s">
        <v>65</v>
      </c>
      <c r="V324" s="48" t="str">
        <f>VLOOKUP($A324,'[1]paired '!$A$4:$U$219,21,0)</f>
        <v>unknown</v>
      </c>
    </row>
    <row r="325" spans="1:22" s="48" customFormat="1">
      <c r="A325" s="44" t="s">
        <v>358</v>
      </c>
      <c r="B325" s="45"/>
      <c r="C325" s="46"/>
      <c r="D325" s="47">
        <f t="shared" si="3"/>
        <v>0</v>
      </c>
      <c r="E325" s="45"/>
      <c r="F325" s="46"/>
      <c r="G325" s="47">
        <f t="shared" si="4"/>
        <v>0</v>
      </c>
      <c r="H325" s="45">
        <v>161.52499366666666</v>
      </c>
      <c r="I325" s="46">
        <v>47.475981646666668</v>
      </c>
      <c r="J325" s="47">
        <f t="shared" si="5"/>
        <v>1</v>
      </c>
      <c r="K325" s="45"/>
      <c r="L325" s="47"/>
      <c r="M325" s="46">
        <v>0.29392343914676849</v>
      </c>
      <c r="N325" s="48" t="s">
        <v>359</v>
      </c>
      <c r="V325" s="48" t="str">
        <f>VLOOKUP($A325,'[1]paired '!$A$4:$U$219,21,0)</f>
        <v>unknown</v>
      </c>
    </row>
    <row r="326" spans="1:22" s="48" customFormat="1">
      <c r="A326" s="44" t="s">
        <v>362</v>
      </c>
      <c r="B326" s="45"/>
      <c r="C326" s="46"/>
      <c r="D326" s="47">
        <f t="shared" si="3"/>
        <v>0</v>
      </c>
      <c r="E326" s="45"/>
      <c r="F326" s="46"/>
      <c r="G326" s="47">
        <f t="shared" si="4"/>
        <v>0</v>
      </c>
      <c r="H326" s="45">
        <v>178.63299629999997</v>
      </c>
      <c r="I326" s="46">
        <v>67.781322836666661</v>
      </c>
      <c r="J326" s="47">
        <f t="shared" si="5"/>
        <v>1</v>
      </c>
      <c r="K326" s="45"/>
      <c r="L326" s="47"/>
      <c r="M326" s="46">
        <v>0.37944458325511876</v>
      </c>
      <c r="N326" s="48" t="s">
        <v>363</v>
      </c>
      <c r="V326" s="48" t="str">
        <f>VLOOKUP($A326,'[1]paired '!$A$4:$U$219,21,0)</f>
        <v>unknown</v>
      </c>
    </row>
    <row r="327" spans="1:22" s="48" customFormat="1">
      <c r="A327" s="44" t="s">
        <v>364</v>
      </c>
      <c r="B327" s="45"/>
      <c r="C327" s="46"/>
      <c r="D327" s="47">
        <f t="shared" si="3"/>
        <v>0</v>
      </c>
      <c r="E327" s="45">
        <v>212.46739153333331</v>
      </c>
      <c r="F327" s="46">
        <v>967.25493173333325</v>
      </c>
      <c r="G327" s="47">
        <f t="shared" si="4"/>
        <v>0</v>
      </c>
      <c r="H327" s="45"/>
      <c r="I327" s="46"/>
      <c r="J327" s="47">
        <f t="shared" si="5"/>
        <v>0</v>
      </c>
      <c r="K327" s="45"/>
      <c r="L327" s="47">
        <v>4.552486500412388</v>
      </c>
      <c r="M327" s="46"/>
      <c r="N327" s="48" t="s">
        <v>365</v>
      </c>
      <c r="V327" s="48" t="str">
        <f>VLOOKUP($A327,'[1]paired '!$A$4:$U$219,21,0)</f>
        <v>unknown, tapetum specific</v>
      </c>
    </row>
    <row r="328" spans="1:22" s="43" customFormat="1">
      <c r="D328" s="42"/>
      <c r="G328" s="42"/>
      <c r="J328" s="42"/>
    </row>
    <row r="329" spans="1:22" s="43" customFormat="1">
      <c r="D329" s="42"/>
      <c r="G329" s="42"/>
      <c r="J329" s="42"/>
    </row>
    <row r="330" spans="1:22" s="43" customFormat="1">
      <c r="D330" s="42"/>
      <c r="G330" s="42"/>
      <c r="J330" s="42"/>
    </row>
    <row r="331" spans="1:22" s="43" customFormat="1">
      <c r="A331" s="43" t="s">
        <v>440</v>
      </c>
      <c r="B331" s="43" t="s">
        <v>3</v>
      </c>
      <c r="C331" s="43" t="s">
        <v>5</v>
      </c>
      <c r="D331" s="42" t="s">
        <v>368</v>
      </c>
      <c r="E331" s="43" t="s">
        <v>3</v>
      </c>
      <c r="F331" s="43" t="s">
        <v>7</v>
      </c>
      <c r="G331" s="42" t="s">
        <v>369</v>
      </c>
      <c r="H331" s="43" t="s">
        <v>5</v>
      </c>
      <c r="I331" s="43" t="s">
        <v>7</v>
      </c>
      <c r="J331" s="42" t="s">
        <v>370</v>
      </c>
    </row>
    <row r="332" spans="1:22" s="48" customFormat="1">
      <c r="A332" s="44" t="s">
        <v>386</v>
      </c>
      <c r="B332" s="45">
        <v>113.68745327333333</v>
      </c>
      <c r="C332" s="46">
        <v>1019.9317756666666</v>
      </c>
      <c r="D332" s="47">
        <f t="shared" ref="D332:D361" si="6">IF(B332&gt;C332,1,0)</f>
        <v>0</v>
      </c>
      <c r="E332" s="45"/>
      <c r="F332" s="46"/>
      <c r="G332" s="47">
        <f t="shared" ref="G332:G361" si="7">IF(E332&gt;F332,1,0)</f>
        <v>0</v>
      </c>
      <c r="H332" s="45">
        <v>1019.9317756666666</v>
      </c>
      <c r="I332" s="46">
        <v>183.45097783333335</v>
      </c>
      <c r="J332" s="47">
        <f t="shared" ref="J332:J361" si="8">IF(H332&gt;I332,1,0)</f>
        <v>1</v>
      </c>
      <c r="K332" s="45">
        <v>8.9713662000545753</v>
      </c>
      <c r="L332" s="47"/>
      <c r="M332" s="46">
        <v>0.17986593045738059</v>
      </c>
      <c r="N332" s="48" t="s">
        <v>387</v>
      </c>
      <c r="V332" s="48" t="str">
        <f>VLOOKUP($A332,'[1]paired '!$A$4:$U$219,21,0)</f>
        <v>oxidation reduction</v>
      </c>
    </row>
    <row r="333" spans="1:22" s="48" customFormat="1">
      <c r="A333" s="44" t="s">
        <v>384</v>
      </c>
      <c r="B333" s="45">
        <v>420.6385084333333</v>
      </c>
      <c r="C333" s="46">
        <v>1969.9738559999998</v>
      </c>
      <c r="D333" s="47">
        <f t="shared" si="6"/>
        <v>0</v>
      </c>
      <c r="E333" s="45">
        <v>420.6385084333333</v>
      </c>
      <c r="F333" s="46">
        <v>2483.0152703333333</v>
      </c>
      <c r="G333" s="47">
        <f t="shared" si="7"/>
        <v>0</v>
      </c>
      <c r="H333" s="45"/>
      <c r="I333" s="46"/>
      <c r="J333" s="47">
        <f t="shared" si="8"/>
        <v>0</v>
      </c>
      <c r="K333" s="45">
        <v>4.6832941266769907</v>
      </c>
      <c r="L333" s="47">
        <v>5.9029670858745558</v>
      </c>
      <c r="M333" s="46"/>
      <c r="N333" s="48" t="s">
        <v>385</v>
      </c>
      <c r="V333" s="48" t="str">
        <f>VLOOKUP($A333,'[1]paired '!$A$4:$U$219,21,0)</f>
        <v>metabolism</v>
      </c>
    </row>
    <row r="334" spans="1:22" s="48" customFormat="1">
      <c r="A334" s="44" t="s">
        <v>382</v>
      </c>
      <c r="B334" s="45">
        <v>626.79972580000003</v>
      </c>
      <c r="C334" s="46">
        <v>5426.4833980000003</v>
      </c>
      <c r="D334" s="47">
        <f t="shared" si="6"/>
        <v>0</v>
      </c>
      <c r="E334" s="45"/>
      <c r="F334" s="46"/>
      <c r="G334" s="47">
        <f t="shared" si="7"/>
        <v>0</v>
      </c>
      <c r="H334" s="45">
        <v>5426.4833980000003</v>
      </c>
      <c r="I334" s="46">
        <v>731.38362753333331</v>
      </c>
      <c r="J334" s="47">
        <f t="shared" si="8"/>
        <v>1</v>
      </c>
      <c r="K334" s="45">
        <v>8.6574437968587894</v>
      </c>
      <c r="L334" s="47"/>
      <c r="M334" s="46">
        <v>0.13478040452549694</v>
      </c>
      <c r="N334" s="48" t="s">
        <v>383</v>
      </c>
      <c r="V334" s="48" t="str">
        <f>VLOOKUP($A334,'[1]paired '!$A$4:$U$219,21,0)</f>
        <v>heat shock</v>
      </c>
    </row>
    <row r="335" spans="1:22" s="48" customFormat="1">
      <c r="A335" s="44" t="s">
        <v>380</v>
      </c>
      <c r="B335" s="45">
        <v>643.01531063333334</v>
      </c>
      <c r="C335" s="46">
        <v>6465.0660293333322</v>
      </c>
      <c r="D335" s="47">
        <f t="shared" si="6"/>
        <v>0</v>
      </c>
      <c r="E335" s="45"/>
      <c r="F335" s="46"/>
      <c r="G335" s="47">
        <f t="shared" si="7"/>
        <v>0</v>
      </c>
      <c r="H335" s="45">
        <v>6465.0660293333322</v>
      </c>
      <c r="I335" s="46">
        <v>1286.9535159999998</v>
      </c>
      <c r="J335" s="47">
        <f t="shared" si="8"/>
        <v>1</v>
      </c>
      <c r="K335" s="45">
        <v>10.054295632503075</v>
      </c>
      <c r="L335" s="47"/>
      <c r="M335" s="46">
        <v>0.19906270255567807</v>
      </c>
      <c r="N335" s="48" t="s">
        <v>381</v>
      </c>
      <c r="V335" s="48" t="str">
        <f>VLOOKUP($A335,'[1]paired '!$A$4:$U$219,21,0)</f>
        <v>oxidation reduction</v>
      </c>
    </row>
    <row r="336" spans="1:22" s="48" customFormat="1">
      <c r="A336" s="44" t="s">
        <v>378</v>
      </c>
      <c r="B336" s="45">
        <v>687.49011683333322</v>
      </c>
      <c r="C336" s="46">
        <v>1742.5674506666667</v>
      </c>
      <c r="D336" s="47">
        <f t="shared" si="6"/>
        <v>0</v>
      </c>
      <c r="E336" s="45"/>
      <c r="F336" s="46"/>
      <c r="G336" s="47">
        <f t="shared" si="7"/>
        <v>0</v>
      </c>
      <c r="H336" s="45"/>
      <c r="I336" s="46"/>
      <c r="J336" s="47">
        <f t="shared" si="8"/>
        <v>0</v>
      </c>
      <c r="K336" s="45">
        <v>2.5346800019368332</v>
      </c>
      <c r="L336" s="47"/>
      <c r="M336" s="46"/>
      <c r="N336" s="48" t="s">
        <v>379</v>
      </c>
      <c r="V336" s="48" t="str">
        <f>VLOOKUP($A336,'[1]paired '!$A$4:$U$219,21,0)</f>
        <v>oxidation reduction</v>
      </c>
    </row>
    <row r="337" spans="1:22" s="48" customFormat="1">
      <c r="A337" s="44" t="s">
        <v>376</v>
      </c>
      <c r="B337" s="45">
        <v>1753.9389903333333</v>
      </c>
      <c r="C337" s="46">
        <v>9902.2708766666674</v>
      </c>
      <c r="D337" s="47">
        <f t="shared" si="6"/>
        <v>0</v>
      </c>
      <c r="E337" s="45"/>
      <c r="F337" s="46"/>
      <c r="G337" s="47">
        <f t="shared" si="7"/>
        <v>0</v>
      </c>
      <c r="H337" s="45">
        <v>9902.2708766666674</v>
      </c>
      <c r="I337" s="46">
        <v>2020.0388316666667</v>
      </c>
      <c r="J337" s="47">
        <f t="shared" si="8"/>
        <v>1</v>
      </c>
      <c r="K337" s="45">
        <v>5.6457327941519546</v>
      </c>
      <c r="L337" s="47"/>
      <c r="M337" s="46">
        <v>0.20399753317459826</v>
      </c>
      <c r="N337" s="48" t="s">
        <v>377</v>
      </c>
      <c r="V337" s="48" t="str">
        <f>VLOOKUP($A337,'[1]paired '!$A$4:$U$219,21,0)</f>
        <v>heat shock</v>
      </c>
    </row>
    <row r="338" spans="1:22" s="48" customFormat="1">
      <c r="A338" s="44" t="s">
        <v>374</v>
      </c>
      <c r="B338" s="45">
        <v>3483.6365863333335</v>
      </c>
      <c r="C338" s="46">
        <v>9241.2599026666667</v>
      </c>
      <c r="D338" s="47">
        <f t="shared" si="6"/>
        <v>0</v>
      </c>
      <c r="E338" s="45"/>
      <c r="F338" s="46"/>
      <c r="G338" s="47">
        <f t="shared" si="7"/>
        <v>0</v>
      </c>
      <c r="H338" s="45"/>
      <c r="I338" s="46"/>
      <c r="J338" s="47">
        <f t="shared" si="8"/>
        <v>0</v>
      </c>
      <c r="K338" s="45">
        <v>2.6527623285738486</v>
      </c>
      <c r="L338" s="47"/>
      <c r="M338" s="46"/>
      <c r="N338" s="48" t="s">
        <v>375</v>
      </c>
      <c r="V338" s="48" t="str">
        <f>VLOOKUP($A338,'[1]paired '!$A$4:$U$219,21,0)</f>
        <v xml:space="preserve">transport </v>
      </c>
    </row>
    <row r="339" spans="1:22" s="48" customFormat="1">
      <c r="A339" s="44" t="s">
        <v>388</v>
      </c>
      <c r="B339" s="45"/>
      <c r="C339" s="46"/>
      <c r="D339" s="47">
        <f t="shared" si="6"/>
        <v>0</v>
      </c>
      <c r="E339" s="45"/>
      <c r="F339" s="46"/>
      <c r="G339" s="47">
        <f t="shared" si="7"/>
        <v>0</v>
      </c>
      <c r="H339" s="45">
        <v>580.55715746666658</v>
      </c>
      <c r="I339" s="46">
        <v>272.97562740000001</v>
      </c>
      <c r="J339" s="47">
        <f t="shared" si="8"/>
        <v>1</v>
      </c>
      <c r="K339" s="45"/>
      <c r="L339" s="47"/>
      <c r="M339" s="46">
        <v>0.47019595553892252</v>
      </c>
      <c r="N339" s="48" t="s">
        <v>389</v>
      </c>
      <c r="V339" s="48" t="s">
        <v>15</v>
      </c>
    </row>
    <row r="340" spans="1:22" s="48" customFormat="1">
      <c r="A340" s="44" t="s">
        <v>390</v>
      </c>
      <c r="B340" s="45"/>
      <c r="C340" s="46"/>
      <c r="D340" s="47">
        <f t="shared" si="6"/>
        <v>0</v>
      </c>
      <c r="E340" s="45"/>
      <c r="F340" s="46"/>
      <c r="G340" s="47">
        <f t="shared" si="7"/>
        <v>0</v>
      </c>
      <c r="H340" s="45">
        <v>584.45597913333336</v>
      </c>
      <c r="I340" s="46">
        <v>1949.9163276666666</v>
      </c>
      <c r="J340" s="47">
        <f t="shared" si="8"/>
        <v>0</v>
      </c>
      <c r="K340" s="45"/>
      <c r="L340" s="47"/>
      <c r="M340" s="46">
        <v>3.3362928899420625</v>
      </c>
      <c r="N340" s="48" t="s">
        <v>391</v>
      </c>
      <c r="V340" s="48" t="str">
        <f>VLOOKUP($A340,'[1]paired '!$A$4:$U$219,21,0)</f>
        <v>development</v>
      </c>
    </row>
    <row r="341" spans="1:22" s="48" customFormat="1">
      <c r="A341" s="44" t="s">
        <v>392</v>
      </c>
      <c r="B341" s="45"/>
      <c r="C341" s="46"/>
      <c r="D341" s="47">
        <f t="shared" si="6"/>
        <v>0</v>
      </c>
      <c r="E341" s="45"/>
      <c r="F341" s="46"/>
      <c r="G341" s="47">
        <f t="shared" si="7"/>
        <v>0</v>
      </c>
      <c r="H341" s="45">
        <v>164.86063059666668</v>
      </c>
      <c r="I341" s="46">
        <v>127.47874856666665</v>
      </c>
      <c r="J341" s="47">
        <f t="shared" si="8"/>
        <v>1</v>
      </c>
      <c r="K341" s="45"/>
      <c r="L341" s="47"/>
      <c r="M341" s="46">
        <v>0.77325161322805314</v>
      </c>
      <c r="N341" s="48" t="s">
        <v>393</v>
      </c>
      <c r="V341" s="48" t="str">
        <f>VLOOKUP($A341,'[1]paired '!$A$4:$U$219,21,0)</f>
        <v>development, cell wall organization</v>
      </c>
    </row>
    <row r="342" spans="1:22" s="48" customFormat="1">
      <c r="A342" s="44" t="s">
        <v>397</v>
      </c>
      <c r="B342" s="45"/>
      <c r="C342" s="46"/>
      <c r="D342" s="47">
        <f t="shared" si="6"/>
        <v>0</v>
      </c>
      <c r="E342" s="45"/>
      <c r="F342" s="46"/>
      <c r="G342" s="47">
        <f t="shared" si="7"/>
        <v>0</v>
      </c>
      <c r="H342" s="45">
        <v>4948.8604376666663</v>
      </c>
      <c r="I342" s="46">
        <v>1688.2359530000001</v>
      </c>
      <c r="J342" s="47">
        <f t="shared" si="8"/>
        <v>1</v>
      </c>
      <c r="K342" s="45"/>
      <c r="L342" s="47"/>
      <c r="M342" s="46">
        <v>0.34113630284469793</v>
      </c>
      <c r="N342" s="48" t="s">
        <v>398</v>
      </c>
      <c r="V342" s="48" t="str">
        <f>VLOOKUP($A342,'[1]paired '!$A$4:$U$219,21,0)</f>
        <v>heat shock</v>
      </c>
    </row>
    <row r="343" spans="1:22" s="48" customFormat="1">
      <c r="A343" s="44" t="s">
        <v>399</v>
      </c>
      <c r="B343" s="45"/>
      <c r="C343" s="46"/>
      <c r="D343" s="47">
        <f t="shared" si="6"/>
        <v>0</v>
      </c>
      <c r="E343" s="45"/>
      <c r="F343" s="46"/>
      <c r="G343" s="47">
        <f t="shared" si="7"/>
        <v>0</v>
      </c>
      <c r="H343" s="45">
        <v>194.03021201333334</v>
      </c>
      <c r="I343" s="46">
        <v>101.40455531666667</v>
      </c>
      <c r="J343" s="47">
        <f t="shared" si="8"/>
        <v>1</v>
      </c>
      <c r="K343" s="45"/>
      <c r="L343" s="47"/>
      <c r="M343" s="46">
        <v>0.52262250432266888</v>
      </c>
      <c r="N343" s="48" t="s">
        <v>400</v>
      </c>
      <c r="V343" s="48" t="str">
        <f>VLOOKUP($A343,'[1]paired '!$A$4:$U$219,21,0)</f>
        <v>heat shock</v>
      </c>
    </row>
    <row r="344" spans="1:22" s="48" customFormat="1">
      <c r="A344" s="44" t="s">
        <v>395</v>
      </c>
      <c r="B344" s="45"/>
      <c r="C344" s="46"/>
      <c r="D344" s="47">
        <f t="shared" si="6"/>
        <v>0</v>
      </c>
      <c r="E344" s="45">
        <v>704.81657360000008</v>
      </c>
      <c r="F344" s="46">
        <v>3831.9522653333333</v>
      </c>
      <c r="G344" s="47">
        <f t="shared" si="7"/>
        <v>0</v>
      </c>
      <c r="H344" s="45"/>
      <c r="I344" s="46"/>
      <c r="J344" s="47">
        <f t="shared" si="8"/>
        <v>0</v>
      </c>
      <c r="K344" s="45"/>
      <c r="L344" s="47">
        <v>5.4368078289658044</v>
      </c>
      <c r="M344" s="46"/>
      <c r="N344" s="48" t="s">
        <v>396</v>
      </c>
      <c r="V344" s="48" t="str">
        <f>VLOOKUP($A344,'[1]paired '!$A$4:$U$219,21,0)</f>
        <v>heat shock</v>
      </c>
    </row>
    <row r="345" spans="1:22" s="48" customFormat="1">
      <c r="A345" s="44" t="s">
        <v>401</v>
      </c>
      <c r="B345" s="45"/>
      <c r="C345" s="46"/>
      <c r="D345" s="47">
        <f t="shared" si="6"/>
        <v>0</v>
      </c>
      <c r="E345" s="45">
        <v>1834.6072039999999</v>
      </c>
      <c r="F345" s="46">
        <v>6307.126534</v>
      </c>
      <c r="G345" s="47">
        <f t="shared" si="7"/>
        <v>0</v>
      </c>
      <c r="H345" s="45"/>
      <c r="I345" s="46"/>
      <c r="J345" s="47">
        <f t="shared" si="8"/>
        <v>0</v>
      </c>
      <c r="K345" s="45"/>
      <c r="L345" s="47">
        <v>3.4378620776417708</v>
      </c>
      <c r="M345" s="46"/>
      <c r="N345" s="48" t="s">
        <v>402</v>
      </c>
      <c r="V345" s="48" t="str">
        <f>VLOOKUP($A345,'[1]paired '!$A$4:$U$219,21,0)</f>
        <v>metabolism</v>
      </c>
    </row>
    <row r="346" spans="1:22" s="48" customFormat="1">
      <c r="A346" s="44" t="s">
        <v>403</v>
      </c>
      <c r="B346" s="45"/>
      <c r="C346" s="46"/>
      <c r="D346" s="47">
        <f t="shared" si="6"/>
        <v>0</v>
      </c>
      <c r="E346" s="45"/>
      <c r="F346" s="46"/>
      <c r="G346" s="47">
        <f t="shared" si="7"/>
        <v>0</v>
      </c>
      <c r="H346" s="45">
        <v>692.04681783333342</v>
      </c>
      <c r="I346" s="46">
        <v>1637.4345603333334</v>
      </c>
      <c r="J346" s="47">
        <f t="shared" si="8"/>
        <v>0</v>
      </c>
      <c r="K346" s="45"/>
      <c r="L346" s="47"/>
      <c r="M346" s="46">
        <v>2.3660748350231979</v>
      </c>
      <c r="N346" s="48" t="s">
        <v>404</v>
      </c>
      <c r="V346" s="48" t="str">
        <f>VLOOKUP($A346,'[1]paired '!$A$4:$U$219,21,0)</f>
        <v>oxidation reduction</v>
      </c>
    </row>
    <row r="347" spans="1:22" s="48" customFormat="1">
      <c r="A347" s="44" t="s">
        <v>405</v>
      </c>
      <c r="B347" s="45"/>
      <c r="C347" s="46"/>
      <c r="D347" s="47">
        <f t="shared" si="6"/>
        <v>0</v>
      </c>
      <c r="E347" s="45"/>
      <c r="F347" s="46"/>
      <c r="G347" s="47">
        <f t="shared" si="7"/>
        <v>0</v>
      </c>
      <c r="H347" s="45">
        <v>370.72327923333336</v>
      </c>
      <c r="I347" s="46">
        <v>180.3365718</v>
      </c>
      <c r="J347" s="47">
        <f t="shared" si="8"/>
        <v>1</v>
      </c>
      <c r="K347" s="45"/>
      <c r="L347" s="47"/>
      <c r="M347" s="46">
        <v>0.4864452326083793</v>
      </c>
      <c r="N347" s="48" t="s">
        <v>406</v>
      </c>
      <c r="V347" s="48" t="str">
        <f>VLOOKUP($A347,'[1]paired '!$A$4:$U$219,21,0)</f>
        <v>photosynthesis</v>
      </c>
    </row>
    <row r="348" spans="1:22" s="48" customFormat="1">
      <c r="A348" s="44" t="s">
        <v>407</v>
      </c>
      <c r="B348" s="45"/>
      <c r="C348" s="46"/>
      <c r="D348" s="47">
        <f t="shared" si="6"/>
        <v>0</v>
      </c>
      <c r="E348" s="45"/>
      <c r="F348" s="46"/>
      <c r="G348" s="47">
        <f t="shared" si="7"/>
        <v>0</v>
      </c>
      <c r="H348" s="45">
        <v>4722.7752733333327</v>
      </c>
      <c r="I348" s="46">
        <v>1780.3599523333332</v>
      </c>
      <c r="J348" s="47">
        <f t="shared" si="8"/>
        <v>1</v>
      </c>
      <c r="K348" s="45"/>
      <c r="L348" s="47"/>
      <c r="M348" s="46">
        <v>0.37697325180513108</v>
      </c>
      <c r="N348" s="48" t="s">
        <v>408</v>
      </c>
      <c r="V348" s="48" t="str">
        <f>VLOOKUP($A348,'[1]paired '!$A$4:$U$219,21,0)</f>
        <v>photosynthesis</v>
      </c>
    </row>
    <row r="349" spans="1:22" s="48" customFormat="1">
      <c r="A349" s="44" t="s">
        <v>409</v>
      </c>
      <c r="B349" s="45"/>
      <c r="C349" s="46"/>
      <c r="D349" s="47">
        <f t="shared" si="6"/>
        <v>0</v>
      </c>
      <c r="E349" s="45"/>
      <c r="F349" s="46"/>
      <c r="G349" s="47">
        <f t="shared" si="7"/>
        <v>0</v>
      </c>
      <c r="H349" s="45">
        <v>6621.3199026666662</v>
      </c>
      <c r="I349" s="46">
        <v>2678.0161866666663</v>
      </c>
      <c r="J349" s="47">
        <f t="shared" si="8"/>
        <v>1</v>
      </c>
      <c r="K349" s="45"/>
      <c r="L349" s="47"/>
      <c r="M349" s="46">
        <v>0.40445352679427615</v>
      </c>
      <c r="N349" s="48" t="s">
        <v>410</v>
      </c>
      <c r="V349" s="48" t="str">
        <f>VLOOKUP($A349,'[1]paired '!$A$4:$U$219,21,0)</f>
        <v>photosynthesis</v>
      </c>
    </row>
    <row r="350" spans="1:22" s="48" customFormat="1">
      <c r="A350" s="44" t="s">
        <v>411</v>
      </c>
      <c r="B350" s="45"/>
      <c r="C350" s="46"/>
      <c r="D350" s="47">
        <f t="shared" si="6"/>
        <v>0</v>
      </c>
      <c r="E350" s="45"/>
      <c r="F350" s="46"/>
      <c r="G350" s="47">
        <f t="shared" si="7"/>
        <v>0</v>
      </c>
      <c r="H350" s="45">
        <v>193.36495298666668</v>
      </c>
      <c r="I350" s="46">
        <v>79.725515729999998</v>
      </c>
      <c r="J350" s="47">
        <f t="shared" si="8"/>
        <v>1</v>
      </c>
      <c r="K350" s="45"/>
      <c r="L350" s="47"/>
      <c r="M350" s="46">
        <v>0.41230592461860144</v>
      </c>
      <c r="N350" s="48" t="s">
        <v>412</v>
      </c>
      <c r="V350" s="48" t="str">
        <f>VLOOKUP($A350,'[1]paired '!$A$4:$U$219,21,0)</f>
        <v>protection</v>
      </c>
    </row>
    <row r="351" spans="1:22" s="48" customFormat="1">
      <c r="A351" s="44" t="s">
        <v>413</v>
      </c>
      <c r="B351" s="45"/>
      <c r="C351" s="46"/>
      <c r="D351" s="47">
        <f t="shared" si="6"/>
        <v>0</v>
      </c>
      <c r="E351" s="45">
        <v>849.96812506666674</v>
      </c>
      <c r="F351" s="46">
        <v>6893.0869186666669</v>
      </c>
      <c r="G351" s="47">
        <f t="shared" si="7"/>
        <v>0</v>
      </c>
      <c r="H351" s="45"/>
      <c r="I351" s="46"/>
      <c r="J351" s="47">
        <f t="shared" si="8"/>
        <v>0</v>
      </c>
      <c r="K351" s="45"/>
      <c r="L351" s="47">
        <v>8.1098181395049505</v>
      </c>
      <c r="M351" s="46"/>
      <c r="N351" s="48" t="s">
        <v>414</v>
      </c>
      <c r="V351" s="48" t="str">
        <f>VLOOKUP($A351,'[1]paired '!$A$4:$U$219,21,0)</f>
        <v>protection</v>
      </c>
    </row>
    <row r="352" spans="1:22" s="48" customFormat="1">
      <c r="A352" s="44" t="s">
        <v>415</v>
      </c>
      <c r="B352" s="45"/>
      <c r="C352" s="46"/>
      <c r="D352" s="47">
        <f t="shared" si="6"/>
        <v>0</v>
      </c>
      <c r="E352" s="45">
        <v>802.37478066666665</v>
      </c>
      <c r="F352" s="46">
        <v>2580.8094883333333</v>
      </c>
      <c r="G352" s="47">
        <f t="shared" si="7"/>
        <v>0</v>
      </c>
      <c r="H352" s="45"/>
      <c r="I352" s="46"/>
      <c r="J352" s="47">
        <f t="shared" si="8"/>
        <v>0</v>
      </c>
      <c r="K352" s="45"/>
      <c r="L352" s="47">
        <v>3.2164638651641368</v>
      </c>
      <c r="M352" s="46"/>
      <c r="N352" s="48" t="s">
        <v>416</v>
      </c>
      <c r="V352" s="48" t="str">
        <f>VLOOKUP($A352,'[1]paired '!$A$4:$U$219,21,0)</f>
        <v>protection proline metabolism</v>
      </c>
    </row>
    <row r="353" spans="1:22" s="48" customFormat="1">
      <c r="A353" s="44" t="s">
        <v>422</v>
      </c>
      <c r="B353" s="45"/>
      <c r="C353" s="46"/>
      <c r="D353" s="47">
        <f t="shared" si="6"/>
        <v>0</v>
      </c>
      <c r="E353" s="45"/>
      <c r="F353" s="46"/>
      <c r="G353" s="47">
        <f t="shared" si="7"/>
        <v>0</v>
      </c>
      <c r="H353" s="45">
        <v>2914.1112213333331</v>
      </c>
      <c r="I353" s="46">
        <v>56633.400010000005</v>
      </c>
      <c r="J353" s="47">
        <f t="shared" si="8"/>
        <v>0</v>
      </c>
      <c r="K353" s="45"/>
      <c r="L353" s="47"/>
      <c r="M353" s="46">
        <v>19.434193038139345</v>
      </c>
      <c r="N353" s="48" t="s">
        <v>423</v>
      </c>
      <c r="V353" s="48" t="str">
        <f>VLOOKUP($A353,'[1]paired '!$A$4:$U$219,21,0)</f>
        <v>stress response</v>
      </c>
    </row>
    <row r="354" spans="1:22" s="48" customFormat="1">
      <c r="A354" s="44" t="s">
        <v>418</v>
      </c>
      <c r="B354" s="45"/>
      <c r="C354" s="46"/>
      <c r="D354" s="47">
        <f t="shared" si="6"/>
        <v>0</v>
      </c>
      <c r="E354" s="45">
        <v>1624.0391</v>
      </c>
      <c r="F354" s="46">
        <v>10277.966930000001</v>
      </c>
      <c r="G354" s="47">
        <f t="shared" si="7"/>
        <v>0</v>
      </c>
      <c r="H354" s="45"/>
      <c r="I354" s="46"/>
      <c r="J354" s="47">
        <f t="shared" si="8"/>
        <v>0</v>
      </c>
      <c r="K354" s="45"/>
      <c r="L354" s="47">
        <v>6.3286449999879935</v>
      </c>
      <c r="M354" s="46"/>
      <c r="N354" s="48" t="s">
        <v>419</v>
      </c>
      <c r="V354" s="48" t="str">
        <f>VLOOKUP($A354,'[1]paired '!$A$4:$U$219,21,0)</f>
        <v>stress response</v>
      </c>
    </row>
    <row r="355" spans="1:22" s="48" customFormat="1">
      <c r="A355" s="44" t="s">
        <v>420</v>
      </c>
      <c r="B355" s="45"/>
      <c r="C355" s="46"/>
      <c r="D355" s="47">
        <f t="shared" si="6"/>
        <v>0</v>
      </c>
      <c r="E355" s="45">
        <v>621.81607316666668</v>
      </c>
      <c r="F355" s="46">
        <v>5056.7552439999999</v>
      </c>
      <c r="G355" s="47">
        <f t="shared" si="7"/>
        <v>0</v>
      </c>
      <c r="H355" s="45"/>
      <c r="I355" s="46"/>
      <c r="J355" s="47">
        <f t="shared" si="8"/>
        <v>0</v>
      </c>
      <c r="K355" s="45"/>
      <c r="L355" s="47">
        <v>8.1322363030082485</v>
      </c>
      <c r="M355" s="46"/>
      <c r="N355" s="48" t="s">
        <v>421</v>
      </c>
      <c r="V355" s="48" t="str">
        <f>VLOOKUP($A355,'[1]paired '!$A$4:$U$219,21,0)</f>
        <v>stress response</v>
      </c>
    </row>
    <row r="356" spans="1:22" s="48" customFormat="1">
      <c r="A356" s="44" t="s">
        <v>424</v>
      </c>
      <c r="B356" s="45"/>
      <c r="C356" s="46"/>
      <c r="D356" s="47">
        <f t="shared" si="6"/>
        <v>0</v>
      </c>
      <c r="E356" s="45"/>
      <c r="F356" s="46"/>
      <c r="G356" s="47">
        <f t="shared" si="7"/>
        <v>0</v>
      </c>
      <c r="H356" s="45">
        <v>129.36508791333335</v>
      </c>
      <c r="I356" s="46">
        <v>88.186019830000006</v>
      </c>
      <c r="J356" s="47">
        <f t="shared" si="8"/>
        <v>1</v>
      </c>
      <c r="K356" s="45"/>
      <c r="L356" s="47"/>
      <c r="M356" s="46">
        <v>0.68168329842653697</v>
      </c>
      <c r="N356" s="48" t="s">
        <v>425</v>
      </c>
      <c r="V356" s="48" t="str">
        <f>VLOOKUP($A356,'[1]paired '!$A$4:$U$219,21,0)</f>
        <v>transcription</v>
      </c>
    </row>
    <row r="357" spans="1:22" s="48" customFormat="1">
      <c r="A357" s="44" t="s">
        <v>426</v>
      </c>
      <c r="B357" s="45"/>
      <c r="C357" s="46"/>
      <c r="D357" s="47">
        <f t="shared" si="6"/>
        <v>0</v>
      </c>
      <c r="E357" s="45">
        <v>26068.495656666666</v>
      </c>
      <c r="F357" s="46">
        <v>4342.0366656666665</v>
      </c>
      <c r="G357" s="47">
        <f t="shared" si="7"/>
        <v>1</v>
      </c>
      <c r="H357" s="45"/>
      <c r="I357" s="46"/>
      <c r="J357" s="47">
        <f t="shared" si="8"/>
        <v>0</v>
      </c>
      <c r="K357" s="45"/>
      <c r="L357" s="47">
        <v>0.16656260962861696</v>
      </c>
      <c r="M357" s="46"/>
      <c r="N357" s="48" t="s">
        <v>427</v>
      </c>
      <c r="V357" s="48" t="str">
        <f>VLOOKUP($A357,'[1]paired '!$A$4:$U$219,21,0)</f>
        <v>transport lipid</v>
      </c>
    </row>
    <row r="358" spans="1:22" s="48" customFormat="1">
      <c r="A358" s="44" t="s">
        <v>429</v>
      </c>
      <c r="B358" s="45"/>
      <c r="C358" s="46"/>
      <c r="D358" s="47">
        <f t="shared" si="6"/>
        <v>0</v>
      </c>
      <c r="E358" s="45"/>
      <c r="F358" s="46"/>
      <c r="G358" s="47">
        <f t="shared" si="7"/>
        <v>0</v>
      </c>
      <c r="H358" s="45">
        <v>183.22890237133333</v>
      </c>
      <c r="I358" s="46">
        <v>90.053503896666655</v>
      </c>
      <c r="J358" s="47">
        <f t="shared" si="8"/>
        <v>1</v>
      </c>
      <c r="K358" s="45"/>
      <c r="L358" s="47"/>
      <c r="M358" s="46">
        <v>0.4914808893749929</v>
      </c>
      <c r="N358" s="48" t="s">
        <v>430</v>
      </c>
      <c r="V358" s="48" t="str">
        <f>VLOOKUP($A358,'[1]paired '!$A$4:$U$219,21,0)</f>
        <v>unknown ?</v>
      </c>
    </row>
    <row r="359" spans="1:22" s="48" customFormat="1">
      <c r="A359" s="44" t="s">
        <v>432</v>
      </c>
      <c r="B359" s="45"/>
      <c r="C359" s="46"/>
      <c r="D359" s="47">
        <f t="shared" si="6"/>
        <v>0</v>
      </c>
      <c r="E359" s="45"/>
      <c r="F359" s="46"/>
      <c r="G359" s="47">
        <f t="shared" si="7"/>
        <v>0</v>
      </c>
      <c r="H359" s="45">
        <v>171.661285736</v>
      </c>
      <c r="I359" s="46">
        <v>76.706299813333331</v>
      </c>
      <c r="J359" s="47">
        <f t="shared" si="8"/>
        <v>1</v>
      </c>
      <c r="K359" s="45"/>
      <c r="L359" s="47"/>
      <c r="M359" s="46">
        <v>0.44684682096172162</v>
      </c>
      <c r="N359" s="48" t="s">
        <v>433</v>
      </c>
      <c r="V359" s="48" t="str">
        <f>VLOOKUP($A359,'[1]paired '!$A$4:$U$219,21,0)</f>
        <v>unknown ?</v>
      </c>
    </row>
    <row r="360" spans="1:22" s="48" customFormat="1">
      <c r="A360" s="44" t="s">
        <v>434</v>
      </c>
      <c r="B360" s="45"/>
      <c r="C360" s="46"/>
      <c r="D360" s="47">
        <f t="shared" si="6"/>
        <v>0</v>
      </c>
      <c r="E360" s="45"/>
      <c r="F360" s="46"/>
      <c r="G360" s="47">
        <f t="shared" si="7"/>
        <v>0</v>
      </c>
      <c r="H360" s="45">
        <v>193.07417526666666</v>
      </c>
      <c r="I360" s="46">
        <v>75.627477856666658</v>
      </c>
      <c r="J360" s="47">
        <f t="shared" si="8"/>
        <v>1</v>
      </c>
      <c r="K360" s="45"/>
      <c r="L360" s="47"/>
      <c r="M360" s="46">
        <v>0.39170167502832981</v>
      </c>
      <c r="N360" s="48" t="s">
        <v>435</v>
      </c>
      <c r="V360" s="48" t="str">
        <f>VLOOKUP($A360,'[1]paired '!$A$4:$U$219,21,0)</f>
        <v>unknown ?</v>
      </c>
    </row>
    <row r="361" spans="1:22" s="48" customFormat="1">
      <c r="A361" s="44" t="s">
        <v>436</v>
      </c>
      <c r="B361" s="45"/>
      <c r="C361" s="46"/>
      <c r="D361" s="47">
        <f t="shared" si="6"/>
        <v>0</v>
      </c>
      <c r="E361" s="45">
        <v>683.36447193333333</v>
      </c>
      <c r="F361" s="46">
        <v>2690.6820130000001</v>
      </c>
      <c r="G361" s="47">
        <f t="shared" si="7"/>
        <v>0</v>
      </c>
      <c r="H361" s="45"/>
      <c r="I361" s="46"/>
      <c r="J361" s="47">
        <f t="shared" si="8"/>
        <v>0</v>
      </c>
      <c r="K361" s="45"/>
      <c r="L361" s="47">
        <v>3.9374040113435891</v>
      </c>
      <c r="M361" s="46"/>
      <c r="N361" s="48" t="s">
        <v>89</v>
      </c>
      <c r="V361" s="48" t="str">
        <f>VLOOKUP($A361,'[1]paired '!$A$4:$U$219,21,0)</f>
        <v>unknown ?</v>
      </c>
    </row>
    <row r="362" spans="1:22" s="58" customFormat="1" ht="15">
      <c r="D362" s="42"/>
      <c r="G362" s="42"/>
      <c r="J362" s="42"/>
    </row>
    <row r="363" spans="1:22" customFormat="1" ht="15">
      <c r="D363" s="42"/>
      <c r="G363" s="42"/>
      <c r="J363" s="42"/>
    </row>
    <row r="364" spans="1:22" s="43" customFormat="1">
      <c r="A364" s="43" t="s">
        <v>441</v>
      </c>
      <c r="B364" s="43" t="s">
        <v>442</v>
      </c>
      <c r="C364" s="43" t="s">
        <v>443</v>
      </c>
      <c r="D364" s="42" t="s">
        <v>444</v>
      </c>
      <c r="E364" s="43" t="s">
        <v>445</v>
      </c>
      <c r="F364" s="43" t="s">
        <v>446</v>
      </c>
      <c r="G364" s="42">
        <f t="shared" ref="G364" si="9">IF(E364&gt;F364,1,0)</f>
        <v>0</v>
      </c>
      <c r="H364" s="43" t="s">
        <v>446</v>
      </c>
      <c r="I364" s="43" t="s">
        <v>447</v>
      </c>
      <c r="J364" s="42">
        <f t="shared" ref="J364" si="10">IF(H364&gt;I364,1,0)</f>
        <v>0</v>
      </c>
    </row>
    <row r="365" spans="1:22" s="43" customFormat="1">
      <c r="A365" s="43" t="s">
        <v>448</v>
      </c>
      <c r="D365" s="42"/>
      <c r="G365" s="42"/>
      <c r="J365" s="42"/>
    </row>
    <row r="366" spans="1:22" s="63" customFormat="1">
      <c r="A366" s="59" t="s">
        <v>259</v>
      </c>
      <c r="B366" s="60"/>
      <c r="C366" s="61"/>
      <c r="D366" s="47">
        <f t="shared" ref="D366:D429" si="11">IF(B366&gt;C366,1,0)</f>
        <v>0</v>
      </c>
      <c r="E366" s="60">
        <v>2485.378592</v>
      </c>
      <c r="F366" s="61">
        <v>541.8519465666667</v>
      </c>
      <c r="G366" s="47">
        <f t="shared" ref="G366:G429" si="12">IF(E366&gt;F366,1,0)</f>
        <v>1</v>
      </c>
      <c r="H366" s="60"/>
      <c r="I366" s="61"/>
      <c r="J366" s="47">
        <f t="shared" ref="J366:J429" si="13">IF(H366&gt;I366,1,0)</f>
        <v>0</v>
      </c>
      <c r="K366" s="60"/>
      <c r="L366" s="62">
        <v>0.21801585815166893</v>
      </c>
      <c r="M366" s="61"/>
      <c r="N366" s="63" t="s">
        <v>260</v>
      </c>
      <c r="V366" s="63" t="str">
        <f>VLOOKUP($A366,'[1]paired '!$A$4:$U$219,21,0)</f>
        <v>development</v>
      </c>
    </row>
    <row r="367" spans="1:22" s="68" customFormat="1">
      <c r="A367" s="64" t="s">
        <v>259</v>
      </c>
      <c r="B367" s="65"/>
      <c r="C367" s="66"/>
      <c r="D367" s="47">
        <f t="shared" si="11"/>
        <v>0</v>
      </c>
      <c r="E367" s="65">
        <v>2316.8582199999996</v>
      </c>
      <c r="F367" s="66">
        <v>433.44956270000006</v>
      </c>
      <c r="G367" s="47">
        <f t="shared" si="12"/>
        <v>1</v>
      </c>
      <c r="H367" s="65"/>
      <c r="I367" s="66"/>
      <c r="J367" s="47">
        <f t="shared" si="13"/>
        <v>0</v>
      </c>
      <c r="K367" s="65"/>
      <c r="L367" s="67">
        <v>0.18708506155374502</v>
      </c>
      <c r="M367" s="66"/>
      <c r="N367" s="68" t="s">
        <v>260</v>
      </c>
      <c r="V367" s="68" t="str">
        <f>VLOOKUP($A367,'[1]paired '!$A$4:$U$219,21,0)</f>
        <v>development</v>
      </c>
    </row>
    <row r="368" spans="1:22" s="63" customFormat="1">
      <c r="A368" s="59" t="s">
        <v>261</v>
      </c>
      <c r="B368" s="60"/>
      <c r="C368" s="61"/>
      <c r="D368" s="47">
        <f t="shared" si="11"/>
        <v>0</v>
      </c>
      <c r="E368" s="60">
        <v>3171.3435790000003</v>
      </c>
      <c r="F368" s="61">
        <v>678.26206193333337</v>
      </c>
      <c r="G368" s="47">
        <f t="shared" si="12"/>
        <v>1</v>
      </c>
      <c r="H368" s="60"/>
      <c r="I368" s="61"/>
      <c r="J368" s="47">
        <f t="shared" si="13"/>
        <v>0</v>
      </c>
      <c r="K368" s="60"/>
      <c r="L368" s="62">
        <v>0.21387214757323944</v>
      </c>
      <c r="M368" s="61"/>
      <c r="N368" s="63" t="s">
        <v>262</v>
      </c>
      <c r="V368" s="63" t="str">
        <f>VLOOKUP($A368,'[1]paired '!$A$4:$U$219,21,0)</f>
        <v>development</v>
      </c>
    </row>
    <row r="369" spans="1:22" s="68" customFormat="1">
      <c r="A369" s="64" t="s">
        <v>261</v>
      </c>
      <c r="B369" s="65"/>
      <c r="C369" s="66"/>
      <c r="D369" s="47">
        <f t="shared" si="11"/>
        <v>0</v>
      </c>
      <c r="E369" s="65">
        <v>2711.8660833333333</v>
      </c>
      <c r="F369" s="66">
        <v>595.42395036666676</v>
      </c>
      <c r="G369" s="47">
        <f t="shared" si="12"/>
        <v>1</v>
      </c>
      <c r="H369" s="65"/>
      <c r="I369" s="66"/>
      <c r="J369" s="47">
        <f t="shared" si="13"/>
        <v>0</v>
      </c>
      <c r="K369" s="65"/>
      <c r="L369" s="67">
        <v>0.21956244595780036</v>
      </c>
      <c r="M369" s="66"/>
      <c r="N369" s="68" t="s">
        <v>262</v>
      </c>
      <c r="V369" s="68" t="str">
        <f>VLOOKUP($A369,'[1]paired '!$A$4:$U$219,21,0)</f>
        <v>development</v>
      </c>
    </row>
    <row r="370" spans="1:22" s="63" customFormat="1">
      <c r="A370" s="59" t="s">
        <v>162</v>
      </c>
      <c r="B370" s="60">
        <v>2888.2454803333335</v>
      </c>
      <c r="C370" s="61">
        <v>64643.634913333321</v>
      </c>
      <c r="D370" s="47">
        <f t="shared" si="11"/>
        <v>0</v>
      </c>
      <c r="E370" s="60">
        <v>2888.2454803333335</v>
      </c>
      <c r="F370" s="61">
        <v>10546.069534</v>
      </c>
      <c r="G370" s="47">
        <f t="shared" si="12"/>
        <v>0</v>
      </c>
      <c r="H370" s="60">
        <v>64643.634913333321</v>
      </c>
      <c r="I370" s="61">
        <v>10546.069534</v>
      </c>
      <c r="J370" s="47">
        <f t="shared" si="13"/>
        <v>1</v>
      </c>
      <c r="K370" s="60">
        <v>22.381627653710645</v>
      </c>
      <c r="L370" s="62">
        <v>3.6513757593703131</v>
      </c>
      <c r="M370" s="61">
        <v>0.16314165421141533</v>
      </c>
      <c r="N370" s="63" t="s">
        <v>163</v>
      </c>
      <c r="V370" s="63" t="str">
        <f>VLOOKUP($A370,'[1]paired '!$A$4:$U$219,21,0)</f>
        <v>heat shock</v>
      </c>
    </row>
    <row r="371" spans="1:22" s="68" customFormat="1">
      <c r="A371" s="64" t="s">
        <v>162</v>
      </c>
      <c r="B371" s="65">
        <v>4096.6135693333335</v>
      </c>
      <c r="C371" s="66">
        <v>66112.265623333325</v>
      </c>
      <c r="D371" s="47">
        <f t="shared" si="11"/>
        <v>0</v>
      </c>
      <c r="E371" s="65"/>
      <c r="F371" s="66"/>
      <c r="G371" s="47">
        <f t="shared" si="12"/>
        <v>0</v>
      </c>
      <c r="H371" s="65"/>
      <c r="I371" s="66"/>
      <c r="J371" s="47">
        <f t="shared" si="13"/>
        <v>0</v>
      </c>
      <c r="K371" s="65">
        <v>16.138272381422631</v>
      </c>
      <c r="L371" s="67"/>
      <c r="M371" s="66"/>
      <c r="N371" s="68" t="s">
        <v>163</v>
      </c>
      <c r="V371" s="68" t="str">
        <f>VLOOKUP($A371,'[1]paired '!$A$4:$U$219,21,0)</f>
        <v>heat shock</v>
      </c>
    </row>
    <row r="372" spans="1:22" s="63" customFormat="1">
      <c r="A372" s="59" t="s">
        <v>178</v>
      </c>
      <c r="B372" s="60">
        <v>1804.3911183333332</v>
      </c>
      <c r="C372" s="61">
        <v>5635.1879896666678</v>
      </c>
      <c r="D372" s="47">
        <f t="shared" si="11"/>
        <v>0</v>
      </c>
      <c r="E372" s="60"/>
      <c r="F372" s="61"/>
      <c r="G372" s="47">
        <f t="shared" si="12"/>
        <v>0</v>
      </c>
      <c r="H372" s="60"/>
      <c r="I372" s="61"/>
      <c r="J372" s="47">
        <f t="shared" si="13"/>
        <v>0</v>
      </c>
      <c r="K372" s="60">
        <v>3.1230413031913709</v>
      </c>
      <c r="L372" s="62"/>
      <c r="M372" s="61"/>
      <c r="N372" s="63" t="s">
        <v>179</v>
      </c>
      <c r="V372" s="63" t="str">
        <f>VLOOKUP($A372,'[1]paired '!$A$4:$U$219,21,0)</f>
        <v>heat shock</v>
      </c>
    </row>
    <row r="373" spans="1:22" s="68" customFormat="1">
      <c r="A373" s="64" t="s">
        <v>178</v>
      </c>
      <c r="B373" s="65"/>
      <c r="C373" s="66"/>
      <c r="D373" s="47">
        <f t="shared" si="11"/>
        <v>0</v>
      </c>
      <c r="E373" s="65"/>
      <c r="F373" s="66"/>
      <c r="G373" s="47">
        <f t="shared" si="12"/>
        <v>0</v>
      </c>
      <c r="H373" s="65">
        <v>5950.2639223333326</v>
      </c>
      <c r="I373" s="66">
        <v>2121.43363</v>
      </c>
      <c r="J373" s="47">
        <f t="shared" si="13"/>
        <v>1</v>
      </c>
      <c r="K373" s="65"/>
      <c r="L373" s="67"/>
      <c r="M373" s="66">
        <v>0.35652765283864962</v>
      </c>
      <c r="N373" s="68" t="s">
        <v>179</v>
      </c>
      <c r="V373" s="68" t="str">
        <f>VLOOKUP($A373,'[1]paired '!$A$4:$U$219,21,0)</f>
        <v>heat shock</v>
      </c>
    </row>
    <row r="374" spans="1:22" s="63" customFormat="1">
      <c r="A374" s="59" t="s">
        <v>24</v>
      </c>
      <c r="B374" s="60">
        <v>1579.2835246666666</v>
      </c>
      <c r="C374" s="61">
        <v>52064.833763333329</v>
      </c>
      <c r="D374" s="47">
        <f t="shared" si="11"/>
        <v>0</v>
      </c>
      <c r="E374" s="60">
        <v>1579.2835246666666</v>
      </c>
      <c r="F374" s="61">
        <v>11519.648702999999</v>
      </c>
      <c r="G374" s="47">
        <f t="shared" si="12"/>
        <v>0</v>
      </c>
      <c r="H374" s="60">
        <v>52064.833763333329</v>
      </c>
      <c r="I374" s="61">
        <v>11519.648702999999</v>
      </c>
      <c r="J374" s="47">
        <f t="shared" si="13"/>
        <v>1</v>
      </c>
      <c r="K374" s="60">
        <v>32.967375996860639</v>
      </c>
      <c r="L374" s="62">
        <v>7.2942245791055207</v>
      </c>
      <c r="M374" s="61">
        <v>0.22125584334646842</v>
      </c>
      <c r="N374" s="63" t="s">
        <v>25</v>
      </c>
      <c r="V374" s="63" t="str">
        <f>VLOOKUP($A374,'[1]paired '!$A$4:$U$219,21,0)</f>
        <v>heat shock</v>
      </c>
    </row>
    <row r="375" spans="1:22" s="68" customFormat="1">
      <c r="A375" s="64" t="s">
        <v>24</v>
      </c>
      <c r="B375" s="65">
        <v>7034.9570219999996</v>
      </c>
      <c r="C375" s="66">
        <v>66112.265623333325</v>
      </c>
      <c r="D375" s="47">
        <f t="shared" si="11"/>
        <v>0</v>
      </c>
      <c r="E375" s="65"/>
      <c r="F375" s="66"/>
      <c r="G375" s="47">
        <f t="shared" si="12"/>
        <v>0</v>
      </c>
      <c r="H375" s="65"/>
      <c r="I375" s="66"/>
      <c r="J375" s="47">
        <f t="shared" si="13"/>
        <v>0</v>
      </c>
      <c r="K375" s="65">
        <v>9.3976786804218424</v>
      </c>
      <c r="L375" s="67"/>
      <c r="M375" s="66"/>
      <c r="N375" s="68" t="s">
        <v>25</v>
      </c>
      <c r="V375" s="68" t="str">
        <f>VLOOKUP($A375,'[1]paired '!$A$4:$U$219,21,0)</f>
        <v>heat shock</v>
      </c>
    </row>
    <row r="376" spans="1:22" s="63" customFormat="1">
      <c r="A376" s="59" t="s">
        <v>156</v>
      </c>
      <c r="B376" s="60">
        <v>4332.7188863333331</v>
      </c>
      <c r="C376" s="61">
        <v>35940.080560000002</v>
      </c>
      <c r="D376" s="47">
        <f t="shared" si="11"/>
        <v>0</v>
      </c>
      <c r="E376" s="60"/>
      <c r="F376" s="61"/>
      <c r="G376" s="47">
        <f t="shared" si="12"/>
        <v>0</v>
      </c>
      <c r="H376" s="60">
        <v>35940.080560000002</v>
      </c>
      <c r="I376" s="61">
        <v>3301.0454303333331</v>
      </c>
      <c r="J376" s="47">
        <f t="shared" si="13"/>
        <v>1</v>
      </c>
      <c r="K376" s="60">
        <v>8.2950409437744881</v>
      </c>
      <c r="L376" s="62"/>
      <c r="M376" s="61">
        <v>9.1848581831151382E-2</v>
      </c>
      <c r="N376" s="63" t="s">
        <v>157</v>
      </c>
      <c r="V376" s="63" t="str">
        <f>VLOOKUP($A376,'[1]paired '!$A$4:$U$219,21,0)</f>
        <v>heat shock</v>
      </c>
    </row>
    <row r="377" spans="1:22" s="68" customFormat="1">
      <c r="A377" s="64" t="s">
        <v>156</v>
      </c>
      <c r="B377" s="65">
        <v>2838.317974</v>
      </c>
      <c r="C377" s="66">
        <v>42841.094683333329</v>
      </c>
      <c r="D377" s="47">
        <f t="shared" si="11"/>
        <v>0</v>
      </c>
      <c r="E377" s="65"/>
      <c r="F377" s="66"/>
      <c r="G377" s="47">
        <f t="shared" si="12"/>
        <v>0</v>
      </c>
      <c r="H377" s="65">
        <v>42841.094683333329</v>
      </c>
      <c r="I377" s="66">
        <v>3984.9675040000002</v>
      </c>
      <c r="J377" s="47">
        <f t="shared" si="13"/>
        <v>1</v>
      </c>
      <c r="K377" s="65">
        <v>15.093832007468141</v>
      </c>
      <c r="L377" s="67"/>
      <c r="M377" s="66">
        <v>9.3017406148360876E-2</v>
      </c>
      <c r="N377" s="68" t="s">
        <v>157</v>
      </c>
      <c r="V377" s="68" t="str">
        <f>VLOOKUP($A377,'[1]paired '!$A$4:$U$219,21,0)</f>
        <v>heat shock</v>
      </c>
    </row>
    <row r="378" spans="1:22" s="63" customFormat="1">
      <c r="A378" s="59" t="s">
        <v>207</v>
      </c>
      <c r="B378" s="60">
        <v>887.50109830000008</v>
      </c>
      <c r="C378" s="61">
        <v>6071.168270000001</v>
      </c>
      <c r="D378" s="47">
        <f t="shared" si="11"/>
        <v>0</v>
      </c>
      <c r="E378" s="60"/>
      <c r="F378" s="61"/>
      <c r="G378" s="47">
        <f t="shared" si="12"/>
        <v>0</v>
      </c>
      <c r="H378" s="60"/>
      <c r="I378" s="61"/>
      <c r="J378" s="47">
        <f t="shared" si="13"/>
        <v>0</v>
      </c>
      <c r="K378" s="60">
        <v>6.8407445147158308</v>
      </c>
      <c r="L378" s="62"/>
      <c r="M378" s="61"/>
      <c r="N378" s="63" t="s">
        <v>208</v>
      </c>
      <c r="V378" s="63" t="str">
        <f>VLOOKUP($A378,'[1]paired '!$A$4:$U$219,21,0)</f>
        <v>heat shock</v>
      </c>
    </row>
    <row r="379" spans="1:22" s="68" customFormat="1">
      <c r="A379" s="64" t="s">
        <v>207</v>
      </c>
      <c r="B379" s="65">
        <v>938.18414059999998</v>
      </c>
      <c r="C379" s="66">
        <v>10496.122960000001</v>
      </c>
      <c r="D379" s="47">
        <f t="shared" si="11"/>
        <v>0</v>
      </c>
      <c r="E379" s="65"/>
      <c r="F379" s="66"/>
      <c r="G379" s="47">
        <f t="shared" si="12"/>
        <v>0</v>
      </c>
      <c r="H379" s="65">
        <v>10496.122960000001</v>
      </c>
      <c r="I379" s="66">
        <v>1026.8027290666666</v>
      </c>
      <c r="J379" s="47">
        <f t="shared" si="13"/>
        <v>1</v>
      </c>
      <c r="K379" s="65">
        <v>11.187700266695385</v>
      </c>
      <c r="L379" s="67"/>
      <c r="M379" s="66">
        <v>9.7826857876926646E-2</v>
      </c>
      <c r="N379" s="68" t="s">
        <v>208</v>
      </c>
      <c r="V379" s="68" t="str">
        <f>VLOOKUP($A379,'[1]paired '!$A$4:$U$219,21,0)</f>
        <v>heat shock</v>
      </c>
    </row>
    <row r="380" spans="1:22" s="63" customFormat="1">
      <c r="A380" s="64" t="s">
        <v>274</v>
      </c>
      <c r="B380" s="65">
        <v>2283.7749779999999</v>
      </c>
      <c r="C380" s="66">
        <v>6083.3195866666674</v>
      </c>
      <c r="D380" s="47">
        <f t="shared" si="11"/>
        <v>0</v>
      </c>
      <c r="E380" s="65"/>
      <c r="F380" s="66"/>
      <c r="G380" s="47">
        <f t="shared" si="12"/>
        <v>0</v>
      </c>
      <c r="H380" s="65"/>
      <c r="I380" s="66"/>
      <c r="J380" s="47">
        <f t="shared" si="13"/>
        <v>0</v>
      </c>
      <c r="K380" s="65">
        <v>2.6637123382418753</v>
      </c>
      <c r="L380" s="67"/>
      <c r="M380" s="66"/>
      <c r="N380" s="68" t="s">
        <v>275</v>
      </c>
      <c r="V380" s="68" t="str">
        <f>VLOOKUP($A380,'[1]paired '!$A$4:$U$219,21,0)</f>
        <v>heat shock</v>
      </c>
    </row>
    <row r="381" spans="1:22" s="68" customFormat="1">
      <c r="A381" s="59" t="s">
        <v>274</v>
      </c>
      <c r="B381" s="60"/>
      <c r="C381" s="61"/>
      <c r="D381" s="47">
        <f t="shared" si="11"/>
        <v>0</v>
      </c>
      <c r="E381" s="60">
        <v>2738.1426293333334</v>
      </c>
      <c r="F381" s="61">
        <v>9297.3847426666671</v>
      </c>
      <c r="G381" s="47">
        <f t="shared" si="12"/>
        <v>0</v>
      </c>
      <c r="H381" s="60"/>
      <c r="I381" s="61"/>
      <c r="J381" s="47">
        <f t="shared" si="13"/>
        <v>0</v>
      </c>
      <c r="K381" s="60"/>
      <c r="L381" s="62">
        <v>3.3955078318656975</v>
      </c>
      <c r="M381" s="61"/>
      <c r="N381" s="63" t="s">
        <v>275</v>
      </c>
      <c r="V381" s="63" t="str">
        <f>VLOOKUP($A381,'[1]paired '!$A$4:$U$219,21,0)</f>
        <v>heat shock</v>
      </c>
    </row>
    <row r="382" spans="1:22" s="68" customFormat="1">
      <c r="A382" s="59" t="s">
        <v>152</v>
      </c>
      <c r="B382" s="60">
        <v>5435.4968773333339</v>
      </c>
      <c r="C382" s="61">
        <v>23593.052029999995</v>
      </c>
      <c r="D382" s="47">
        <f t="shared" si="11"/>
        <v>0</v>
      </c>
      <c r="E382" s="60"/>
      <c r="F382" s="61"/>
      <c r="G382" s="47">
        <f t="shared" si="12"/>
        <v>0</v>
      </c>
      <c r="H382" s="60"/>
      <c r="I382" s="61"/>
      <c r="J382" s="47">
        <f t="shared" si="13"/>
        <v>0</v>
      </c>
      <c r="K382" s="60">
        <v>4.3405511147262024</v>
      </c>
      <c r="L382" s="62"/>
      <c r="M382" s="61"/>
      <c r="N382" s="63" t="s">
        <v>153</v>
      </c>
      <c r="V382" s="63" t="str">
        <f>VLOOKUP($A382,'[1]paired '!$A$4:$U$219,21,0)</f>
        <v xml:space="preserve">heat shock </v>
      </c>
    </row>
    <row r="383" spans="1:22" s="63" customFormat="1">
      <c r="A383" s="64" t="s">
        <v>152</v>
      </c>
      <c r="B383" s="65">
        <v>21753.15869</v>
      </c>
      <c r="C383" s="66">
        <v>57719.934130000001</v>
      </c>
      <c r="D383" s="47">
        <f t="shared" si="11"/>
        <v>0</v>
      </c>
      <c r="E383" s="65"/>
      <c r="F383" s="66"/>
      <c r="G383" s="47">
        <f t="shared" si="12"/>
        <v>0</v>
      </c>
      <c r="H383" s="65"/>
      <c r="I383" s="66"/>
      <c r="J383" s="47">
        <f t="shared" si="13"/>
        <v>0</v>
      </c>
      <c r="K383" s="65">
        <v>2.6534047285985207</v>
      </c>
      <c r="L383" s="67"/>
      <c r="M383" s="66"/>
      <c r="N383" s="68" t="s">
        <v>153</v>
      </c>
      <c r="V383" s="68" t="str">
        <f>VLOOKUP($A383,'[1]paired '!$A$4:$U$219,21,0)</f>
        <v xml:space="preserve">heat shock </v>
      </c>
    </row>
    <row r="384" spans="1:22" s="63" customFormat="1">
      <c r="A384" s="59" t="s">
        <v>164</v>
      </c>
      <c r="B384" s="60">
        <v>2591.9172290000001</v>
      </c>
      <c r="C384" s="61">
        <v>30001.763873333333</v>
      </c>
      <c r="D384" s="47">
        <f t="shared" si="11"/>
        <v>0</v>
      </c>
      <c r="E384" s="60"/>
      <c r="F384" s="61"/>
      <c r="G384" s="47">
        <f t="shared" si="12"/>
        <v>0</v>
      </c>
      <c r="H384" s="60">
        <v>30001.763873333333</v>
      </c>
      <c r="I384" s="61">
        <v>4435.4730133333333</v>
      </c>
      <c r="J384" s="47">
        <f t="shared" si="13"/>
        <v>1</v>
      </c>
      <c r="K384" s="60">
        <v>11.575124212168015</v>
      </c>
      <c r="L384" s="62"/>
      <c r="M384" s="61">
        <v>0.14784040805266599</v>
      </c>
      <c r="N384" s="63" t="s">
        <v>165</v>
      </c>
      <c r="V384" s="63" t="str">
        <f>VLOOKUP($A384,'[1]paired '!$A$4:$U$219,21,0)</f>
        <v xml:space="preserve">heat shock </v>
      </c>
    </row>
    <row r="385" spans="1:22" s="68" customFormat="1">
      <c r="A385" s="64" t="s">
        <v>164</v>
      </c>
      <c r="B385" s="65">
        <v>1965.3840225000001</v>
      </c>
      <c r="C385" s="66">
        <v>47512.693960000004</v>
      </c>
      <c r="D385" s="47">
        <f t="shared" si="11"/>
        <v>0</v>
      </c>
      <c r="E385" s="65"/>
      <c r="F385" s="66"/>
      <c r="G385" s="47">
        <f t="shared" si="12"/>
        <v>0</v>
      </c>
      <c r="H385" s="65">
        <v>47512.693960000004</v>
      </c>
      <c r="I385" s="66">
        <v>4790.7662303333336</v>
      </c>
      <c r="J385" s="47">
        <f t="shared" si="13"/>
        <v>1</v>
      </c>
      <c r="K385" s="65">
        <v>24.174763514950676</v>
      </c>
      <c r="L385" s="67"/>
      <c r="M385" s="66">
        <v>0.10083129014672552</v>
      </c>
      <c r="N385" s="68" t="s">
        <v>165</v>
      </c>
      <c r="V385" s="68" t="str">
        <f>VLOOKUP($A385,'[1]paired '!$A$4:$U$219,21,0)</f>
        <v xml:space="preserve">heat shock </v>
      </c>
    </row>
    <row r="386" spans="1:22" s="63" customFormat="1">
      <c r="A386" s="59" t="s">
        <v>276</v>
      </c>
      <c r="B386" s="60"/>
      <c r="C386" s="61"/>
      <c r="D386" s="47">
        <f t="shared" si="11"/>
        <v>0</v>
      </c>
      <c r="E386" s="60"/>
      <c r="F386" s="61"/>
      <c r="G386" s="47">
        <f t="shared" si="12"/>
        <v>0</v>
      </c>
      <c r="H386" s="60">
        <v>1142.1343995333334</v>
      </c>
      <c r="I386" s="61">
        <v>159.71226573333331</v>
      </c>
      <c r="J386" s="47">
        <f t="shared" si="13"/>
        <v>1</v>
      </c>
      <c r="K386" s="60"/>
      <c r="L386" s="62"/>
      <c r="M386" s="61">
        <v>0.13983666528089025</v>
      </c>
      <c r="N386" s="63" t="s">
        <v>277</v>
      </c>
      <c r="V386" s="63" t="str">
        <f>VLOOKUP($A386,'[1]paired '!$A$4:$U$219,21,0)</f>
        <v xml:space="preserve">heat shock </v>
      </c>
    </row>
    <row r="387" spans="1:22" s="68" customFormat="1">
      <c r="A387" s="64" t="s">
        <v>276</v>
      </c>
      <c r="B387" s="65">
        <v>112.45308071333334</v>
      </c>
      <c r="C387" s="66">
        <v>3352.3460628333337</v>
      </c>
      <c r="D387" s="47">
        <f t="shared" si="11"/>
        <v>0</v>
      </c>
      <c r="E387" s="65"/>
      <c r="F387" s="66"/>
      <c r="G387" s="47">
        <f t="shared" si="12"/>
        <v>0</v>
      </c>
      <c r="H387" s="65"/>
      <c r="I387" s="66"/>
      <c r="J387" s="47">
        <f t="shared" si="13"/>
        <v>0</v>
      </c>
      <c r="K387" s="65">
        <v>29.811064681982099</v>
      </c>
      <c r="L387" s="67"/>
      <c r="M387" s="66"/>
      <c r="N387" s="68" t="s">
        <v>277</v>
      </c>
      <c r="V387" s="68" t="str">
        <f>VLOOKUP($A387,'[1]paired '!$A$4:$U$219,21,0)</f>
        <v xml:space="preserve">heat shock </v>
      </c>
    </row>
    <row r="388" spans="1:22" s="63" customFormat="1">
      <c r="A388" s="59" t="s">
        <v>170</v>
      </c>
      <c r="B388" s="60">
        <v>2103.4819106666669</v>
      </c>
      <c r="C388" s="61">
        <v>7123.6132173333326</v>
      </c>
      <c r="D388" s="47">
        <f t="shared" si="11"/>
        <v>0</v>
      </c>
      <c r="E388" s="60"/>
      <c r="F388" s="61"/>
      <c r="G388" s="47">
        <f t="shared" si="12"/>
        <v>0</v>
      </c>
      <c r="H388" s="60">
        <v>7123.6132173333326</v>
      </c>
      <c r="I388" s="61">
        <v>2597.6693970000001</v>
      </c>
      <c r="J388" s="47">
        <f t="shared" si="13"/>
        <v>1</v>
      </c>
      <c r="K388" s="60">
        <v>3.386581639333238</v>
      </c>
      <c r="L388" s="62"/>
      <c r="M388" s="61">
        <v>0.36465615380117689</v>
      </c>
      <c r="N388" s="63" t="s">
        <v>171</v>
      </c>
      <c r="V388" s="63" t="str">
        <f>VLOOKUP($A388,'[1]paired '!$A$4:$U$219,21,0)</f>
        <v xml:space="preserve">heat shock </v>
      </c>
    </row>
    <row r="389" spans="1:22" s="68" customFormat="1">
      <c r="A389" s="64" t="s">
        <v>170</v>
      </c>
      <c r="B389" s="65">
        <v>2279.816902</v>
      </c>
      <c r="C389" s="66">
        <v>10910.660054</v>
      </c>
      <c r="D389" s="47">
        <f t="shared" si="11"/>
        <v>0</v>
      </c>
      <c r="E389" s="65"/>
      <c r="F389" s="66"/>
      <c r="G389" s="47">
        <f t="shared" si="12"/>
        <v>0</v>
      </c>
      <c r="H389" s="65">
        <v>10910.660054</v>
      </c>
      <c r="I389" s="66">
        <v>2492.0153869999999</v>
      </c>
      <c r="J389" s="47">
        <f t="shared" si="13"/>
        <v>1</v>
      </c>
      <c r="K389" s="65">
        <v>4.785761542704801</v>
      </c>
      <c r="L389" s="67"/>
      <c r="M389" s="66">
        <v>0.22840189087244014</v>
      </c>
      <c r="N389" s="68" t="s">
        <v>171</v>
      </c>
      <c r="V389" s="68" t="str">
        <f>VLOOKUP($A389,'[1]paired '!$A$4:$U$219,21,0)</f>
        <v xml:space="preserve">heat shock </v>
      </c>
    </row>
    <row r="390" spans="1:22" s="63" customFormat="1">
      <c r="A390" s="59" t="s">
        <v>158</v>
      </c>
      <c r="B390" s="60">
        <v>4293.974698666666</v>
      </c>
      <c r="C390" s="61">
        <v>33566.335856666672</v>
      </c>
      <c r="D390" s="47">
        <f t="shared" si="11"/>
        <v>0</v>
      </c>
      <c r="E390" s="60"/>
      <c r="F390" s="61"/>
      <c r="G390" s="47">
        <f t="shared" si="12"/>
        <v>0</v>
      </c>
      <c r="H390" s="60">
        <v>33566.335856666672</v>
      </c>
      <c r="I390" s="61">
        <v>4701.5463696666666</v>
      </c>
      <c r="J390" s="47">
        <f t="shared" si="13"/>
        <v>1</v>
      </c>
      <c r="K390" s="60">
        <v>7.8170781646872411</v>
      </c>
      <c r="L390" s="62"/>
      <c r="M390" s="61">
        <v>0.140067309990074</v>
      </c>
      <c r="N390" s="63" t="s">
        <v>159</v>
      </c>
      <c r="V390" s="63" t="str">
        <f>VLOOKUP($A390,'[1]paired '!$A$4:$U$219,21,0)</f>
        <v xml:space="preserve">heat shock </v>
      </c>
    </row>
    <row r="391" spans="1:22" s="68" customFormat="1">
      <c r="A391" s="64" t="s">
        <v>158</v>
      </c>
      <c r="B391" s="65">
        <v>4381.6331873333338</v>
      </c>
      <c r="C391" s="66">
        <v>44386.787149999996</v>
      </c>
      <c r="D391" s="47">
        <f t="shared" si="11"/>
        <v>0</v>
      </c>
      <c r="E391" s="65"/>
      <c r="F391" s="66"/>
      <c r="G391" s="47">
        <f t="shared" si="12"/>
        <v>0</v>
      </c>
      <c r="H391" s="65">
        <v>44386.787149999996</v>
      </c>
      <c r="I391" s="66">
        <v>5780.3181813333331</v>
      </c>
      <c r="J391" s="47">
        <f t="shared" si="13"/>
        <v>1</v>
      </c>
      <c r="K391" s="65">
        <v>10.130192385413677</v>
      </c>
      <c r="L391" s="67"/>
      <c r="M391" s="66">
        <v>0.13022609998329951</v>
      </c>
      <c r="N391" s="68" t="s">
        <v>159</v>
      </c>
      <c r="V391" s="68" t="str">
        <f>VLOOKUP($A391,'[1]paired '!$A$4:$U$219,21,0)</f>
        <v xml:space="preserve">heat shock </v>
      </c>
    </row>
    <row r="392" spans="1:22" s="63" customFormat="1">
      <c r="A392" s="59" t="s">
        <v>231</v>
      </c>
      <c r="B392" s="60">
        <v>350.95151693333332</v>
      </c>
      <c r="C392" s="61">
        <v>8211.7809553333336</v>
      </c>
      <c r="D392" s="47">
        <f t="shared" si="11"/>
        <v>0</v>
      </c>
      <c r="E392" s="60"/>
      <c r="F392" s="61"/>
      <c r="G392" s="47">
        <f t="shared" si="12"/>
        <v>0</v>
      </c>
      <c r="H392" s="60">
        <v>8211.7809553333336</v>
      </c>
      <c r="I392" s="61">
        <v>208.24305340000001</v>
      </c>
      <c r="J392" s="47">
        <f t="shared" si="13"/>
        <v>1</v>
      </c>
      <c r="K392" s="60">
        <v>23.398619350869602</v>
      </c>
      <c r="L392" s="62"/>
      <c r="M392" s="61">
        <v>2.5359060906848918E-2</v>
      </c>
      <c r="N392" s="63" t="s">
        <v>232</v>
      </c>
      <c r="V392" s="63" t="str">
        <f>VLOOKUP($A392,'[1]paired '!$A$4:$U$219,21,0)</f>
        <v xml:space="preserve">heat shock </v>
      </c>
    </row>
    <row r="393" spans="1:22" s="68" customFormat="1">
      <c r="A393" s="64" t="s">
        <v>231</v>
      </c>
      <c r="B393" s="65">
        <v>180.00331233333335</v>
      </c>
      <c r="C393" s="66">
        <v>19171.733313333334</v>
      </c>
      <c r="D393" s="47">
        <f t="shared" si="11"/>
        <v>0</v>
      </c>
      <c r="E393" s="65"/>
      <c r="F393" s="66"/>
      <c r="G393" s="47">
        <f t="shared" si="12"/>
        <v>0</v>
      </c>
      <c r="H393" s="65">
        <v>19171.733313333334</v>
      </c>
      <c r="I393" s="66">
        <v>353.60307189999997</v>
      </c>
      <c r="J393" s="47">
        <f t="shared" si="13"/>
        <v>1</v>
      </c>
      <c r="K393" s="65">
        <v>106.5076695801618</v>
      </c>
      <c r="L393" s="67"/>
      <c r="M393" s="66">
        <v>1.8443980318361732E-2</v>
      </c>
      <c r="N393" s="68" t="s">
        <v>232</v>
      </c>
      <c r="V393" s="68" t="str">
        <f>VLOOKUP($A393,'[1]paired '!$A$4:$U$219,21,0)</f>
        <v xml:space="preserve">heat shock </v>
      </c>
    </row>
    <row r="394" spans="1:22" s="63" customFormat="1">
      <c r="A394" s="59" t="s">
        <v>219</v>
      </c>
      <c r="B394" s="60">
        <v>578.72360419999995</v>
      </c>
      <c r="C394" s="61">
        <v>8602.2974176666667</v>
      </c>
      <c r="D394" s="47">
        <f t="shared" si="11"/>
        <v>0</v>
      </c>
      <c r="E394" s="60"/>
      <c r="F394" s="61"/>
      <c r="G394" s="47">
        <f t="shared" si="12"/>
        <v>0</v>
      </c>
      <c r="H394" s="60">
        <v>8602.2974176666667</v>
      </c>
      <c r="I394" s="61">
        <v>1417.5237133333333</v>
      </c>
      <c r="J394" s="47">
        <f t="shared" si="13"/>
        <v>1</v>
      </c>
      <c r="K394" s="60">
        <v>14.864258784740731</v>
      </c>
      <c r="L394" s="62"/>
      <c r="M394" s="61">
        <v>0.16478431801510882</v>
      </c>
      <c r="N394" s="63" t="s">
        <v>220</v>
      </c>
      <c r="V394" s="63" t="str">
        <f>VLOOKUP($A394,'[1]paired '!$A$4:$U$219,21,0)</f>
        <v xml:space="preserve">heat shock </v>
      </c>
    </row>
    <row r="395" spans="1:22" s="68" customFormat="1">
      <c r="A395" s="64" t="s">
        <v>219</v>
      </c>
      <c r="B395" s="65">
        <v>568.05787033333331</v>
      </c>
      <c r="C395" s="66">
        <v>14159.282023</v>
      </c>
      <c r="D395" s="47">
        <f t="shared" si="11"/>
        <v>0</v>
      </c>
      <c r="E395" s="65"/>
      <c r="F395" s="66"/>
      <c r="G395" s="47">
        <f t="shared" si="12"/>
        <v>0</v>
      </c>
      <c r="H395" s="65">
        <v>14159.282023</v>
      </c>
      <c r="I395" s="66">
        <v>1432.8018670000001</v>
      </c>
      <c r="J395" s="47">
        <f t="shared" si="13"/>
        <v>1</v>
      </c>
      <c r="K395" s="65">
        <v>24.925773873516459</v>
      </c>
      <c r="L395" s="67"/>
      <c r="M395" s="66">
        <v>0.10119170341212153</v>
      </c>
      <c r="N395" s="68" t="s">
        <v>220</v>
      </c>
      <c r="V395" s="68" t="str">
        <f>VLOOKUP($A395,'[1]paired '!$A$4:$U$219,21,0)</f>
        <v xml:space="preserve">heat shock </v>
      </c>
    </row>
    <row r="396" spans="1:22" s="63" customFormat="1">
      <c r="A396" s="59" t="s">
        <v>238</v>
      </c>
      <c r="B396" s="60">
        <v>219.04748406666667</v>
      </c>
      <c r="C396" s="61">
        <v>4723.4998276666665</v>
      </c>
      <c r="D396" s="47">
        <f t="shared" si="11"/>
        <v>0</v>
      </c>
      <c r="E396" s="60"/>
      <c r="F396" s="61"/>
      <c r="G396" s="47">
        <f t="shared" si="12"/>
        <v>0</v>
      </c>
      <c r="H396" s="60"/>
      <c r="I396" s="61"/>
      <c r="J396" s="47">
        <f t="shared" si="13"/>
        <v>0</v>
      </c>
      <c r="K396" s="60">
        <v>21.563816849085921</v>
      </c>
      <c r="L396" s="62"/>
      <c r="M396" s="61"/>
      <c r="N396" s="63" t="s">
        <v>239</v>
      </c>
      <c r="V396" s="63" t="str">
        <f>VLOOKUP($A396,'[1]paired '!$A$4:$U$219,21,0)</f>
        <v xml:space="preserve">heat shock </v>
      </c>
    </row>
    <row r="397" spans="1:22" s="68" customFormat="1">
      <c r="A397" s="64" t="s">
        <v>238</v>
      </c>
      <c r="B397" s="65">
        <v>696.2225850333333</v>
      </c>
      <c r="C397" s="66">
        <v>5093.9440106666661</v>
      </c>
      <c r="D397" s="47">
        <f t="shared" si="11"/>
        <v>0</v>
      </c>
      <c r="E397" s="65"/>
      <c r="F397" s="66"/>
      <c r="G397" s="47">
        <f t="shared" si="12"/>
        <v>0</v>
      </c>
      <c r="H397" s="65"/>
      <c r="I397" s="66"/>
      <c r="J397" s="47">
        <f t="shared" si="13"/>
        <v>0</v>
      </c>
      <c r="K397" s="65">
        <v>7.3165451971409139</v>
      </c>
      <c r="L397" s="67"/>
      <c r="M397" s="66"/>
      <c r="N397" s="68" t="s">
        <v>239</v>
      </c>
      <c r="V397" s="68" t="str">
        <f>VLOOKUP($A397,'[1]paired '!$A$4:$U$219,21,0)</f>
        <v xml:space="preserve">heat shock </v>
      </c>
    </row>
    <row r="398" spans="1:22" s="63" customFormat="1">
      <c r="A398" s="59" t="s">
        <v>166</v>
      </c>
      <c r="B398" s="60">
        <v>2488.8560966666669</v>
      </c>
      <c r="C398" s="61">
        <v>64643.634913333321</v>
      </c>
      <c r="D398" s="47">
        <f t="shared" si="11"/>
        <v>0</v>
      </c>
      <c r="E398" s="60"/>
      <c r="F398" s="61"/>
      <c r="G398" s="47">
        <f t="shared" si="12"/>
        <v>0</v>
      </c>
      <c r="H398" s="60">
        <v>64643.634913333321</v>
      </c>
      <c r="I398" s="61">
        <v>4656.5975813333334</v>
      </c>
      <c r="J398" s="47">
        <f t="shared" si="13"/>
        <v>1</v>
      </c>
      <c r="K398" s="60">
        <v>25.9732312365953</v>
      </c>
      <c r="L398" s="62"/>
      <c r="M398" s="61">
        <v>7.2034896979050744E-2</v>
      </c>
      <c r="N398" s="63" t="s">
        <v>167</v>
      </c>
      <c r="V398" s="63" t="str">
        <f>VLOOKUP($A398,'[1]paired '!$A$4:$U$219,21,0)</f>
        <v xml:space="preserve">heat shock </v>
      </c>
    </row>
    <row r="399" spans="1:22" s="68" customFormat="1">
      <c r="A399" s="64" t="s">
        <v>166</v>
      </c>
      <c r="B399" s="65">
        <v>1842.6601936666666</v>
      </c>
      <c r="C399" s="66">
        <v>66112.265623333325</v>
      </c>
      <c r="D399" s="47">
        <f t="shared" si="11"/>
        <v>0</v>
      </c>
      <c r="E399" s="65"/>
      <c r="F399" s="66"/>
      <c r="G399" s="47">
        <f t="shared" si="12"/>
        <v>0</v>
      </c>
      <c r="H399" s="65">
        <v>66112.265623333325</v>
      </c>
      <c r="I399" s="66">
        <v>5355.4502540000003</v>
      </c>
      <c r="J399" s="47">
        <f t="shared" si="13"/>
        <v>1</v>
      </c>
      <c r="K399" s="65">
        <v>35.878707235639617</v>
      </c>
      <c r="L399" s="67"/>
      <c r="M399" s="66">
        <v>8.100539595045847E-2</v>
      </c>
      <c r="N399" s="68" t="s">
        <v>167</v>
      </c>
      <c r="V399" s="68" t="str">
        <f>VLOOKUP($A399,'[1]paired '!$A$4:$U$219,21,0)</f>
        <v xml:space="preserve">heat shock </v>
      </c>
    </row>
    <row r="400" spans="1:22" s="63" customFormat="1">
      <c r="A400" s="59" t="s">
        <v>154</v>
      </c>
      <c r="B400" s="60">
        <v>4634.7387523333337</v>
      </c>
      <c r="C400" s="61">
        <v>20632.907009999999</v>
      </c>
      <c r="D400" s="47">
        <f t="shared" si="11"/>
        <v>0</v>
      </c>
      <c r="E400" s="60"/>
      <c r="F400" s="61"/>
      <c r="G400" s="47">
        <f t="shared" si="12"/>
        <v>0</v>
      </c>
      <c r="H400" s="60"/>
      <c r="I400" s="61"/>
      <c r="J400" s="47">
        <f t="shared" si="13"/>
        <v>0</v>
      </c>
      <c r="K400" s="60">
        <v>4.4517950444590815</v>
      </c>
      <c r="L400" s="62"/>
      <c r="M400" s="61"/>
      <c r="N400" s="63" t="s">
        <v>155</v>
      </c>
      <c r="V400" s="63" t="str">
        <f>VLOOKUP($A400,'[1]paired '!$A$4:$U$219,21,0)</f>
        <v xml:space="preserve">heat shock </v>
      </c>
    </row>
    <row r="401" spans="1:22" s="68" customFormat="1">
      <c r="A401" s="64" t="s">
        <v>154</v>
      </c>
      <c r="B401" s="65">
        <v>5444.5911776666662</v>
      </c>
      <c r="C401" s="66">
        <v>25078.559783333334</v>
      </c>
      <c r="D401" s="47">
        <f t="shared" si="11"/>
        <v>0</v>
      </c>
      <c r="E401" s="65"/>
      <c r="F401" s="66"/>
      <c r="G401" s="47">
        <f t="shared" si="12"/>
        <v>0</v>
      </c>
      <c r="H401" s="65">
        <v>25078.559783333334</v>
      </c>
      <c r="I401" s="66">
        <v>5564.4694659999996</v>
      </c>
      <c r="J401" s="47">
        <f t="shared" si="13"/>
        <v>1</v>
      </c>
      <c r="K401" s="65">
        <v>4.6061419425215684</v>
      </c>
      <c r="L401" s="67"/>
      <c r="M401" s="66">
        <v>0.22188154001164073</v>
      </c>
      <c r="N401" s="68" t="s">
        <v>155</v>
      </c>
      <c r="V401" s="68" t="str">
        <f>VLOOKUP($A401,'[1]paired '!$A$4:$U$219,21,0)</f>
        <v xml:space="preserve">heat shock </v>
      </c>
    </row>
    <row r="402" spans="1:22" s="63" customFormat="1">
      <c r="A402" s="59" t="s">
        <v>182</v>
      </c>
      <c r="B402" s="60">
        <v>1431.7767623333336</v>
      </c>
      <c r="C402" s="61">
        <v>16975.761903333332</v>
      </c>
      <c r="D402" s="47">
        <f t="shared" si="11"/>
        <v>0</v>
      </c>
      <c r="E402" s="60"/>
      <c r="F402" s="61"/>
      <c r="G402" s="47">
        <f t="shared" si="12"/>
        <v>0</v>
      </c>
      <c r="H402" s="60">
        <v>16975.761903333332</v>
      </c>
      <c r="I402" s="61">
        <v>2568.0608699999998</v>
      </c>
      <c r="J402" s="47">
        <f t="shared" si="13"/>
        <v>1</v>
      </c>
      <c r="K402" s="60">
        <v>11.856430660090002</v>
      </c>
      <c r="L402" s="62"/>
      <c r="M402" s="61">
        <v>0.15127809194212011</v>
      </c>
      <c r="N402" s="63" t="s">
        <v>183</v>
      </c>
      <c r="V402" s="63" t="str">
        <f>VLOOKUP($A402,'[1]paired '!$A$4:$U$219,21,0)</f>
        <v xml:space="preserve">heat shock </v>
      </c>
    </row>
    <row r="403" spans="1:22" s="68" customFormat="1">
      <c r="A403" s="64" t="s">
        <v>182</v>
      </c>
      <c r="B403" s="65">
        <v>1286.3166433333333</v>
      </c>
      <c r="C403" s="66">
        <v>30443.838266666669</v>
      </c>
      <c r="D403" s="47">
        <f t="shared" si="11"/>
        <v>0</v>
      </c>
      <c r="E403" s="65"/>
      <c r="F403" s="66"/>
      <c r="G403" s="47">
        <f t="shared" si="12"/>
        <v>0</v>
      </c>
      <c r="H403" s="65">
        <v>30443.838266666669</v>
      </c>
      <c r="I403" s="66">
        <v>2495.56538</v>
      </c>
      <c r="J403" s="47">
        <f t="shared" si="13"/>
        <v>1</v>
      </c>
      <c r="K403" s="65">
        <v>23.667452663735393</v>
      </c>
      <c r="L403" s="67"/>
      <c r="M403" s="66">
        <v>8.197275777582963E-2</v>
      </c>
      <c r="N403" s="68" t="s">
        <v>183</v>
      </c>
      <c r="V403" s="68" t="str">
        <f>VLOOKUP($A403,'[1]paired '!$A$4:$U$219,21,0)</f>
        <v xml:space="preserve">heat shock </v>
      </c>
    </row>
    <row r="404" spans="1:22" s="63" customFormat="1">
      <c r="A404" s="59" t="s">
        <v>240</v>
      </c>
      <c r="B404" s="60">
        <v>200.99357840000002</v>
      </c>
      <c r="C404" s="61">
        <v>14703.385731666667</v>
      </c>
      <c r="D404" s="47">
        <f t="shared" si="11"/>
        <v>0</v>
      </c>
      <c r="E404" s="60"/>
      <c r="F404" s="61"/>
      <c r="G404" s="47">
        <f t="shared" si="12"/>
        <v>0</v>
      </c>
      <c r="H404" s="60">
        <v>14703.385731666667</v>
      </c>
      <c r="I404" s="61">
        <v>446.34012149999995</v>
      </c>
      <c r="J404" s="47">
        <f t="shared" si="13"/>
        <v>1</v>
      </c>
      <c r="K404" s="60">
        <v>73.15350992162179</v>
      </c>
      <c r="L404" s="62"/>
      <c r="M404" s="61">
        <v>3.0356281855458481E-2</v>
      </c>
      <c r="N404" s="63" t="s">
        <v>241</v>
      </c>
      <c r="V404" s="63" t="str">
        <f>VLOOKUP($A404,'[1]paired '!$A$4:$U$219,21,0)</f>
        <v xml:space="preserve">heat shock </v>
      </c>
    </row>
    <row r="405" spans="1:22" s="68" customFormat="1">
      <c r="A405" s="64" t="s">
        <v>240</v>
      </c>
      <c r="B405" s="65">
        <v>155.05458053999999</v>
      </c>
      <c r="C405" s="66">
        <v>26450.066569999999</v>
      </c>
      <c r="D405" s="47">
        <f t="shared" si="11"/>
        <v>0</v>
      </c>
      <c r="E405" s="65">
        <v>155.05458053999999</v>
      </c>
      <c r="F405" s="66">
        <v>904.23853123333345</v>
      </c>
      <c r="G405" s="47">
        <f t="shared" si="12"/>
        <v>0</v>
      </c>
      <c r="H405" s="65">
        <v>26450.066569999999</v>
      </c>
      <c r="I405" s="66">
        <v>904.23853123333345</v>
      </c>
      <c r="J405" s="47">
        <f t="shared" si="13"/>
        <v>1</v>
      </c>
      <c r="K405" s="65">
        <v>170.58552206509358</v>
      </c>
      <c r="L405" s="67">
        <v>5.8317434292117785</v>
      </c>
      <c r="M405" s="66">
        <v>3.4186625914164326E-2</v>
      </c>
      <c r="N405" s="68" t="s">
        <v>241</v>
      </c>
      <c r="V405" s="68" t="str">
        <f>VLOOKUP($A405,'[1]paired '!$A$4:$U$219,21,0)</f>
        <v xml:space="preserve">heat shock </v>
      </c>
    </row>
    <row r="406" spans="1:22" s="63" customFormat="1">
      <c r="A406" s="59" t="s">
        <v>278</v>
      </c>
      <c r="B406" s="60"/>
      <c r="C406" s="61"/>
      <c r="D406" s="47">
        <f t="shared" si="11"/>
        <v>0</v>
      </c>
      <c r="E406" s="60"/>
      <c r="F406" s="61"/>
      <c r="G406" s="47">
        <f t="shared" si="12"/>
        <v>0</v>
      </c>
      <c r="H406" s="60">
        <v>52420.837693333335</v>
      </c>
      <c r="I406" s="61">
        <v>2343.8321796666664</v>
      </c>
      <c r="J406" s="47">
        <f t="shared" si="13"/>
        <v>1</v>
      </c>
      <c r="K406" s="60"/>
      <c r="L406" s="62"/>
      <c r="M406" s="61">
        <v>4.4711841374575081E-2</v>
      </c>
      <c r="N406" s="63" t="s">
        <v>279</v>
      </c>
      <c r="V406" s="63" t="str">
        <f>VLOOKUP($A406,'[1]paired '!$A$4:$U$219,21,0)</f>
        <v xml:space="preserve">heat shock </v>
      </c>
    </row>
    <row r="407" spans="1:22" s="68" customFormat="1">
      <c r="A407" s="64" t="s">
        <v>278</v>
      </c>
      <c r="B407" s="65">
        <v>35.24914064</v>
      </c>
      <c r="C407" s="66">
        <v>56024.106866666669</v>
      </c>
      <c r="D407" s="47">
        <f t="shared" si="11"/>
        <v>0</v>
      </c>
      <c r="E407" s="65"/>
      <c r="F407" s="66"/>
      <c r="G407" s="47">
        <f t="shared" si="12"/>
        <v>0</v>
      </c>
      <c r="H407" s="65">
        <v>56024.106866666669</v>
      </c>
      <c r="I407" s="66">
        <v>2214.0772480000001</v>
      </c>
      <c r="J407" s="47">
        <f t="shared" si="13"/>
        <v>1</v>
      </c>
      <c r="K407" s="65">
        <v>1589.3751123989578</v>
      </c>
      <c r="L407" s="67"/>
      <c r="M407" s="66">
        <v>3.9520081119175071E-2</v>
      </c>
      <c r="N407" s="68" t="s">
        <v>279</v>
      </c>
      <c r="V407" s="68" t="str">
        <f>VLOOKUP($A407,'[1]paired '!$A$4:$U$219,21,0)</f>
        <v xml:space="preserve">heat shock </v>
      </c>
    </row>
    <row r="408" spans="1:22" s="63" customFormat="1">
      <c r="A408" s="59" t="s">
        <v>188</v>
      </c>
      <c r="B408" s="60">
        <v>1326.0030895</v>
      </c>
      <c r="C408" s="61">
        <v>6721.1345249999986</v>
      </c>
      <c r="D408" s="47">
        <f t="shared" si="11"/>
        <v>0</v>
      </c>
      <c r="E408" s="60"/>
      <c r="F408" s="61"/>
      <c r="G408" s="47">
        <f t="shared" si="12"/>
        <v>0</v>
      </c>
      <c r="H408" s="60"/>
      <c r="I408" s="61"/>
      <c r="J408" s="47">
        <f t="shared" si="13"/>
        <v>0</v>
      </c>
      <c r="K408" s="60">
        <v>5.0687170929099095</v>
      </c>
      <c r="L408" s="62"/>
      <c r="M408" s="61"/>
      <c r="N408" s="63" t="s">
        <v>189</v>
      </c>
      <c r="V408" s="63" t="str">
        <f>VLOOKUP($A408,'[1]paired '!$A$4:$U$219,21,0)</f>
        <v xml:space="preserve">heat shock Arabidopsis immunophilins ROF1 (AtFKBP62) and ROF2 (AtFKBP65) exhibit tissue specificity, are heat-stress response, and bind HSP90 </v>
      </c>
    </row>
    <row r="409" spans="1:22" s="68" customFormat="1">
      <c r="A409" s="64" t="s">
        <v>188</v>
      </c>
      <c r="B409" s="65">
        <v>2209.433755</v>
      </c>
      <c r="C409" s="66">
        <v>8664.4662276666659</v>
      </c>
      <c r="D409" s="47">
        <f t="shared" si="11"/>
        <v>0</v>
      </c>
      <c r="E409" s="65"/>
      <c r="F409" s="66"/>
      <c r="G409" s="47">
        <f t="shared" si="12"/>
        <v>0</v>
      </c>
      <c r="H409" s="65">
        <v>8664.4662276666659</v>
      </c>
      <c r="I409" s="66">
        <v>2754.492847</v>
      </c>
      <c r="J409" s="47">
        <f t="shared" si="13"/>
        <v>1</v>
      </c>
      <c r="K409" s="65">
        <v>3.9215777382140455</v>
      </c>
      <c r="L409" s="67"/>
      <c r="M409" s="66">
        <v>0.31790681325579856</v>
      </c>
      <c r="N409" s="68" t="s">
        <v>189</v>
      </c>
      <c r="V409" s="68" t="str">
        <f>VLOOKUP($A409,'[1]paired '!$A$4:$U$219,21,0)</f>
        <v xml:space="preserve">heat shock Arabidopsis immunophilins ROF1 (AtFKBP62) and ROF2 (AtFKBP65) exhibit tissue specificity, are heat-stress response, and bind HSP90 </v>
      </c>
    </row>
    <row r="410" spans="1:22" s="63" customFormat="1">
      <c r="A410" s="59" t="s">
        <v>129</v>
      </c>
      <c r="B410" s="60">
        <v>10248.997954</v>
      </c>
      <c r="C410" s="61">
        <v>1414.5232363333334</v>
      </c>
      <c r="D410" s="47">
        <f t="shared" si="11"/>
        <v>1</v>
      </c>
      <c r="E410" s="60">
        <v>10248.997954</v>
      </c>
      <c r="F410" s="61">
        <v>684.74945223333327</v>
      </c>
      <c r="G410" s="47">
        <f t="shared" si="12"/>
        <v>1</v>
      </c>
      <c r="H410" s="60"/>
      <c r="I410" s="61"/>
      <c r="J410" s="47">
        <f t="shared" si="13"/>
        <v>0</v>
      </c>
      <c r="K410" s="60">
        <v>0.1380157594607842</v>
      </c>
      <c r="L410" s="62">
        <v>6.6811356125413973E-2</v>
      </c>
      <c r="M410" s="61"/>
      <c r="N410" s="63" t="s">
        <v>130</v>
      </c>
      <c r="V410" s="63" t="s">
        <v>32</v>
      </c>
    </row>
    <row r="411" spans="1:22" s="68" customFormat="1">
      <c r="A411" s="64" t="s">
        <v>129</v>
      </c>
      <c r="B411" s="65"/>
      <c r="C411" s="66"/>
      <c r="D411" s="47">
        <f t="shared" si="11"/>
        <v>0</v>
      </c>
      <c r="E411" s="65">
        <v>4029.8005926666669</v>
      </c>
      <c r="F411" s="66">
        <v>487.40356266666669</v>
      </c>
      <c r="G411" s="47">
        <f t="shared" si="12"/>
        <v>1</v>
      </c>
      <c r="H411" s="65"/>
      <c r="I411" s="66"/>
      <c r="J411" s="47">
        <f t="shared" si="13"/>
        <v>0</v>
      </c>
      <c r="K411" s="65"/>
      <c r="L411" s="67">
        <v>0.12094979676007588</v>
      </c>
      <c r="M411" s="66"/>
      <c r="N411" s="68" t="s">
        <v>130</v>
      </c>
      <c r="V411" s="68" t="s">
        <v>32</v>
      </c>
    </row>
    <row r="412" spans="1:22" s="63" customFormat="1">
      <c r="A412" s="59" t="s">
        <v>191</v>
      </c>
      <c r="B412" s="60">
        <v>1277.6465860333333</v>
      </c>
      <c r="C412" s="61">
        <v>7633.1991183333339</v>
      </c>
      <c r="D412" s="47">
        <f t="shared" si="11"/>
        <v>0</v>
      </c>
      <c r="E412" s="60"/>
      <c r="F412" s="61"/>
      <c r="G412" s="47">
        <f t="shared" si="12"/>
        <v>0</v>
      </c>
      <c r="H412" s="60">
        <v>7633.1991183333339</v>
      </c>
      <c r="I412" s="61">
        <v>2734.8587026666664</v>
      </c>
      <c r="J412" s="47">
        <f t="shared" si="13"/>
        <v>1</v>
      </c>
      <c r="K412" s="60">
        <v>5.9744214102523241</v>
      </c>
      <c r="L412" s="62"/>
      <c r="M412" s="61">
        <v>0.35828473229502328</v>
      </c>
      <c r="N412" s="63" t="s">
        <v>192</v>
      </c>
      <c r="V412" s="63" t="str">
        <f>VLOOKUP($A412,'[1]paired '!$A$4:$U$219,21,0)</f>
        <v>metabolism</v>
      </c>
    </row>
    <row r="413" spans="1:22" s="68" customFormat="1">
      <c r="A413" s="64" t="s">
        <v>191</v>
      </c>
      <c r="B413" s="65">
        <v>1416.1307753333333</v>
      </c>
      <c r="C413" s="66">
        <v>7886.8823233333324</v>
      </c>
      <c r="D413" s="47">
        <f t="shared" si="11"/>
        <v>0</v>
      </c>
      <c r="E413" s="65"/>
      <c r="F413" s="66"/>
      <c r="G413" s="47">
        <f t="shared" si="12"/>
        <v>0</v>
      </c>
      <c r="H413" s="65">
        <v>7886.8823233333324</v>
      </c>
      <c r="I413" s="66">
        <v>2002.0264</v>
      </c>
      <c r="J413" s="47">
        <f t="shared" si="13"/>
        <v>1</v>
      </c>
      <c r="K413" s="65">
        <v>5.5693177923323454</v>
      </c>
      <c r="L413" s="67"/>
      <c r="M413" s="66">
        <v>0.25384256007941275</v>
      </c>
      <c r="N413" s="68" t="s">
        <v>192</v>
      </c>
      <c r="V413" s="68" t="str">
        <f>VLOOKUP($A413,'[1]paired '!$A$4:$U$219,21,0)</f>
        <v>metabolism</v>
      </c>
    </row>
    <row r="414" spans="1:22" s="63" customFormat="1">
      <c r="A414" s="59" t="s">
        <v>233</v>
      </c>
      <c r="B414" s="60">
        <v>267.66411613333332</v>
      </c>
      <c r="C414" s="61">
        <v>1253.3304256666668</v>
      </c>
      <c r="D414" s="47">
        <f t="shared" si="11"/>
        <v>0</v>
      </c>
      <c r="E414" s="60"/>
      <c r="F414" s="61"/>
      <c r="G414" s="47">
        <f t="shared" si="12"/>
        <v>0</v>
      </c>
      <c r="H414" s="60">
        <v>1253.3304256666668</v>
      </c>
      <c r="I414" s="61">
        <v>457.86590359999997</v>
      </c>
      <c r="J414" s="47">
        <f t="shared" si="13"/>
        <v>1</v>
      </c>
      <c r="K414" s="60">
        <v>4.6824746020207542</v>
      </c>
      <c r="L414" s="62"/>
      <c r="M414" s="61">
        <v>0.36531938762793031</v>
      </c>
      <c r="N414" s="63" t="s">
        <v>234</v>
      </c>
      <c r="V414" s="63" t="str">
        <f>VLOOKUP($A414,'[1]paired '!$A$4:$U$219,21,0)</f>
        <v>oxidation reduction</v>
      </c>
    </row>
    <row r="415" spans="1:22" s="68" customFormat="1">
      <c r="A415" s="64" t="s">
        <v>233</v>
      </c>
      <c r="B415" s="65">
        <v>200.55858456666667</v>
      </c>
      <c r="C415" s="66">
        <v>1232.7467626</v>
      </c>
      <c r="D415" s="47">
        <f t="shared" si="11"/>
        <v>0</v>
      </c>
      <c r="E415" s="65"/>
      <c r="F415" s="66"/>
      <c r="G415" s="47">
        <f t="shared" si="12"/>
        <v>0</v>
      </c>
      <c r="H415" s="65">
        <v>1232.7467626</v>
      </c>
      <c r="I415" s="66">
        <v>302.88276000000002</v>
      </c>
      <c r="J415" s="47">
        <f t="shared" si="13"/>
        <v>1</v>
      </c>
      <c r="K415" s="65">
        <v>6.1465669258860816</v>
      </c>
      <c r="L415" s="67"/>
      <c r="M415" s="66">
        <v>0.24569746941471304</v>
      </c>
      <c r="N415" s="68" t="s">
        <v>234</v>
      </c>
      <c r="V415" s="68" t="str">
        <f>VLOOKUP($A415,'[1]paired '!$A$4:$U$219,21,0)</f>
        <v>oxidation reduction</v>
      </c>
    </row>
    <row r="416" spans="1:22" s="63" customFormat="1">
      <c r="A416" s="59" t="s">
        <v>200</v>
      </c>
      <c r="B416" s="60">
        <v>1008.3653760666666</v>
      </c>
      <c r="C416" s="61">
        <v>10068.577406999999</v>
      </c>
      <c r="D416" s="47">
        <f t="shared" si="11"/>
        <v>0</v>
      </c>
      <c r="E416" s="60"/>
      <c r="F416" s="61"/>
      <c r="G416" s="47">
        <f t="shared" si="12"/>
        <v>0</v>
      </c>
      <c r="H416" s="60">
        <v>10068.577406999999</v>
      </c>
      <c r="I416" s="61">
        <v>1225.7492669999999</v>
      </c>
      <c r="J416" s="47">
        <f t="shared" si="13"/>
        <v>1</v>
      </c>
      <c r="K416" s="60">
        <v>9.9850487194180779</v>
      </c>
      <c r="L416" s="62"/>
      <c r="M416" s="61">
        <v>0.12174006490210024</v>
      </c>
      <c r="N416" s="63" t="s">
        <v>201</v>
      </c>
      <c r="V416" s="63" t="str">
        <f>VLOOKUP($A416,'[1]paired '!$A$4:$U$219,21,0)</f>
        <v>oxidation reduction</v>
      </c>
    </row>
    <row r="417" spans="1:22" s="68" customFormat="1">
      <c r="A417" s="64" t="s">
        <v>200</v>
      </c>
      <c r="B417" s="65">
        <v>1277.3907126666666</v>
      </c>
      <c r="C417" s="66">
        <v>12638.108036</v>
      </c>
      <c r="D417" s="47">
        <f t="shared" si="11"/>
        <v>0</v>
      </c>
      <c r="E417" s="65"/>
      <c r="F417" s="66"/>
      <c r="G417" s="47">
        <f t="shared" si="12"/>
        <v>0</v>
      </c>
      <c r="H417" s="65">
        <v>12638.108036</v>
      </c>
      <c r="I417" s="66">
        <v>1343.3549446666666</v>
      </c>
      <c r="J417" s="47">
        <f t="shared" si="13"/>
        <v>1</v>
      </c>
      <c r="K417" s="65">
        <v>9.8936902473768793</v>
      </c>
      <c r="L417" s="67"/>
      <c r="M417" s="66">
        <v>0.1062939912240094</v>
      </c>
      <c r="N417" s="68" t="s">
        <v>201</v>
      </c>
      <c r="V417" s="68" t="str">
        <f>VLOOKUP($A417,'[1]paired '!$A$4:$U$219,21,0)</f>
        <v>oxidation reduction</v>
      </c>
    </row>
    <row r="418" spans="1:22" s="63" customFormat="1">
      <c r="A418" s="59" t="s">
        <v>213</v>
      </c>
      <c r="B418" s="60">
        <v>770.78295019999996</v>
      </c>
      <c r="C418" s="61">
        <v>3203.8877496666669</v>
      </c>
      <c r="D418" s="47">
        <f t="shared" si="11"/>
        <v>0</v>
      </c>
      <c r="E418" s="60"/>
      <c r="F418" s="61"/>
      <c r="G418" s="47">
        <f t="shared" si="12"/>
        <v>0</v>
      </c>
      <c r="H418" s="60"/>
      <c r="I418" s="61"/>
      <c r="J418" s="47">
        <f t="shared" si="13"/>
        <v>0</v>
      </c>
      <c r="K418" s="60">
        <v>4.1566666061247641</v>
      </c>
      <c r="L418" s="62"/>
      <c r="M418" s="61"/>
      <c r="N418" s="63" t="s">
        <v>214</v>
      </c>
      <c r="V418" s="63" t="str">
        <f>VLOOKUP($A418,'[1]paired '!$A$4:$U$219,21,0)</f>
        <v>oxidation reduction</v>
      </c>
    </row>
    <row r="419" spans="1:22" s="68" customFormat="1">
      <c r="A419" s="64" t="s">
        <v>213</v>
      </c>
      <c r="B419" s="65">
        <v>578.07773359999999</v>
      </c>
      <c r="C419" s="66">
        <v>1984.2635330000001</v>
      </c>
      <c r="D419" s="47">
        <f t="shared" si="11"/>
        <v>0</v>
      </c>
      <c r="E419" s="65"/>
      <c r="F419" s="66"/>
      <c r="G419" s="47">
        <f t="shared" si="12"/>
        <v>0</v>
      </c>
      <c r="H419" s="65"/>
      <c r="I419" s="66"/>
      <c r="J419" s="47">
        <f t="shared" si="13"/>
        <v>0</v>
      </c>
      <c r="K419" s="65">
        <v>3.4325202609741203</v>
      </c>
      <c r="L419" s="67"/>
      <c r="M419" s="66"/>
      <c r="N419" s="68" t="s">
        <v>214</v>
      </c>
      <c r="V419" s="68" t="str">
        <f>VLOOKUP($A419,'[1]paired '!$A$4:$U$219,21,0)</f>
        <v>oxidation reduction</v>
      </c>
    </row>
    <row r="420" spans="1:22" s="63" customFormat="1">
      <c r="A420" s="59" t="s">
        <v>180</v>
      </c>
      <c r="B420" s="60">
        <v>1484.6288856666667</v>
      </c>
      <c r="C420" s="61">
        <v>14189.619472</v>
      </c>
      <c r="D420" s="47">
        <f t="shared" si="11"/>
        <v>0</v>
      </c>
      <c r="E420" s="60"/>
      <c r="F420" s="61"/>
      <c r="G420" s="47">
        <f t="shared" si="12"/>
        <v>0</v>
      </c>
      <c r="H420" s="60"/>
      <c r="I420" s="61"/>
      <c r="J420" s="47">
        <f t="shared" si="13"/>
        <v>0</v>
      </c>
      <c r="K420" s="60">
        <v>9.5576878565367576</v>
      </c>
      <c r="L420" s="62"/>
      <c r="M420" s="61"/>
      <c r="N420" s="63" t="s">
        <v>181</v>
      </c>
      <c r="V420" s="63" t="str">
        <f>VLOOKUP($A420,'[1]paired '!$A$4:$U$219,21,0)</f>
        <v>oxidation reduction</v>
      </c>
    </row>
    <row r="421" spans="1:22" s="68" customFormat="1">
      <c r="A421" s="64" t="s">
        <v>180</v>
      </c>
      <c r="B421" s="65">
        <v>2129.2273499999997</v>
      </c>
      <c r="C421" s="66">
        <v>18608.660666666667</v>
      </c>
      <c r="D421" s="47">
        <f t="shared" si="11"/>
        <v>0</v>
      </c>
      <c r="E421" s="65"/>
      <c r="F421" s="66"/>
      <c r="G421" s="47">
        <f t="shared" si="12"/>
        <v>0</v>
      </c>
      <c r="H421" s="65">
        <v>18608.660666666667</v>
      </c>
      <c r="I421" s="66">
        <v>4716.1379066666668</v>
      </c>
      <c r="J421" s="47">
        <f t="shared" si="13"/>
        <v>1</v>
      </c>
      <c r="K421" s="65">
        <v>8.7396306771405463</v>
      </c>
      <c r="L421" s="67"/>
      <c r="M421" s="66">
        <v>0.25343779389317328</v>
      </c>
      <c r="N421" s="68" t="s">
        <v>181</v>
      </c>
      <c r="V421" s="68" t="str">
        <f>VLOOKUP($A421,'[1]paired '!$A$4:$U$219,21,0)</f>
        <v>oxidation reduction</v>
      </c>
    </row>
    <row r="422" spans="1:22" s="63" customFormat="1">
      <c r="A422" s="59" t="s">
        <v>221</v>
      </c>
      <c r="B422" s="60">
        <v>528.15890206666666</v>
      </c>
      <c r="C422" s="61">
        <v>17962.513386666666</v>
      </c>
      <c r="D422" s="47">
        <f t="shared" si="11"/>
        <v>0</v>
      </c>
      <c r="E422" s="60"/>
      <c r="F422" s="61"/>
      <c r="G422" s="47">
        <f t="shared" si="12"/>
        <v>0</v>
      </c>
      <c r="H422" s="60">
        <v>17962.513386666666</v>
      </c>
      <c r="I422" s="61">
        <v>1319.9528803333333</v>
      </c>
      <c r="J422" s="47">
        <f t="shared" si="13"/>
        <v>1</v>
      </c>
      <c r="K422" s="60">
        <v>34.00967647497751</v>
      </c>
      <c r="L422" s="62"/>
      <c r="M422" s="61">
        <v>7.3483752074089845E-2</v>
      </c>
      <c r="N422" s="63" t="s">
        <v>222</v>
      </c>
      <c r="V422" s="63" t="str">
        <f>VLOOKUP($A422,'[1]paired '!$A$4:$U$219,21,0)</f>
        <v>oxidation reduction</v>
      </c>
    </row>
    <row r="423" spans="1:22" s="68" customFormat="1">
      <c r="A423" s="64" t="s">
        <v>221</v>
      </c>
      <c r="B423" s="65">
        <v>540.48096810000004</v>
      </c>
      <c r="C423" s="66">
        <v>19819.262716666668</v>
      </c>
      <c r="D423" s="47">
        <f t="shared" si="11"/>
        <v>0</v>
      </c>
      <c r="E423" s="65"/>
      <c r="F423" s="66"/>
      <c r="G423" s="47">
        <f t="shared" si="12"/>
        <v>0</v>
      </c>
      <c r="H423" s="65">
        <v>19819.262716666668</v>
      </c>
      <c r="I423" s="66">
        <v>1150.4142147333334</v>
      </c>
      <c r="J423" s="47">
        <f t="shared" si="13"/>
        <v>1</v>
      </c>
      <c r="K423" s="65">
        <v>36.669677354854983</v>
      </c>
      <c r="L423" s="67"/>
      <c r="M423" s="66">
        <v>5.804525784735233E-2</v>
      </c>
      <c r="N423" s="68" t="s">
        <v>222</v>
      </c>
      <c r="V423" s="68" t="str">
        <f>VLOOKUP($A423,'[1]paired '!$A$4:$U$219,21,0)</f>
        <v>oxidation reduction</v>
      </c>
    </row>
    <row r="424" spans="1:22" s="63" customFormat="1">
      <c r="A424" s="59" t="s">
        <v>317</v>
      </c>
      <c r="B424" s="60"/>
      <c r="C424" s="61"/>
      <c r="D424" s="47">
        <f t="shared" si="11"/>
        <v>0</v>
      </c>
      <c r="E424" s="60"/>
      <c r="F424" s="61"/>
      <c r="G424" s="47">
        <f t="shared" si="12"/>
        <v>0</v>
      </c>
      <c r="H424" s="60">
        <v>1036.6183362666668</v>
      </c>
      <c r="I424" s="61">
        <v>5202.2801053333324</v>
      </c>
      <c r="J424" s="47">
        <f t="shared" si="13"/>
        <v>0</v>
      </c>
      <c r="K424" s="60"/>
      <c r="L424" s="62"/>
      <c r="M424" s="61">
        <v>5.0185105967439325</v>
      </c>
      <c r="N424" s="63" t="s">
        <v>318</v>
      </c>
      <c r="V424" s="63" t="str">
        <f>VLOOKUP($A424,'[1]paired '!$A$4:$U$219,21,0)</f>
        <v>photosyntehsis</v>
      </c>
    </row>
    <row r="425" spans="1:22" s="68" customFormat="1">
      <c r="A425" s="64" t="s">
        <v>317</v>
      </c>
      <c r="B425" s="65"/>
      <c r="C425" s="66"/>
      <c r="D425" s="47">
        <f t="shared" si="11"/>
        <v>0</v>
      </c>
      <c r="E425" s="65">
        <v>646.30150930000002</v>
      </c>
      <c r="F425" s="66">
        <v>4202.000583</v>
      </c>
      <c r="G425" s="47">
        <f t="shared" si="12"/>
        <v>0</v>
      </c>
      <c r="H425" s="65">
        <v>878.58851176666667</v>
      </c>
      <c r="I425" s="66">
        <v>4202.000583</v>
      </c>
      <c r="J425" s="47">
        <f t="shared" si="13"/>
        <v>0</v>
      </c>
      <c r="K425" s="65"/>
      <c r="L425" s="67">
        <v>6.5016103514149721</v>
      </c>
      <c r="M425" s="66">
        <v>4.7826718955732908</v>
      </c>
      <c r="N425" s="68" t="s">
        <v>318</v>
      </c>
      <c r="V425" s="68" t="str">
        <f>VLOOKUP($A425,'[1]paired '!$A$4:$U$219,21,0)</f>
        <v>photosyntehsis</v>
      </c>
    </row>
    <row r="426" spans="1:22" s="63" customFormat="1">
      <c r="A426" s="59" t="s">
        <v>324</v>
      </c>
      <c r="B426" s="60"/>
      <c r="C426" s="61"/>
      <c r="D426" s="47">
        <f t="shared" si="11"/>
        <v>0</v>
      </c>
      <c r="E426" s="60"/>
      <c r="F426" s="61"/>
      <c r="G426" s="47">
        <f t="shared" si="12"/>
        <v>0</v>
      </c>
      <c r="H426" s="60">
        <v>2619.2003456666666</v>
      </c>
      <c r="I426" s="61">
        <v>415.07556586666669</v>
      </c>
      <c r="J426" s="47">
        <f t="shared" si="13"/>
        <v>1</v>
      </c>
      <c r="K426" s="60"/>
      <c r="L426" s="62"/>
      <c r="M426" s="61">
        <v>0.15847415664608783</v>
      </c>
      <c r="N426" s="63" t="s">
        <v>325</v>
      </c>
      <c r="V426" s="63" t="str">
        <f>VLOOKUP($A426,'[1]paired '!$A$4:$U$219,21,0)</f>
        <v>photosynthesis</v>
      </c>
    </row>
    <row r="427" spans="1:22" s="68" customFormat="1">
      <c r="A427" s="64" t="s">
        <v>324</v>
      </c>
      <c r="B427" s="65"/>
      <c r="C427" s="66"/>
      <c r="D427" s="47">
        <f t="shared" si="11"/>
        <v>0</v>
      </c>
      <c r="E427" s="65"/>
      <c r="F427" s="66"/>
      <c r="G427" s="47">
        <f t="shared" si="12"/>
        <v>0</v>
      </c>
      <c r="H427" s="65">
        <v>1638.1871510000001</v>
      </c>
      <c r="I427" s="66">
        <v>263.75644699999998</v>
      </c>
      <c r="J427" s="47">
        <f t="shared" si="13"/>
        <v>1</v>
      </c>
      <c r="K427" s="65"/>
      <c r="L427" s="67"/>
      <c r="M427" s="66">
        <v>0.16100507615323126</v>
      </c>
      <c r="N427" s="68" t="s">
        <v>325</v>
      </c>
      <c r="V427" s="68" t="str">
        <f>VLOOKUP($A427,'[1]paired '!$A$4:$U$219,21,0)</f>
        <v>photosynthesis</v>
      </c>
    </row>
    <row r="428" spans="1:22" s="63" customFormat="1">
      <c r="A428" s="59" t="s">
        <v>328</v>
      </c>
      <c r="B428" s="60"/>
      <c r="C428" s="61"/>
      <c r="D428" s="47">
        <f t="shared" si="11"/>
        <v>0</v>
      </c>
      <c r="E428" s="60">
        <v>4454.0687599999992</v>
      </c>
      <c r="F428" s="61">
        <v>31169.595250000002</v>
      </c>
      <c r="G428" s="47">
        <f t="shared" si="12"/>
        <v>0</v>
      </c>
      <c r="H428" s="60">
        <v>6072.2988033333322</v>
      </c>
      <c r="I428" s="61">
        <v>31169.595250000002</v>
      </c>
      <c r="J428" s="47">
        <f t="shared" si="13"/>
        <v>0</v>
      </c>
      <c r="K428" s="60"/>
      <c r="L428" s="62">
        <v>6.998004954463255</v>
      </c>
      <c r="M428" s="61">
        <v>5.1330799520092363</v>
      </c>
      <c r="N428" s="63" t="s">
        <v>329</v>
      </c>
      <c r="V428" s="63" t="str">
        <f>VLOOKUP($A428,'[1]paired '!$A$4:$U$219,21,0)</f>
        <v>protection</v>
      </c>
    </row>
    <row r="429" spans="1:22" s="68" customFormat="1">
      <c r="A429" s="64" t="s">
        <v>328</v>
      </c>
      <c r="B429" s="65"/>
      <c r="C429" s="66"/>
      <c r="D429" s="47">
        <f t="shared" si="11"/>
        <v>0</v>
      </c>
      <c r="E429" s="65">
        <v>3459.2987473333337</v>
      </c>
      <c r="F429" s="66">
        <v>22973.412573333335</v>
      </c>
      <c r="G429" s="47">
        <f t="shared" si="12"/>
        <v>0</v>
      </c>
      <c r="H429" s="65"/>
      <c r="I429" s="66"/>
      <c r="J429" s="47">
        <f t="shared" si="13"/>
        <v>0</v>
      </c>
      <c r="K429" s="65"/>
      <c r="L429" s="67">
        <v>6.6410605880867699</v>
      </c>
      <c r="M429" s="66"/>
      <c r="N429" s="68" t="s">
        <v>329</v>
      </c>
      <c r="V429" s="68" t="str">
        <f>VLOOKUP($A429,'[1]paired '!$A$4:$U$219,21,0)</f>
        <v>protection</v>
      </c>
    </row>
    <row r="430" spans="1:22" s="63" customFormat="1">
      <c r="A430" s="59" t="s">
        <v>330</v>
      </c>
      <c r="B430" s="60"/>
      <c r="C430" s="61"/>
      <c r="D430" s="47">
        <f t="shared" ref="D430:D453" si="14">IF(B430&gt;C430,1,0)</f>
        <v>0</v>
      </c>
      <c r="E430" s="60"/>
      <c r="F430" s="61"/>
      <c r="G430" s="47">
        <f t="shared" ref="G430:G453" si="15">IF(E430&gt;F430,1,0)</f>
        <v>0</v>
      </c>
      <c r="H430" s="60">
        <v>552.9972111666666</v>
      </c>
      <c r="I430" s="61">
        <v>1684.6773033333332</v>
      </c>
      <c r="J430" s="47">
        <f t="shared" ref="J430:J453" si="16">IF(H430&gt;I430,1,0)</f>
        <v>0</v>
      </c>
      <c r="K430" s="60"/>
      <c r="L430" s="62"/>
      <c r="M430" s="61">
        <v>3.0464481001253945</v>
      </c>
      <c r="N430" s="63" t="s">
        <v>331</v>
      </c>
      <c r="V430" s="63" t="str">
        <f>VLOOKUP($A430,'[1]paired '!$A$4:$U$219,21,0)</f>
        <v>signal transduction</v>
      </c>
    </row>
    <row r="431" spans="1:22" s="68" customFormat="1">
      <c r="A431" s="64" t="s">
        <v>330</v>
      </c>
      <c r="B431" s="65"/>
      <c r="C431" s="66"/>
      <c r="D431" s="47">
        <f t="shared" si="14"/>
        <v>0</v>
      </c>
      <c r="E431" s="65">
        <v>379.99597433333332</v>
      </c>
      <c r="F431" s="66">
        <v>1523.0976956666666</v>
      </c>
      <c r="G431" s="47">
        <f t="shared" si="15"/>
        <v>0</v>
      </c>
      <c r="H431" s="65">
        <v>533.46547993333331</v>
      </c>
      <c r="I431" s="66">
        <v>1523.0976956666666</v>
      </c>
      <c r="J431" s="47">
        <f t="shared" si="16"/>
        <v>0</v>
      </c>
      <c r="K431" s="65"/>
      <c r="L431" s="67">
        <v>4.0081942929495407</v>
      </c>
      <c r="M431" s="66">
        <v>2.8551007571417868</v>
      </c>
      <c r="N431" s="68" t="s">
        <v>331</v>
      </c>
      <c r="V431" s="68" t="str">
        <f>VLOOKUP($A431,'[1]paired '!$A$4:$U$219,21,0)</f>
        <v>signal transduction</v>
      </c>
    </row>
    <row r="432" spans="1:22" s="63" customFormat="1">
      <c r="A432" s="59" t="s">
        <v>193</v>
      </c>
      <c r="B432" s="60">
        <v>1229.3970813333333</v>
      </c>
      <c r="C432" s="61">
        <v>3542.0033143333335</v>
      </c>
      <c r="D432" s="47">
        <f t="shared" si="14"/>
        <v>0</v>
      </c>
      <c r="E432" s="60"/>
      <c r="F432" s="61"/>
      <c r="G432" s="47">
        <f t="shared" si="15"/>
        <v>0</v>
      </c>
      <c r="H432" s="60">
        <v>3542.0033143333335</v>
      </c>
      <c r="I432" s="61">
        <v>1234.8005596666665</v>
      </c>
      <c r="J432" s="47">
        <f t="shared" si="16"/>
        <v>1</v>
      </c>
      <c r="K432" s="60">
        <v>2.8810897374930162</v>
      </c>
      <c r="L432" s="62"/>
      <c r="M432" s="61">
        <v>0.34861643259051478</v>
      </c>
      <c r="N432" s="63" t="s">
        <v>194</v>
      </c>
      <c r="V432" s="63" t="str">
        <f>VLOOKUP($A432,'[1]paired '!$A$4:$U$219,21,0)</f>
        <v>signal transduction</v>
      </c>
    </row>
    <row r="433" spans="1:22" s="68" customFormat="1">
      <c r="A433" s="64" t="s">
        <v>193</v>
      </c>
      <c r="B433" s="65">
        <v>1214.384078</v>
      </c>
      <c r="C433" s="66">
        <v>3965.7174023333332</v>
      </c>
      <c r="D433" s="47">
        <f t="shared" si="14"/>
        <v>0</v>
      </c>
      <c r="E433" s="65"/>
      <c r="F433" s="66"/>
      <c r="G433" s="47">
        <f t="shared" si="15"/>
        <v>0</v>
      </c>
      <c r="H433" s="65">
        <v>3965.7174023333332</v>
      </c>
      <c r="I433" s="66">
        <v>1611.6667199999999</v>
      </c>
      <c r="J433" s="47">
        <f t="shared" si="16"/>
        <v>1</v>
      </c>
      <c r="K433" s="65">
        <v>3.2656203866445397</v>
      </c>
      <c r="L433" s="67"/>
      <c r="M433" s="66">
        <v>0.40639979012416111</v>
      </c>
      <c r="N433" s="68" t="s">
        <v>194</v>
      </c>
      <c r="V433" s="68" t="str">
        <f>VLOOKUP($A433,'[1]paired '!$A$4:$U$219,21,0)</f>
        <v>signal transduction</v>
      </c>
    </row>
    <row r="434" spans="1:22" s="63" customFormat="1">
      <c r="A434" s="59" t="s">
        <v>335</v>
      </c>
      <c r="B434" s="60"/>
      <c r="C434" s="61"/>
      <c r="D434" s="47">
        <f t="shared" si="14"/>
        <v>0</v>
      </c>
      <c r="E434" s="60">
        <v>3609.6787963333331</v>
      </c>
      <c r="F434" s="61">
        <v>1082.4471936666666</v>
      </c>
      <c r="G434" s="47">
        <f t="shared" si="15"/>
        <v>1</v>
      </c>
      <c r="H434" s="60"/>
      <c r="I434" s="61"/>
      <c r="J434" s="47">
        <f t="shared" si="16"/>
        <v>0</v>
      </c>
      <c r="K434" s="60"/>
      <c r="L434" s="62">
        <v>0.29987354962613377</v>
      </c>
      <c r="M434" s="61"/>
      <c r="N434" s="63" t="s">
        <v>336</v>
      </c>
      <c r="V434" s="63" t="str">
        <f>VLOOKUP($A434,'[1]paired '!$A$4:$U$219,21,0)</f>
        <v>signal transduction of the phototropic response</v>
      </c>
    </row>
    <row r="435" spans="1:22" s="68" customFormat="1">
      <c r="A435" s="64" t="s">
        <v>335</v>
      </c>
      <c r="B435" s="65"/>
      <c r="C435" s="66"/>
      <c r="D435" s="47">
        <f t="shared" si="14"/>
        <v>0</v>
      </c>
      <c r="E435" s="65">
        <v>2573.0796000000005</v>
      </c>
      <c r="F435" s="66">
        <v>871.11114846666658</v>
      </c>
      <c r="G435" s="47">
        <f t="shared" si="15"/>
        <v>1</v>
      </c>
      <c r="H435" s="65">
        <v>3311.2891703333335</v>
      </c>
      <c r="I435" s="66">
        <v>871.11114846666658</v>
      </c>
      <c r="J435" s="47">
        <f t="shared" si="16"/>
        <v>1</v>
      </c>
      <c r="K435" s="65"/>
      <c r="L435" s="67">
        <v>0.33854807619113936</v>
      </c>
      <c r="M435" s="66">
        <v>0.2630731125119391</v>
      </c>
      <c r="N435" s="68" t="s">
        <v>336</v>
      </c>
      <c r="V435" s="68" t="str">
        <f>VLOOKUP($A435,'[1]paired '!$A$4:$U$219,21,0)</f>
        <v>signal transduction of the phototropic response</v>
      </c>
    </row>
    <row r="436" spans="1:22" s="63" customFormat="1">
      <c r="A436" s="59" t="s">
        <v>209</v>
      </c>
      <c r="B436" s="60">
        <v>833.56620036666664</v>
      </c>
      <c r="C436" s="61">
        <v>2181.1932373333334</v>
      </c>
      <c r="D436" s="47">
        <f t="shared" si="14"/>
        <v>0</v>
      </c>
      <c r="E436" s="60"/>
      <c r="F436" s="61"/>
      <c r="G436" s="47">
        <f t="shared" si="15"/>
        <v>0</v>
      </c>
      <c r="H436" s="60"/>
      <c r="I436" s="61"/>
      <c r="J436" s="47">
        <f t="shared" si="16"/>
        <v>0</v>
      </c>
      <c r="K436" s="60">
        <v>2.616700672812641</v>
      </c>
      <c r="L436" s="62"/>
      <c r="M436" s="61"/>
      <c r="N436" s="63" t="s">
        <v>210</v>
      </c>
      <c r="V436" s="63" t="str">
        <f>VLOOKUP($A436,'[1]paired '!$A$4:$U$219,21,0)</f>
        <v>transcription al activator</v>
      </c>
    </row>
    <row r="437" spans="1:22" s="68" customFormat="1">
      <c r="A437" s="64" t="s">
        <v>209</v>
      </c>
      <c r="B437" s="65">
        <v>694.06605406666665</v>
      </c>
      <c r="C437" s="66">
        <v>1609.0014000000001</v>
      </c>
      <c r="D437" s="47">
        <f t="shared" si="14"/>
        <v>0</v>
      </c>
      <c r="E437" s="65"/>
      <c r="F437" s="66"/>
      <c r="G437" s="47">
        <f t="shared" si="15"/>
        <v>0</v>
      </c>
      <c r="H437" s="65"/>
      <c r="I437" s="66"/>
      <c r="J437" s="47">
        <f t="shared" si="16"/>
        <v>0</v>
      </c>
      <c r="K437" s="65">
        <v>2.3182251755039034</v>
      </c>
      <c r="L437" s="67"/>
      <c r="M437" s="66"/>
      <c r="N437" s="68" t="s">
        <v>210</v>
      </c>
      <c r="V437" s="68" t="str">
        <f>VLOOKUP($A437,'[1]paired '!$A$4:$U$219,21,0)</f>
        <v>transcription al activator</v>
      </c>
    </row>
    <row r="438" spans="1:22" s="63" customFormat="1">
      <c r="A438" s="59" t="s">
        <v>342</v>
      </c>
      <c r="B438" s="60"/>
      <c r="C438" s="61"/>
      <c r="D438" s="47">
        <f t="shared" si="14"/>
        <v>0</v>
      </c>
      <c r="E438" s="60">
        <v>938.77125136666666</v>
      </c>
      <c r="F438" s="61">
        <v>292.82997039999998</v>
      </c>
      <c r="G438" s="47">
        <f t="shared" si="15"/>
        <v>1</v>
      </c>
      <c r="H438" s="60"/>
      <c r="I438" s="61"/>
      <c r="J438" s="47">
        <f t="shared" si="16"/>
        <v>0</v>
      </c>
      <c r="K438" s="60"/>
      <c r="L438" s="62">
        <v>0.31192899225844106</v>
      </c>
      <c r="M438" s="61"/>
      <c r="N438" s="63" t="s">
        <v>343</v>
      </c>
      <c r="V438" s="63" t="str">
        <f>VLOOKUP($A438,'[1]paired '!$A$4:$U$219,21,0)</f>
        <v>transcription al activator</v>
      </c>
    </row>
    <row r="439" spans="1:22" s="68" customFormat="1">
      <c r="A439" s="64" t="s">
        <v>342</v>
      </c>
      <c r="B439" s="65"/>
      <c r="C439" s="66"/>
      <c r="D439" s="47">
        <f t="shared" si="14"/>
        <v>0</v>
      </c>
      <c r="E439" s="65"/>
      <c r="F439" s="66"/>
      <c r="G439" s="47">
        <f t="shared" si="15"/>
        <v>0</v>
      </c>
      <c r="H439" s="65">
        <v>686.02619983333341</v>
      </c>
      <c r="I439" s="66">
        <v>293.68571946666663</v>
      </c>
      <c r="J439" s="47">
        <f t="shared" si="16"/>
        <v>1</v>
      </c>
      <c r="K439" s="65"/>
      <c r="L439" s="67"/>
      <c r="M439" s="66">
        <v>0.42809694372899471</v>
      </c>
      <c r="N439" s="68" t="s">
        <v>343</v>
      </c>
      <c r="V439" s="68" t="str">
        <f>VLOOKUP($A439,'[1]paired '!$A$4:$U$219,21,0)</f>
        <v>transcription al activator</v>
      </c>
    </row>
    <row r="440" spans="1:22" s="63" customFormat="1">
      <c r="A440" s="59" t="s">
        <v>353</v>
      </c>
      <c r="B440" s="60"/>
      <c r="C440" s="61"/>
      <c r="D440" s="47">
        <f t="shared" si="14"/>
        <v>0</v>
      </c>
      <c r="E440" s="60">
        <v>1256.9324349999999</v>
      </c>
      <c r="F440" s="61">
        <v>5066.7488683333331</v>
      </c>
      <c r="G440" s="47">
        <f t="shared" si="15"/>
        <v>0</v>
      </c>
      <c r="H440" s="60"/>
      <c r="I440" s="61"/>
      <c r="J440" s="47">
        <f t="shared" si="16"/>
        <v>0</v>
      </c>
      <c r="K440" s="60"/>
      <c r="L440" s="62">
        <v>4.0310431390318398</v>
      </c>
      <c r="M440" s="61"/>
      <c r="N440" s="63" t="s">
        <v>89</v>
      </c>
      <c r="V440" s="63" t="str">
        <f>VLOOKUP($A440,'[1]paired '!$A$4:$U$219,21,0)</f>
        <v>unknown</v>
      </c>
    </row>
    <row r="441" spans="1:22" s="68" customFormat="1">
      <c r="A441" s="64" t="s">
        <v>353</v>
      </c>
      <c r="B441" s="65"/>
      <c r="C441" s="66"/>
      <c r="D441" s="47">
        <f t="shared" si="14"/>
        <v>0</v>
      </c>
      <c r="E441" s="65">
        <v>1231.851729</v>
      </c>
      <c r="F441" s="66">
        <v>3938.6840569999999</v>
      </c>
      <c r="G441" s="47">
        <f t="shared" si="15"/>
        <v>0</v>
      </c>
      <c r="H441" s="65"/>
      <c r="I441" s="66"/>
      <c r="J441" s="47">
        <f t="shared" si="16"/>
        <v>0</v>
      </c>
      <c r="K441" s="65"/>
      <c r="L441" s="67">
        <v>3.1973686152937972</v>
      </c>
      <c r="M441" s="66"/>
      <c r="N441" s="68" t="s">
        <v>89</v>
      </c>
      <c r="V441" s="68" t="str">
        <f>VLOOKUP($A441,'[1]paired '!$A$4:$U$219,21,0)</f>
        <v>unknown</v>
      </c>
    </row>
    <row r="442" spans="1:22" s="63" customFormat="1">
      <c r="A442" s="59" t="s">
        <v>186</v>
      </c>
      <c r="B442" s="60">
        <v>1395.0601805333336</v>
      </c>
      <c r="C442" s="61">
        <v>6025.4998400000004</v>
      </c>
      <c r="D442" s="47">
        <f t="shared" si="14"/>
        <v>0</v>
      </c>
      <c r="E442" s="60"/>
      <c r="F442" s="61"/>
      <c r="G442" s="47">
        <f t="shared" si="15"/>
        <v>0</v>
      </c>
      <c r="H442" s="60">
        <v>6025.4998400000004</v>
      </c>
      <c r="I442" s="61">
        <v>1310.8297049999999</v>
      </c>
      <c r="J442" s="47">
        <f t="shared" si="16"/>
        <v>1</v>
      </c>
      <c r="K442" s="60">
        <v>4.3191683943673622</v>
      </c>
      <c r="L442" s="62"/>
      <c r="M442" s="61">
        <v>0.217547048345785</v>
      </c>
      <c r="N442" s="63" t="s">
        <v>187</v>
      </c>
      <c r="V442" s="63" t="str">
        <f>VLOOKUP($A442,'[1]paired '!$A$4:$U$219,21,0)</f>
        <v>unknown</v>
      </c>
    </row>
    <row r="443" spans="1:22" s="68" customFormat="1">
      <c r="A443" s="64" t="s">
        <v>186</v>
      </c>
      <c r="B443" s="65">
        <v>1154.3262709333333</v>
      </c>
      <c r="C443" s="66">
        <v>6449.3589196666662</v>
      </c>
      <c r="D443" s="47">
        <f t="shared" si="14"/>
        <v>0</v>
      </c>
      <c r="E443" s="65"/>
      <c r="F443" s="66"/>
      <c r="G443" s="47">
        <f t="shared" si="15"/>
        <v>0</v>
      </c>
      <c r="H443" s="65">
        <v>6449.3589196666662</v>
      </c>
      <c r="I443" s="66">
        <v>966.8826729000001</v>
      </c>
      <c r="J443" s="47">
        <f t="shared" si="16"/>
        <v>1</v>
      </c>
      <c r="K443" s="65">
        <v>5.5871195883396307</v>
      </c>
      <c r="L443" s="67"/>
      <c r="M443" s="66">
        <v>0.14991919118528035</v>
      </c>
      <c r="N443" s="68" t="s">
        <v>187</v>
      </c>
      <c r="V443" s="68" t="str">
        <f>VLOOKUP($A443,'[1]paired '!$A$4:$U$219,21,0)</f>
        <v>unknown</v>
      </c>
    </row>
    <row r="444" spans="1:22" s="63" customFormat="1">
      <c r="A444" s="59" t="s">
        <v>174</v>
      </c>
      <c r="B444" s="60">
        <v>2037.3750840000002</v>
      </c>
      <c r="C444" s="61">
        <v>6636.2497443333341</v>
      </c>
      <c r="D444" s="47">
        <f t="shared" si="14"/>
        <v>0</v>
      </c>
      <c r="E444" s="60"/>
      <c r="F444" s="61"/>
      <c r="G444" s="47">
        <f t="shared" si="15"/>
        <v>0</v>
      </c>
      <c r="H444" s="60"/>
      <c r="I444" s="61"/>
      <c r="J444" s="47">
        <f t="shared" si="16"/>
        <v>0</v>
      </c>
      <c r="K444" s="60">
        <v>3.2572547865385268</v>
      </c>
      <c r="L444" s="62"/>
      <c r="M444" s="61"/>
      <c r="N444" s="63" t="s">
        <v>89</v>
      </c>
      <c r="V444" s="63" t="str">
        <f>VLOOKUP($A444,'[1]paired '!$A$4:$U$219,21,0)</f>
        <v>unknown</v>
      </c>
    </row>
    <row r="445" spans="1:22" s="68" customFormat="1">
      <c r="A445" s="64" t="s">
        <v>174</v>
      </c>
      <c r="B445" s="65">
        <v>2823.4278943333334</v>
      </c>
      <c r="C445" s="66">
        <v>7352.7325543333327</v>
      </c>
      <c r="D445" s="47">
        <f t="shared" si="14"/>
        <v>0</v>
      </c>
      <c r="E445" s="65"/>
      <c r="F445" s="66"/>
      <c r="G445" s="47">
        <f t="shared" si="15"/>
        <v>0</v>
      </c>
      <c r="H445" s="65">
        <v>7352.7325543333327</v>
      </c>
      <c r="I445" s="66">
        <v>2514.112001</v>
      </c>
      <c r="J445" s="47">
        <f t="shared" si="16"/>
        <v>1</v>
      </c>
      <c r="K445" s="65">
        <v>2.6041864108130364</v>
      </c>
      <c r="L445" s="67"/>
      <c r="M445" s="66">
        <v>0.34192893355250736</v>
      </c>
      <c r="N445" s="68" t="s">
        <v>89</v>
      </c>
      <c r="V445" s="68" t="str">
        <f>VLOOKUP($A445,'[1]paired '!$A$4:$U$219,21,0)</f>
        <v>unknown</v>
      </c>
    </row>
    <row r="446" spans="1:22" s="63" customFormat="1">
      <c r="A446" s="59" t="s">
        <v>216</v>
      </c>
      <c r="B446" s="60">
        <v>763.65228109999998</v>
      </c>
      <c r="C446" s="61">
        <v>5100.5235623333328</v>
      </c>
      <c r="D446" s="47">
        <f t="shared" si="14"/>
        <v>0</v>
      </c>
      <c r="E446" s="60"/>
      <c r="F446" s="61"/>
      <c r="G446" s="47">
        <f t="shared" si="15"/>
        <v>0</v>
      </c>
      <c r="H446" s="60"/>
      <c r="I446" s="61"/>
      <c r="J446" s="47">
        <f t="shared" si="16"/>
        <v>0</v>
      </c>
      <c r="K446" s="60">
        <v>6.6791178243929332</v>
      </c>
      <c r="L446" s="62"/>
      <c r="M446" s="61"/>
      <c r="N446" s="63" t="s">
        <v>217</v>
      </c>
      <c r="V446" s="63" t="str">
        <f>VLOOKUP($A446,'[1]paired '!$A$4:$U$219,21,0)</f>
        <v>unknown</v>
      </c>
    </row>
    <row r="447" spans="1:22" s="68" customFormat="1">
      <c r="A447" s="64" t="s">
        <v>216</v>
      </c>
      <c r="B447" s="65"/>
      <c r="C447" s="66"/>
      <c r="D447" s="47">
        <f t="shared" si="14"/>
        <v>0</v>
      </c>
      <c r="E447" s="65"/>
      <c r="F447" s="66"/>
      <c r="G447" s="47">
        <f t="shared" si="15"/>
        <v>0</v>
      </c>
      <c r="H447" s="65">
        <v>4774.5195880000001</v>
      </c>
      <c r="I447" s="66">
        <v>944.55454809999992</v>
      </c>
      <c r="J447" s="47">
        <f t="shared" si="16"/>
        <v>1</v>
      </c>
      <c r="K447" s="65"/>
      <c r="L447" s="67"/>
      <c r="M447" s="66">
        <v>0.19783237469042717</v>
      </c>
      <c r="N447" s="68" t="s">
        <v>217</v>
      </c>
      <c r="V447" s="68" t="str">
        <f>VLOOKUP($A447,'[1]paired '!$A$4:$U$219,21,0)</f>
        <v>unknown</v>
      </c>
    </row>
    <row r="448" spans="1:22" s="63" customFormat="1">
      <c r="A448" s="59" t="s">
        <v>148</v>
      </c>
      <c r="B448" s="60">
        <v>6284.6065456666665</v>
      </c>
      <c r="C448" s="61">
        <v>27500.188853333337</v>
      </c>
      <c r="D448" s="47">
        <f t="shared" si="14"/>
        <v>0</v>
      </c>
      <c r="E448" s="60"/>
      <c r="F448" s="61"/>
      <c r="G448" s="47">
        <f t="shared" si="15"/>
        <v>0</v>
      </c>
      <c r="H448" s="60"/>
      <c r="I448" s="61"/>
      <c r="J448" s="47">
        <f t="shared" si="16"/>
        <v>0</v>
      </c>
      <c r="K448" s="60">
        <v>4.3758011982938125</v>
      </c>
      <c r="L448" s="62"/>
      <c r="M448" s="61"/>
      <c r="N448" s="63" t="s">
        <v>149</v>
      </c>
      <c r="V448" s="63" t="str">
        <f>VLOOKUP($A448,'[1]paired '!$A$4:$U$219,21,0)</f>
        <v>unknown</v>
      </c>
    </row>
    <row r="449" spans="1:22" s="68" customFormat="1">
      <c r="A449" s="64" t="s">
        <v>148</v>
      </c>
      <c r="B449" s="65">
        <v>5751.540434333333</v>
      </c>
      <c r="C449" s="66">
        <v>33810.720593333332</v>
      </c>
      <c r="D449" s="47">
        <f t="shared" si="14"/>
        <v>0</v>
      </c>
      <c r="E449" s="65"/>
      <c r="F449" s="66"/>
      <c r="G449" s="47">
        <f t="shared" si="15"/>
        <v>0</v>
      </c>
      <c r="H449" s="65"/>
      <c r="I449" s="66"/>
      <c r="J449" s="47">
        <f t="shared" si="16"/>
        <v>0</v>
      </c>
      <c r="K449" s="65">
        <v>5.8785504473728638</v>
      </c>
      <c r="L449" s="67"/>
      <c r="M449" s="66"/>
      <c r="N449" s="68" t="s">
        <v>149</v>
      </c>
      <c r="V449" s="68" t="str">
        <f>VLOOKUP($A449,'[1]paired '!$A$4:$U$219,21,0)</f>
        <v>unknown</v>
      </c>
    </row>
    <row r="450" spans="1:22" s="63" customFormat="1">
      <c r="A450" s="59" t="s">
        <v>184</v>
      </c>
      <c r="B450" s="60">
        <v>1418.9966533333334</v>
      </c>
      <c r="C450" s="61">
        <v>9164.2842566666677</v>
      </c>
      <c r="D450" s="47">
        <f t="shared" si="14"/>
        <v>0</v>
      </c>
      <c r="E450" s="60"/>
      <c r="F450" s="61"/>
      <c r="G450" s="47">
        <f t="shared" si="15"/>
        <v>0</v>
      </c>
      <c r="H450" s="60">
        <v>9164.2842566666677</v>
      </c>
      <c r="I450" s="61">
        <v>1717.7423529999999</v>
      </c>
      <c r="J450" s="47">
        <f t="shared" si="16"/>
        <v>1</v>
      </c>
      <c r="K450" s="60">
        <v>6.4582846162033238</v>
      </c>
      <c r="L450" s="62"/>
      <c r="M450" s="61">
        <v>0.18743879007794936</v>
      </c>
      <c r="N450" s="63" t="s">
        <v>185</v>
      </c>
      <c r="V450" s="63" t="str">
        <f>VLOOKUP($A450,'[1]paired '!$A$4:$U$219,21,0)</f>
        <v>unknown</v>
      </c>
    </row>
    <row r="451" spans="1:22" s="68" customFormat="1">
      <c r="A451" s="64" t="s">
        <v>184</v>
      </c>
      <c r="B451" s="65">
        <v>858.98369233333324</v>
      </c>
      <c r="C451" s="66">
        <v>12561.776830333334</v>
      </c>
      <c r="D451" s="47">
        <f t="shared" si="14"/>
        <v>0</v>
      </c>
      <c r="E451" s="65"/>
      <c r="F451" s="66"/>
      <c r="G451" s="47">
        <f t="shared" si="15"/>
        <v>0</v>
      </c>
      <c r="H451" s="65">
        <v>12561.776830333334</v>
      </c>
      <c r="I451" s="66">
        <v>1847.5480219999999</v>
      </c>
      <c r="J451" s="47">
        <f t="shared" si="16"/>
        <v>1</v>
      </c>
      <c r="K451" s="65">
        <v>14.623999200975133</v>
      </c>
      <c r="L451" s="67"/>
      <c r="M451" s="66">
        <v>0.14707696585873625</v>
      </c>
      <c r="N451" s="68" t="s">
        <v>185</v>
      </c>
      <c r="V451" s="68" t="str">
        <f>VLOOKUP($A451,'[1]paired '!$A$4:$U$219,21,0)</f>
        <v>unknown</v>
      </c>
    </row>
    <row r="452" spans="1:22" s="63" customFormat="1">
      <c r="A452" s="59" t="s">
        <v>360</v>
      </c>
      <c r="B452" s="60"/>
      <c r="C452" s="61"/>
      <c r="D452" s="47">
        <f t="shared" si="14"/>
        <v>0</v>
      </c>
      <c r="E452" s="60">
        <v>1167.1462681333335</v>
      </c>
      <c r="F452" s="61">
        <v>265.93292353333339</v>
      </c>
      <c r="G452" s="47">
        <f t="shared" si="15"/>
        <v>1</v>
      </c>
      <c r="H452" s="60"/>
      <c r="I452" s="61"/>
      <c r="J452" s="47">
        <f t="shared" si="16"/>
        <v>0</v>
      </c>
      <c r="K452" s="60"/>
      <c r="L452" s="62">
        <v>0.22784884019605461</v>
      </c>
      <c r="M452" s="61"/>
      <c r="N452" s="63" t="s">
        <v>361</v>
      </c>
      <c r="V452" s="63" t="str">
        <f>VLOOKUP($A452,'[1]paired '!$A$4:$U$219,21,0)</f>
        <v>unknown</v>
      </c>
    </row>
    <row r="453" spans="1:22" s="68" customFormat="1">
      <c r="A453" s="64" t="s">
        <v>360</v>
      </c>
      <c r="B453" s="65"/>
      <c r="C453" s="66"/>
      <c r="D453" s="47">
        <f t="shared" si="14"/>
        <v>0</v>
      </c>
      <c r="E453" s="65">
        <v>976.55865640000002</v>
      </c>
      <c r="F453" s="66">
        <v>226.56531763333336</v>
      </c>
      <c r="G453" s="47">
        <f t="shared" si="15"/>
        <v>1</v>
      </c>
      <c r="H453" s="65"/>
      <c r="I453" s="66"/>
      <c r="J453" s="47">
        <f t="shared" si="16"/>
        <v>0</v>
      </c>
      <c r="K453" s="65"/>
      <c r="L453" s="67">
        <v>0.23200379838784804</v>
      </c>
      <c r="M453" s="66"/>
      <c r="N453" s="68" t="s">
        <v>361</v>
      </c>
      <c r="V453" s="68" t="str">
        <f>VLOOKUP($A453,'[1]paired '!$A$4:$U$219,21,0)</f>
        <v>unknown</v>
      </c>
    </row>
    <row r="454" spans="1:22" customFormat="1" ht="15">
      <c r="B454" s="69"/>
      <c r="C454" s="69"/>
      <c r="D454" s="70"/>
      <c r="E454" s="69"/>
      <c r="F454" s="69"/>
      <c r="G454" s="70"/>
      <c r="H454" s="69"/>
      <c r="I454" s="69"/>
      <c r="J454" s="70"/>
    </row>
  </sheetData>
  <sortState ref="A157:W230">
    <sortCondition ref="D157:D230"/>
  </sortState>
  <mergeCells count="3">
    <mergeCell ref="K5:M5"/>
    <mergeCell ref="K151:M151"/>
    <mergeCell ref="K154:M154"/>
  </mergeCells>
  <pageMargins left="0.74803149606299213" right="0.74803149606299213" top="0.98425196850393704" bottom="0.98425196850393704" header="0.51181102362204722" footer="0.51181102362204722"/>
  <pageSetup paperSize="9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57"/>
  </sheetPr>
  <dimension ref="A2:L48"/>
  <sheetViews>
    <sheetView zoomScale="85" zoomScaleNormal="85" workbookViewId="0"/>
  </sheetViews>
  <sheetFormatPr defaultColWidth="8.85546875" defaultRowHeight="12.75"/>
  <cols>
    <col min="1" max="1" width="8.85546875" style="2"/>
    <col min="2" max="2" width="11.42578125" style="2" customWidth="1"/>
    <col min="3" max="3" width="11" style="2" customWidth="1"/>
    <col min="4" max="4" width="9.140625" style="2" customWidth="1"/>
    <col min="5" max="5" width="9" style="2" customWidth="1"/>
    <col min="6" max="6" width="10" style="2" customWidth="1"/>
    <col min="7" max="7" width="11.7109375" style="2" customWidth="1"/>
    <col min="8" max="8" width="0.42578125" style="2" customWidth="1"/>
    <col min="9" max="9" width="4.28515625" style="2" hidden="1" customWidth="1"/>
    <col min="10" max="10" width="5.42578125" style="2" hidden="1" customWidth="1"/>
    <col min="11" max="11" width="111.42578125" style="2" customWidth="1"/>
    <col min="12" max="256" width="8.85546875" style="2"/>
    <col min="257" max="257" width="8" style="2" customWidth="1"/>
    <col min="258" max="258" width="11.42578125" style="2" customWidth="1"/>
    <col min="259" max="259" width="11" style="2" customWidth="1"/>
    <col min="260" max="260" width="5.28515625" style="2" customWidth="1"/>
    <col min="261" max="261" width="4.7109375" style="2" customWidth="1"/>
    <col min="262" max="262" width="5.7109375" style="2" customWidth="1"/>
    <col min="263" max="263" width="6.42578125" style="2" customWidth="1"/>
    <col min="264" max="264" width="6.85546875" style="2" customWidth="1"/>
    <col min="265" max="265" width="4.28515625" style="2" customWidth="1"/>
    <col min="266" max="266" width="5.42578125" style="2" customWidth="1"/>
    <col min="267" max="267" width="85" style="2" customWidth="1"/>
    <col min="268" max="512" width="8.85546875" style="2"/>
    <col min="513" max="513" width="8" style="2" customWidth="1"/>
    <col min="514" max="514" width="11.42578125" style="2" customWidth="1"/>
    <col min="515" max="515" width="11" style="2" customWidth="1"/>
    <col min="516" max="516" width="5.28515625" style="2" customWidth="1"/>
    <col min="517" max="517" width="4.7109375" style="2" customWidth="1"/>
    <col min="518" max="518" width="5.7109375" style="2" customWidth="1"/>
    <col min="519" max="519" width="6.42578125" style="2" customWidth="1"/>
    <col min="520" max="520" width="6.85546875" style="2" customWidth="1"/>
    <col min="521" max="521" width="4.28515625" style="2" customWidth="1"/>
    <col min="522" max="522" width="5.42578125" style="2" customWidth="1"/>
    <col min="523" max="523" width="85" style="2" customWidth="1"/>
    <col min="524" max="768" width="8.85546875" style="2"/>
    <col min="769" max="769" width="8" style="2" customWidth="1"/>
    <col min="770" max="770" width="11.42578125" style="2" customWidth="1"/>
    <col min="771" max="771" width="11" style="2" customWidth="1"/>
    <col min="772" max="772" width="5.28515625" style="2" customWidth="1"/>
    <col min="773" max="773" width="4.7109375" style="2" customWidth="1"/>
    <col min="774" max="774" width="5.7109375" style="2" customWidth="1"/>
    <col min="775" max="775" width="6.42578125" style="2" customWidth="1"/>
    <col min="776" max="776" width="6.85546875" style="2" customWidth="1"/>
    <col min="777" max="777" width="4.28515625" style="2" customWidth="1"/>
    <col min="778" max="778" width="5.42578125" style="2" customWidth="1"/>
    <col min="779" max="779" width="85" style="2" customWidth="1"/>
    <col min="780" max="1024" width="8.85546875" style="2"/>
    <col min="1025" max="1025" width="8" style="2" customWidth="1"/>
    <col min="1026" max="1026" width="11.42578125" style="2" customWidth="1"/>
    <col min="1027" max="1027" width="11" style="2" customWidth="1"/>
    <col min="1028" max="1028" width="5.28515625" style="2" customWidth="1"/>
    <col min="1029" max="1029" width="4.7109375" style="2" customWidth="1"/>
    <col min="1030" max="1030" width="5.7109375" style="2" customWidth="1"/>
    <col min="1031" max="1031" width="6.42578125" style="2" customWidth="1"/>
    <col min="1032" max="1032" width="6.85546875" style="2" customWidth="1"/>
    <col min="1033" max="1033" width="4.28515625" style="2" customWidth="1"/>
    <col min="1034" max="1034" width="5.42578125" style="2" customWidth="1"/>
    <col min="1035" max="1035" width="85" style="2" customWidth="1"/>
    <col min="1036" max="1280" width="8.85546875" style="2"/>
    <col min="1281" max="1281" width="8" style="2" customWidth="1"/>
    <col min="1282" max="1282" width="11.42578125" style="2" customWidth="1"/>
    <col min="1283" max="1283" width="11" style="2" customWidth="1"/>
    <col min="1284" max="1284" width="5.28515625" style="2" customWidth="1"/>
    <col min="1285" max="1285" width="4.7109375" style="2" customWidth="1"/>
    <col min="1286" max="1286" width="5.7109375" style="2" customWidth="1"/>
    <col min="1287" max="1287" width="6.42578125" style="2" customWidth="1"/>
    <col min="1288" max="1288" width="6.85546875" style="2" customWidth="1"/>
    <col min="1289" max="1289" width="4.28515625" style="2" customWidth="1"/>
    <col min="1290" max="1290" width="5.42578125" style="2" customWidth="1"/>
    <col min="1291" max="1291" width="85" style="2" customWidth="1"/>
    <col min="1292" max="1536" width="8.85546875" style="2"/>
    <col min="1537" max="1537" width="8" style="2" customWidth="1"/>
    <col min="1538" max="1538" width="11.42578125" style="2" customWidth="1"/>
    <col min="1539" max="1539" width="11" style="2" customWidth="1"/>
    <col min="1540" max="1540" width="5.28515625" style="2" customWidth="1"/>
    <col min="1541" max="1541" width="4.7109375" style="2" customWidth="1"/>
    <col min="1542" max="1542" width="5.7109375" style="2" customWidth="1"/>
    <col min="1543" max="1543" width="6.42578125" style="2" customWidth="1"/>
    <col min="1544" max="1544" width="6.85546875" style="2" customWidth="1"/>
    <col min="1545" max="1545" width="4.28515625" style="2" customWidth="1"/>
    <col min="1546" max="1546" width="5.42578125" style="2" customWidth="1"/>
    <col min="1547" max="1547" width="85" style="2" customWidth="1"/>
    <col min="1548" max="1792" width="8.85546875" style="2"/>
    <col min="1793" max="1793" width="8" style="2" customWidth="1"/>
    <col min="1794" max="1794" width="11.42578125" style="2" customWidth="1"/>
    <col min="1795" max="1795" width="11" style="2" customWidth="1"/>
    <col min="1796" max="1796" width="5.28515625" style="2" customWidth="1"/>
    <col min="1797" max="1797" width="4.7109375" style="2" customWidth="1"/>
    <col min="1798" max="1798" width="5.7109375" style="2" customWidth="1"/>
    <col min="1799" max="1799" width="6.42578125" style="2" customWidth="1"/>
    <col min="1800" max="1800" width="6.85546875" style="2" customWidth="1"/>
    <col min="1801" max="1801" width="4.28515625" style="2" customWidth="1"/>
    <col min="1802" max="1802" width="5.42578125" style="2" customWidth="1"/>
    <col min="1803" max="1803" width="85" style="2" customWidth="1"/>
    <col min="1804" max="2048" width="8.85546875" style="2"/>
    <col min="2049" max="2049" width="8" style="2" customWidth="1"/>
    <col min="2050" max="2050" width="11.42578125" style="2" customWidth="1"/>
    <col min="2051" max="2051" width="11" style="2" customWidth="1"/>
    <col min="2052" max="2052" width="5.28515625" style="2" customWidth="1"/>
    <col min="2053" max="2053" width="4.7109375" style="2" customWidth="1"/>
    <col min="2054" max="2054" width="5.7109375" style="2" customWidth="1"/>
    <col min="2055" max="2055" width="6.42578125" style="2" customWidth="1"/>
    <col min="2056" max="2056" width="6.85546875" style="2" customWidth="1"/>
    <col min="2057" max="2057" width="4.28515625" style="2" customWidth="1"/>
    <col min="2058" max="2058" width="5.42578125" style="2" customWidth="1"/>
    <col min="2059" max="2059" width="85" style="2" customWidth="1"/>
    <col min="2060" max="2304" width="8.85546875" style="2"/>
    <col min="2305" max="2305" width="8" style="2" customWidth="1"/>
    <col min="2306" max="2306" width="11.42578125" style="2" customWidth="1"/>
    <col min="2307" max="2307" width="11" style="2" customWidth="1"/>
    <col min="2308" max="2308" width="5.28515625" style="2" customWidth="1"/>
    <col min="2309" max="2309" width="4.7109375" style="2" customWidth="1"/>
    <col min="2310" max="2310" width="5.7109375" style="2" customWidth="1"/>
    <col min="2311" max="2311" width="6.42578125" style="2" customWidth="1"/>
    <col min="2312" max="2312" width="6.85546875" style="2" customWidth="1"/>
    <col min="2313" max="2313" width="4.28515625" style="2" customWidth="1"/>
    <col min="2314" max="2314" width="5.42578125" style="2" customWidth="1"/>
    <col min="2315" max="2315" width="85" style="2" customWidth="1"/>
    <col min="2316" max="2560" width="8.85546875" style="2"/>
    <col min="2561" max="2561" width="8" style="2" customWidth="1"/>
    <col min="2562" max="2562" width="11.42578125" style="2" customWidth="1"/>
    <col min="2563" max="2563" width="11" style="2" customWidth="1"/>
    <col min="2564" max="2564" width="5.28515625" style="2" customWidth="1"/>
    <col min="2565" max="2565" width="4.7109375" style="2" customWidth="1"/>
    <col min="2566" max="2566" width="5.7109375" style="2" customWidth="1"/>
    <col min="2567" max="2567" width="6.42578125" style="2" customWidth="1"/>
    <col min="2568" max="2568" width="6.85546875" style="2" customWidth="1"/>
    <col min="2569" max="2569" width="4.28515625" style="2" customWidth="1"/>
    <col min="2570" max="2570" width="5.42578125" style="2" customWidth="1"/>
    <col min="2571" max="2571" width="85" style="2" customWidth="1"/>
    <col min="2572" max="2816" width="8.85546875" style="2"/>
    <col min="2817" max="2817" width="8" style="2" customWidth="1"/>
    <col min="2818" max="2818" width="11.42578125" style="2" customWidth="1"/>
    <col min="2819" max="2819" width="11" style="2" customWidth="1"/>
    <col min="2820" max="2820" width="5.28515625" style="2" customWidth="1"/>
    <col min="2821" max="2821" width="4.7109375" style="2" customWidth="1"/>
    <col min="2822" max="2822" width="5.7109375" style="2" customWidth="1"/>
    <col min="2823" max="2823" width="6.42578125" style="2" customWidth="1"/>
    <col min="2824" max="2824" width="6.85546875" style="2" customWidth="1"/>
    <col min="2825" max="2825" width="4.28515625" style="2" customWidth="1"/>
    <col min="2826" max="2826" width="5.42578125" style="2" customWidth="1"/>
    <col min="2827" max="2827" width="85" style="2" customWidth="1"/>
    <col min="2828" max="3072" width="8.85546875" style="2"/>
    <col min="3073" max="3073" width="8" style="2" customWidth="1"/>
    <col min="3074" max="3074" width="11.42578125" style="2" customWidth="1"/>
    <col min="3075" max="3075" width="11" style="2" customWidth="1"/>
    <col min="3076" max="3076" width="5.28515625" style="2" customWidth="1"/>
    <col min="3077" max="3077" width="4.7109375" style="2" customWidth="1"/>
    <col min="3078" max="3078" width="5.7109375" style="2" customWidth="1"/>
    <col min="3079" max="3079" width="6.42578125" style="2" customWidth="1"/>
    <col min="3080" max="3080" width="6.85546875" style="2" customWidth="1"/>
    <col min="3081" max="3081" width="4.28515625" style="2" customWidth="1"/>
    <col min="3082" max="3082" width="5.42578125" style="2" customWidth="1"/>
    <col min="3083" max="3083" width="85" style="2" customWidth="1"/>
    <col min="3084" max="3328" width="8.85546875" style="2"/>
    <col min="3329" max="3329" width="8" style="2" customWidth="1"/>
    <col min="3330" max="3330" width="11.42578125" style="2" customWidth="1"/>
    <col min="3331" max="3331" width="11" style="2" customWidth="1"/>
    <col min="3332" max="3332" width="5.28515625" style="2" customWidth="1"/>
    <col min="3333" max="3333" width="4.7109375" style="2" customWidth="1"/>
    <col min="3334" max="3334" width="5.7109375" style="2" customWidth="1"/>
    <col min="3335" max="3335" width="6.42578125" style="2" customWidth="1"/>
    <col min="3336" max="3336" width="6.85546875" style="2" customWidth="1"/>
    <col min="3337" max="3337" width="4.28515625" style="2" customWidth="1"/>
    <col min="3338" max="3338" width="5.42578125" style="2" customWidth="1"/>
    <col min="3339" max="3339" width="85" style="2" customWidth="1"/>
    <col min="3340" max="3584" width="8.85546875" style="2"/>
    <col min="3585" max="3585" width="8" style="2" customWidth="1"/>
    <col min="3586" max="3586" width="11.42578125" style="2" customWidth="1"/>
    <col min="3587" max="3587" width="11" style="2" customWidth="1"/>
    <col min="3588" max="3588" width="5.28515625" style="2" customWidth="1"/>
    <col min="3589" max="3589" width="4.7109375" style="2" customWidth="1"/>
    <col min="3590" max="3590" width="5.7109375" style="2" customWidth="1"/>
    <col min="3591" max="3591" width="6.42578125" style="2" customWidth="1"/>
    <col min="3592" max="3592" width="6.85546875" style="2" customWidth="1"/>
    <col min="3593" max="3593" width="4.28515625" style="2" customWidth="1"/>
    <col min="3594" max="3594" width="5.42578125" style="2" customWidth="1"/>
    <col min="3595" max="3595" width="85" style="2" customWidth="1"/>
    <col min="3596" max="3840" width="8.85546875" style="2"/>
    <col min="3841" max="3841" width="8" style="2" customWidth="1"/>
    <col min="3842" max="3842" width="11.42578125" style="2" customWidth="1"/>
    <col min="3843" max="3843" width="11" style="2" customWidth="1"/>
    <col min="3844" max="3844" width="5.28515625" style="2" customWidth="1"/>
    <col min="3845" max="3845" width="4.7109375" style="2" customWidth="1"/>
    <col min="3846" max="3846" width="5.7109375" style="2" customWidth="1"/>
    <col min="3847" max="3847" width="6.42578125" style="2" customWidth="1"/>
    <col min="3848" max="3848" width="6.85546875" style="2" customWidth="1"/>
    <col min="3849" max="3849" width="4.28515625" style="2" customWidth="1"/>
    <col min="3850" max="3850" width="5.42578125" style="2" customWidth="1"/>
    <col min="3851" max="3851" width="85" style="2" customWidth="1"/>
    <col min="3852" max="4096" width="8.85546875" style="2"/>
    <col min="4097" max="4097" width="8" style="2" customWidth="1"/>
    <col min="4098" max="4098" width="11.42578125" style="2" customWidth="1"/>
    <col min="4099" max="4099" width="11" style="2" customWidth="1"/>
    <col min="4100" max="4100" width="5.28515625" style="2" customWidth="1"/>
    <col min="4101" max="4101" width="4.7109375" style="2" customWidth="1"/>
    <col min="4102" max="4102" width="5.7109375" style="2" customWidth="1"/>
    <col min="4103" max="4103" width="6.42578125" style="2" customWidth="1"/>
    <col min="4104" max="4104" width="6.85546875" style="2" customWidth="1"/>
    <col min="4105" max="4105" width="4.28515625" style="2" customWidth="1"/>
    <col min="4106" max="4106" width="5.42578125" style="2" customWidth="1"/>
    <col min="4107" max="4107" width="85" style="2" customWidth="1"/>
    <col min="4108" max="4352" width="8.85546875" style="2"/>
    <col min="4353" max="4353" width="8" style="2" customWidth="1"/>
    <col min="4354" max="4354" width="11.42578125" style="2" customWidth="1"/>
    <col min="4355" max="4355" width="11" style="2" customWidth="1"/>
    <col min="4356" max="4356" width="5.28515625" style="2" customWidth="1"/>
    <col min="4357" max="4357" width="4.7109375" style="2" customWidth="1"/>
    <col min="4358" max="4358" width="5.7109375" style="2" customWidth="1"/>
    <col min="4359" max="4359" width="6.42578125" style="2" customWidth="1"/>
    <col min="4360" max="4360" width="6.85546875" style="2" customWidth="1"/>
    <col min="4361" max="4361" width="4.28515625" style="2" customWidth="1"/>
    <col min="4362" max="4362" width="5.42578125" style="2" customWidth="1"/>
    <col min="4363" max="4363" width="85" style="2" customWidth="1"/>
    <col min="4364" max="4608" width="8.85546875" style="2"/>
    <col min="4609" max="4609" width="8" style="2" customWidth="1"/>
    <col min="4610" max="4610" width="11.42578125" style="2" customWidth="1"/>
    <col min="4611" max="4611" width="11" style="2" customWidth="1"/>
    <col min="4612" max="4612" width="5.28515625" style="2" customWidth="1"/>
    <col min="4613" max="4613" width="4.7109375" style="2" customWidth="1"/>
    <col min="4614" max="4614" width="5.7109375" style="2" customWidth="1"/>
    <col min="4615" max="4615" width="6.42578125" style="2" customWidth="1"/>
    <col min="4616" max="4616" width="6.85546875" style="2" customWidth="1"/>
    <col min="4617" max="4617" width="4.28515625" style="2" customWidth="1"/>
    <col min="4618" max="4618" width="5.42578125" style="2" customWidth="1"/>
    <col min="4619" max="4619" width="85" style="2" customWidth="1"/>
    <col min="4620" max="4864" width="8.85546875" style="2"/>
    <col min="4865" max="4865" width="8" style="2" customWidth="1"/>
    <col min="4866" max="4866" width="11.42578125" style="2" customWidth="1"/>
    <col min="4867" max="4867" width="11" style="2" customWidth="1"/>
    <col min="4868" max="4868" width="5.28515625" style="2" customWidth="1"/>
    <col min="4869" max="4869" width="4.7109375" style="2" customWidth="1"/>
    <col min="4870" max="4870" width="5.7109375" style="2" customWidth="1"/>
    <col min="4871" max="4871" width="6.42578125" style="2" customWidth="1"/>
    <col min="4872" max="4872" width="6.85546875" style="2" customWidth="1"/>
    <col min="4873" max="4873" width="4.28515625" style="2" customWidth="1"/>
    <col min="4874" max="4874" width="5.42578125" style="2" customWidth="1"/>
    <col min="4875" max="4875" width="85" style="2" customWidth="1"/>
    <col min="4876" max="5120" width="8.85546875" style="2"/>
    <col min="5121" max="5121" width="8" style="2" customWidth="1"/>
    <col min="5122" max="5122" width="11.42578125" style="2" customWidth="1"/>
    <col min="5123" max="5123" width="11" style="2" customWidth="1"/>
    <col min="5124" max="5124" width="5.28515625" style="2" customWidth="1"/>
    <col min="5125" max="5125" width="4.7109375" style="2" customWidth="1"/>
    <col min="5126" max="5126" width="5.7109375" style="2" customWidth="1"/>
    <col min="5127" max="5127" width="6.42578125" style="2" customWidth="1"/>
    <col min="5128" max="5128" width="6.85546875" style="2" customWidth="1"/>
    <col min="5129" max="5129" width="4.28515625" style="2" customWidth="1"/>
    <col min="5130" max="5130" width="5.42578125" style="2" customWidth="1"/>
    <col min="5131" max="5131" width="85" style="2" customWidth="1"/>
    <col min="5132" max="5376" width="8.85546875" style="2"/>
    <col min="5377" max="5377" width="8" style="2" customWidth="1"/>
    <col min="5378" max="5378" width="11.42578125" style="2" customWidth="1"/>
    <col min="5379" max="5379" width="11" style="2" customWidth="1"/>
    <col min="5380" max="5380" width="5.28515625" style="2" customWidth="1"/>
    <col min="5381" max="5381" width="4.7109375" style="2" customWidth="1"/>
    <col min="5382" max="5382" width="5.7109375" style="2" customWidth="1"/>
    <col min="5383" max="5383" width="6.42578125" style="2" customWidth="1"/>
    <col min="5384" max="5384" width="6.85546875" style="2" customWidth="1"/>
    <col min="5385" max="5385" width="4.28515625" style="2" customWidth="1"/>
    <col min="5386" max="5386" width="5.42578125" style="2" customWidth="1"/>
    <col min="5387" max="5387" width="85" style="2" customWidth="1"/>
    <col min="5388" max="5632" width="8.85546875" style="2"/>
    <col min="5633" max="5633" width="8" style="2" customWidth="1"/>
    <col min="5634" max="5634" width="11.42578125" style="2" customWidth="1"/>
    <col min="5635" max="5635" width="11" style="2" customWidth="1"/>
    <col min="5636" max="5636" width="5.28515625" style="2" customWidth="1"/>
    <col min="5637" max="5637" width="4.7109375" style="2" customWidth="1"/>
    <col min="5638" max="5638" width="5.7109375" style="2" customWidth="1"/>
    <col min="5639" max="5639" width="6.42578125" style="2" customWidth="1"/>
    <col min="5640" max="5640" width="6.85546875" style="2" customWidth="1"/>
    <col min="5641" max="5641" width="4.28515625" style="2" customWidth="1"/>
    <col min="5642" max="5642" width="5.42578125" style="2" customWidth="1"/>
    <col min="5643" max="5643" width="85" style="2" customWidth="1"/>
    <col min="5644" max="5888" width="8.85546875" style="2"/>
    <col min="5889" max="5889" width="8" style="2" customWidth="1"/>
    <col min="5890" max="5890" width="11.42578125" style="2" customWidth="1"/>
    <col min="5891" max="5891" width="11" style="2" customWidth="1"/>
    <col min="5892" max="5892" width="5.28515625" style="2" customWidth="1"/>
    <col min="5893" max="5893" width="4.7109375" style="2" customWidth="1"/>
    <col min="5894" max="5894" width="5.7109375" style="2" customWidth="1"/>
    <col min="5895" max="5895" width="6.42578125" style="2" customWidth="1"/>
    <col min="5896" max="5896" width="6.85546875" style="2" customWidth="1"/>
    <col min="5897" max="5897" width="4.28515625" style="2" customWidth="1"/>
    <col min="5898" max="5898" width="5.42578125" style="2" customWidth="1"/>
    <col min="5899" max="5899" width="85" style="2" customWidth="1"/>
    <col min="5900" max="6144" width="8.85546875" style="2"/>
    <col min="6145" max="6145" width="8" style="2" customWidth="1"/>
    <col min="6146" max="6146" width="11.42578125" style="2" customWidth="1"/>
    <col min="6147" max="6147" width="11" style="2" customWidth="1"/>
    <col min="6148" max="6148" width="5.28515625" style="2" customWidth="1"/>
    <col min="6149" max="6149" width="4.7109375" style="2" customWidth="1"/>
    <col min="6150" max="6150" width="5.7109375" style="2" customWidth="1"/>
    <col min="6151" max="6151" width="6.42578125" style="2" customWidth="1"/>
    <col min="6152" max="6152" width="6.85546875" style="2" customWidth="1"/>
    <col min="6153" max="6153" width="4.28515625" style="2" customWidth="1"/>
    <col min="6154" max="6154" width="5.42578125" style="2" customWidth="1"/>
    <col min="6155" max="6155" width="85" style="2" customWidth="1"/>
    <col min="6156" max="6400" width="8.85546875" style="2"/>
    <col min="6401" max="6401" width="8" style="2" customWidth="1"/>
    <col min="6402" max="6402" width="11.42578125" style="2" customWidth="1"/>
    <col min="6403" max="6403" width="11" style="2" customWidth="1"/>
    <col min="6404" max="6404" width="5.28515625" style="2" customWidth="1"/>
    <col min="6405" max="6405" width="4.7109375" style="2" customWidth="1"/>
    <col min="6406" max="6406" width="5.7109375" style="2" customWidth="1"/>
    <col min="6407" max="6407" width="6.42578125" style="2" customWidth="1"/>
    <col min="6408" max="6408" width="6.85546875" style="2" customWidth="1"/>
    <col min="6409" max="6409" width="4.28515625" style="2" customWidth="1"/>
    <col min="6410" max="6410" width="5.42578125" style="2" customWidth="1"/>
    <col min="6411" max="6411" width="85" style="2" customWidth="1"/>
    <col min="6412" max="6656" width="8.85546875" style="2"/>
    <col min="6657" max="6657" width="8" style="2" customWidth="1"/>
    <col min="6658" max="6658" width="11.42578125" style="2" customWidth="1"/>
    <col min="6659" max="6659" width="11" style="2" customWidth="1"/>
    <col min="6660" max="6660" width="5.28515625" style="2" customWidth="1"/>
    <col min="6661" max="6661" width="4.7109375" style="2" customWidth="1"/>
    <col min="6662" max="6662" width="5.7109375" style="2" customWidth="1"/>
    <col min="6663" max="6663" width="6.42578125" style="2" customWidth="1"/>
    <col min="6664" max="6664" width="6.85546875" style="2" customWidth="1"/>
    <col min="6665" max="6665" width="4.28515625" style="2" customWidth="1"/>
    <col min="6666" max="6666" width="5.42578125" style="2" customWidth="1"/>
    <col min="6667" max="6667" width="85" style="2" customWidth="1"/>
    <col min="6668" max="6912" width="8.85546875" style="2"/>
    <col min="6913" max="6913" width="8" style="2" customWidth="1"/>
    <col min="6914" max="6914" width="11.42578125" style="2" customWidth="1"/>
    <col min="6915" max="6915" width="11" style="2" customWidth="1"/>
    <col min="6916" max="6916" width="5.28515625" style="2" customWidth="1"/>
    <col min="6917" max="6917" width="4.7109375" style="2" customWidth="1"/>
    <col min="6918" max="6918" width="5.7109375" style="2" customWidth="1"/>
    <col min="6919" max="6919" width="6.42578125" style="2" customWidth="1"/>
    <col min="6920" max="6920" width="6.85546875" style="2" customWidth="1"/>
    <col min="6921" max="6921" width="4.28515625" style="2" customWidth="1"/>
    <col min="6922" max="6922" width="5.42578125" style="2" customWidth="1"/>
    <col min="6923" max="6923" width="85" style="2" customWidth="1"/>
    <col min="6924" max="7168" width="8.85546875" style="2"/>
    <col min="7169" max="7169" width="8" style="2" customWidth="1"/>
    <col min="7170" max="7170" width="11.42578125" style="2" customWidth="1"/>
    <col min="7171" max="7171" width="11" style="2" customWidth="1"/>
    <col min="7172" max="7172" width="5.28515625" style="2" customWidth="1"/>
    <col min="7173" max="7173" width="4.7109375" style="2" customWidth="1"/>
    <col min="7174" max="7174" width="5.7109375" style="2" customWidth="1"/>
    <col min="7175" max="7175" width="6.42578125" style="2" customWidth="1"/>
    <col min="7176" max="7176" width="6.85546875" style="2" customWidth="1"/>
    <col min="7177" max="7177" width="4.28515625" style="2" customWidth="1"/>
    <col min="7178" max="7178" width="5.42578125" style="2" customWidth="1"/>
    <col min="7179" max="7179" width="85" style="2" customWidth="1"/>
    <col min="7180" max="7424" width="8.85546875" style="2"/>
    <col min="7425" max="7425" width="8" style="2" customWidth="1"/>
    <col min="7426" max="7426" width="11.42578125" style="2" customWidth="1"/>
    <col min="7427" max="7427" width="11" style="2" customWidth="1"/>
    <col min="7428" max="7428" width="5.28515625" style="2" customWidth="1"/>
    <col min="7429" max="7429" width="4.7109375" style="2" customWidth="1"/>
    <col min="7430" max="7430" width="5.7109375" style="2" customWidth="1"/>
    <col min="7431" max="7431" width="6.42578125" style="2" customWidth="1"/>
    <col min="7432" max="7432" width="6.85546875" style="2" customWidth="1"/>
    <col min="7433" max="7433" width="4.28515625" style="2" customWidth="1"/>
    <col min="7434" max="7434" width="5.42578125" style="2" customWidth="1"/>
    <col min="7435" max="7435" width="85" style="2" customWidth="1"/>
    <col min="7436" max="7680" width="8.85546875" style="2"/>
    <col min="7681" max="7681" width="8" style="2" customWidth="1"/>
    <col min="7682" max="7682" width="11.42578125" style="2" customWidth="1"/>
    <col min="7683" max="7683" width="11" style="2" customWidth="1"/>
    <col min="7684" max="7684" width="5.28515625" style="2" customWidth="1"/>
    <col min="7685" max="7685" width="4.7109375" style="2" customWidth="1"/>
    <col min="7686" max="7686" width="5.7109375" style="2" customWidth="1"/>
    <col min="7687" max="7687" width="6.42578125" style="2" customWidth="1"/>
    <col min="7688" max="7688" width="6.85546875" style="2" customWidth="1"/>
    <col min="7689" max="7689" width="4.28515625" style="2" customWidth="1"/>
    <col min="7690" max="7690" width="5.42578125" style="2" customWidth="1"/>
    <col min="7691" max="7691" width="85" style="2" customWidth="1"/>
    <col min="7692" max="7936" width="8.85546875" style="2"/>
    <col min="7937" max="7937" width="8" style="2" customWidth="1"/>
    <col min="7938" max="7938" width="11.42578125" style="2" customWidth="1"/>
    <col min="7939" max="7939" width="11" style="2" customWidth="1"/>
    <col min="7940" max="7940" width="5.28515625" style="2" customWidth="1"/>
    <col min="7941" max="7941" width="4.7109375" style="2" customWidth="1"/>
    <col min="7942" max="7942" width="5.7109375" style="2" customWidth="1"/>
    <col min="7943" max="7943" width="6.42578125" style="2" customWidth="1"/>
    <col min="7944" max="7944" width="6.85546875" style="2" customWidth="1"/>
    <col min="7945" max="7945" width="4.28515625" style="2" customWidth="1"/>
    <col min="7946" max="7946" width="5.42578125" style="2" customWidth="1"/>
    <col min="7947" max="7947" width="85" style="2" customWidth="1"/>
    <col min="7948" max="8192" width="8.85546875" style="2"/>
    <col min="8193" max="8193" width="8" style="2" customWidth="1"/>
    <col min="8194" max="8194" width="11.42578125" style="2" customWidth="1"/>
    <col min="8195" max="8195" width="11" style="2" customWidth="1"/>
    <col min="8196" max="8196" width="5.28515625" style="2" customWidth="1"/>
    <col min="8197" max="8197" width="4.7109375" style="2" customWidth="1"/>
    <col min="8198" max="8198" width="5.7109375" style="2" customWidth="1"/>
    <col min="8199" max="8199" width="6.42578125" style="2" customWidth="1"/>
    <col min="8200" max="8200" width="6.85546875" style="2" customWidth="1"/>
    <col min="8201" max="8201" width="4.28515625" style="2" customWidth="1"/>
    <col min="8202" max="8202" width="5.42578125" style="2" customWidth="1"/>
    <col min="8203" max="8203" width="85" style="2" customWidth="1"/>
    <col min="8204" max="8448" width="8.85546875" style="2"/>
    <col min="8449" max="8449" width="8" style="2" customWidth="1"/>
    <col min="8450" max="8450" width="11.42578125" style="2" customWidth="1"/>
    <col min="8451" max="8451" width="11" style="2" customWidth="1"/>
    <col min="8452" max="8452" width="5.28515625" style="2" customWidth="1"/>
    <col min="8453" max="8453" width="4.7109375" style="2" customWidth="1"/>
    <col min="8454" max="8454" width="5.7109375" style="2" customWidth="1"/>
    <col min="8455" max="8455" width="6.42578125" style="2" customWidth="1"/>
    <col min="8456" max="8456" width="6.85546875" style="2" customWidth="1"/>
    <col min="8457" max="8457" width="4.28515625" style="2" customWidth="1"/>
    <col min="8458" max="8458" width="5.42578125" style="2" customWidth="1"/>
    <col min="8459" max="8459" width="85" style="2" customWidth="1"/>
    <col min="8460" max="8704" width="8.85546875" style="2"/>
    <col min="8705" max="8705" width="8" style="2" customWidth="1"/>
    <col min="8706" max="8706" width="11.42578125" style="2" customWidth="1"/>
    <col min="8707" max="8707" width="11" style="2" customWidth="1"/>
    <col min="8708" max="8708" width="5.28515625" style="2" customWidth="1"/>
    <col min="8709" max="8709" width="4.7109375" style="2" customWidth="1"/>
    <col min="8710" max="8710" width="5.7109375" style="2" customWidth="1"/>
    <col min="8711" max="8711" width="6.42578125" style="2" customWidth="1"/>
    <col min="8712" max="8712" width="6.85546875" style="2" customWidth="1"/>
    <col min="8713" max="8713" width="4.28515625" style="2" customWidth="1"/>
    <col min="8714" max="8714" width="5.42578125" style="2" customWidth="1"/>
    <col min="8715" max="8715" width="85" style="2" customWidth="1"/>
    <col min="8716" max="8960" width="8.85546875" style="2"/>
    <col min="8961" max="8961" width="8" style="2" customWidth="1"/>
    <col min="8962" max="8962" width="11.42578125" style="2" customWidth="1"/>
    <col min="8963" max="8963" width="11" style="2" customWidth="1"/>
    <col min="8964" max="8964" width="5.28515625" style="2" customWidth="1"/>
    <col min="8965" max="8965" width="4.7109375" style="2" customWidth="1"/>
    <col min="8966" max="8966" width="5.7109375" style="2" customWidth="1"/>
    <col min="8967" max="8967" width="6.42578125" style="2" customWidth="1"/>
    <col min="8968" max="8968" width="6.85546875" style="2" customWidth="1"/>
    <col min="8969" max="8969" width="4.28515625" style="2" customWidth="1"/>
    <col min="8970" max="8970" width="5.42578125" style="2" customWidth="1"/>
    <col min="8971" max="8971" width="85" style="2" customWidth="1"/>
    <col min="8972" max="9216" width="8.85546875" style="2"/>
    <col min="9217" max="9217" width="8" style="2" customWidth="1"/>
    <col min="9218" max="9218" width="11.42578125" style="2" customWidth="1"/>
    <col min="9219" max="9219" width="11" style="2" customWidth="1"/>
    <col min="9220" max="9220" width="5.28515625" style="2" customWidth="1"/>
    <col min="9221" max="9221" width="4.7109375" style="2" customWidth="1"/>
    <col min="9222" max="9222" width="5.7109375" style="2" customWidth="1"/>
    <col min="9223" max="9223" width="6.42578125" style="2" customWidth="1"/>
    <col min="9224" max="9224" width="6.85546875" style="2" customWidth="1"/>
    <col min="9225" max="9225" width="4.28515625" style="2" customWidth="1"/>
    <col min="9226" max="9226" width="5.42578125" style="2" customWidth="1"/>
    <col min="9227" max="9227" width="85" style="2" customWidth="1"/>
    <col min="9228" max="9472" width="8.85546875" style="2"/>
    <col min="9473" max="9473" width="8" style="2" customWidth="1"/>
    <col min="9474" max="9474" width="11.42578125" style="2" customWidth="1"/>
    <col min="9475" max="9475" width="11" style="2" customWidth="1"/>
    <col min="9476" max="9476" width="5.28515625" style="2" customWidth="1"/>
    <col min="9477" max="9477" width="4.7109375" style="2" customWidth="1"/>
    <col min="9478" max="9478" width="5.7109375" style="2" customWidth="1"/>
    <col min="9479" max="9479" width="6.42578125" style="2" customWidth="1"/>
    <col min="9480" max="9480" width="6.85546875" style="2" customWidth="1"/>
    <col min="9481" max="9481" width="4.28515625" style="2" customWidth="1"/>
    <col min="9482" max="9482" width="5.42578125" style="2" customWidth="1"/>
    <col min="9483" max="9483" width="85" style="2" customWidth="1"/>
    <col min="9484" max="9728" width="8.85546875" style="2"/>
    <col min="9729" max="9729" width="8" style="2" customWidth="1"/>
    <col min="9730" max="9730" width="11.42578125" style="2" customWidth="1"/>
    <col min="9731" max="9731" width="11" style="2" customWidth="1"/>
    <col min="9732" max="9732" width="5.28515625" style="2" customWidth="1"/>
    <col min="9733" max="9733" width="4.7109375" style="2" customWidth="1"/>
    <col min="9734" max="9734" width="5.7109375" style="2" customWidth="1"/>
    <col min="9735" max="9735" width="6.42578125" style="2" customWidth="1"/>
    <col min="9736" max="9736" width="6.85546875" style="2" customWidth="1"/>
    <col min="9737" max="9737" width="4.28515625" style="2" customWidth="1"/>
    <col min="9738" max="9738" width="5.42578125" style="2" customWidth="1"/>
    <col min="9739" max="9739" width="85" style="2" customWidth="1"/>
    <col min="9740" max="9984" width="8.85546875" style="2"/>
    <col min="9985" max="9985" width="8" style="2" customWidth="1"/>
    <col min="9986" max="9986" width="11.42578125" style="2" customWidth="1"/>
    <col min="9987" max="9987" width="11" style="2" customWidth="1"/>
    <col min="9988" max="9988" width="5.28515625" style="2" customWidth="1"/>
    <col min="9989" max="9989" width="4.7109375" style="2" customWidth="1"/>
    <col min="9990" max="9990" width="5.7109375" style="2" customWidth="1"/>
    <col min="9991" max="9991" width="6.42578125" style="2" customWidth="1"/>
    <col min="9992" max="9992" width="6.85546875" style="2" customWidth="1"/>
    <col min="9993" max="9993" width="4.28515625" style="2" customWidth="1"/>
    <col min="9994" max="9994" width="5.42578125" style="2" customWidth="1"/>
    <col min="9995" max="9995" width="85" style="2" customWidth="1"/>
    <col min="9996" max="10240" width="8.85546875" style="2"/>
    <col min="10241" max="10241" width="8" style="2" customWidth="1"/>
    <col min="10242" max="10242" width="11.42578125" style="2" customWidth="1"/>
    <col min="10243" max="10243" width="11" style="2" customWidth="1"/>
    <col min="10244" max="10244" width="5.28515625" style="2" customWidth="1"/>
    <col min="10245" max="10245" width="4.7109375" style="2" customWidth="1"/>
    <col min="10246" max="10246" width="5.7109375" style="2" customWidth="1"/>
    <col min="10247" max="10247" width="6.42578125" style="2" customWidth="1"/>
    <col min="10248" max="10248" width="6.85546875" style="2" customWidth="1"/>
    <col min="10249" max="10249" width="4.28515625" style="2" customWidth="1"/>
    <col min="10250" max="10250" width="5.42578125" style="2" customWidth="1"/>
    <col min="10251" max="10251" width="85" style="2" customWidth="1"/>
    <col min="10252" max="10496" width="8.85546875" style="2"/>
    <col min="10497" max="10497" width="8" style="2" customWidth="1"/>
    <col min="10498" max="10498" width="11.42578125" style="2" customWidth="1"/>
    <col min="10499" max="10499" width="11" style="2" customWidth="1"/>
    <col min="10500" max="10500" width="5.28515625" style="2" customWidth="1"/>
    <col min="10501" max="10501" width="4.7109375" style="2" customWidth="1"/>
    <col min="10502" max="10502" width="5.7109375" style="2" customWidth="1"/>
    <col min="10503" max="10503" width="6.42578125" style="2" customWidth="1"/>
    <col min="10504" max="10504" width="6.85546875" style="2" customWidth="1"/>
    <col min="10505" max="10505" width="4.28515625" style="2" customWidth="1"/>
    <col min="10506" max="10506" width="5.42578125" style="2" customWidth="1"/>
    <col min="10507" max="10507" width="85" style="2" customWidth="1"/>
    <col min="10508" max="10752" width="8.85546875" style="2"/>
    <col min="10753" max="10753" width="8" style="2" customWidth="1"/>
    <col min="10754" max="10754" width="11.42578125" style="2" customWidth="1"/>
    <col min="10755" max="10755" width="11" style="2" customWidth="1"/>
    <col min="10756" max="10756" width="5.28515625" style="2" customWidth="1"/>
    <col min="10757" max="10757" width="4.7109375" style="2" customWidth="1"/>
    <col min="10758" max="10758" width="5.7109375" style="2" customWidth="1"/>
    <col min="10759" max="10759" width="6.42578125" style="2" customWidth="1"/>
    <col min="10760" max="10760" width="6.85546875" style="2" customWidth="1"/>
    <col min="10761" max="10761" width="4.28515625" style="2" customWidth="1"/>
    <col min="10762" max="10762" width="5.42578125" style="2" customWidth="1"/>
    <col min="10763" max="10763" width="85" style="2" customWidth="1"/>
    <col min="10764" max="11008" width="8.85546875" style="2"/>
    <col min="11009" max="11009" width="8" style="2" customWidth="1"/>
    <col min="11010" max="11010" width="11.42578125" style="2" customWidth="1"/>
    <col min="11011" max="11011" width="11" style="2" customWidth="1"/>
    <col min="11012" max="11012" width="5.28515625" style="2" customWidth="1"/>
    <col min="11013" max="11013" width="4.7109375" style="2" customWidth="1"/>
    <col min="11014" max="11014" width="5.7109375" style="2" customWidth="1"/>
    <col min="11015" max="11015" width="6.42578125" style="2" customWidth="1"/>
    <col min="11016" max="11016" width="6.85546875" style="2" customWidth="1"/>
    <col min="11017" max="11017" width="4.28515625" style="2" customWidth="1"/>
    <col min="11018" max="11018" width="5.42578125" style="2" customWidth="1"/>
    <col min="11019" max="11019" width="85" style="2" customWidth="1"/>
    <col min="11020" max="11264" width="8.85546875" style="2"/>
    <col min="11265" max="11265" width="8" style="2" customWidth="1"/>
    <col min="11266" max="11266" width="11.42578125" style="2" customWidth="1"/>
    <col min="11267" max="11267" width="11" style="2" customWidth="1"/>
    <col min="11268" max="11268" width="5.28515625" style="2" customWidth="1"/>
    <col min="11269" max="11269" width="4.7109375" style="2" customWidth="1"/>
    <col min="11270" max="11270" width="5.7109375" style="2" customWidth="1"/>
    <col min="11271" max="11271" width="6.42578125" style="2" customWidth="1"/>
    <col min="11272" max="11272" width="6.85546875" style="2" customWidth="1"/>
    <col min="11273" max="11273" width="4.28515625" style="2" customWidth="1"/>
    <col min="11274" max="11274" width="5.42578125" style="2" customWidth="1"/>
    <col min="11275" max="11275" width="85" style="2" customWidth="1"/>
    <col min="11276" max="11520" width="8.85546875" style="2"/>
    <col min="11521" max="11521" width="8" style="2" customWidth="1"/>
    <col min="11522" max="11522" width="11.42578125" style="2" customWidth="1"/>
    <col min="11523" max="11523" width="11" style="2" customWidth="1"/>
    <col min="11524" max="11524" width="5.28515625" style="2" customWidth="1"/>
    <col min="11525" max="11525" width="4.7109375" style="2" customWidth="1"/>
    <col min="11526" max="11526" width="5.7109375" style="2" customWidth="1"/>
    <col min="11527" max="11527" width="6.42578125" style="2" customWidth="1"/>
    <col min="11528" max="11528" width="6.85546875" style="2" customWidth="1"/>
    <col min="11529" max="11529" width="4.28515625" style="2" customWidth="1"/>
    <col min="11530" max="11530" width="5.42578125" style="2" customWidth="1"/>
    <col min="11531" max="11531" width="85" style="2" customWidth="1"/>
    <col min="11532" max="11776" width="8.85546875" style="2"/>
    <col min="11777" max="11777" width="8" style="2" customWidth="1"/>
    <col min="11778" max="11778" width="11.42578125" style="2" customWidth="1"/>
    <col min="11779" max="11779" width="11" style="2" customWidth="1"/>
    <col min="11780" max="11780" width="5.28515625" style="2" customWidth="1"/>
    <col min="11781" max="11781" width="4.7109375" style="2" customWidth="1"/>
    <col min="11782" max="11782" width="5.7109375" style="2" customWidth="1"/>
    <col min="11783" max="11783" width="6.42578125" style="2" customWidth="1"/>
    <col min="11784" max="11784" width="6.85546875" style="2" customWidth="1"/>
    <col min="11785" max="11785" width="4.28515625" style="2" customWidth="1"/>
    <col min="11786" max="11786" width="5.42578125" style="2" customWidth="1"/>
    <col min="11787" max="11787" width="85" style="2" customWidth="1"/>
    <col min="11788" max="12032" width="8.85546875" style="2"/>
    <col min="12033" max="12033" width="8" style="2" customWidth="1"/>
    <col min="12034" max="12034" width="11.42578125" style="2" customWidth="1"/>
    <col min="12035" max="12035" width="11" style="2" customWidth="1"/>
    <col min="12036" max="12036" width="5.28515625" style="2" customWidth="1"/>
    <col min="12037" max="12037" width="4.7109375" style="2" customWidth="1"/>
    <col min="12038" max="12038" width="5.7109375" style="2" customWidth="1"/>
    <col min="12039" max="12039" width="6.42578125" style="2" customWidth="1"/>
    <col min="12040" max="12040" width="6.85546875" style="2" customWidth="1"/>
    <col min="12041" max="12041" width="4.28515625" style="2" customWidth="1"/>
    <col min="12042" max="12042" width="5.42578125" style="2" customWidth="1"/>
    <col min="12043" max="12043" width="85" style="2" customWidth="1"/>
    <col min="12044" max="12288" width="8.85546875" style="2"/>
    <col min="12289" max="12289" width="8" style="2" customWidth="1"/>
    <col min="12290" max="12290" width="11.42578125" style="2" customWidth="1"/>
    <col min="12291" max="12291" width="11" style="2" customWidth="1"/>
    <col min="12292" max="12292" width="5.28515625" style="2" customWidth="1"/>
    <col min="12293" max="12293" width="4.7109375" style="2" customWidth="1"/>
    <col min="12294" max="12294" width="5.7109375" style="2" customWidth="1"/>
    <col min="12295" max="12295" width="6.42578125" style="2" customWidth="1"/>
    <col min="12296" max="12296" width="6.85546875" style="2" customWidth="1"/>
    <col min="12297" max="12297" width="4.28515625" style="2" customWidth="1"/>
    <col min="12298" max="12298" width="5.42578125" style="2" customWidth="1"/>
    <col min="12299" max="12299" width="85" style="2" customWidth="1"/>
    <col min="12300" max="12544" width="8.85546875" style="2"/>
    <col min="12545" max="12545" width="8" style="2" customWidth="1"/>
    <col min="12546" max="12546" width="11.42578125" style="2" customWidth="1"/>
    <col min="12547" max="12547" width="11" style="2" customWidth="1"/>
    <col min="12548" max="12548" width="5.28515625" style="2" customWidth="1"/>
    <col min="12549" max="12549" width="4.7109375" style="2" customWidth="1"/>
    <col min="12550" max="12550" width="5.7109375" style="2" customWidth="1"/>
    <col min="12551" max="12551" width="6.42578125" style="2" customWidth="1"/>
    <col min="12552" max="12552" width="6.85546875" style="2" customWidth="1"/>
    <col min="12553" max="12553" width="4.28515625" style="2" customWidth="1"/>
    <col min="12554" max="12554" width="5.42578125" style="2" customWidth="1"/>
    <col min="12555" max="12555" width="85" style="2" customWidth="1"/>
    <col min="12556" max="12800" width="8.85546875" style="2"/>
    <col min="12801" max="12801" width="8" style="2" customWidth="1"/>
    <col min="12802" max="12802" width="11.42578125" style="2" customWidth="1"/>
    <col min="12803" max="12803" width="11" style="2" customWidth="1"/>
    <col min="12804" max="12804" width="5.28515625" style="2" customWidth="1"/>
    <col min="12805" max="12805" width="4.7109375" style="2" customWidth="1"/>
    <col min="12806" max="12806" width="5.7109375" style="2" customWidth="1"/>
    <col min="12807" max="12807" width="6.42578125" style="2" customWidth="1"/>
    <col min="12808" max="12808" width="6.85546875" style="2" customWidth="1"/>
    <col min="12809" max="12809" width="4.28515625" style="2" customWidth="1"/>
    <col min="12810" max="12810" width="5.42578125" style="2" customWidth="1"/>
    <col min="12811" max="12811" width="85" style="2" customWidth="1"/>
    <col min="12812" max="13056" width="8.85546875" style="2"/>
    <col min="13057" max="13057" width="8" style="2" customWidth="1"/>
    <col min="13058" max="13058" width="11.42578125" style="2" customWidth="1"/>
    <col min="13059" max="13059" width="11" style="2" customWidth="1"/>
    <col min="13060" max="13060" width="5.28515625" style="2" customWidth="1"/>
    <col min="13061" max="13061" width="4.7109375" style="2" customWidth="1"/>
    <col min="13062" max="13062" width="5.7109375" style="2" customWidth="1"/>
    <col min="13063" max="13063" width="6.42578125" style="2" customWidth="1"/>
    <col min="13064" max="13064" width="6.85546875" style="2" customWidth="1"/>
    <col min="13065" max="13065" width="4.28515625" style="2" customWidth="1"/>
    <col min="13066" max="13066" width="5.42578125" style="2" customWidth="1"/>
    <col min="13067" max="13067" width="85" style="2" customWidth="1"/>
    <col min="13068" max="13312" width="8.85546875" style="2"/>
    <col min="13313" max="13313" width="8" style="2" customWidth="1"/>
    <col min="13314" max="13314" width="11.42578125" style="2" customWidth="1"/>
    <col min="13315" max="13315" width="11" style="2" customWidth="1"/>
    <col min="13316" max="13316" width="5.28515625" style="2" customWidth="1"/>
    <col min="13317" max="13317" width="4.7109375" style="2" customWidth="1"/>
    <col min="13318" max="13318" width="5.7109375" style="2" customWidth="1"/>
    <col min="13319" max="13319" width="6.42578125" style="2" customWidth="1"/>
    <col min="13320" max="13320" width="6.85546875" style="2" customWidth="1"/>
    <col min="13321" max="13321" width="4.28515625" style="2" customWidth="1"/>
    <col min="13322" max="13322" width="5.42578125" style="2" customWidth="1"/>
    <col min="13323" max="13323" width="85" style="2" customWidth="1"/>
    <col min="13324" max="13568" width="8.85546875" style="2"/>
    <col min="13569" max="13569" width="8" style="2" customWidth="1"/>
    <col min="13570" max="13570" width="11.42578125" style="2" customWidth="1"/>
    <col min="13571" max="13571" width="11" style="2" customWidth="1"/>
    <col min="13572" max="13572" width="5.28515625" style="2" customWidth="1"/>
    <col min="13573" max="13573" width="4.7109375" style="2" customWidth="1"/>
    <col min="13574" max="13574" width="5.7109375" style="2" customWidth="1"/>
    <col min="13575" max="13575" width="6.42578125" style="2" customWidth="1"/>
    <col min="13576" max="13576" width="6.85546875" style="2" customWidth="1"/>
    <col min="13577" max="13577" width="4.28515625" style="2" customWidth="1"/>
    <col min="13578" max="13578" width="5.42578125" style="2" customWidth="1"/>
    <col min="13579" max="13579" width="85" style="2" customWidth="1"/>
    <col min="13580" max="13824" width="8.85546875" style="2"/>
    <col min="13825" max="13825" width="8" style="2" customWidth="1"/>
    <col min="13826" max="13826" width="11.42578125" style="2" customWidth="1"/>
    <col min="13827" max="13827" width="11" style="2" customWidth="1"/>
    <col min="13828" max="13828" width="5.28515625" style="2" customWidth="1"/>
    <col min="13829" max="13829" width="4.7109375" style="2" customWidth="1"/>
    <col min="13830" max="13830" width="5.7109375" style="2" customWidth="1"/>
    <col min="13831" max="13831" width="6.42578125" style="2" customWidth="1"/>
    <col min="13832" max="13832" width="6.85546875" style="2" customWidth="1"/>
    <col min="13833" max="13833" width="4.28515625" style="2" customWidth="1"/>
    <col min="13834" max="13834" width="5.42578125" style="2" customWidth="1"/>
    <col min="13835" max="13835" width="85" style="2" customWidth="1"/>
    <col min="13836" max="14080" width="8.85546875" style="2"/>
    <col min="14081" max="14081" width="8" style="2" customWidth="1"/>
    <col min="14082" max="14082" width="11.42578125" style="2" customWidth="1"/>
    <col min="14083" max="14083" width="11" style="2" customWidth="1"/>
    <col min="14084" max="14084" width="5.28515625" style="2" customWidth="1"/>
    <col min="14085" max="14085" width="4.7109375" style="2" customWidth="1"/>
    <col min="14086" max="14086" width="5.7109375" style="2" customWidth="1"/>
    <col min="14087" max="14087" width="6.42578125" style="2" customWidth="1"/>
    <col min="14088" max="14088" width="6.85546875" style="2" customWidth="1"/>
    <col min="14089" max="14089" width="4.28515625" style="2" customWidth="1"/>
    <col min="14090" max="14090" width="5.42578125" style="2" customWidth="1"/>
    <col min="14091" max="14091" width="85" style="2" customWidth="1"/>
    <col min="14092" max="14336" width="8.85546875" style="2"/>
    <col min="14337" max="14337" width="8" style="2" customWidth="1"/>
    <col min="14338" max="14338" width="11.42578125" style="2" customWidth="1"/>
    <col min="14339" max="14339" width="11" style="2" customWidth="1"/>
    <col min="14340" max="14340" width="5.28515625" style="2" customWidth="1"/>
    <col min="14341" max="14341" width="4.7109375" style="2" customWidth="1"/>
    <col min="14342" max="14342" width="5.7109375" style="2" customWidth="1"/>
    <col min="14343" max="14343" width="6.42578125" style="2" customWidth="1"/>
    <col min="14344" max="14344" width="6.85546875" style="2" customWidth="1"/>
    <col min="14345" max="14345" width="4.28515625" style="2" customWidth="1"/>
    <col min="14346" max="14346" width="5.42578125" style="2" customWidth="1"/>
    <col min="14347" max="14347" width="85" style="2" customWidth="1"/>
    <col min="14348" max="14592" width="8.85546875" style="2"/>
    <col min="14593" max="14593" width="8" style="2" customWidth="1"/>
    <col min="14594" max="14594" width="11.42578125" style="2" customWidth="1"/>
    <col min="14595" max="14595" width="11" style="2" customWidth="1"/>
    <col min="14596" max="14596" width="5.28515625" style="2" customWidth="1"/>
    <col min="14597" max="14597" width="4.7109375" style="2" customWidth="1"/>
    <col min="14598" max="14598" width="5.7109375" style="2" customWidth="1"/>
    <col min="14599" max="14599" width="6.42578125" style="2" customWidth="1"/>
    <col min="14600" max="14600" width="6.85546875" style="2" customWidth="1"/>
    <col min="14601" max="14601" width="4.28515625" style="2" customWidth="1"/>
    <col min="14602" max="14602" width="5.42578125" style="2" customWidth="1"/>
    <col min="14603" max="14603" width="85" style="2" customWidth="1"/>
    <col min="14604" max="14848" width="8.85546875" style="2"/>
    <col min="14849" max="14849" width="8" style="2" customWidth="1"/>
    <col min="14850" max="14850" width="11.42578125" style="2" customWidth="1"/>
    <col min="14851" max="14851" width="11" style="2" customWidth="1"/>
    <col min="14852" max="14852" width="5.28515625" style="2" customWidth="1"/>
    <col min="14853" max="14853" width="4.7109375" style="2" customWidth="1"/>
    <col min="14854" max="14854" width="5.7109375" style="2" customWidth="1"/>
    <col min="14855" max="14855" width="6.42578125" style="2" customWidth="1"/>
    <col min="14856" max="14856" width="6.85546875" style="2" customWidth="1"/>
    <col min="14857" max="14857" width="4.28515625" style="2" customWidth="1"/>
    <col min="14858" max="14858" width="5.42578125" style="2" customWidth="1"/>
    <col min="14859" max="14859" width="85" style="2" customWidth="1"/>
    <col min="14860" max="15104" width="8.85546875" style="2"/>
    <col min="15105" max="15105" width="8" style="2" customWidth="1"/>
    <col min="15106" max="15106" width="11.42578125" style="2" customWidth="1"/>
    <col min="15107" max="15107" width="11" style="2" customWidth="1"/>
    <col min="15108" max="15108" width="5.28515625" style="2" customWidth="1"/>
    <col min="15109" max="15109" width="4.7109375" style="2" customWidth="1"/>
    <col min="15110" max="15110" width="5.7109375" style="2" customWidth="1"/>
    <col min="15111" max="15111" width="6.42578125" style="2" customWidth="1"/>
    <col min="15112" max="15112" width="6.85546875" style="2" customWidth="1"/>
    <col min="15113" max="15113" width="4.28515625" style="2" customWidth="1"/>
    <col min="15114" max="15114" width="5.42578125" style="2" customWidth="1"/>
    <col min="15115" max="15115" width="85" style="2" customWidth="1"/>
    <col min="15116" max="15360" width="8.85546875" style="2"/>
    <col min="15361" max="15361" width="8" style="2" customWidth="1"/>
    <col min="15362" max="15362" width="11.42578125" style="2" customWidth="1"/>
    <col min="15363" max="15363" width="11" style="2" customWidth="1"/>
    <col min="15364" max="15364" width="5.28515625" style="2" customWidth="1"/>
    <col min="15365" max="15365" width="4.7109375" style="2" customWidth="1"/>
    <col min="15366" max="15366" width="5.7109375" style="2" customWidth="1"/>
    <col min="15367" max="15367" width="6.42578125" style="2" customWidth="1"/>
    <col min="15368" max="15368" width="6.85546875" style="2" customWidth="1"/>
    <col min="15369" max="15369" width="4.28515625" style="2" customWidth="1"/>
    <col min="15370" max="15370" width="5.42578125" style="2" customWidth="1"/>
    <col min="15371" max="15371" width="85" style="2" customWidth="1"/>
    <col min="15372" max="15616" width="8.85546875" style="2"/>
    <col min="15617" max="15617" width="8" style="2" customWidth="1"/>
    <col min="15618" max="15618" width="11.42578125" style="2" customWidth="1"/>
    <col min="15619" max="15619" width="11" style="2" customWidth="1"/>
    <col min="15620" max="15620" width="5.28515625" style="2" customWidth="1"/>
    <col min="15621" max="15621" width="4.7109375" style="2" customWidth="1"/>
    <col min="15622" max="15622" width="5.7109375" style="2" customWidth="1"/>
    <col min="15623" max="15623" width="6.42578125" style="2" customWidth="1"/>
    <col min="15624" max="15624" width="6.85546875" style="2" customWidth="1"/>
    <col min="15625" max="15625" width="4.28515625" style="2" customWidth="1"/>
    <col min="15626" max="15626" width="5.42578125" style="2" customWidth="1"/>
    <col min="15627" max="15627" width="85" style="2" customWidth="1"/>
    <col min="15628" max="15872" width="8.85546875" style="2"/>
    <col min="15873" max="15873" width="8" style="2" customWidth="1"/>
    <col min="15874" max="15874" width="11.42578125" style="2" customWidth="1"/>
    <col min="15875" max="15875" width="11" style="2" customWidth="1"/>
    <col min="15876" max="15876" width="5.28515625" style="2" customWidth="1"/>
    <col min="15877" max="15877" width="4.7109375" style="2" customWidth="1"/>
    <col min="15878" max="15878" width="5.7109375" style="2" customWidth="1"/>
    <col min="15879" max="15879" width="6.42578125" style="2" customWidth="1"/>
    <col min="15880" max="15880" width="6.85546875" style="2" customWidth="1"/>
    <col min="15881" max="15881" width="4.28515625" style="2" customWidth="1"/>
    <col min="15882" max="15882" width="5.42578125" style="2" customWidth="1"/>
    <col min="15883" max="15883" width="85" style="2" customWidth="1"/>
    <col min="15884" max="16128" width="8.85546875" style="2"/>
    <col min="16129" max="16129" width="8" style="2" customWidth="1"/>
    <col min="16130" max="16130" width="11.42578125" style="2" customWidth="1"/>
    <col min="16131" max="16131" width="11" style="2" customWidth="1"/>
    <col min="16132" max="16132" width="5.28515625" style="2" customWidth="1"/>
    <col min="16133" max="16133" width="4.7109375" style="2" customWidth="1"/>
    <col min="16134" max="16134" width="5.7109375" style="2" customWidth="1"/>
    <col min="16135" max="16135" width="6.42578125" style="2" customWidth="1"/>
    <col min="16136" max="16136" width="6.85546875" style="2" customWidth="1"/>
    <col min="16137" max="16137" width="4.28515625" style="2" customWidth="1"/>
    <col min="16138" max="16138" width="5.42578125" style="2" customWidth="1"/>
    <col min="16139" max="16139" width="85" style="2" customWidth="1"/>
    <col min="16140" max="16384" width="8.85546875" style="2"/>
  </cols>
  <sheetData>
    <row r="2" spans="1:12">
      <c r="A2" s="1" t="s">
        <v>0</v>
      </c>
      <c r="H2" s="85" t="s">
        <v>1</v>
      </c>
      <c r="I2" s="86"/>
      <c r="J2" s="87"/>
    </row>
    <row r="3" spans="1:12">
      <c r="A3" s="1"/>
      <c r="H3" s="3"/>
      <c r="I3" s="4"/>
      <c r="J3" s="5"/>
    </row>
    <row r="4" spans="1:12">
      <c r="A4" s="1"/>
      <c r="B4" s="6" t="s">
        <v>2</v>
      </c>
      <c r="C4" s="7" t="s">
        <v>3</v>
      </c>
      <c r="D4" s="6" t="s">
        <v>4</v>
      </c>
      <c r="E4" s="7" t="s">
        <v>5</v>
      </c>
      <c r="F4" s="6" t="s">
        <v>6</v>
      </c>
      <c r="G4" s="7" t="s">
        <v>7</v>
      </c>
      <c r="H4" s="6" t="s">
        <v>8</v>
      </c>
      <c r="I4" s="8" t="s">
        <v>9</v>
      </c>
      <c r="J4" s="7" t="s">
        <v>10</v>
      </c>
      <c r="K4" s="2" t="s">
        <v>11</v>
      </c>
      <c r="L4" s="2" t="s">
        <v>12</v>
      </c>
    </row>
    <row r="5" spans="1:12" s="16" customFormat="1">
      <c r="A5" s="9" t="s">
        <v>13</v>
      </c>
      <c r="B5" s="10">
        <v>1470.2584433333332</v>
      </c>
      <c r="C5" s="11">
        <v>219.20963386666665</v>
      </c>
      <c r="D5" s="10"/>
      <c r="E5" s="11"/>
      <c r="F5" s="10"/>
      <c r="G5" s="12"/>
      <c r="H5" s="13">
        <v>0.14909598707672106</v>
      </c>
      <c r="I5" s="14"/>
      <c r="J5" s="15"/>
      <c r="K5" s="16" t="s">
        <v>14</v>
      </c>
      <c r="L5" s="16" t="s">
        <v>15</v>
      </c>
    </row>
    <row r="6" spans="1:12" s="16" customFormat="1">
      <c r="A6" s="9" t="s">
        <v>16</v>
      </c>
      <c r="B6" s="17">
        <v>11251.809631666669</v>
      </c>
      <c r="C6" s="18">
        <v>247.42149156666667</v>
      </c>
      <c r="D6" s="17">
        <v>7791.8541016666668</v>
      </c>
      <c r="E6" s="18">
        <v>368.52782406666665</v>
      </c>
      <c r="F6" s="17">
        <v>9031.3512933333332</v>
      </c>
      <c r="G6" s="18">
        <v>333.39434916666664</v>
      </c>
      <c r="H6" s="17">
        <v>2.1989484328843689E-2</v>
      </c>
      <c r="I6" s="19">
        <v>4.7296550892532631E-2</v>
      </c>
      <c r="J6" s="18">
        <v>3.691522324159488E-2</v>
      </c>
      <c r="K6" s="16" t="s">
        <v>17</v>
      </c>
      <c r="L6" s="16" t="s">
        <v>15</v>
      </c>
    </row>
    <row r="7" spans="1:12" s="16" customFormat="1">
      <c r="A7" s="9" t="s">
        <v>18</v>
      </c>
      <c r="B7" s="20"/>
      <c r="C7" s="21"/>
      <c r="D7" s="20"/>
      <c r="E7" s="21"/>
      <c r="F7" s="20">
        <v>685.94528653333327</v>
      </c>
      <c r="G7" s="21">
        <v>234.3393447</v>
      </c>
      <c r="H7" s="20"/>
      <c r="I7" s="22"/>
      <c r="J7" s="21">
        <v>0.34162979074368544</v>
      </c>
      <c r="K7" s="16" t="s">
        <v>19</v>
      </c>
      <c r="L7" s="16" t="s">
        <v>20</v>
      </c>
    </row>
    <row r="8" spans="1:12" s="16" customFormat="1">
      <c r="A8" s="9" t="s">
        <v>21</v>
      </c>
      <c r="B8" s="20">
        <v>9471.1359573333339</v>
      </c>
      <c r="C8" s="21">
        <v>1228.6094656666667</v>
      </c>
      <c r="D8" s="20"/>
      <c r="E8" s="21"/>
      <c r="F8" s="20"/>
      <c r="G8" s="21"/>
      <c r="H8" s="20">
        <v>0.12972144748015954</v>
      </c>
      <c r="I8" s="22"/>
      <c r="J8" s="21"/>
      <c r="K8" s="16" t="s">
        <v>22</v>
      </c>
      <c r="L8" s="16" t="s">
        <v>23</v>
      </c>
    </row>
    <row r="9" spans="1:12" s="16" customFormat="1">
      <c r="A9" s="9" t="s">
        <v>24</v>
      </c>
      <c r="B9" s="16">
        <v>1579.2835246666666</v>
      </c>
      <c r="C9" s="16">
        <v>7034.9570219999996</v>
      </c>
      <c r="H9" s="16">
        <v>4.4545244170041229</v>
      </c>
      <c r="I9" s="22"/>
      <c r="K9" s="16" t="s">
        <v>25</v>
      </c>
      <c r="L9" s="16" t="s">
        <v>26</v>
      </c>
    </row>
    <row r="10" spans="1:12" s="16" customFormat="1">
      <c r="A10" s="9" t="s">
        <v>27</v>
      </c>
      <c r="B10" s="20">
        <v>4228.222279333334</v>
      </c>
      <c r="C10" s="21">
        <v>30811.342906666669</v>
      </c>
      <c r="D10" s="20"/>
      <c r="E10" s="21"/>
      <c r="F10" s="20"/>
      <c r="G10" s="21"/>
      <c r="H10" s="20">
        <v>7.2870679143965695</v>
      </c>
      <c r="I10" s="22"/>
      <c r="J10" s="21"/>
      <c r="K10" s="16" t="s">
        <v>28</v>
      </c>
      <c r="L10" s="16" t="s">
        <v>29</v>
      </c>
    </row>
    <row r="11" spans="1:12" s="16" customFormat="1">
      <c r="A11" s="9" t="s">
        <v>30</v>
      </c>
      <c r="B11" s="20">
        <v>1876.5399773333331</v>
      </c>
      <c r="C11" s="21">
        <v>121.63576651</v>
      </c>
      <c r="D11" s="20"/>
      <c r="E11" s="21"/>
      <c r="F11" s="20"/>
      <c r="G11" s="21"/>
      <c r="H11" s="20">
        <v>6.4819171442780099E-2</v>
      </c>
      <c r="I11" s="22"/>
      <c r="J11" s="21"/>
      <c r="K11" s="16" t="s">
        <v>31</v>
      </c>
      <c r="L11" s="16" t="s">
        <v>32</v>
      </c>
    </row>
    <row r="12" spans="1:12" s="16" customFormat="1">
      <c r="A12" s="9" t="s">
        <v>33</v>
      </c>
      <c r="B12" s="20">
        <v>16566.602766666667</v>
      </c>
      <c r="C12" s="21">
        <v>1714.0602746666666</v>
      </c>
      <c r="D12" s="20"/>
      <c r="E12" s="21"/>
      <c r="F12" s="20"/>
      <c r="G12" s="21"/>
      <c r="H12" s="20">
        <v>0.10346480197590621</v>
      </c>
      <c r="I12" s="22"/>
      <c r="J12" s="21"/>
      <c r="K12" s="16" t="s">
        <v>34</v>
      </c>
      <c r="L12" s="16" t="s">
        <v>32</v>
      </c>
    </row>
    <row r="13" spans="1:12" s="16" customFormat="1">
      <c r="A13" s="9" t="s">
        <v>35</v>
      </c>
      <c r="B13" s="20"/>
      <c r="C13" s="21"/>
      <c r="D13" s="20"/>
      <c r="E13" s="21"/>
      <c r="F13" s="20">
        <v>3635.523349333333</v>
      </c>
      <c r="G13" s="21">
        <v>1261.3950726666669</v>
      </c>
      <c r="H13" s="20"/>
      <c r="I13" s="22"/>
      <c r="J13" s="21">
        <v>0.34696382101299839</v>
      </c>
      <c r="K13" s="16" t="s">
        <v>36</v>
      </c>
      <c r="L13" s="16" t="s">
        <v>32</v>
      </c>
    </row>
    <row r="14" spans="1:12" s="16" customFormat="1">
      <c r="A14" s="9" t="s">
        <v>37</v>
      </c>
      <c r="B14" s="20">
        <v>1448.2590782333334</v>
      </c>
      <c r="C14" s="21">
        <v>200.99477053333331</v>
      </c>
      <c r="D14" s="20">
        <v>1118.7627709999999</v>
      </c>
      <c r="E14" s="21">
        <v>233.92453956666668</v>
      </c>
      <c r="F14" s="20">
        <v>1294.8738427333335</v>
      </c>
      <c r="G14" s="21">
        <v>271.67315450000001</v>
      </c>
      <c r="H14" s="20">
        <v>0.13878371180556856</v>
      </c>
      <c r="I14" s="22">
        <v>0.20909217363174726</v>
      </c>
      <c r="J14" s="21">
        <v>0.20980665879119809</v>
      </c>
      <c r="K14" s="16" t="s">
        <v>38</v>
      </c>
      <c r="L14" s="16" t="s">
        <v>39</v>
      </c>
    </row>
    <row r="15" spans="1:12" s="16" customFormat="1">
      <c r="A15" s="9" t="s">
        <v>40</v>
      </c>
      <c r="B15" s="20">
        <v>2370.6101140000001</v>
      </c>
      <c r="C15" s="21">
        <v>753.4396281999999</v>
      </c>
      <c r="D15" s="20"/>
      <c r="E15" s="21"/>
      <c r="F15" s="20"/>
      <c r="G15" s="21"/>
      <c r="H15" s="20">
        <v>0.31782519772038731</v>
      </c>
      <c r="I15" s="22"/>
      <c r="J15" s="21"/>
      <c r="K15" s="16" t="s">
        <v>41</v>
      </c>
      <c r="L15" s="16" t="s">
        <v>39</v>
      </c>
    </row>
    <row r="16" spans="1:12" s="16" customFormat="1">
      <c r="A16" s="9" t="s">
        <v>42</v>
      </c>
      <c r="B16" s="20">
        <v>3012.834554333333</v>
      </c>
      <c r="C16" s="21">
        <v>26678.087350000002</v>
      </c>
      <c r="D16" s="20"/>
      <c r="E16" s="21"/>
      <c r="F16" s="20">
        <v>1591.5251933333332</v>
      </c>
      <c r="G16" s="21">
        <v>19491.555913333334</v>
      </c>
      <c r="H16" s="20">
        <v>8.8548132560512318</v>
      </c>
      <c r="I16" s="22"/>
      <c r="J16" s="21">
        <v>12.247092282912401</v>
      </c>
      <c r="K16" s="16" t="s">
        <v>43</v>
      </c>
      <c r="L16" s="16" t="s">
        <v>39</v>
      </c>
    </row>
    <row r="17" spans="1:12" s="16" customFormat="1">
      <c r="A17" s="9" t="s">
        <v>44</v>
      </c>
      <c r="B17" s="20"/>
      <c r="C17" s="21"/>
      <c r="D17" s="20"/>
      <c r="E17" s="21"/>
      <c r="F17" s="20">
        <v>711.65421263333337</v>
      </c>
      <c r="G17" s="21">
        <v>383.35727446666669</v>
      </c>
      <c r="H17" s="20"/>
      <c r="I17" s="22"/>
      <c r="J17" s="21">
        <v>0.53868475400170845</v>
      </c>
      <c r="K17" s="16" t="s">
        <v>45</v>
      </c>
      <c r="L17" s="16" t="s">
        <v>39</v>
      </c>
    </row>
    <row r="18" spans="1:12" s="16" customFormat="1">
      <c r="A18" s="9" t="s">
        <v>46</v>
      </c>
      <c r="B18" s="20">
        <v>88191.431469999996</v>
      </c>
      <c r="C18" s="21">
        <v>470.13040403333326</v>
      </c>
      <c r="D18" s="20"/>
      <c r="E18" s="21"/>
      <c r="F18" s="20"/>
      <c r="G18" s="21"/>
      <c r="H18" s="20">
        <v>5.3307945703688587E-3</v>
      </c>
      <c r="I18" s="22"/>
      <c r="J18" s="21"/>
      <c r="K18" s="16" t="s">
        <v>47</v>
      </c>
      <c r="L18" s="16" t="s">
        <v>48</v>
      </c>
    </row>
    <row r="19" spans="1:12" s="16" customFormat="1">
      <c r="A19" s="9" t="s">
        <v>49</v>
      </c>
      <c r="B19" s="20"/>
      <c r="C19" s="21"/>
      <c r="D19" s="20"/>
      <c r="E19" s="21"/>
      <c r="F19" s="20">
        <v>922.09006973333328</v>
      </c>
      <c r="G19" s="21">
        <v>322.6300263</v>
      </c>
      <c r="H19" s="20"/>
      <c r="I19" s="22"/>
      <c r="J19" s="21">
        <v>0.34988992603868296</v>
      </c>
      <c r="K19" s="16" t="s">
        <v>50</v>
      </c>
      <c r="L19" s="16" t="s">
        <v>48</v>
      </c>
    </row>
    <row r="20" spans="1:12" s="16" customFormat="1">
      <c r="A20" s="9" t="s">
        <v>51</v>
      </c>
      <c r="B20" s="20">
        <v>20154.36766966667</v>
      </c>
      <c r="C20" s="21">
        <v>748.82829116666665</v>
      </c>
      <c r="D20" s="20"/>
      <c r="E20" s="21"/>
      <c r="F20" s="20"/>
      <c r="G20" s="21"/>
      <c r="H20" s="20">
        <v>3.7154640792511226E-2</v>
      </c>
      <c r="I20" s="22"/>
      <c r="J20" s="21"/>
      <c r="K20" s="16" t="s">
        <v>52</v>
      </c>
      <c r="L20" s="16" t="s">
        <v>53</v>
      </c>
    </row>
    <row r="21" spans="1:12" s="16" customFormat="1">
      <c r="A21" s="9" t="s">
        <v>54</v>
      </c>
      <c r="B21" s="20"/>
      <c r="C21" s="21"/>
      <c r="D21" s="20">
        <v>5809.2928293333325</v>
      </c>
      <c r="E21" s="21">
        <v>2357.7960386666668</v>
      </c>
      <c r="F21" s="20"/>
      <c r="G21" s="21"/>
      <c r="H21" s="20"/>
      <c r="I21" s="22">
        <v>0.40586627459391555</v>
      </c>
      <c r="J21" s="21"/>
      <c r="K21" s="16" t="s">
        <v>55</v>
      </c>
      <c r="L21" s="16" t="s">
        <v>56</v>
      </c>
    </row>
    <row r="22" spans="1:12" s="16" customFormat="1">
      <c r="A22" s="9" t="s">
        <v>57</v>
      </c>
      <c r="B22" s="20">
        <v>851.07289123333328</v>
      </c>
      <c r="C22" s="21">
        <v>7400.8660380000001</v>
      </c>
      <c r="D22" s="20"/>
      <c r="E22" s="21"/>
      <c r="F22" s="20">
        <v>686.56130066666663</v>
      </c>
      <c r="G22" s="21">
        <v>6644.3618489999999</v>
      </c>
      <c r="H22" s="20">
        <v>8.695925007404508</v>
      </c>
      <c r="I22" s="22"/>
      <c r="J22" s="21">
        <v>9.6777401268439878</v>
      </c>
      <c r="K22" s="16" t="s">
        <v>58</v>
      </c>
      <c r="L22" s="16" t="s">
        <v>59</v>
      </c>
    </row>
    <row r="23" spans="1:12" s="16" customFormat="1">
      <c r="A23" s="9" t="s">
        <v>60</v>
      </c>
      <c r="B23" s="20">
        <v>29508.030513333331</v>
      </c>
      <c r="C23" s="21">
        <v>283.37017359999999</v>
      </c>
      <c r="D23" s="20"/>
      <c r="E23" s="21"/>
      <c r="F23" s="20"/>
      <c r="G23" s="21"/>
      <c r="H23" s="20">
        <v>9.6031544183187E-3</v>
      </c>
      <c r="I23" s="22"/>
      <c r="J23" s="21"/>
      <c r="K23" s="16" t="s">
        <v>61</v>
      </c>
      <c r="L23" s="16" t="s">
        <v>59</v>
      </c>
    </row>
    <row r="24" spans="1:12" s="16" customFormat="1">
      <c r="A24" s="9" t="s">
        <v>62</v>
      </c>
      <c r="B24" s="20">
        <v>43862.734470333329</v>
      </c>
      <c r="C24" s="21">
        <v>1216.2171310333333</v>
      </c>
      <c r="D24" s="20"/>
      <c r="E24" s="21"/>
      <c r="F24" s="20"/>
      <c r="G24" s="21"/>
      <c r="H24" s="20">
        <v>2.7727800049856099E-2</v>
      </c>
      <c r="I24" s="22"/>
      <c r="J24" s="21"/>
      <c r="K24" s="16" t="s">
        <v>63</v>
      </c>
      <c r="L24" s="16" t="s">
        <v>59</v>
      </c>
    </row>
    <row r="25" spans="1:12" s="16" customFormat="1">
      <c r="A25" s="9" t="s">
        <v>64</v>
      </c>
      <c r="B25" s="20">
        <v>61899.185490000003</v>
      </c>
      <c r="C25" s="21">
        <v>158.59622549999997</v>
      </c>
      <c r="D25" s="20"/>
      <c r="E25" s="21"/>
      <c r="F25" s="20"/>
      <c r="G25" s="21"/>
      <c r="H25" s="20">
        <v>2.5621698289652237E-3</v>
      </c>
      <c r="I25" s="22"/>
      <c r="J25" s="21"/>
      <c r="K25" s="16" t="s">
        <v>65</v>
      </c>
      <c r="L25" s="16" t="s">
        <v>59</v>
      </c>
    </row>
    <row r="26" spans="1:12" s="16" customFormat="1">
      <c r="A26" s="9" t="s">
        <v>66</v>
      </c>
      <c r="B26" s="20">
        <v>88191.431469999996</v>
      </c>
      <c r="C26" s="21">
        <v>185.99272360000001</v>
      </c>
      <c r="D26" s="20"/>
      <c r="E26" s="21"/>
      <c r="F26" s="20"/>
      <c r="G26" s="21"/>
      <c r="H26" s="20">
        <v>2.1089659221969767E-3</v>
      </c>
      <c r="I26" s="22"/>
      <c r="J26" s="21"/>
      <c r="K26" s="16" t="s">
        <v>67</v>
      </c>
      <c r="L26" s="16" t="s">
        <v>59</v>
      </c>
    </row>
    <row r="27" spans="1:12" s="16" customFormat="1">
      <c r="A27" s="9" t="s">
        <v>68</v>
      </c>
      <c r="B27" s="20">
        <v>4037.7467976666667</v>
      </c>
      <c r="C27" s="21">
        <v>1051.9910858999999</v>
      </c>
      <c r="D27" s="20"/>
      <c r="E27" s="21"/>
      <c r="F27" s="20"/>
      <c r="G27" s="21"/>
      <c r="H27" s="20">
        <v>0.26053914190655159</v>
      </c>
      <c r="I27" s="22"/>
      <c r="J27" s="21"/>
      <c r="K27" s="16" t="s">
        <v>69</v>
      </c>
      <c r="L27" s="16" t="s">
        <v>70</v>
      </c>
    </row>
    <row r="28" spans="1:12" s="16" customFormat="1">
      <c r="A28" s="9" t="s">
        <v>71</v>
      </c>
      <c r="B28" s="20">
        <v>30846.910223333336</v>
      </c>
      <c r="C28" s="21">
        <v>6096.7247869999992</v>
      </c>
      <c r="D28" s="20"/>
      <c r="E28" s="21"/>
      <c r="F28" s="20"/>
      <c r="G28" s="21"/>
      <c r="H28" s="20">
        <v>0.19764458556333112</v>
      </c>
      <c r="I28" s="22"/>
      <c r="J28" s="21"/>
      <c r="K28" s="16" t="s">
        <v>72</v>
      </c>
      <c r="L28" s="16" t="s">
        <v>73</v>
      </c>
    </row>
    <row r="29" spans="1:12" s="16" customFormat="1">
      <c r="A29" s="9" t="s">
        <v>74</v>
      </c>
      <c r="B29" s="20"/>
      <c r="C29" s="21"/>
      <c r="D29" s="20"/>
      <c r="E29" s="21"/>
      <c r="F29" s="20">
        <v>1797.9220326666666</v>
      </c>
      <c r="G29" s="21">
        <v>936.26505633333329</v>
      </c>
      <c r="H29" s="20"/>
      <c r="I29" s="22"/>
      <c r="J29" s="21">
        <v>0.52074841918738313</v>
      </c>
      <c r="K29" s="16" t="s">
        <v>75</v>
      </c>
      <c r="L29" s="16" t="s">
        <v>73</v>
      </c>
    </row>
    <row r="30" spans="1:12" s="16" customFormat="1">
      <c r="A30" s="9" t="s">
        <v>76</v>
      </c>
      <c r="B30" s="20"/>
      <c r="C30" s="21"/>
      <c r="D30" s="20"/>
      <c r="E30" s="21"/>
      <c r="F30" s="20">
        <v>20555.646519999998</v>
      </c>
      <c r="G30" s="21">
        <v>57598.852426666672</v>
      </c>
      <c r="H30" s="20"/>
      <c r="I30" s="22"/>
      <c r="J30" s="21">
        <v>2.8020939341715572</v>
      </c>
      <c r="K30" s="16" t="s">
        <v>77</v>
      </c>
      <c r="L30" s="16" t="s">
        <v>73</v>
      </c>
    </row>
    <row r="31" spans="1:12" s="16" customFormat="1">
      <c r="A31" s="9" t="s">
        <v>78</v>
      </c>
      <c r="B31" s="20">
        <v>2332.8983853333334</v>
      </c>
      <c r="C31" s="21">
        <v>717.94131269999991</v>
      </c>
      <c r="D31" s="20"/>
      <c r="E31" s="21"/>
      <c r="F31" s="20"/>
      <c r="G31" s="21"/>
      <c r="H31" s="20">
        <v>0.3077464998962729</v>
      </c>
      <c r="I31" s="22"/>
      <c r="J31" s="21"/>
      <c r="K31" s="16" t="s">
        <v>79</v>
      </c>
      <c r="L31" s="16" t="s">
        <v>80</v>
      </c>
    </row>
    <row r="32" spans="1:12" s="16" customFormat="1">
      <c r="A32" s="9" t="s">
        <v>81</v>
      </c>
      <c r="B32" s="20">
        <v>2742.9510193000001</v>
      </c>
      <c r="C32" s="21">
        <v>232.84097253333334</v>
      </c>
      <c r="D32" s="20"/>
      <c r="E32" s="21"/>
      <c r="F32" s="20"/>
      <c r="G32" s="21"/>
      <c r="H32" s="20">
        <v>8.4887032577327701E-2</v>
      </c>
      <c r="I32" s="22"/>
      <c r="J32" s="21"/>
      <c r="K32" s="16" t="s">
        <v>82</v>
      </c>
      <c r="L32" s="16" t="s">
        <v>80</v>
      </c>
    </row>
    <row r="33" spans="1:12" s="16" customFormat="1">
      <c r="A33" s="9" t="s">
        <v>83</v>
      </c>
      <c r="B33" s="20"/>
      <c r="C33" s="21"/>
      <c r="D33" s="20"/>
      <c r="E33" s="21"/>
      <c r="F33" s="20">
        <v>2743.2834360000002</v>
      </c>
      <c r="G33" s="21">
        <v>1007.6906066333332</v>
      </c>
      <c r="H33" s="20"/>
      <c r="I33" s="22"/>
      <c r="J33" s="21">
        <v>0.36733011011893602</v>
      </c>
      <c r="K33" s="16" t="s">
        <v>84</v>
      </c>
      <c r="L33" s="16" t="s">
        <v>80</v>
      </c>
    </row>
    <row r="34" spans="1:12" s="16" customFormat="1">
      <c r="A34" s="9" t="s">
        <v>85</v>
      </c>
      <c r="B34" s="20"/>
      <c r="C34" s="21"/>
      <c r="D34" s="20"/>
      <c r="E34" s="21"/>
      <c r="F34" s="20">
        <v>4620.666397</v>
      </c>
      <c r="G34" s="21">
        <v>2390.5929969999997</v>
      </c>
      <c r="H34" s="20"/>
      <c r="I34" s="22"/>
      <c r="J34" s="21">
        <v>0.51736974531468205</v>
      </c>
      <c r="K34" s="16" t="s">
        <v>86</v>
      </c>
      <c r="L34" s="16" t="s">
        <v>87</v>
      </c>
    </row>
    <row r="35" spans="1:12" s="16" customFormat="1">
      <c r="A35" s="9" t="s">
        <v>88</v>
      </c>
      <c r="B35" s="20">
        <v>1688.8998449000001</v>
      </c>
      <c r="C35" s="21">
        <v>329.2588216333333</v>
      </c>
      <c r="D35" s="20"/>
      <c r="E35" s="21"/>
      <c r="F35" s="20"/>
      <c r="G35" s="21"/>
      <c r="H35" s="20">
        <v>0.1949546165378615</v>
      </c>
      <c r="I35" s="22"/>
      <c r="J35" s="21"/>
      <c r="K35" s="16" t="s">
        <v>89</v>
      </c>
      <c r="L35" s="16" t="s">
        <v>89</v>
      </c>
    </row>
    <row r="36" spans="1:12" s="16" customFormat="1">
      <c r="A36" s="9" t="s">
        <v>90</v>
      </c>
      <c r="B36" s="20">
        <v>2441.1988373333334</v>
      </c>
      <c r="C36" s="21">
        <v>366.35711596666664</v>
      </c>
      <c r="D36" s="20"/>
      <c r="E36" s="21"/>
      <c r="F36" s="20"/>
      <c r="G36" s="21"/>
      <c r="H36" s="20">
        <v>0.15007262430407362</v>
      </c>
      <c r="I36" s="22"/>
      <c r="J36" s="21"/>
      <c r="K36" s="16" t="s">
        <v>89</v>
      </c>
      <c r="L36" s="16" t="s">
        <v>89</v>
      </c>
    </row>
    <row r="37" spans="1:12" s="16" customFormat="1">
      <c r="A37" s="9" t="s">
        <v>91</v>
      </c>
      <c r="B37" s="20">
        <v>23443.335886666668</v>
      </c>
      <c r="C37" s="21">
        <v>214.87612433333334</v>
      </c>
      <c r="D37" s="20"/>
      <c r="E37" s="21"/>
      <c r="F37" s="20"/>
      <c r="G37" s="21"/>
      <c r="H37" s="20">
        <v>9.165765715771856E-3</v>
      </c>
      <c r="I37" s="22"/>
      <c r="J37" s="21"/>
      <c r="K37" s="16" t="s">
        <v>92</v>
      </c>
      <c r="L37" s="16" t="s">
        <v>89</v>
      </c>
    </row>
    <row r="38" spans="1:12" s="16" customFormat="1">
      <c r="A38" s="9" t="s">
        <v>93</v>
      </c>
      <c r="B38" s="20"/>
      <c r="C38" s="21"/>
      <c r="D38" s="20"/>
      <c r="E38" s="21"/>
      <c r="F38" s="20">
        <v>629.24743826666656</v>
      </c>
      <c r="G38" s="21">
        <v>3198.5599926666669</v>
      </c>
      <c r="H38" s="20"/>
      <c r="I38" s="22"/>
      <c r="J38" s="21">
        <v>5.0831513934764088</v>
      </c>
      <c r="K38" s="16" t="s">
        <v>94</v>
      </c>
      <c r="L38" s="16" t="s">
        <v>89</v>
      </c>
    </row>
    <row r="39" spans="1:12" s="16" customFormat="1">
      <c r="A39" s="9" t="s">
        <v>95</v>
      </c>
      <c r="B39" s="20"/>
      <c r="C39" s="21"/>
      <c r="D39" s="20"/>
      <c r="E39" s="21"/>
      <c r="F39" s="20">
        <v>633.90242320000004</v>
      </c>
      <c r="G39" s="21">
        <v>1639.9130240000002</v>
      </c>
      <c r="H39" s="20"/>
      <c r="I39" s="22"/>
      <c r="J39" s="21">
        <v>2.587011760771575</v>
      </c>
      <c r="K39" s="16" t="s">
        <v>89</v>
      </c>
      <c r="L39" s="16" t="s">
        <v>89</v>
      </c>
    </row>
    <row r="40" spans="1:12" s="16" customFormat="1">
      <c r="A40" s="9" t="s">
        <v>96</v>
      </c>
      <c r="B40" s="20"/>
      <c r="C40" s="21"/>
      <c r="D40" s="20"/>
      <c r="E40" s="21"/>
      <c r="F40" s="20">
        <v>1103.5426</v>
      </c>
      <c r="G40" s="21">
        <v>325.27206033333334</v>
      </c>
      <c r="H40" s="20"/>
      <c r="I40" s="22"/>
      <c r="J40" s="21">
        <v>0.29475260885563759</v>
      </c>
      <c r="K40" s="16" t="s">
        <v>89</v>
      </c>
      <c r="L40" s="16" t="s">
        <v>89</v>
      </c>
    </row>
    <row r="41" spans="1:12" s="16" customFormat="1">
      <c r="A41" s="9" t="s">
        <v>97</v>
      </c>
      <c r="B41" s="20"/>
      <c r="C41" s="21"/>
      <c r="D41" s="20"/>
      <c r="E41" s="21"/>
      <c r="F41" s="20">
        <v>1859.8126770000001</v>
      </c>
      <c r="G41" s="21">
        <v>386.66297216666663</v>
      </c>
      <c r="H41" s="20"/>
      <c r="I41" s="22"/>
      <c r="J41" s="21">
        <v>0.20790425667512891</v>
      </c>
      <c r="K41" s="16" t="s">
        <v>98</v>
      </c>
      <c r="L41" s="16" t="s">
        <v>89</v>
      </c>
    </row>
    <row r="42" spans="1:12" s="16" customFormat="1">
      <c r="A42" s="9" t="s">
        <v>99</v>
      </c>
      <c r="B42" s="20"/>
      <c r="C42" s="21"/>
      <c r="D42" s="20"/>
      <c r="E42" s="21"/>
      <c r="F42" s="20">
        <v>2769.4422360000003</v>
      </c>
      <c r="G42" s="21">
        <v>1196.4700333333333</v>
      </c>
      <c r="H42" s="20"/>
      <c r="I42" s="22"/>
      <c r="J42" s="21">
        <v>0.43202563237478303</v>
      </c>
      <c r="K42" s="16" t="s">
        <v>100</v>
      </c>
      <c r="L42" s="16" t="s">
        <v>89</v>
      </c>
    </row>
    <row r="43" spans="1:12" s="16" customFormat="1">
      <c r="A43" s="9" t="s">
        <v>101</v>
      </c>
      <c r="B43" s="13"/>
      <c r="C43" s="15"/>
      <c r="D43" s="13"/>
      <c r="E43" s="15"/>
      <c r="F43" s="13">
        <v>8168.8265666666657</v>
      </c>
      <c r="G43" s="15">
        <v>1367.7995853333334</v>
      </c>
      <c r="H43" s="13"/>
      <c r="I43" s="14"/>
      <c r="J43" s="15">
        <v>0.16744137902434028</v>
      </c>
      <c r="K43" s="16" t="s">
        <v>89</v>
      </c>
      <c r="L43" s="16" t="s">
        <v>89</v>
      </c>
    </row>
    <row r="45" spans="1:12">
      <c r="A45" s="23"/>
      <c r="B45" s="23"/>
    </row>
    <row r="46" spans="1:12">
      <c r="A46" s="23"/>
      <c r="B46" s="23"/>
    </row>
    <row r="47" spans="1:12">
      <c r="A47" s="23"/>
      <c r="B47" s="23"/>
    </row>
    <row r="48" spans="1:12">
      <c r="A48" s="23"/>
      <c r="B48" s="23"/>
    </row>
  </sheetData>
  <mergeCells count="1">
    <mergeCell ref="H2:J2"/>
  </mergeCells>
  <pageMargins left="0.75" right="0.75" top="1" bottom="1" header="0.5" footer="0.5"/>
  <pageSetup paperSize="1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 multiclass</vt:lpstr>
      <vt:lpstr>SAM paired </vt:lpstr>
      <vt:lpstr>SAM unpaired </vt:lpstr>
    </vt:vector>
  </TitlesOfParts>
  <Company>Radboud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cbita</dc:creator>
  <cp:lastModifiedBy>cbita</cp:lastModifiedBy>
  <dcterms:created xsi:type="dcterms:W3CDTF">2010-09-29T06:47:14Z</dcterms:created>
  <dcterms:modified xsi:type="dcterms:W3CDTF">2011-01-10T07:34:38Z</dcterms:modified>
</cp:coreProperties>
</file>