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" yWindow="600" windowWidth="14430" windowHeight="7290" activeTab="4"/>
  </bookViews>
  <sheets>
    <sheet name="Table-S9" sheetId="11" r:id="rId1"/>
    <sheet name="FJ_ATP_transporter" sheetId="4" r:id="rId2"/>
    <sheet name="FJ_ion_transporter" sheetId="7" r:id="rId3"/>
    <sheet name="FJ_secondary" sheetId="5" r:id="rId4"/>
    <sheet name="FJ_unclass" sheetId="8" r:id="rId5"/>
  </sheets>
  <definedNames>
    <definedName name="FJ_ATP_transporter_tigr" localSheetId="1">FJ_ATP_transporter!$A$3:$O$297</definedName>
    <definedName name="FJ_ion_transporter_tigr" localSheetId="2">FJ_ion_transporter!$A$3:$O$152</definedName>
    <definedName name="FJ_secondary1_500_tigr" localSheetId="3">FJ_secondary!$A$3:$O$502</definedName>
    <definedName name="FJ_unclass_tigr" localSheetId="4">FJ_unclass!$A$3:$O$10</definedName>
  </definedNames>
  <calcPr calcId="125725"/>
</workbook>
</file>

<file path=xl/calcChain.xml><?xml version="1.0" encoding="utf-8"?>
<calcChain xmlns="http://schemas.openxmlformats.org/spreadsheetml/2006/main">
  <c r="E9" i="11"/>
  <c r="E6"/>
  <c r="E5"/>
  <c r="G6"/>
  <c r="G5"/>
  <c r="N907" i="5"/>
  <c r="H907"/>
  <c r="N906"/>
  <c r="H906"/>
  <c r="N905"/>
  <c r="H905"/>
  <c r="N904"/>
  <c r="H904"/>
  <c r="N903"/>
  <c r="H903"/>
  <c r="N901"/>
  <c r="H901"/>
  <c r="N900"/>
  <c r="H900"/>
  <c r="N899"/>
  <c r="H899"/>
  <c r="N898"/>
  <c r="H898"/>
  <c r="N897"/>
  <c r="H897"/>
  <c r="N896"/>
  <c r="H896"/>
  <c r="N895"/>
  <c r="H895"/>
  <c r="N894"/>
  <c r="H894"/>
  <c r="N893"/>
  <c r="H893"/>
  <c r="N891"/>
  <c r="H891"/>
  <c r="N890"/>
  <c r="H890"/>
  <c r="N889"/>
  <c r="H889"/>
  <c r="N888"/>
  <c r="H888"/>
  <c r="N886"/>
  <c r="H886"/>
  <c r="N884"/>
  <c r="H884"/>
  <c r="N883"/>
  <c r="H883"/>
  <c r="N882"/>
  <c r="H882"/>
  <c r="N881"/>
  <c r="H881"/>
  <c r="N880"/>
  <c r="H880"/>
  <c r="N879"/>
  <c r="H879"/>
  <c r="N878"/>
  <c r="H878"/>
  <c r="N877"/>
  <c r="H877"/>
  <c r="N876"/>
  <c r="H876"/>
  <c r="N875"/>
  <c r="H875"/>
  <c r="N874"/>
  <c r="H874"/>
  <c r="N873"/>
  <c r="H873"/>
  <c r="N872"/>
  <c r="H872"/>
  <c r="N871"/>
  <c r="H871"/>
  <c r="N870"/>
  <c r="H870"/>
  <c r="N869"/>
  <c r="H869"/>
  <c r="N867"/>
  <c r="H867"/>
  <c r="N866"/>
  <c r="H866"/>
  <c r="N865"/>
  <c r="H865"/>
  <c r="N864"/>
  <c r="H864"/>
  <c r="N863"/>
  <c r="H863"/>
  <c r="N862"/>
  <c r="H862"/>
  <c r="N861"/>
  <c r="H861"/>
  <c r="N860"/>
  <c r="H860"/>
  <c r="N859"/>
  <c r="H859"/>
  <c r="N858"/>
  <c r="H858"/>
  <c r="N856"/>
  <c r="H856"/>
  <c r="N854"/>
  <c r="H854"/>
  <c r="N853"/>
  <c r="H853"/>
  <c r="N852"/>
  <c r="H852"/>
  <c r="N851"/>
  <c r="H851"/>
  <c r="N850"/>
  <c r="H850"/>
  <c r="N849"/>
  <c r="H849"/>
  <c r="N847"/>
  <c r="H847"/>
  <c r="N846"/>
  <c r="H846"/>
  <c r="N845"/>
  <c r="H845"/>
  <c r="N844"/>
  <c r="H844"/>
  <c r="N843"/>
  <c r="H843"/>
  <c r="N842"/>
  <c r="H842"/>
  <c r="N841"/>
  <c r="H841"/>
  <c r="N840"/>
  <c r="H840"/>
  <c r="N837"/>
  <c r="H837"/>
  <c r="N836"/>
  <c r="H836"/>
  <c r="N835"/>
  <c r="H835"/>
  <c r="N833"/>
  <c r="H833"/>
  <c r="N832"/>
  <c r="H832"/>
  <c r="N831"/>
  <c r="H831"/>
  <c r="N830"/>
  <c r="H830"/>
  <c r="N829"/>
  <c r="H829"/>
  <c r="N826"/>
  <c r="H826"/>
  <c r="N824"/>
  <c r="H824"/>
  <c r="N823"/>
  <c r="H823"/>
  <c r="N821"/>
  <c r="H821"/>
  <c r="N820"/>
  <c r="H820"/>
  <c r="N819"/>
  <c r="H819"/>
  <c r="N817"/>
  <c r="H817"/>
  <c r="N816"/>
  <c r="H816"/>
  <c r="N815"/>
  <c r="H815"/>
  <c r="N814"/>
  <c r="H814"/>
  <c r="N813"/>
  <c r="H813"/>
  <c r="N812"/>
  <c r="H812"/>
  <c r="N811"/>
  <c r="H811"/>
  <c r="N810"/>
  <c r="H810"/>
  <c r="N809"/>
  <c r="H809"/>
  <c r="N808"/>
  <c r="H808"/>
  <c r="N807"/>
  <c r="H807"/>
  <c r="N806"/>
  <c r="H806"/>
  <c r="N804"/>
  <c r="H804"/>
  <c r="N803"/>
  <c r="H803"/>
  <c r="N802"/>
  <c r="H802"/>
  <c r="N801"/>
  <c r="H801"/>
  <c r="N799"/>
  <c r="H799"/>
  <c r="N798"/>
  <c r="H798"/>
  <c r="N797"/>
  <c r="H797"/>
  <c r="N796"/>
  <c r="H796"/>
  <c r="N795"/>
  <c r="H795"/>
  <c r="N794"/>
  <c r="H794"/>
  <c r="N793"/>
  <c r="H793"/>
  <c r="N792"/>
  <c r="H792"/>
  <c r="N791"/>
  <c r="H791"/>
  <c r="N790"/>
  <c r="H790"/>
  <c r="N789"/>
  <c r="H789"/>
  <c r="N788"/>
  <c r="H788"/>
  <c r="N787"/>
  <c r="H787"/>
  <c r="N786"/>
  <c r="H786"/>
  <c r="N784"/>
  <c r="H784"/>
  <c r="N783"/>
  <c r="H783"/>
  <c r="N782"/>
  <c r="H782"/>
  <c r="N781"/>
  <c r="H781"/>
  <c r="N780"/>
  <c r="H780"/>
  <c r="N779"/>
  <c r="H779"/>
  <c r="N777"/>
  <c r="H777"/>
  <c r="N776"/>
  <c r="H776"/>
  <c r="N775"/>
  <c r="H775"/>
  <c r="N774"/>
  <c r="H774"/>
  <c r="N773"/>
  <c r="H773"/>
  <c r="N772"/>
  <c r="H772"/>
  <c r="N771"/>
  <c r="H771"/>
  <c r="N770"/>
  <c r="H770"/>
  <c r="N769"/>
  <c r="H769"/>
  <c r="N768"/>
  <c r="H768"/>
  <c r="N767"/>
  <c r="H767"/>
  <c r="N766"/>
  <c r="H766"/>
  <c r="N764"/>
  <c r="H764"/>
  <c r="N763"/>
  <c r="H763"/>
  <c r="N762"/>
  <c r="H762"/>
  <c r="N761"/>
  <c r="H761"/>
  <c r="N760"/>
  <c r="H760"/>
  <c r="N759"/>
  <c r="H759"/>
  <c r="N758"/>
  <c r="H758"/>
  <c r="N757"/>
  <c r="H757"/>
  <c r="N756"/>
  <c r="H756"/>
  <c r="N755"/>
  <c r="H755"/>
  <c r="N754"/>
  <c r="H754"/>
  <c r="N753"/>
  <c r="H753"/>
  <c r="N752"/>
  <c r="H752"/>
  <c r="N751"/>
  <c r="H751"/>
  <c r="N750"/>
  <c r="H750"/>
  <c r="N749"/>
  <c r="H749"/>
  <c r="N748"/>
  <c r="H748"/>
  <c r="N746"/>
  <c r="H746"/>
  <c r="N745"/>
  <c r="H745"/>
  <c r="N744"/>
  <c r="H744"/>
  <c r="N743"/>
  <c r="H743"/>
  <c r="N742"/>
  <c r="H742"/>
  <c r="N741"/>
  <c r="H741"/>
  <c r="N739"/>
  <c r="H739"/>
  <c r="N738"/>
  <c r="H738"/>
  <c r="N736"/>
  <c r="H736"/>
  <c r="N735"/>
  <c r="H735"/>
  <c r="N734"/>
  <c r="H734"/>
  <c r="N733"/>
  <c r="H733"/>
  <c r="N731"/>
  <c r="H731"/>
  <c r="N730"/>
  <c r="H730"/>
  <c r="N729"/>
  <c r="H729"/>
  <c r="N728"/>
  <c r="H728"/>
  <c r="N727"/>
  <c r="H727"/>
  <c r="N726"/>
  <c r="H726"/>
  <c r="N725"/>
  <c r="H725"/>
  <c r="N723"/>
  <c r="H723"/>
  <c r="N722"/>
  <c r="H722"/>
  <c r="N719"/>
  <c r="H719"/>
  <c r="N718"/>
  <c r="H718"/>
  <c r="N717"/>
  <c r="H717"/>
  <c r="N716"/>
  <c r="H716"/>
  <c r="N715"/>
  <c r="H715"/>
  <c r="N714"/>
  <c r="H714"/>
  <c r="N713"/>
  <c r="H713"/>
  <c r="N711"/>
  <c r="H711"/>
  <c r="N710"/>
  <c r="H710"/>
  <c r="N709"/>
  <c r="H709"/>
  <c r="N708"/>
  <c r="H708"/>
  <c r="N707"/>
  <c r="H707"/>
  <c r="N706"/>
  <c r="H706"/>
  <c r="N705"/>
  <c r="H705"/>
  <c r="N703"/>
  <c r="H703"/>
  <c r="N702"/>
  <c r="H702"/>
  <c r="N701"/>
  <c r="H701"/>
  <c r="N700"/>
  <c r="H700"/>
  <c r="N699"/>
  <c r="H699"/>
  <c r="N698"/>
  <c r="H698"/>
  <c r="N697"/>
  <c r="H697"/>
  <c r="N696"/>
  <c r="H696"/>
  <c r="N695"/>
  <c r="H695"/>
  <c r="N694"/>
  <c r="H694"/>
  <c r="N693"/>
  <c r="H693"/>
  <c r="N692"/>
  <c r="H692"/>
  <c r="N691"/>
  <c r="H691"/>
  <c r="N690"/>
  <c r="H690"/>
  <c r="N689"/>
  <c r="H689"/>
  <c r="N688"/>
  <c r="H688"/>
  <c r="N687"/>
  <c r="H687"/>
  <c r="N686"/>
  <c r="H686"/>
  <c r="N685"/>
  <c r="H685"/>
  <c r="N684"/>
  <c r="H684"/>
  <c r="N683"/>
  <c r="H683"/>
  <c r="N682"/>
  <c r="H682"/>
  <c r="N681"/>
  <c r="H681"/>
  <c r="N680"/>
  <c r="H680"/>
  <c r="N679"/>
  <c r="H679"/>
  <c r="N678"/>
  <c r="H678"/>
  <c r="N676"/>
  <c r="H676"/>
  <c r="N673"/>
  <c r="H673"/>
  <c r="N672"/>
  <c r="H672"/>
  <c r="N668"/>
  <c r="H668"/>
  <c r="N665"/>
  <c r="H665"/>
  <c r="N664"/>
  <c r="H664"/>
  <c r="N663"/>
  <c r="H663"/>
  <c r="N662"/>
  <c r="H662"/>
  <c r="N660"/>
  <c r="H660"/>
  <c r="N659"/>
  <c r="H659"/>
  <c r="N656"/>
  <c r="H656"/>
  <c r="N655"/>
  <c r="H655"/>
  <c r="N654"/>
  <c r="H654"/>
  <c r="N653"/>
  <c r="H653"/>
  <c r="N652"/>
  <c r="H652"/>
  <c r="N651"/>
  <c r="H651"/>
  <c r="N650"/>
  <c r="H650"/>
  <c r="N649"/>
  <c r="H649"/>
  <c r="N648"/>
  <c r="H648"/>
  <c r="N647"/>
  <c r="H647"/>
  <c r="N646"/>
  <c r="H646"/>
  <c r="N645"/>
  <c r="H645"/>
  <c r="N644"/>
  <c r="H644"/>
  <c r="N643"/>
  <c r="H643"/>
  <c r="N642"/>
  <c r="H642"/>
  <c r="N640"/>
  <c r="H640"/>
  <c r="N639"/>
  <c r="H639"/>
  <c r="N638"/>
  <c r="H638"/>
  <c r="N637"/>
  <c r="H637"/>
  <c r="N636"/>
  <c r="H636"/>
  <c r="N635"/>
  <c r="H635"/>
  <c r="N634"/>
  <c r="H634"/>
  <c r="N633"/>
  <c r="H633"/>
  <c r="N632"/>
  <c r="H632"/>
  <c r="N631"/>
  <c r="H631"/>
  <c r="N630"/>
  <c r="H630"/>
  <c r="N629"/>
  <c r="H629"/>
  <c r="N627"/>
  <c r="H627"/>
  <c r="N625"/>
  <c r="H625"/>
  <c r="N624"/>
  <c r="H624"/>
  <c r="N622"/>
  <c r="H622"/>
  <c r="N621"/>
  <c r="H621"/>
  <c r="N619"/>
  <c r="H619"/>
  <c r="N618"/>
  <c r="H618"/>
  <c r="N617"/>
  <c r="H617"/>
  <c r="N615"/>
  <c r="H615"/>
  <c r="N614"/>
  <c r="H614"/>
  <c r="N613"/>
  <c r="H613"/>
  <c r="N611"/>
  <c r="H611"/>
  <c r="N609"/>
  <c r="H609"/>
  <c r="N608"/>
  <c r="H608"/>
  <c r="N605"/>
  <c r="H605"/>
  <c r="N604"/>
  <c r="H604"/>
  <c r="N603"/>
  <c r="H603"/>
  <c r="N602"/>
  <c r="H602"/>
  <c r="N600"/>
  <c r="H600"/>
  <c r="N599"/>
  <c r="H599"/>
  <c r="N598"/>
  <c r="H598"/>
  <c r="N597"/>
  <c r="H597"/>
  <c r="N595"/>
  <c r="H595"/>
  <c r="N594"/>
  <c r="H594"/>
  <c r="N593"/>
  <c r="H593"/>
  <c r="N592"/>
  <c r="H592"/>
  <c r="N590"/>
  <c r="H590"/>
  <c r="N589"/>
  <c r="H589"/>
  <c r="N587"/>
  <c r="H587"/>
  <c r="N585"/>
  <c r="H585"/>
  <c r="N584"/>
  <c r="H584"/>
  <c r="N583"/>
  <c r="H583"/>
  <c r="N582"/>
  <c r="H582"/>
  <c r="N581"/>
  <c r="H581"/>
  <c r="N580"/>
  <c r="H580"/>
  <c r="N579"/>
  <c r="H579"/>
  <c r="N578"/>
  <c r="H578"/>
  <c r="N577"/>
  <c r="H577"/>
  <c r="N576"/>
  <c r="H576"/>
  <c r="N575"/>
  <c r="H575"/>
  <c r="N574"/>
  <c r="H574"/>
  <c r="N573"/>
  <c r="H573"/>
  <c r="N572"/>
  <c r="H572"/>
  <c r="N570"/>
  <c r="H570"/>
  <c r="N569"/>
  <c r="H569"/>
  <c r="N567"/>
  <c r="H567"/>
  <c r="N564"/>
  <c r="H564"/>
  <c r="N563"/>
  <c r="H563"/>
  <c r="N562"/>
  <c r="H562"/>
  <c r="N561"/>
  <c r="H561"/>
  <c r="N560"/>
  <c r="H560"/>
  <c r="N559"/>
  <c r="H559"/>
  <c r="N557"/>
  <c r="H557"/>
  <c r="N556"/>
  <c r="H556"/>
  <c r="N555"/>
  <c r="H555"/>
  <c r="N554"/>
  <c r="H554"/>
  <c r="N553"/>
  <c r="H553"/>
  <c r="N552"/>
  <c r="H552"/>
  <c r="N551"/>
  <c r="H551"/>
  <c r="N550"/>
  <c r="H550"/>
  <c r="N549"/>
  <c r="H549"/>
  <c r="N548"/>
  <c r="H548"/>
  <c r="N546"/>
  <c r="H546"/>
  <c r="N545"/>
  <c r="H545"/>
  <c r="N544"/>
  <c r="H544"/>
  <c r="N543"/>
  <c r="H543"/>
  <c r="N542"/>
  <c r="H542"/>
  <c r="N541"/>
  <c r="H541"/>
  <c r="N540"/>
  <c r="H540"/>
  <c r="N539"/>
  <c r="H539"/>
  <c r="N538"/>
  <c r="H538"/>
  <c r="N536"/>
  <c r="H536"/>
  <c r="N535"/>
  <c r="H535"/>
  <c r="N534"/>
  <c r="H534"/>
  <c r="N533"/>
  <c r="H533"/>
  <c r="N532"/>
  <c r="H532"/>
  <c r="N531"/>
  <c r="H531"/>
  <c r="N530"/>
  <c r="H530"/>
  <c r="N528"/>
  <c r="H528"/>
  <c r="N527"/>
  <c r="H527"/>
  <c r="N526"/>
  <c r="H526"/>
  <c r="H524"/>
  <c r="N523"/>
  <c r="H523"/>
  <c r="N521"/>
  <c r="H521"/>
  <c r="N520"/>
  <c r="H520"/>
  <c r="N519"/>
  <c r="H519"/>
  <c r="N517"/>
  <c r="H517"/>
  <c r="N516"/>
  <c r="H516"/>
  <c r="N515"/>
  <c r="H515"/>
  <c r="N514"/>
  <c r="H514"/>
  <c r="N513"/>
  <c r="H513"/>
  <c r="N512"/>
  <c r="H512"/>
  <c r="N511"/>
  <c r="H511"/>
  <c r="N509"/>
  <c r="H509"/>
  <c r="N508"/>
  <c r="H508"/>
  <c r="N507"/>
  <c r="H507"/>
  <c r="N506"/>
  <c r="H506"/>
  <c r="N505"/>
  <c r="H505"/>
  <c r="N504"/>
  <c r="H504"/>
  <c r="C28" i="11"/>
  <c r="C27"/>
  <c r="C26"/>
  <c r="C25"/>
  <c r="C24"/>
  <c r="C23"/>
  <c r="C22"/>
  <c r="C21"/>
  <c r="C20"/>
  <c r="C19"/>
  <c r="C18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L32"/>
  <c r="M32" s="1"/>
  <c r="F32"/>
  <c r="G32" s="1"/>
  <c r="D32"/>
  <c r="E32" s="1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O20"/>
  <c r="J32" l="1"/>
  <c r="K32" s="1"/>
  <c r="H32"/>
  <c r="I32" s="1"/>
  <c r="G28"/>
  <c r="E28"/>
  <c r="G27"/>
  <c r="E27"/>
  <c r="G26"/>
  <c r="E26"/>
  <c r="G25"/>
  <c r="E25"/>
  <c r="G24"/>
  <c r="E24"/>
  <c r="G23"/>
  <c r="E23"/>
  <c r="G22"/>
  <c r="E22"/>
  <c r="G21"/>
  <c r="E21"/>
  <c r="G20"/>
  <c r="E20"/>
  <c r="G19"/>
  <c r="E19"/>
  <c r="G18"/>
  <c r="E18"/>
  <c r="J17"/>
  <c r="H17"/>
  <c r="F17"/>
  <c r="G17" s="1"/>
  <c r="D17"/>
  <c r="E17" s="1"/>
  <c r="B17"/>
  <c r="C17" s="1"/>
  <c r="M13"/>
  <c r="I13"/>
  <c r="G13"/>
  <c r="E13"/>
  <c r="C13"/>
  <c r="M12"/>
  <c r="I12"/>
  <c r="G12"/>
  <c r="E12"/>
  <c r="C12"/>
  <c r="M11"/>
  <c r="I11"/>
  <c r="G11"/>
  <c r="E11"/>
  <c r="C11"/>
  <c r="M10"/>
  <c r="I10"/>
  <c r="G10"/>
  <c r="E10"/>
  <c r="C10"/>
  <c r="M9"/>
  <c r="I9"/>
  <c r="G9"/>
  <c r="C9"/>
  <c r="M8"/>
  <c r="I8"/>
  <c r="G8"/>
  <c r="E8"/>
  <c r="C8"/>
  <c r="M7"/>
  <c r="I7"/>
  <c r="G7"/>
  <c r="E7"/>
  <c r="C7"/>
  <c r="M6"/>
  <c r="I6"/>
  <c r="C6"/>
  <c r="L5"/>
  <c r="M5" s="1"/>
  <c r="J5"/>
  <c r="I5"/>
  <c r="H5"/>
  <c r="F5"/>
  <c r="D5"/>
  <c r="B5"/>
  <c r="C5" s="1"/>
  <c r="N10" i="8"/>
  <c r="H10"/>
  <c r="N9"/>
  <c r="H9"/>
  <c r="N8"/>
  <c r="H8"/>
  <c r="N6"/>
  <c r="H6"/>
  <c r="N152" i="7"/>
  <c r="H152"/>
  <c r="N151"/>
  <c r="H151"/>
  <c r="N149"/>
  <c r="H149"/>
  <c r="N148"/>
  <c r="H148"/>
  <c r="N147"/>
  <c r="H147"/>
  <c r="N146"/>
  <c r="H146"/>
  <c r="N145"/>
  <c r="H145"/>
  <c r="N141"/>
  <c r="H141"/>
  <c r="N140"/>
  <c r="H140"/>
  <c r="N139"/>
  <c r="H139"/>
  <c r="N137"/>
  <c r="H137"/>
  <c r="N136"/>
  <c r="H136"/>
  <c r="N135"/>
  <c r="H135"/>
  <c r="N134"/>
  <c r="H134"/>
  <c r="N133"/>
  <c r="H133"/>
  <c r="N132"/>
  <c r="H132"/>
  <c r="N131"/>
  <c r="H131"/>
  <c r="N130"/>
  <c r="H130"/>
  <c r="N129"/>
  <c r="H129"/>
  <c r="N128"/>
  <c r="H128"/>
  <c r="N127"/>
  <c r="H127"/>
  <c r="N126"/>
  <c r="H126"/>
  <c r="N125"/>
  <c r="H125"/>
  <c r="N124"/>
  <c r="H124"/>
  <c r="N123"/>
  <c r="H123"/>
  <c r="N122"/>
  <c r="H122"/>
  <c r="N121"/>
  <c r="H121"/>
  <c r="N120"/>
  <c r="H120"/>
  <c r="N119"/>
  <c r="H119"/>
  <c r="N118"/>
  <c r="H118"/>
  <c r="N117"/>
  <c r="H117"/>
  <c r="N116"/>
  <c r="H116"/>
  <c r="N115"/>
  <c r="H115"/>
  <c r="N114"/>
  <c r="H114"/>
  <c r="N113"/>
  <c r="H113"/>
  <c r="N111"/>
  <c r="H111"/>
  <c r="N109"/>
  <c r="H109"/>
  <c r="N107"/>
  <c r="H107"/>
  <c r="N106"/>
  <c r="H106"/>
  <c r="N105"/>
  <c r="H105"/>
  <c r="N103"/>
  <c r="H103"/>
  <c r="N102"/>
  <c r="H102"/>
  <c r="N101"/>
  <c r="H101"/>
  <c r="N100"/>
  <c r="H100"/>
  <c r="N98"/>
  <c r="H98"/>
  <c r="N97"/>
  <c r="H97"/>
  <c r="N96"/>
  <c r="H96"/>
  <c r="N95"/>
  <c r="H95"/>
  <c r="N94"/>
  <c r="H94"/>
  <c r="N92"/>
  <c r="H92"/>
  <c r="N91"/>
  <c r="H91"/>
  <c r="N89"/>
  <c r="H89"/>
  <c r="N87"/>
  <c r="H87"/>
  <c r="N86"/>
  <c r="H86"/>
  <c r="N85"/>
  <c r="H85"/>
  <c r="N82"/>
  <c r="H82"/>
  <c r="N81"/>
  <c r="H81"/>
  <c r="N80"/>
  <c r="H80"/>
  <c r="N79"/>
  <c r="H79"/>
  <c r="N78"/>
  <c r="H78"/>
  <c r="N76"/>
  <c r="H76"/>
  <c r="N75"/>
  <c r="H75"/>
  <c r="N73"/>
  <c r="H73"/>
  <c r="N69"/>
  <c r="H69"/>
  <c r="N68"/>
  <c r="H68"/>
  <c r="N67"/>
  <c r="H67"/>
  <c r="N65"/>
  <c r="H65"/>
  <c r="N64"/>
  <c r="H64"/>
  <c r="N63"/>
  <c r="H63"/>
  <c r="N61"/>
  <c r="H61"/>
  <c r="N60"/>
  <c r="H60"/>
  <c r="N58"/>
  <c r="H58"/>
  <c r="N57"/>
  <c r="H57"/>
  <c r="N55"/>
  <c r="H55"/>
  <c r="N49"/>
  <c r="H49"/>
  <c r="N48"/>
  <c r="H48"/>
  <c r="N47"/>
  <c r="H47"/>
  <c r="N45"/>
  <c r="H45"/>
  <c r="N42"/>
  <c r="H42"/>
  <c r="N41"/>
  <c r="H41"/>
  <c r="N40"/>
  <c r="H40"/>
  <c r="N39"/>
  <c r="H39"/>
  <c r="N38"/>
  <c r="H38"/>
  <c r="N36"/>
  <c r="H36"/>
  <c r="N35"/>
  <c r="H35"/>
  <c r="N34"/>
  <c r="H34"/>
  <c r="N33"/>
  <c r="H33"/>
  <c r="N32"/>
  <c r="H32"/>
  <c r="N31"/>
  <c r="H31"/>
  <c r="N30"/>
  <c r="H30"/>
  <c r="N28"/>
  <c r="H28"/>
  <c r="N26"/>
  <c r="H26"/>
  <c r="N25"/>
  <c r="H25"/>
  <c r="N24"/>
  <c r="H24"/>
  <c r="N23"/>
  <c r="H23"/>
  <c r="N22"/>
  <c r="H22"/>
  <c r="N20"/>
  <c r="H20"/>
  <c r="N19"/>
  <c r="H19"/>
  <c r="N18"/>
  <c r="H18"/>
  <c r="N17"/>
  <c r="H17"/>
  <c r="N16"/>
  <c r="H16"/>
  <c r="N15"/>
  <c r="H15"/>
  <c r="N14"/>
  <c r="H14"/>
  <c r="N13"/>
  <c r="H13"/>
  <c r="N12"/>
  <c r="H12"/>
  <c r="N11"/>
  <c r="H11"/>
  <c r="N10"/>
  <c r="H10"/>
  <c r="N8"/>
  <c r="H8"/>
  <c r="N7"/>
  <c r="H7"/>
  <c r="N6"/>
  <c r="H6"/>
  <c r="N502" i="5"/>
  <c r="H502"/>
  <c r="N501"/>
  <c r="H501"/>
  <c r="N500"/>
  <c r="H500"/>
  <c r="N499"/>
  <c r="H499"/>
  <c r="N498"/>
  <c r="H498"/>
  <c r="N497"/>
  <c r="H497"/>
  <c r="N496"/>
  <c r="H496"/>
  <c r="N495"/>
  <c r="H495"/>
  <c r="N494"/>
  <c r="H494"/>
  <c r="N492"/>
  <c r="H492"/>
  <c r="N490"/>
  <c r="H490"/>
  <c r="N489"/>
  <c r="H489"/>
  <c r="N488"/>
  <c r="H488"/>
  <c r="N487"/>
  <c r="H487"/>
  <c r="N486"/>
  <c r="H486"/>
  <c r="N485"/>
  <c r="H485"/>
  <c r="N484"/>
  <c r="H484"/>
  <c r="N482"/>
  <c r="H482"/>
  <c r="N481"/>
  <c r="H481"/>
  <c r="N480"/>
  <c r="H480"/>
  <c r="N479"/>
  <c r="H479"/>
  <c r="N478"/>
  <c r="H478"/>
  <c r="N477"/>
  <c r="H477"/>
  <c r="N476"/>
  <c r="H476"/>
  <c r="N474"/>
  <c r="H474"/>
  <c r="N473"/>
  <c r="H473"/>
  <c r="N472"/>
  <c r="H472"/>
  <c r="N470"/>
  <c r="H470"/>
  <c r="N469"/>
  <c r="H469"/>
  <c r="N468"/>
  <c r="H468"/>
  <c r="N467"/>
  <c r="H467"/>
  <c r="N466"/>
  <c r="H466"/>
  <c r="N465"/>
  <c r="H465"/>
  <c r="N464"/>
  <c r="H464"/>
  <c r="N463"/>
  <c r="H463"/>
  <c r="N461"/>
  <c r="H461"/>
  <c r="N460"/>
  <c r="H460"/>
  <c r="N458"/>
  <c r="H458"/>
  <c r="N457"/>
  <c r="H457"/>
  <c r="N456"/>
  <c r="H456"/>
  <c r="N455"/>
  <c r="H455"/>
  <c r="N453"/>
  <c r="H453"/>
  <c r="N452"/>
  <c r="H452"/>
  <c r="N451"/>
  <c r="H451"/>
  <c r="N449"/>
  <c r="H449"/>
  <c r="N448"/>
  <c r="H448"/>
  <c r="N446"/>
  <c r="H446"/>
  <c r="N444"/>
  <c r="H444"/>
  <c r="N442"/>
  <c r="H442"/>
  <c r="N441"/>
  <c r="H441"/>
  <c r="N439"/>
  <c r="H439"/>
  <c r="N438"/>
  <c r="H438"/>
  <c r="N437"/>
  <c r="H437"/>
  <c r="N436"/>
  <c r="H436"/>
  <c r="N434"/>
  <c r="H434"/>
  <c r="N433"/>
  <c r="H433"/>
  <c r="N432"/>
  <c r="H432"/>
  <c r="N431"/>
  <c r="H431"/>
  <c r="N430"/>
  <c r="H430"/>
  <c r="N428"/>
  <c r="H428"/>
  <c r="N427"/>
  <c r="H427"/>
  <c r="N426"/>
  <c r="H426"/>
  <c r="N425"/>
  <c r="H425"/>
  <c r="N424"/>
  <c r="H424"/>
  <c r="N423"/>
  <c r="H423"/>
  <c r="N422"/>
  <c r="H422"/>
  <c r="N421"/>
  <c r="H421"/>
  <c r="N420"/>
  <c r="H420"/>
  <c r="N418"/>
  <c r="H418"/>
  <c r="N417"/>
  <c r="H417"/>
  <c r="N415"/>
  <c r="H415"/>
  <c r="N414"/>
  <c r="H414"/>
  <c r="N413"/>
  <c r="H413"/>
  <c r="N412"/>
  <c r="H412"/>
  <c r="N411"/>
  <c r="H411"/>
  <c r="N410"/>
  <c r="H410"/>
  <c r="N409"/>
  <c r="H409"/>
  <c r="N408"/>
  <c r="H408"/>
  <c r="N407"/>
  <c r="H407"/>
  <c r="N406"/>
  <c r="H406"/>
  <c r="N405"/>
  <c r="H405"/>
  <c r="N404"/>
  <c r="H404"/>
  <c r="N403"/>
  <c r="H403"/>
  <c r="N402"/>
  <c r="H402"/>
  <c r="N401"/>
  <c r="H401"/>
  <c r="N399"/>
  <c r="H399"/>
  <c r="N398"/>
  <c r="H398"/>
  <c r="N397"/>
  <c r="H397"/>
  <c r="N396"/>
  <c r="H396"/>
  <c r="N395"/>
  <c r="H395"/>
  <c r="N394"/>
  <c r="H394"/>
  <c r="N393"/>
  <c r="H393"/>
  <c r="N392"/>
  <c r="H392"/>
  <c r="N391"/>
  <c r="H391"/>
  <c r="N390"/>
  <c r="H390"/>
  <c r="N389"/>
  <c r="H389"/>
  <c r="N388"/>
  <c r="H388"/>
  <c r="N387"/>
  <c r="H387"/>
  <c r="N386"/>
  <c r="H386"/>
  <c r="N385"/>
  <c r="H385"/>
  <c r="N384"/>
  <c r="H384"/>
  <c r="N383"/>
  <c r="H383"/>
  <c r="N382"/>
  <c r="H382"/>
  <c r="N381"/>
  <c r="H381"/>
  <c r="N380"/>
  <c r="H380"/>
  <c r="N379"/>
  <c r="H379"/>
  <c r="N378"/>
  <c r="H378"/>
  <c r="N377"/>
  <c r="H377"/>
  <c r="N376"/>
  <c r="H376"/>
  <c r="N375"/>
  <c r="H375"/>
  <c r="N374"/>
  <c r="H374"/>
  <c r="N373"/>
  <c r="H373"/>
  <c r="N372"/>
  <c r="H372"/>
  <c r="N371"/>
  <c r="H371"/>
  <c r="N370"/>
  <c r="H370"/>
  <c r="N369"/>
  <c r="H369"/>
  <c r="N368"/>
  <c r="H368"/>
  <c r="N367"/>
  <c r="H367"/>
  <c r="N366"/>
  <c r="H366"/>
  <c r="N365"/>
  <c r="H365"/>
  <c r="N364"/>
  <c r="H364"/>
  <c r="N363"/>
  <c r="H363"/>
  <c r="N362"/>
  <c r="H362"/>
  <c r="N361"/>
  <c r="H361"/>
  <c r="N360"/>
  <c r="H360"/>
  <c r="N359"/>
  <c r="H359"/>
  <c r="N358"/>
  <c r="H358"/>
  <c r="N356"/>
  <c r="H356"/>
  <c r="N355"/>
  <c r="H355"/>
  <c r="N354"/>
  <c r="H354"/>
  <c r="N353"/>
  <c r="H353"/>
  <c r="N352"/>
  <c r="H352"/>
  <c r="N351"/>
  <c r="H351"/>
  <c r="N349"/>
  <c r="H349"/>
  <c r="N347"/>
  <c r="H347"/>
  <c r="N345"/>
  <c r="H345"/>
  <c r="N344"/>
  <c r="H344"/>
  <c r="N343"/>
  <c r="H343"/>
  <c r="N342"/>
  <c r="H342"/>
  <c r="N341"/>
  <c r="H341"/>
  <c r="N340"/>
  <c r="H340"/>
  <c r="N339"/>
  <c r="H339"/>
  <c r="N337"/>
  <c r="H337"/>
  <c r="N336"/>
  <c r="H336"/>
  <c r="N335"/>
  <c r="H335"/>
  <c r="N333"/>
  <c r="H333"/>
  <c r="N332"/>
  <c r="H332"/>
  <c r="N331"/>
  <c r="H331"/>
  <c r="N330"/>
  <c r="H330"/>
  <c r="N329"/>
  <c r="H329"/>
  <c r="N328"/>
  <c r="H328"/>
  <c r="N327"/>
  <c r="H327"/>
  <c r="N326"/>
  <c r="H326"/>
  <c r="N325"/>
  <c r="H325"/>
  <c r="N324"/>
  <c r="H324"/>
  <c r="N323"/>
  <c r="H323"/>
  <c r="N322"/>
  <c r="H322"/>
  <c r="N320"/>
  <c r="H320"/>
  <c r="N319"/>
  <c r="H319"/>
  <c r="N318"/>
  <c r="H318"/>
  <c r="N317"/>
  <c r="H317"/>
  <c r="N316"/>
  <c r="H316"/>
  <c r="N315"/>
  <c r="H315"/>
  <c r="N314"/>
  <c r="H314"/>
  <c r="N312"/>
  <c r="H312"/>
  <c r="N311"/>
  <c r="H311"/>
  <c r="N310"/>
  <c r="H310"/>
  <c r="N309"/>
  <c r="H309"/>
  <c r="N307"/>
  <c r="H307"/>
  <c r="N306"/>
  <c r="H306"/>
  <c r="N305"/>
  <c r="H305"/>
  <c r="N304"/>
  <c r="H304"/>
  <c r="N303"/>
  <c r="H303"/>
  <c r="N302"/>
  <c r="H302"/>
  <c r="N301"/>
  <c r="H301"/>
  <c r="N300"/>
  <c r="H300"/>
  <c r="N299"/>
  <c r="H299"/>
  <c r="N298"/>
  <c r="H298"/>
  <c r="N297"/>
  <c r="H297"/>
  <c r="N296"/>
  <c r="H296"/>
  <c r="N293"/>
  <c r="H293"/>
  <c r="N292"/>
  <c r="H292"/>
  <c r="N291"/>
  <c r="H291"/>
  <c r="N290"/>
  <c r="H290"/>
  <c r="N289"/>
  <c r="H289"/>
  <c r="N288"/>
  <c r="H288"/>
  <c r="N287"/>
  <c r="H287"/>
  <c r="N283"/>
  <c r="H283"/>
  <c r="N282"/>
  <c r="H282"/>
  <c r="N281"/>
  <c r="H281"/>
  <c r="N280"/>
  <c r="H280"/>
  <c r="N279"/>
  <c r="H279"/>
  <c r="N278"/>
  <c r="H278"/>
  <c r="N277"/>
  <c r="H277"/>
  <c r="N275"/>
  <c r="H275"/>
  <c r="N274"/>
  <c r="H274"/>
  <c r="N273"/>
  <c r="H273"/>
  <c r="N272"/>
  <c r="H272"/>
  <c r="N271"/>
  <c r="H271"/>
  <c r="N270"/>
  <c r="H270"/>
  <c r="N269"/>
  <c r="H269"/>
  <c r="N268"/>
  <c r="H268"/>
  <c r="N267"/>
  <c r="H267"/>
  <c r="N266"/>
  <c r="H266"/>
  <c r="N265"/>
  <c r="H265"/>
  <c r="N264"/>
  <c r="H264"/>
  <c r="N263"/>
  <c r="H263"/>
  <c r="N262"/>
  <c r="H262"/>
  <c r="N261"/>
  <c r="H261"/>
  <c r="N256"/>
  <c r="H256"/>
  <c r="N255"/>
  <c r="H255"/>
  <c r="N254"/>
  <c r="H254"/>
  <c r="N251"/>
  <c r="H251"/>
  <c r="N250"/>
  <c r="H250"/>
  <c r="N249"/>
  <c r="H249"/>
  <c r="N248"/>
  <c r="H248"/>
  <c r="N247"/>
  <c r="H247"/>
  <c r="N246"/>
  <c r="H246"/>
  <c r="N245"/>
  <c r="H245"/>
  <c r="N244"/>
  <c r="H244"/>
  <c r="N243"/>
  <c r="H243"/>
  <c r="N242"/>
  <c r="H242"/>
  <c r="N241"/>
  <c r="H241"/>
  <c r="N238"/>
  <c r="H238"/>
  <c r="N237"/>
  <c r="H237"/>
  <c r="N236"/>
  <c r="H236"/>
  <c r="N235"/>
  <c r="H235"/>
  <c r="N233"/>
  <c r="H233"/>
  <c r="N231"/>
  <c r="H231"/>
  <c r="N230"/>
  <c r="H230"/>
  <c r="N229"/>
  <c r="H229"/>
  <c r="N228"/>
  <c r="H228"/>
  <c r="N227"/>
  <c r="H227"/>
  <c r="N226"/>
  <c r="H226"/>
  <c r="N225"/>
  <c r="H225"/>
  <c r="N224"/>
  <c r="H224"/>
  <c r="N223"/>
  <c r="H223"/>
  <c r="N222"/>
  <c r="H222"/>
  <c r="N220"/>
  <c r="H220"/>
  <c r="N218"/>
  <c r="H218"/>
  <c r="N216"/>
  <c r="H216"/>
  <c r="N215"/>
  <c r="H215"/>
  <c r="N214"/>
  <c r="H214"/>
  <c r="N213"/>
  <c r="H213"/>
  <c r="N212"/>
  <c r="H212"/>
  <c r="N211"/>
  <c r="H211"/>
  <c r="N210"/>
  <c r="H210"/>
  <c r="N209"/>
  <c r="H209"/>
  <c r="N208"/>
  <c r="H208"/>
  <c r="N207"/>
  <c r="H207"/>
  <c r="N206"/>
  <c r="H206"/>
  <c r="N204"/>
  <c r="H204"/>
  <c r="N203"/>
  <c r="H203"/>
  <c r="N201"/>
  <c r="H201"/>
  <c r="N200"/>
  <c r="H200"/>
  <c r="N199"/>
  <c r="H199"/>
  <c r="N198"/>
  <c r="H198"/>
  <c r="N197"/>
  <c r="H197"/>
  <c r="N196"/>
  <c r="H196"/>
  <c r="N195"/>
  <c r="H195"/>
  <c r="N194"/>
  <c r="H194"/>
  <c r="N193"/>
  <c r="H193"/>
  <c r="N192"/>
  <c r="H192"/>
  <c r="N191"/>
  <c r="H191"/>
  <c r="N190"/>
  <c r="H190"/>
  <c r="N189"/>
  <c r="H189"/>
  <c r="N188"/>
  <c r="H188"/>
  <c r="N187"/>
  <c r="H187"/>
  <c r="N186"/>
  <c r="H186"/>
  <c r="N185"/>
  <c r="H185"/>
  <c r="N184"/>
  <c r="H184"/>
  <c r="N183"/>
  <c r="H183"/>
  <c r="N182"/>
  <c r="H182"/>
  <c r="N181"/>
  <c r="H181"/>
  <c r="N180"/>
  <c r="H180"/>
  <c r="N178"/>
  <c r="H178"/>
  <c r="N177"/>
  <c r="H177"/>
  <c r="N176"/>
  <c r="H176"/>
  <c r="N175"/>
  <c r="H175"/>
  <c r="N174"/>
  <c r="H174"/>
  <c r="N173"/>
  <c r="H173"/>
  <c r="N172"/>
  <c r="H172"/>
  <c r="N171"/>
  <c r="H171"/>
  <c r="N169"/>
  <c r="H169"/>
  <c r="N168"/>
  <c r="H168"/>
  <c r="N166"/>
  <c r="H166"/>
  <c r="N165"/>
  <c r="H165"/>
  <c r="N164"/>
  <c r="H164"/>
  <c r="N163"/>
  <c r="H163"/>
  <c r="N162"/>
  <c r="H162"/>
  <c r="N161"/>
  <c r="H161"/>
  <c r="N159"/>
  <c r="H159"/>
  <c r="N158"/>
  <c r="H158"/>
  <c r="N156"/>
  <c r="H156"/>
  <c r="N155"/>
  <c r="H155"/>
  <c r="N154"/>
  <c r="H154"/>
  <c r="N153"/>
  <c r="H153"/>
  <c r="N152"/>
  <c r="H152"/>
  <c r="N151"/>
  <c r="H151"/>
  <c r="N150"/>
  <c r="H150"/>
  <c r="N149"/>
  <c r="H149"/>
  <c r="N147"/>
  <c r="H147"/>
  <c r="N146"/>
  <c r="H146"/>
  <c r="N145"/>
  <c r="H145"/>
  <c r="N144"/>
  <c r="H144"/>
  <c r="N143"/>
  <c r="H143"/>
  <c r="H142"/>
  <c r="N141"/>
  <c r="H141"/>
  <c r="N140"/>
  <c r="H140"/>
  <c r="N138"/>
  <c r="H138"/>
  <c r="N137"/>
  <c r="H137"/>
  <c r="N136"/>
  <c r="H136"/>
  <c r="N135"/>
  <c r="H135"/>
  <c r="N134"/>
  <c r="H134"/>
  <c r="N133"/>
  <c r="H133"/>
  <c r="N132"/>
  <c r="H132"/>
  <c r="N131"/>
  <c r="H131"/>
  <c r="N130"/>
  <c r="H130"/>
  <c r="N129"/>
  <c r="H129"/>
  <c r="N128"/>
  <c r="H128"/>
  <c r="N127"/>
  <c r="H127"/>
  <c r="N126"/>
  <c r="H126"/>
  <c r="N125"/>
  <c r="H125"/>
  <c r="N124"/>
  <c r="H124"/>
  <c r="N123"/>
  <c r="H123"/>
  <c r="N122"/>
  <c r="H122"/>
  <c r="N119"/>
  <c r="H119"/>
  <c r="N118"/>
  <c r="H118"/>
  <c r="N117"/>
  <c r="H117"/>
  <c r="N116"/>
  <c r="H116"/>
  <c r="N115"/>
  <c r="H115"/>
  <c r="N114"/>
  <c r="H114"/>
  <c r="N113"/>
  <c r="H113"/>
  <c r="N111"/>
  <c r="H111"/>
  <c r="N110"/>
  <c r="H110"/>
  <c r="N109"/>
  <c r="H109"/>
  <c r="N108"/>
  <c r="H108"/>
  <c r="N107"/>
  <c r="H107"/>
  <c r="N105"/>
  <c r="H105"/>
  <c r="N104"/>
  <c r="H104"/>
  <c r="N103"/>
  <c r="H103"/>
  <c r="N101"/>
  <c r="H101"/>
  <c r="N100"/>
  <c r="H100"/>
  <c r="N98"/>
  <c r="H98"/>
  <c r="N97"/>
  <c r="H97"/>
  <c r="N96"/>
  <c r="H96"/>
  <c r="N95"/>
  <c r="H95"/>
  <c r="N94"/>
  <c r="H94"/>
  <c r="N93"/>
  <c r="H93"/>
  <c r="N92"/>
  <c r="H92"/>
  <c r="N91"/>
  <c r="H91"/>
  <c r="N90"/>
  <c r="H90"/>
  <c r="N89"/>
  <c r="H89"/>
  <c r="N88"/>
  <c r="H88"/>
  <c r="N87"/>
  <c r="H87"/>
  <c r="N86"/>
  <c r="H86"/>
  <c r="N84"/>
  <c r="H84"/>
  <c r="N83"/>
  <c r="H83"/>
  <c r="N82"/>
  <c r="H82"/>
  <c r="N81"/>
  <c r="H81"/>
  <c r="N80"/>
  <c r="H80"/>
  <c r="N79"/>
  <c r="H79"/>
  <c r="N77"/>
  <c r="H77"/>
  <c r="N76"/>
  <c r="H76"/>
  <c r="N75"/>
  <c r="H75"/>
  <c r="N74"/>
  <c r="H74"/>
  <c r="N73"/>
  <c r="H73"/>
  <c r="N72"/>
  <c r="H72"/>
  <c r="N71"/>
  <c r="H71"/>
  <c r="N69"/>
  <c r="H69"/>
  <c r="N67"/>
  <c r="H67"/>
  <c r="N66"/>
  <c r="H66"/>
  <c r="N65"/>
  <c r="H65"/>
  <c r="N64"/>
  <c r="H64"/>
  <c r="N63"/>
  <c r="H63"/>
  <c r="N62"/>
  <c r="H62"/>
  <c r="N61"/>
  <c r="H61"/>
  <c r="N60"/>
  <c r="H60"/>
  <c r="N59"/>
  <c r="H59"/>
  <c r="N58"/>
  <c r="H58"/>
  <c r="N57"/>
  <c r="H57"/>
  <c r="N56"/>
  <c r="H56"/>
  <c r="N55"/>
  <c r="H55"/>
  <c r="N54"/>
  <c r="H54"/>
  <c r="N53"/>
  <c r="H53"/>
  <c r="N52"/>
  <c r="H52"/>
  <c r="N51"/>
  <c r="H51"/>
  <c r="N50"/>
  <c r="H50"/>
  <c r="N49"/>
  <c r="H49"/>
  <c r="N48"/>
  <c r="H48"/>
  <c r="N47"/>
  <c r="H47"/>
  <c r="N45"/>
  <c r="H45"/>
  <c r="N44"/>
  <c r="H44"/>
  <c r="N43"/>
  <c r="H43"/>
  <c r="N42"/>
  <c r="H42"/>
  <c r="N41"/>
  <c r="H41"/>
  <c r="N40"/>
  <c r="H40"/>
  <c r="N39"/>
  <c r="H39"/>
  <c r="N38"/>
  <c r="H38"/>
  <c r="N37"/>
  <c r="H37"/>
  <c r="N36"/>
  <c r="H36"/>
  <c r="N35"/>
  <c r="H35"/>
  <c r="N33"/>
  <c r="H33"/>
  <c r="N32"/>
  <c r="H32"/>
  <c r="N30"/>
  <c r="H30"/>
  <c r="N29"/>
  <c r="H29"/>
  <c r="N27"/>
  <c r="H27"/>
  <c r="N26"/>
  <c r="H26"/>
  <c r="N25"/>
  <c r="H25"/>
  <c r="N24"/>
  <c r="H24"/>
  <c r="N23"/>
  <c r="H23"/>
  <c r="N22"/>
  <c r="H22"/>
  <c r="N21"/>
  <c r="H21"/>
  <c r="N20"/>
  <c r="H20"/>
  <c r="N19"/>
  <c r="H19"/>
  <c r="N18"/>
  <c r="H18"/>
  <c r="N17"/>
  <c r="H17"/>
  <c r="N16"/>
  <c r="H16"/>
  <c r="N15"/>
  <c r="H15"/>
  <c r="N14"/>
  <c r="H14"/>
  <c r="N13"/>
  <c r="H13"/>
  <c r="N11"/>
  <c r="H11"/>
  <c r="N10"/>
  <c r="H10"/>
  <c r="N9"/>
  <c r="H9"/>
  <c r="N8"/>
  <c r="H8"/>
  <c r="N6"/>
  <c r="H6"/>
  <c r="N297" i="4"/>
  <c r="H297"/>
  <c r="N296"/>
  <c r="H296"/>
  <c r="N295"/>
  <c r="H295"/>
  <c r="N294"/>
  <c r="H294"/>
  <c r="N292"/>
  <c r="H292"/>
  <c r="N291"/>
  <c r="H291"/>
  <c r="N290"/>
  <c r="H290"/>
  <c r="N289"/>
  <c r="H289"/>
  <c r="N288"/>
  <c r="H288"/>
  <c r="N287"/>
  <c r="H287"/>
  <c r="N286"/>
  <c r="H286"/>
  <c r="N285"/>
  <c r="H285"/>
  <c r="N284"/>
  <c r="H284"/>
  <c r="N283"/>
  <c r="H283"/>
  <c r="N281"/>
  <c r="H281"/>
  <c r="N280"/>
  <c r="H280"/>
  <c r="N279"/>
  <c r="H279"/>
  <c r="N278"/>
  <c r="H278"/>
  <c r="N277"/>
  <c r="H277"/>
  <c r="N273"/>
  <c r="H273"/>
  <c r="N272"/>
  <c r="H272"/>
  <c r="N271"/>
  <c r="H271"/>
  <c r="N270"/>
  <c r="H270"/>
  <c r="N269"/>
  <c r="H269"/>
  <c r="N268"/>
  <c r="H268"/>
  <c r="N267"/>
  <c r="H267"/>
  <c r="N266"/>
  <c r="H266"/>
  <c r="N265"/>
  <c r="H265"/>
  <c r="N264"/>
  <c r="H264"/>
  <c r="N263"/>
  <c r="H263"/>
  <c r="N258"/>
  <c r="H258"/>
  <c r="N257"/>
  <c r="H257"/>
  <c r="N255"/>
  <c r="H255"/>
  <c r="N254"/>
  <c r="H254"/>
  <c r="N253"/>
  <c r="H253"/>
  <c r="N252"/>
  <c r="H252"/>
  <c r="N251"/>
  <c r="H251"/>
  <c r="N250"/>
  <c r="H250"/>
  <c r="N249"/>
  <c r="H249"/>
  <c r="N247"/>
  <c r="H247"/>
  <c r="N246"/>
  <c r="H246"/>
  <c r="N245"/>
  <c r="H245"/>
  <c r="N243"/>
  <c r="H243"/>
  <c r="N242"/>
  <c r="H242"/>
  <c r="N240"/>
  <c r="H240"/>
  <c r="N239"/>
  <c r="H239"/>
  <c r="N238"/>
  <c r="H238"/>
  <c r="N236"/>
  <c r="H236"/>
  <c r="N235"/>
  <c r="H235"/>
  <c r="N234"/>
  <c r="H234"/>
  <c r="N233"/>
  <c r="H233"/>
  <c r="N232"/>
  <c r="H232"/>
  <c r="N231"/>
  <c r="H231"/>
  <c r="N230"/>
  <c r="H230"/>
  <c r="N229"/>
  <c r="H229"/>
  <c r="N228"/>
  <c r="H228"/>
  <c r="N227"/>
  <c r="H227"/>
  <c r="N226"/>
  <c r="H226"/>
  <c r="N225"/>
  <c r="H225"/>
  <c r="N224"/>
  <c r="H224"/>
  <c r="N223"/>
  <c r="H223"/>
  <c r="N222"/>
  <c r="H222"/>
  <c r="N221"/>
  <c r="H221"/>
  <c r="N220"/>
  <c r="H220"/>
  <c r="N219"/>
  <c r="H219"/>
  <c r="N218"/>
  <c r="H218"/>
  <c r="N217"/>
  <c r="H217"/>
  <c r="N216"/>
  <c r="H216"/>
  <c r="N214"/>
  <c r="H214"/>
  <c r="N213"/>
  <c r="H213"/>
  <c r="N212"/>
  <c r="H212"/>
  <c r="N211"/>
  <c r="H211"/>
  <c r="N210"/>
  <c r="H210"/>
  <c r="N209"/>
  <c r="H209"/>
  <c r="N208"/>
  <c r="H208"/>
  <c r="N207"/>
  <c r="H207"/>
  <c r="N206"/>
  <c r="H206"/>
  <c r="N205"/>
  <c r="H205"/>
  <c r="N204"/>
  <c r="H204"/>
  <c r="N203"/>
  <c r="H203"/>
  <c r="N202"/>
  <c r="H202"/>
  <c r="N201"/>
  <c r="H201"/>
  <c r="N200"/>
  <c r="H200"/>
  <c r="N198"/>
  <c r="H198"/>
  <c r="N197"/>
  <c r="H197"/>
  <c r="N196"/>
  <c r="H196"/>
  <c r="N194"/>
  <c r="H194"/>
  <c r="N192"/>
  <c r="H192"/>
  <c r="N191"/>
  <c r="H191"/>
  <c r="N190"/>
  <c r="H190"/>
  <c r="N188"/>
  <c r="H188"/>
  <c r="N187"/>
  <c r="H187"/>
  <c r="N186"/>
  <c r="H186"/>
  <c r="N185"/>
  <c r="H185"/>
  <c r="N184"/>
  <c r="H184"/>
  <c r="N183"/>
  <c r="H183"/>
  <c r="N182"/>
  <c r="H182"/>
  <c r="N181"/>
  <c r="H181"/>
  <c r="N180"/>
  <c r="H180"/>
  <c r="N179"/>
  <c r="H179"/>
  <c r="N178"/>
  <c r="H178"/>
  <c r="N176"/>
  <c r="H176"/>
  <c r="N175"/>
  <c r="H175"/>
  <c r="N174"/>
  <c r="H174"/>
  <c r="N173"/>
  <c r="H173"/>
  <c r="N171"/>
  <c r="H171"/>
  <c r="N170"/>
  <c r="H170"/>
  <c r="N169"/>
  <c r="H169"/>
  <c r="N168"/>
  <c r="H168"/>
  <c r="N166"/>
  <c r="H166"/>
  <c r="N165"/>
  <c r="H165"/>
  <c r="N155"/>
  <c r="H155"/>
  <c r="N150"/>
  <c r="H150"/>
  <c r="N149"/>
  <c r="H149"/>
  <c r="N147"/>
  <c r="H147"/>
  <c r="N143"/>
  <c r="H143"/>
  <c r="N142"/>
  <c r="H142"/>
  <c r="N141"/>
  <c r="H141"/>
  <c r="N140"/>
  <c r="H140"/>
  <c r="N139"/>
  <c r="H139"/>
  <c r="N138"/>
  <c r="H138"/>
  <c r="N137"/>
  <c r="H137"/>
  <c r="N134"/>
  <c r="H134"/>
  <c r="N133"/>
  <c r="H133"/>
  <c r="N132"/>
  <c r="H132"/>
  <c r="N131"/>
  <c r="H131"/>
  <c r="N130"/>
  <c r="H130"/>
  <c r="N129"/>
  <c r="H129"/>
  <c r="N128"/>
  <c r="H128"/>
  <c r="N127"/>
  <c r="H127"/>
  <c r="N126"/>
  <c r="H126"/>
  <c r="N125"/>
  <c r="H125"/>
  <c r="N124"/>
  <c r="H124"/>
  <c r="N123"/>
  <c r="H123"/>
  <c r="N122"/>
  <c r="H122"/>
  <c r="N121"/>
  <c r="H121"/>
  <c r="N120"/>
  <c r="H120"/>
  <c r="N119"/>
  <c r="H119"/>
  <c r="N118"/>
  <c r="H118"/>
  <c r="N117"/>
  <c r="H117"/>
  <c r="N116"/>
  <c r="H116"/>
  <c r="N114"/>
  <c r="H114"/>
  <c r="N113"/>
  <c r="H113"/>
  <c r="N112"/>
  <c r="H112"/>
  <c r="N111"/>
  <c r="H111"/>
  <c r="N110"/>
  <c r="H110"/>
  <c r="N109"/>
  <c r="H109"/>
  <c r="N107"/>
  <c r="H107"/>
  <c r="N106"/>
  <c r="H106"/>
  <c r="N105"/>
  <c r="H105"/>
  <c r="N104"/>
  <c r="H104"/>
  <c r="N103"/>
  <c r="H103"/>
  <c r="N102"/>
  <c r="H102"/>
  <c r="N101"/>
  <c r="H101"/>
  <c r="N100"/>
  <c r="H100"/>
  <c r="N99"/>
  <c r="H99"/>
  <c r="N98"/>
  <c r="H98"/>
  <c r="N97"/>
  <c r="H97"/>
  <c r="N96"/>
  <c r="H96"/>
  <c r="N94"/>
  <c r="H94"/>
  <c r="N93"/>
  <c r="H93"/>
  <c r="N92"/>
  <c r="H92"/>
  <c r="N91"/>
  <c r="H91"/>
  <c r="N90"/>
  <c r="H90"/>
  <c r="N89"/>
  <c r="H89"/>
  <c r="N88"/>
  <c r="H88"/>
  <c r="N86"/>
  <c r="H86"/>
  <c r="N85"/>
  <c r="H85"/>
  <c r="N84"/>
  <c r="H84"/>
  <c r="N83"/>
  <c r="H83"/>
  <c r="N82"/>
  <c r="H82"/>
  <c r="N81"/>
  <c r="H81"/>
  <c r="N80"/>
  <c r="H80"/>
  <c r="N79"/>
  <c r="H79"/>
  <c r="N78"/>
  <c r="H78"/>
  <c r="N77"/>
  <c r="H77"/>
  <c r="N76"/>
  <c r="H76"/>
  <c r="N75"/>
  <c r="H75"/>
  <c r="N74"/>
  <c r="H74"/>
  <c r="N73"/>
  <c r="H73"/>
  <c r="N72"/>
  <c r="H72"/>
  <c r="N71"/>
  <c r="H71"/>
  <c r="N70"/>
  <c r="H70"/>
  <c r="N69"/>
  <c r="H69"/>
  <c r="N68"/>
  <c r="H68"/>
  <c r="N67"/>
  <c r="H67"/>
  <c r="N66"/>
  <c r="H66"/>
  <c r="N65"/>
  <c r="H65"/>
  <c r="N64"/>
  <c r="H64"/>
  <c r="N63"/>
  <c r="H63"/>
  <c r="N62"/>
  <c r="H62"/>
  <c r="N60"/>
  <c r="H60"/>
  <c r="N59"/>
  <c r="H59"/>
  <c r="N58"/>
  <c r="H58"/>
  <c r="N56"/>
  <c r="H56"/>
  <c r="N55"/>
  <c r="H55"/>
  <c r="N54"/>
  <c r="H54"/>
  <c r="N53"/>
  <c r="H53"/>
  <c r="N52"/>
  <c r="H52"/>
  <c r="N49"/>
  <c r="H49"/>
  <c r="N48"/>
  <c r="H48"/>
  <c r="N47"/>
  <c r="H47"/>
  <c r="N45"/>
  <c r="H45"/>
  <c r="N44"/>
  <c r="H44"/>
  <c r="N43"/>
  <c r="H43"/>
  <c r="N42"/>
  <c r="H42"/>
  <c r="N41"/>
  <c r="H41"/>
  <c r="N40"/>
  <c r="H40"/>
  <c r="N39"/>
  <c r="H39"/>
  <c r="N37"/>
  <c r="H37"/>
  <c r="N36"/>
  <c r="H36"/>
  <c r="N35"/>
  <c r="H35"/>
  <c r="N34"/>
  <c r="H34"/>
  <c r="N33"/>
  <c r="H33"/>
  <c r="N32"/>
  <c r="H32"/>
  <c r="N31"/>
  <c r="H31"/>
  <c r="N30"/>
  <c r="H30"/>
  <c r="N29"/>
  <c r="H29"/>
  <c r="N27"/>
  <c r="H27"/>
  <c r="N25"/>
  <c r="H25"/>
  <c r="N24"/>
  <c r="H24"/>
  <c r="N23"/>
  <c r="H23"/>
  <c r="N22"/>
  <c r="H22"/>
  <c r="N21"/>
  <c r="H21"/>
  <c r="N19"/>
  <c r="H19"/>
  <c r="N18"/>
  <c r="H18"/>
  <c r="N17"/>
  <c r="H17"/>
  <c r="N16"/>
  <c r="H16"/>
  <c r="N15"/>
  <c r="H15"/>
  <c r="N13"/>
  <c r="H13"/>
  <c r="N12"/>
  <c r="H12"/>
  <c r="N11"/>
  <c r="H11"/>
  <c r="N10"/>
  <c r="H10"/>
  <c r="N9"/>
  <c r="H9"/>
  <c r="N8"/>
  <c r="H8"/>
  <c r="N6"/>
  <c r="H6"/>
</calcChain>
</file>

<file path=xl/sharedStrings.xml><?xml version="1.0" encoding="utf-8"?>
<sst xmlns="http://schemas.openxmlformats.org/spreadsheetml/2006/main" count="3847" uniqueCount="3012">
  <si>
    <t xml:space="preserve">log2[Fold change (treatment/control)] </t>
    <phoneticPr fontId="5" type="noConversion"/>
  </si>
  <si>
    <t>TIGR Locus ID</t>
    <phoneticPr fontId="7" type="noConversion"/>
  </si>
  <si>
    <t>RAB-DB Locus ID</t>
    <phoneticPr fontId="2" type="noConversion"/>
  </si>
  <si>
    <t>mean (N=3)</t>
  </si>
  <si>
    <t>Description</t>
    <phoneticPr fontId="5" type="noConversion"/>
  </si>
  <si>
    <t>LOC_Os01g56400</t>
  </si>
  <si>
    <t>Os01g0770500</t>
  </si>
  <si>
    <t>ABC transporter ATP-binding protein.</t>
  </si>
  <si>
    <t>LOC_Os02g01820</t>
  </si>
  <si>
    <t>Os02g0107900</t>
  </si>
  <si>
    <t>LOC_Os02g56550</t>
  </si>
  <si>
    <t>Os02g0810300</t>
  </si>
  <si>
    <t>NBD-like protein.</t>
  </si>
  <si>
    <t>LOC_Os03g20170</t>
  </si>
  <si>
    <t>Os03g0316900</t>
  </si>
  <si>
    <t>LOC_Os03g21490</t>
  </si>
  <si>
    <t>Os03g0332600</t>
  </si>
  <si>
    <t>Non-protein coding transcript, unclassifiable transcript.</t>
  </si>
  <si>
    <t>LOC_Os03g46740</t>
  </si>
  <si>
    <t>Os03g0670100</t>
  </si>
  <si>
    <t>ATP-binding protein of ABC transporter.</t>
  </si>
  <si>
    <t>LOC_Os04g53550</t>
  </si>
  <si>
    <t>Os04g0627200</t>
  </si>
  <si>
    <t>Heme exporter protein CcmA family protein.</t>
  </si>
  <si>
    <t>LOC_Os06g48060</t>
  </si>
  <si>
    <t>Os06g0695800</t>
  </si>
  <si>
    <t>ABC transporter related domain containing protein.</t>
  </si>
  <si>
    <t>LOC_Os07g04660</t>
  </si>
  <si>
    <t>Os07g0139300</t>
  </si>
  <si>
    <t>LOC_Os11g29850</t>
  </si>
  <si>
    <t>Os11g0490800</t>
  </si>
  <si>
    <t>LOC_Os11g39020</t>
  </si>
  <si>
    <t>Os11g0603200</t>
  </si>
  <si>
    <t>ABCF-type protein.</t>
  </si>
  <si>
    <t>LOC_Os06g38950</t>
  </si>
  <si>
    <t>Os06g0589300</t>
  </si>
  <si>
    <t>Viral coat and capsid protein family protein.</t>
  </si>
  <si>
    <t>LOC_Os08g30740</t>
  </si>
  <si>
    <t>Os08g0398000</t>
  </si>
  <si>
    <t>LOC_Os08g30770</t>
  </si>
  <si>
    <t>Os08g0398300</t>
  </si>
  <si>
    <t>ABC transporter domain containing protein.</t>
  </si>
  <si>
    <t>LOC_Os08g30780</t>
  </si>
  <si>
    <t>Os08g0398350</t>
  </si>
  <si>
    <t>LOC_Os09g19680</t>
  </si>
  <si>
    <t>Os09g0360900</t>
  </si>
  <si>
    <t>LOC_Os01g18670</t>
  </si>
  <si>
    <t>Os01g0290700</t>
  </si>
  <si>
    <t>MDR-like p-glycoprotein.</t>
  </si>
  <si>
    <t>LOC_Os01g29870</t>
  </si>
  <si>
    <t>Os01g0393400</t>
  </si>
  <si>
    <t>Hypothetical protein.</t>
  </si>
  <si>
    <t>LOC_Os01g34970</t>
  </si>
  <si>
    <t>Os01g0533900</t>
  </si>
  <si>
    <t>Multidrug resistance protein 1 homolog.</t>
  </si>
  <si>
    <t>LOC_Os01g35030</t>
  </si>
  <si>
    <t>Os01g0534700</t>
  </si>
  <si>
    <t>LOC_Os01g50080</t>
  </si>
  <si>
    <t>Os01g0695700</t>
  </si>
  <si>
    <t>LOC_Os01g50070</t>
  </si>
  <si>
    <t>LOC_Os01g50100</t>
  </si>
  <si>
    <t>Os01g0695800</t>
  </si>
  <si>
    <t>LOC_Os01g50160</t>
  </si>
  <si>
    <t>Os01g0696600</t>
  </si>
  <si>
    <t>LOC_Os01g52550</t>
  </si>
  <si>
    <t>Os01g0723800</t>
  </si>
  <si>
    <t>P-glycoprotein homologue.</t>
  </si>
  <si>
    <t>LOC_Os01g68330</t>
  </si>
  <si>
    <t>Os01g0911300</t>
  </si>
  <si>
    <t>Multidrug resistance protein 2 (P-glycoprotein 2).</t>
  </si>
  <si>
    <t>LOC_Os01g74470</t>
  </si>
  <si>
    <t>Os01g0976100</t>
  </si>
  <si>
    <t>ABC transporter, transmembrane region domain containing protein.</t>
  </si>
  <si>
    <t>LOC_Os01g11946</t>
  </si>
  <si>
    <t>Os01g0218700</t>
  </si>
  <si>
    <t>Sugar transporter superfamily protein.</t>
  </si>
  <si>
    <t>LOC_Os02g09720</t>
  </si>
  <si>
    <t>Os02g0190300</t>
  </si>
  <si>
    <t>LOC_Os02g21750</t>
  </si>
  <si>
    <t>Os02g0323000</t>
  </si>
  <si>
    <t>Multidrug resistance p-glycoprotein.</t>
  </si>
  <si>
    <t>LOC_Os02g46680</t>
  </si>
  <si>
    <t>Os02g0693700</t>
  </si>
  <si>
    <t>LOC_Os03g08380</t>
  </si>
  <si>
    <t>Os03g0181750</t>
  </si>
  <si>
    <t>LOC_Os03g17180</t>
  </si>
  <si>
    <t>Os03g0280000</t>
  </si>
  <si>
    <t>LOC_Os03g54790</t>
  </si>
  <si>
    <t>Os03g0755100</t>
  </si>
  <si>
    <t>Transporter associated with antigen processing-like protein.</t>
  </si>
  <si>
    <t>LOC_Os04g38570</t>
  </si>
  <si>
    <t>Os04g0459000</t>
  </si>
  <si>
    <t>MDR-like ABC transporter.</t>
  </si>
  <si>
    <t>LOC_Os04g40570</t>
  </si>
  <si>
    <t>Os04g0481700</t>
  </si>
  <si>
    <t>Multidrug resistance p-glycoprotein; ABC transporter-like protein.</t>
  </si>
  <si>
    <t>LOC_Os04g54930</t>
  </si>
  <si>
    <t>Os04g0642000</t>
  </si>
  <si>
    <t>P-glycoprotein; multi-drug resistance related; ABC transporter-like protein.</t>
  </si>
  <si>
    <t>LOC_Os05g04600</t>
  </si>
  <si>
    <t>Os05g0137100</t>
  </si>
  <si>
    <t>LOC_Os05g47490</t>
  </si>
  <si>
    <t>Os05g0548300</t>
  </si>
  <si>
    <t>LOC_Os05g47500</t>
  </si>
  <si>
    <t>Os05g0548500</t>
  </si>
  <si>
    <t>LOC_Os05g04610</t>
  </si>
  <si>
    <t>Os05g0137200</t>
  </si>
  <si>
    <t>LOC_Os06g03770</t>
  </si>
  <si>
    <t>Os06g0128300</t>
  </si>
  <si>
    <t>Mitochondrial half-ABC transporter.</t>
  </si>
  <si>
    <t>LOC_Os07g28090</t>
  </si>
  <si>
    <t>Os07g0464600</t>
  </si>
  <si>
    <t>LOC_Os08g05690</t>
  </si>
  <si>
    <t>Os08g0153000</t>
  </si>
  <si>
    <t>LOC_Os08g05710</t>
  </si>
  <si>
    <t>Os08g0153200</t>
  </si>
  <si>
    <t>LOC_Os08g45030</t>
  </si>
  <si>
    <t>Os08g0564300</t>
  </si>
  <si>
    <t>P-glycoprotein 1.</t>
  </si>
  <si>
    <t>LOC_Os01g07870</t>
  </si>
  <si>
    <t>Os01g0173900</t>
  </si>
  <si>
    <t>MRP-like ABC transporter.</t>
  </si>
  <si>
    <t>LOC_Os01g25386</t>
  </si>
  <si>
    <t>Os01g0356400</t>
  </si>
  <si>
    <t>LOC_Os01g67580</t>
  </si>
  <si>
    <t>Os01g0902100</t>
  </si>
  <si>
    <t>(No Hit)</t>
  </si>
  <si>
    <t>LOC_Os02g18670</t>
  </si>
  <si>
    <t>Os02g0288400</t>
  </si>
  <si>
    <t>LOC_Os03g04920</t>
  </si>
  <si>
    <t>Os03g0142800</t>
  </si>
  <si>
    <t>LOC_Os04g13210</t>
  </si>
  <si>
    <t>Os04g0209200</t>
  </si>
  <si>
    <t>Glutathione-conjugate transporter AtMRP4.</t>
  </si>
  <si>
    <t>LOC_Os04g13220</t>
  </si>
  <si>
    <t>Os04g0209300</t>
  </si>
  <si>
    <t>LOC_Os04g49890</t>
  </si>
  <si>
    <t>LOC_Os04g49900</t>
  </si>
  <si>
    <t>Os04g0588700</t>
  </si>
  <si>
    <t>LOC_Os04g52900</t>
  </si>
  <si>
    <t>Os04g0620000</t>
  </si>
  <si>
    <t>Multidrug resistance-associated protein 2.</t>
  </si>
  <si>
    <t>LOC_Os05g10730</t>
  </si>
  <si>
    <t>Os05g0196100</t>
  </si>
  <si>
    <t>Multidrug resistance associated protein 1.</t>
  </si>
  <si>
    <t>LOC_Os06g06440</t>
  </si>
  <si>
    <t>Os06g0158900</t>
  </si>
  <si>
    <t>Multidrug-resistance associated protein 3.</t>
  </si>
  <si>
    <t>LOC_Os06g08560</t>
  </si>
  <si>
    <t>Os06g0184700</t>
  </si>
  <si>
    <t>LOC_Os06g36650</t>
  </si>
  <si>
    <t>Os06g0561800</t>
  </si>
  <si>
    <t>LOC_Os11g05700</t>
  </si>
  <si>
    <t>Os11g0155600</t>
  </si>
  <si>
    <t>LOC_Os12g37580</t>
  </si>
  <si>
    <t>Os12g0562700</t>
  </si>
  <si>
    <t>LOC_Os01g73530</t>
  </si>
  <si>
    <t>Os01g0966100</t>
  </si>
  <si>
    <t>Peroxisomal ABC transporter.</t>
  </si>
  <si>
    <t>LOC_Os05g01700</t>
  </si>
  <si>
    <t>Os05g0107600</t>
  </si>
  <si>
    <t>LOC_Os01g03144</t>
  </si>
  <si>
    <t>Os01g0121600</t>
  </si>
  <si>
    <t>Conserved hypothetical protein.</t>
  </si>
  <si>
    <t>LOC_Os01g08260</t>
  </si>
  <si>
    <t>Os01g0177900</t>
  </si>
  <si>
    <t>PDR-like ABC transporter (PDR4 ABC transporter).</t>
  </si>
  <si>
    <t>LOC_Os01g33260</t>
  </si>
  <si>
    <t>Os01g0516900</t>
  </si>
  <si>
    <t>PDR-like ABC transporter (PDR3 ABC transporter).</t>
  </si>
  <si>
    <t>LOC_Os01g42350</t>
  </si>
  <si>
    <t>Os01g0609000</t>
  </si>
  <si>
    <t>PDR1 ABC transporter.</t>
  </si>
  <si>
    <t>LOC_Os01g42370</t>
  </si>
  <si>
    <t>Os01g0609200</t>
  </si>
  <si>
    <t>LOC_Os01g42380</t>
  </si>
  <si>
    <t>Os01g0609300</t>
  </si>
  <si>
    <t>LOC_Os01g42410</t>
  </si>
  <si>
    <t>Os01g0609900</t>
  </si>
  <si>
    <t>LOC_Os01g42900</t>
  </si>
  <si>
    <t>Os01g0615500</t>
  </si>
  <si>
    <t>LOC_Os01g52560</t>
  </si>
  <si>
    <t>Os01g0724500</t>
  </si>
  <si>
    <t>PDR-like ABC transporter.</t>
  </si>
  <si>
    <t>LOC_Os01g61940</t>
  </si>
  <si>
    <t>Os01g0836600</t>
  </si>
  <si>
    <t>LOC_Os02g11760</t>
  </si>
  <si>
    <t>Os02g0208300</t>
  </si>
  <si>
    <t>PDR5-like ABC transporter.</t>
  </si>
  <si>
    <t>LOC_Os02g21340</t>
  </si>
  <si>
    <t>Os02g0318500</t>
  </si>
  <si>
    <t>PDR-like ABC transporter (PDR2 ABC transporter).</t>
  </si>
  <si>
    <t>LOC_Os02g32690</t>
  </si>
  <si>
    <t>Os02g0528900</t>
  </si>
  <si>
    <t>PDR9 ABC transporter.</t>
  </si>
  <si>
    <t>LOC_Os03g06139</t>
  </si>
  <si>
    <t>Os03g0157400</t>
  </si>
  <si>
    <t>LOC_Os03g17350</t>
  </si>
  <si>
    <t>Os03g0281900</t>
  </si>
  <si>
    <t>LOC_Os03g17370</t>
  </si>
  <si>
    <t>Os03g0282100</t>
  </si>
  <si>
    <t>LOC_Os03g64200</t>
  </si>
  <si>
    <t>Os03g0859500</t>
  </si>
  <si>
    <t>LOC_Os04g11820</t>
  </si>
  <si>
    <t>Os04g0194500</t>
  </si>
  <si>
    <t>ABC transporter-like protein.</t>
  </si>
  <si>
    <t>LOC_Os04g44610</t>
  </si>
  <si>
    <t>Os04g0528300</t>
  </si>
  <si>
    <t>LOC_Os05g02870</t>
  </si>
  <si>
    <t>Os05g0120000</t>
  </si>
  <si>
    <t>LOC_Os05g02890</t>
  </si>
  <si>
    <t>Os05g0120200</t>
  </si>
  <si>
    <t>LOC_Os05g13520</t>
  </si>
  <si>
    <t>Os05g0222200</t>
  </si>
  <si>
    <t>ABC transporter.</t>
  </si>
  <si>
    <t>LOC_Os05g31910</t>
  </si>
  <si>
    <t>Os05g0384600</t>
  </si>
  <si>
    <t>LOC_Os06g24460</t>
  </si>
  <si>
    <t>LOC_Os06g30730</t>
  </si>
  <si>
    <t>Os06g0503100</t>
  </si>
  <si>
    <t>LOC_Os06g36090</t>
  </si>
  <si>
    <t>Os06g0554800</t>
  </si>
  <si>
    <t>ABC transporter (PDR5-like) isolog (PDR1 ABC transporter).</t>
  </si>
  <si>
    <t>LOC_Os06g40550</t>
  </si>
  <si>
    <t>Os06g0607700</t>
  </si>
  <si>
    <t>LOC_Os06g51460</t>
  </si>
  <si>
    <t>Os06g0731200</t>
  </si>
  <si>
    <t>LOC_Os07g18874</t>
  </si>
  <si>
    <t>Os07g0288700</t>
  </si>
  <si>
    <t>LOC_Os07g33780</t>
  </si>
  <si>
    <t>Os07g0522500</t>
  </si>
  <si>
    <t>PDR6 ABC transporter.</t>
  </si>
  <si>
    <t>LOC_Os08g07010</t>
  </si>
  <si>
    <t>Os08g0167000</t>
  </si>
  <si>
    <t>LOC_Os08g29570</t>
  </si>
  <si>
    <t>Os08g0384500</t>
  </si>
  <si>
    <t>LOC_Os08g43120</t>
  </si>
  <si>
    <t>Os08g0544400</t>
  </si>
  <si>
    <t>LOC_Os09g07670</t>
  </si>
  <si>
    <t>Os09g0250800</t>
  </si>
  <si>
    <t>LOC_Os09g16290</t>
  </si>
  <si>
    <t>Os09g0332300</t>
  </si>
  <si>
    <t>LOC_Os09g16330</t>
  </si>
  <si>
    <t>Os09g0332700</t>
  </si>
  <si>
    <t>PDR-type ABC transporter 2 (Fragment).</t>
  </si>
  <si>
    <t>LOC_Os09g16380</t>
  </si>
  <si>
    <t>Os09g0333000</t>
  </si>
  <si>
    <t>LOC_Os09g16458</t>
  </si>
  <si>
    <t>Os09g0333600</t>
  </si>
  <si>
    <t>ABC1 protein.</t>
  </si>
  <si>
    <t>LOC_Os09g23640</t>
  </si>
  <si>
    <t>Os09g0401100</t>
  </si>
  <si>
    <t>LOC_Os09g29660</t>
  </si>
  <si>
    <t>Os09g0472100</t>
  </si>
  <si>
    <t>LOC_Os09g29670</t>
  </si>
  <si>
    <t>Os09g0472200</t>
  </si>
  <si>
    <t>LOC_Os09g03939</t>
  </si>
  <si>
    <t>Os09g0125900</t>
  </si>
  <si>
    <t>ATP-binding cassette, sub-family G, member 1 (White protein homolog) (ATP-binding cassette transporter 8). Splice isoform 3.</t>
  </si>
  <si>
    <t>LOC_Os09g16449</t>
  </si>
  <si>
    <t>Os09g0333500</t>
  </si>
  <si>
    <t>LOC_Os10g08014</t>
  </si>
  <si>
    <t>LOC_Os10g13830</t>
  </si>
  <si>
    <t>Os10g0205500</t>
  </si>
  <si>
    <t>PDR3 ABC transporter.</t>
  </si>
  <si>
    <t>LOC_Os10g30610</t>
  </si>
  <si>
    <t>Os10g0442900</t>
  </si>
  <si>
    <t>LOC_Os10g35180</t>
  </si>
  <si>
    <t>Os10g0494300</t>
  </si>
  <si>
    <t>LOC_Os11g07600</t>
  </si>
  <si>
    <t>Os11g0177400</t>
  </si>
  <si>
    <t>LOC_Os11g22350</t>
  </si>
  <si>
    <t>Os11g0416900</t>
  </si>
  <si>
    <t>LOC_Os11g37700</t>
  </si>
  <si>
    <t>Os11g0587600</t>
  </si>
  <si>
    <t>PDR11 ABC transporter.</t>
  </si>
  <si>
    <t>LOC_Os12g13720</t>
  </si>
  <si>
    <t>Os12g0239900</t>
  </si>
  <si>
    <t>LOC_Os12g22110</t>
  </si>
  <si>
    <t>Os12g0409700</t>
  </si>
  <si>
    <t>LOC_Os12g22284</t>
  </si>
  <si>
    <t>Os12g0411700</t>
  </si>
  <si>
    <t>LOC_Os12g32820</t>
  </si>
  <si>
    <t>Os12g0512700</t>
  </si>
  <si>
    <t>LOC_Os01g74280</t>
  </si>
  <si>
    <t>Os01g0974000</t>
  </si>
  <si>
    <t>Mammalian cell entry related domain containing protein.</t>
  </si>
  <si>
    <t>LOC_Os04g51310</t>
  </si>
  <si>
    <t>Os04g0602200</t>
  </si>
  <si>
    <t>LOC_Os01g61400</t>
  </si>
  <si>
    <t>Os01g0830000</t>
  </si>
  <si>
    <t>SufB.</t>
  </si>
  <si>
    <t>LOC_Os01g03650</t>
  </si>
  <si>
    <t>Os01g0127300</t>
  </si>
  <si>
    <t>SufBD family protein.</t>
  </si>
  <si>
    <t>LOC_Os02g11960</t>
  </si>
  <si>
    <t>Os02g0211000</t>
  </si>
  <si>
    <t>LOC_Os04g33700</t>
  </si>
  <si>
    <t>Os04g0413000</t>
  </si>
  <si>
    <t>LOC_Os04g46700</t>
  </si>
  <si>
    <t>Os04g0553000</t>
  </si>
  <si>
    <t>Protein of unknown function DUF140 domain containing protein.</t>
  </si>
  <si>
    <t>LOC_Os05g02750</t>
  </si>
  <si>
    <t>Os05g0119000</t>
  </si>
  <si>
    <t>Conserved hypothetical protein 245 family protein.</t>
  </si>
  <si>
    <t>LOC_Os05g33230</t>
  </si>
  <si>
    <t>Os05g0400600</t>
  </si>
  <si>
    <t>Cobalt transport protein family protein.</t>
  </si>
  <si>
    <t>LOC_Os12g34010</t>
  </si>
  <si>
    <t>LOC_Os01g23580</t>
  </si>
  <si>
    <t>Os01g0337500</t>
  </si>
  <si>
    <t>Vacuolar H+-pyrophosphatase (EC 3.6.1.1) (Ovp2).</t>
  </si>
  <si>
    <t>LOC_Os02g09150</t>
  </si>
  <si>
    <t>Os02g0184200</t>
  </si>
  <si>
    <t>Inorganic H+ pyrophosphatase family protein.</t>
  </si>
  <si>
    <t>LOC_Os02g33490</t>
  </si>
  <si>
    <t>Os02g0537900</t>
  </si>
  <si>
    <t>Vacuolar-type H+-translocating inorganic pyrophosphatase (EC 3.6.1.1).</t>
  </si>
  <si>
    <t>LOC_Os02g55890</t>
  </si>
  <si>
    <t>Os02g0802500</t>
  </si>
  <si>
    <t>H(+)-translocating (Pyrophosphate-ENERGIZED) inorganic pyrophosphatase beta-1 polypeptide (EC 3.6.1.1) (Fragment).</t>
  </si>
  <si>
    <t>LOC_Os05g06480</t>
  </si>
  <si>
    <t>Os05g0156900</t>
  </si>
  <si>
    <t>Pyrophosphate-energized vacuolar membrane proton pump (EC 3.6.1.1) (Pyrophosphate-energized inorganic pyrophosphatase) (H+-PPase).</t>
  </si>
  <si>
    <t>LOC_Os06g08080</t>
  </si>
  <si>
    <t>Os06g0178900</t>
  </si>
  <si>
    <t>LOC_Os06g43660</t>
  </si>
  <si>
    <t>Os06g0644200</t>
  </si>
  <si>
    <t>Vacuolar H+-pyrophosphatase (EC 3.6.1.1).</t>
  </si>
  <si>
    <t>LOC_Os10g38270</t>
  </si>
  <si>
    <t>LOC_Os12g23630</t>
  </si>
  <si>
    <t>LOC_Os01g49190</t>
  </si>
  <si>
    <t>Os01g0685800</t>
  </si>
  <si>
    <t>ATP synthase beta chain, mitochondrial precursor (EC 3.6.3.14).</t>
  </si>
  <si>
    <t>LOC_Os05g35320</t>
  </si>
  <si>
    <t>LOC_Os07g31310</t>
  </si>
  <si>
    <t>Os07g0495400</t>
  </si>
  <si>
    <t>ATP synthase delta' chain, mitochondrial precursor (EC 3.6.3.14).</t>
  </si>
  <si>
    <t>LOC_Os10g17280</t>
  </si>
  <si>
    <t>Os10g0320400</t>
  </si>
  <si>
    <t>ATP synthase gamma chain, mitochondrial precursor (EC 3.6.3.14).</t>
  </si>
  <si>
    <t>LOC_Os10g21270</t>
  </si>
  <si>
    <t>LOC_Os12g23610</t>
  </si>
  <si>
    <t>Os12g0424000</t>
  </si>
  <si>
    <t>LOC_Os01g08350</t>
  </si>
  <si>
    <t>LOC_Os04g16740</t>
  </si>
  <si>
    <t>LOC_Os07g31300</t>
  </si>
  <si>
    <t>Os07g0495200</t>
  </si>
  <si>
    <t>LOC_Os09g08910</t>
  </si>
  <si>
    <t>LOC_Os12g19430</t>
  </si>
  <si>
    <t>LOC_Os03g55874</t>
  </si>
  <si>
    <t>LOC_Os06g02980</t>
  </si>
  <si>
    <t>LOC_Os09g08880</t>
  </si>
  <si>
    <t>LOC_Os10g21240</t>
  </si>
  <si>
    <t>LOC_Os12g10570</t>
  </si>
  <si>
    <t>LOC_Os12g34110</t>
  </si>
  <si>
    <t>LOC_Os01g58000</t>
  </si>
  <si>
    <t>LOC_Os05g47980</t>
  </si>
  <si>
    <t>Os05g0553000</t>
  </si>
  <si>
    <t>LOC_Os08g15170</t>
  </si>
  <si>
    <t>Os08g0250200</t>
  </si>
  <si>
    <t>ATP synthase epsilon chain, mitochondrial (EC 3.6.3.14).</t>
  </si>
  <si>
    <t>LOC_Os10g21230</t>
  </si>
  <si>
    <t>LOC_Os01g42430</t>
  </si>
  <si>
    <t>Os01g0610100</t>
  </si>
  <si>
    <t>Vacuolar ATP synthase 21 kDa proteolipid subunit (EC 3.6.3.14) (23-kDa subunit of V-ATPase).</t>
  </si>
  <si>
    <t>LOC_Os01g73130</t>
  </si>
  <si>
    <t>Os01g0962300</t>
  </si>
  <si>
    <t>Vacuolar ATP synthase 16 kDa proteolipid subunit (EC 3.6.3.14).</t>
  </si>
  <si>
    <t>LOC_Os03g14690</t>
  </si>
  <si>
    <t>Os03g0251500</t>
  </si>
  <si>
    <t>Vacuolar proton-ATPase subunit-like protein.</t>
  </si>
  <si>
    <t>LOC_Os05g01560</t>
  </si>
  <si>
    <t>Os05g0106100</t>
  </si>
  <si>
    <t>LOC_Os07g36480</t>
  </si>
  <si>
    <t>LOC_Os01g40470</t>
  </si>
  <si>
    <t>Os01g0587000</t>
  </si>
  <si>
    <t>Vacuolar ATP synthase subunit d (EC 3.6.3.14) (V-ATPase d subunit) (Vacuolar proton pump d subunit) (V-ATPase 41 KDa accessory protein) (DVA41).</t>
  </si>
  <si>
    <t>LOC_Os01g61780</t>
  </si>
  <si>
    <t>Os01g0834200</t>
  </si>
  <si>
    <t>LOC_Os02g47320</t>
  </si>
  <si>
    <t>Os02g0701700</t>
  </si>
  <si>
    <t>LOC_Os04g55040</t>
  </si>
  <si>
    <t>Os04g0643100</t>
  </si>
  <si>
    <t>Vacuolar ATP synthase subunit D (EC 3.6.3.14) (V-ATPase D subunit) (Vacuolar proton pump D subunit).</t>
  </si>
  <si>
    <t>LOC_Os07g36470</t>
  </si>
  <si>
    <t>LOC_Os01g12260</t>
  </si>
  <si>
    <t>Os01g0222500</t>
  </si>
  <si>
    <t>Vacuolar ATP synthase subunit E (EC 3.6.3.14) (V-ATPase E subunit) (Vacuolar proton pump E subunit).</t>
  </si>
  <si>
    <t>LOC_Os01g51380</t>
  </si>
  <si>
    <t>Os01g0711000</t>
  </si>
  <si>
    <t>Vacuolar ATPase B subunit.</t>
  </si>
  <si>
    <t>LOC_Os02g34510</t>
  </si>
  <si>
    <t>Os02g0550100</t>
  </si>
  <si>
    <t>Vacuolar ATP synthase 16 kDa proteolipid subunit (EC 3.6.3.14) (V- ATPase 16 kDa proteolipid subunit) (Fragment).</t>
  </si>
  <si>
    <t>LOC_Os04g51270</t>
  </si>
  <si>
    <t>Os04g0601700</t>
  </si>
  <si>
    <t>Vacuolar ATP synthase subunit G 1 (EC 3.6.3.14) (V-ATPase G subunit 1) (Vacuolar proton pump G subunit 1).</t>
  </si>
  <si>
    <t>LOC_Os05g51530</t>
  </si>
  <si>
    <t>Os05g0593100</t>
  </si>
  <si>
    <t>Vacuolar ATP synthase subunit C (EC 3.6.3.14) (V-ATPase C subunit) (Vacuolar proton pump C subunit).</t>
  </si>
  <si>
    <t>LOC_Os11g06890</t>
  </si>
  <si>
    <t>Os11g0169900</t>
  </si>
  <si>
    <t>LOC_Os01g46980</t>
  </si>
  <si>
    <t>Os01g0659200</t>
  </si>
  <si>
    <t>H+-transporting two-sector ATPase, E subunit family protein.</t>
  </si>
  <si>
    <t>LOC_Os02g07870</t>
  </si>
  <si>
    <t>Os02g0175400</t>
  </si>
  <si>
    <t>Vacuolar proton-ATPase.</t>
  </si>
  <si>
    <t>LOC_Os04g05080</t>
  </si>
  <si>
    <t>Os04g0137500</t>
  </si>
  <si>
    <t>Vacuolar ATP synthase subunit F (EC 3.6.3.14) (V-ATPase F subunit) (Vacuolar proton pump F subunit) (V-ATPase 14 kDa subunit).</t>
  </si>
  <si>
    <t>LOC_Os05g40230</t>
  </si>
  <si>
    <t>Os05g0480700</t>
  </si>
  <si>
    <t>LOC_Os10g10500</t>
  </si>
  <si>
    <t>Os10g0184300</t>
  </si>
  <si>
    <t>LOC_Os03g48471</t>
  </si>
  <si>
    <t>Os03g0690700</t>
  </si>
  <si>
    <t>LOC_Os03g17070</t>
  </si>
  <si>
    <t>Os03g0278900</t>
  </si>
  <si>
    <t>H+-transporting ATP synthase chain 9-like protein.</t>
  </si>
  <si>
    <t>LOC_Os02g51470</t>
  </si>
  <si>
    <t>Os02g0750200</t>
  </si>
  <si>
    <t>LOC_Os07g32880</t>
  </si>
  <si>
    <t>Os07g0513000</t>
  </si>
  <si>
    <t>ATP synthase gamma chain, chloroplast (EC 3.6.1.34) (Fragment).</t>
  </si>
  <si>
    <t>LOC_Os10g38292</t>
  </si>
  <si>
    <t>LOC_Os03g52660</t>
  </si>
  <si>
    <t>Os03g0736600</t>
  </si>
  <si>
    <t>The P-type ATPase (P-ATPase) Superfamily</t>
  </si>
  <si>
    <t>LOC_Os01g17010</t>
  </si>
  <si>
    <t>Os01g0277600</t>
  </si>
  <si>
    <t>Phospholipid-transporting ATPase 1 (EC 3.6.3.1) (Aminophospholipid flippase 1).</t>
  </si>
  <si>
    <t>LOC_Os01g71240</t>
  </si>
  <si>
    <t>Os01g0939100</t>
  </si>
  <si>
    <t>Calmodulin-stimulated calcium-ATPase.</t>
  </si>
  <si>
    <t>LOC_Os02g07630</t>
  </si>
  <si>
    <t>Os02g0172600</t>
  </si>
  <si>
    <t>Copper-transporting ATPase RAN1 (EC 3.6.3.4) (Responsive-to-antagonist 1).</t>
  </si>
  <si>
    <t>LOC_Os02g08010</t>
  </si>
  <si>
    <t>Os02g0176650</t>
  </si>
  <si>
    <t>LOC_Os02g10290</t>
  </si>
  <si>
    <t>Os02g0196600</t>
  </si>
  <si>
    <t>Copper-translocating P-type ATPase family protein.</t>
  </si>
  <si>
    <t>LOC_Os02g55400</t>
  </si>
  <si>
    <t>Os02g0797300</t>
  </si>
  <si>
    <t>Plasma membrane H+-ATPase (Fragment).</t>
  </si>
  <si>
    <t>LOC_Os02g57920</t>
  </si>
  <si>
    <t>Os02g0825600</t>
  </si>
  <si>
    <t>Plasma membrane H+ ATPase (EC 3.6.3.6).</t>
  </si>
  <si>
    <t>LOC_Os03g01120</t>
  </si>
  <si>
    <t>Os03g0100800</t>
  </si>
  <si>
    <t>Plasma membrane H+-ATPase.</t>
  </si>
  <si>
    <t>LOC_Os03g01670</t>
  </si>
  <si>
    <t>Os03g0107100</t>
  </si>
  <si>
    <t>LOC_Os03g08070</t>
  </si>
  <si>
    <t>Os03g0178100</t>
  </si>
  <si>
    <t>LOC_Os03g08560</t>
  </si>
  <si>
    <t>Os03g0183900</t>
  </si>
  <si>
    <t>ATPase 10, plasma membrane-type (EC 3.6.3.6) (Proton pump 10).</t>
  </si>
  <si>
    <t>LOC_Os03g10640</t>
  </si>
  <si>
    <t>Os03g0203700</t>
  </si>
  <si>
    <t>Plasma membrane Ca2+-ATPase.</t>
  </si>
  <si>
    <t>LOC_Os03g17310</t>
  </si>
  <si>
    <t>Os03g0281600</t>
  </si>
  <si>
    <t>Ca2+-ATPase.</t>
  </si>
  <si>
    <t>LOC_Os03g20970</t>
  </si>
  <si>
    <t>Os03g0326200</t>
  </si>
  <si>
    <t>LOC_Os03g20949</t>
  </si>
  <si>
    <t>Os03g0326100</t>
  </si>
  <si>
    <t>LOC_Os03g21680</t>
  </si>
  <si>
    <t>Os03g0334700</t>
  </si>
  <si>
    <t>ATPase, E1-E2 type family protein.</t>
  </si>
  <si>
    <t>LOC_Os03g48310</t>
  </si>
  <si>
    <t>Os03g0689300</t>
  </si>
  <si>
    <t>Plasma membrane H+ ATPase (EC 3.6.3.6) (H-ATPase).</t>
  </si>
  <si>
    <t>LOC_Os03g52090</t>
  </si>
  <si>
    <t>Os03g0730800</t>
  </si>
  <si>
    <t>Calcium-transporting ATPase 3, endoplasmic reticulum-type (EC 3.6.3.8).</t>
  </si>
  <si>
    <t>LOC_Os03g42020</t>
  </si>
  <si>
    <t>Os03g0616400</t>
  </si>
  <si>
    <t>LOC_Os03g20958</t>
  </si>
  <si>
    <t>LOC_Os04g28460</t>
  </si>
  <si>
    <t>Os04g0353000</t>
  </si>
  <si>
    <t>Potential phospholipid-transporting ATPase 2 (EC 3.6.3.1) (Aminophospholipid flippase 2).</t>
  </si>
  <si>
    <t>LOC_Os04g46940</t>
  </si>
  <si>
    <t>Os04g0556000</t>
  </si>
  <si>
    <t>LOC_Os04g51610</t>
  </si>
  <si>
    <t>Os04g0605500</t>
  </si>
  <si>
    <t>Calcium-transporting ATPase 8, plasma membrane-type (EC 3.6.3.8) (Ca(2+)-ATPase isoform 8).</t>
  </si>
  <si>
    <t>LOC_Os04g56160</t>
  </si>
  <si>
    <t>Os04g0656100</t>
  </si>
  <si>
    <t>H(+)-transporting ATPase (EC 3.6.1.35).</t>
  </si>
  <si>
    <t>LOC_Os05g01030</t>
  </si>
  <si>
    <t>Os05g0100600</t>
  </si>
  <si>
    <t>Potential phospholipid-transporting ATPase 10 (EC 3.6.3.1) (Aminophospholipid flippase 10).</t>
  </si>
  <si>
    <t>LOC_Os05g25550</t>
  </si>
  <si>
    <t>Os05g0319800</t>
  </si>
  <si>
    <t>LOC_Os05g33390</t>
  </si>
  <si>
    <t>Os05g0402800</t>
  </si>
  <si>
    <t>LOC_Os05g41580</t>
  </si>
  <si>
    <t>Os05g0495600</t>
  </si>
  <si>
    <t>P-type ATPase (Fragment).</t>
  </si>
  <si>
    <t>LOC_Os05g02940</t>
  </si>
  <si>
    <t>Os05g0120700</t>
  </si>
  <si>
    <t>Cation transporting ATPase, C-terminal domain containing protein.</t>
  </si>
  <si>
    <t>LOC_Os06g29380</t>
  </si>
  <si>
    <t>Os06g0488600</t>
  </si>
  <si>
    <t>LOC_Os06g36990</t>
  </si>
  <si>
    <t>Os06g0565900</t>
  </si>
  <si>
    <t>Phospholipid-translocating P-type ATPase, flippase family protein.</t>
  </si>
  <si>
    <t>LOC_Os07g09340</t>
  </si>
  <si>
    <t>Os07g0191200</t>
  </si>
  <si>
    <t>LOC_Os07g12900</t>
  </si>
  <si>
    <t>Os07g0232900</t>
  </si>
  <si>
    <t>Heavy metal translocating P-type ATPase family protein.</t>
  </si>
  <si>
    <t>LOC_Os08g29150</t>
  </si>
  <si>
    <t>Os08g0379200</t>
  </si>
  <si>
    <t>LOC_Os08g37950</t>
  </si>
  <si>
    <t>Os08g0486100</t>
  </si>
  <si>
    <t>Potential copper-transporting ATPase PAA1 (EC 3.6.3.4).</t>
  </si>
  <si>
    <t>LOC_Os08g40530</t>
  </si>
  <si>
    <t>Os08g0517200</t>
  </si>
  <si>
    <t>Potential calcium-transporting ATPase 9, plasma membrane-type (EC 3.6.3.8) (Ca(2+)-ATPase isoform 9).</t>
  </si>
  <si>
    <t>LOC_Os10g27220</t>
  </si>
  <si>
    <t>Os10g0412000</t>
  </si>
  <si>
    <t>LOC_Os10g28240</t>
  </si>
  <si>
    <t>Os10g0418100</t>
  </si>
  <si>
    <t>LOC_Os11g04460</t>
  </si>
  <si>
    <t>Os11g0140400</t>
  </si>
  <si>
    <t>Calcium-translocating P-type ATPase, PMCA-type family protein.</t>
  </si>
  <si>
    <t>LOC_Os11g25980</t>
  </si>
  <si>
    <t>Os11g0446500</t>
  </si>
  <si>
    <t>LOC_Os11g29490</t>
  </si>
  <si>
    <t>Os11g0485200</t>
  </si>
  <si>
    <t>LOC_Os11g29750</t>
  </si>
  <si>
    <t>Os11g0489600</t>
  </si>
  <si>
    <t>LOC_Os12g04220</t>
  </si>
  <si>
    <t>Os12g0136900</t>
  </si>
  <si>
    <t>LOC_Os12g39660</t>
  </si>
  <si>
    <t>Os12g0586600</t>
  </si>
  <si>
    <t>LOC_Os12g44150</t>
  </si>
  <si>
    <t>Os12g0638700</t>
  </si>
  <si>
    <t>N.plumbaginifolia H+-translocating ATPase mRNA.</t>
  </si>
  <si>
    <t>LOC_Os02g51100</t>
  </si>
  <si>
    <t>Os02g0745000</t>
  </si>
  <si>
    <t>Anion-transporting ATPase family protein.</t>
  </si>
  <si>
    <t>LOC_Os09g34970</t>
  </si>
  <si>
    <t>Os09g0521500</t>
  </si>
  <si>
    <t>Arsenical pump-driving ATPase (EC 3.6.3.16) (Arsenite-translocating ATPase) (Arsenical resistance ATPase) (Arsenite-transporting ATPase) (ARSA).</t>
  </si>
  <si>
    <t>LOC_Os01g56600</t>
  </si>
  <si>
    <t>Os01g0772800</t>
  </si>
  <si>
    <t>Signal recognition particle 54 kDa protein 2 (SRP54).</t>
  </si>
  <si>
    <t>LOC_Os01g72800</t>
  </si>
  <si>
    <t>Os01g0958100</t>
  </si>
  <si>
    <t>Cell division transporter substrate-binding protein FtsY family protein.</t>
  </si>
  <si>
    <t>LOC_Os03g11440</t>
  </si>
  <si>
    <t>Os03g0213100</t>
  </si>
  <si>
    <t>Protein transport protein Sec61 alpha subunit.</t>
  </si>
  <si>
    <t>LOC_Os03g48590</t>
  </si>
  <si>
    <t>Os03g0692300</t>
  </si>
  <si>
    <t>LOC_Os05g33020</t>
  </si>
  <si>
    <t>Os05g0397700</t>
  </si>
  <si>
    <t>SecY protein family protein.</t>
  </si>
  <si>
    <t>LOC_Os05g43390</t>
  </si>
  <si>
    <t>Os05g0509500</t>
  </si>
  <si>
    <t>LOC_Os08g15460</t>
  </si>
  <si>
    <t>Os08g0254500</t>
  </si>
  <si>
    <t>Preprotein translocase secY subunit, chloroplast precursor (CpSecY).</t>
  </si>
  <si>
    <t>LOC_Os08g37444</t>
  </si>
  <si>
    <t>Os08g0480100</t>
  </si>
  <si>
    <t>Signal recognition particle receptor protein (Fragment).</t>
  </si>
  <si>
    <t>LOC_Os09g17830</t>
  </si>
  <si>
    <t>Os09g0347500</t>
  </si>
  <si>
    <t>LOC_Os09g17840</t>
  </si>
  <si>
    <t>Os09g0347700</t>
  </si>
  <si>
    <t>LOC_Os09g33720</t>
  </si>
  <si>
    <t>Os09g0512000</t>
  </si>
  <si>
    <t>LOC_Os09g33770</t>
  </si>
  <si>
    <t>Os09g0512600</t>
  </si>
  <si>
    <t>LOC_Os11g05556</t>
  </si>
  <si>
    <t>Os11g0153700</t>
  </si>
  <si>
    <t>Signal recognition particle 54 kDa protein, chloroplast precursor (SRP54) (54 chloroplast protein) (54CP) (FFC).</t>
  </si>
  <si>
    <t>LOC_Os12g41840</t>
  </si>
  <si>
    <t>Os12g0612600</t>
  </si>
  <si>
    <t>LOC_Os12g43070</t>
  </si>
  <si>
    <t>Os12g0625900</t>
  </si>
  <si>
    <t>LOC_Os12g43080</t>
  </si>
  <si>
    <t>Os12g0625966</t>
  </si>
  <si>
    <t>LOC_Os12g43300</t>
  </si>
  <si>
    <t>Os12g0627700</t>
  </si>
  <si>
    <t>LOC_Os01g16910</t>
  </si>
  <si>
    <t>Os01g0276200</t>
  </si>
  <si>
    <t>Porin, eukaryotic type family protein.</t>
  </si>
  <si>
    <t>LOC_Os01g19770</t>
  </si>
  <si>
    <t>Os01g0303300</t>
  </si>
  <si>
    <t>Mitochondrial import inner membrane translocase, subunit Tim17/22 family protein.</t>
  </si>
  <si>
    <t>LOC_Os01g55700</t>
  </si>
  <si>
    <t>Os01g0762400</t>
  </si>
  <si>
    <t>LOC_Os02g45100</t>
  </si>
  <si>
    <t>Os02g0672500</t>
  </si>
  <si>
    <t>LOC_Os02g45820</t>
  </si>
  <si>
    <t>Os02g0682600</t>
  </si>
  <si>
    <t>Zn-finger, Tim10/DDP type domain containing protein.</t>
  </si>
  <si>
    <t>LOC_Os02g48610</t>
  </si>
  <si>
    <t>Os02g0717300</t>
  </si>
  <si>
    <t>LOC_Os03g02390</t>
  </si>
  <si>
    <t>Os03g0114900</t>
  </si>
  <si>
    <t>Inner mitochondrial membrane protein (Mitochondrial inner membrane translocase TM23-2) (Inner mitochondrial membrane protein; 26940- 26374).</t>
  </si>
  <si>
    <t>LOC_Os03g09870</t>
  </si>
  <si>
    <t>Os03g0194500</t>
  </si>
  <si>
    <t>LOC_Os03g19290</t>
  </si>
  <si>
    <t>Os03g0305600</t>
  </si>
  <si>
    <t>LOC_Os03g20750</t>
  </si>
  <si>
    <t>Os03g0323800</t>
  </si>
  <si>
    <t>LOC_Os03g30200</t>
  </si>
  <si>
    <t>Os03g0415500</t>
  </si>
  <si>
    <t>LOC_Os03g30220</t>
  </si>
  <si>
    <t>Os03g0415700</t>
  </si>
  <si>
    <t>LOC_Os03g30230</t>
  </si>
  <si>
    <t>Os03g0415800</t>
  </si>
  <si>
    <t>LOC_Os03g47300</t>
  </si>
  <si>
    <t>Os03g0676750</t>
  </si>
  <si>
    <t>LOC_Os03g18500</t>
  </si>
  <si>
    <t>Os03g0296300</t>
  </si>
  <si>
    <t>LOC_Os04g30740</t>
  </si>
  <si>
    <t>Os04g0376100</t>
  </si>
  <si>
    <t>LOC_Os04g52580</t>
  </si>
  <si>
    <t>Os04g0616100</t>
  </si>
  <si>
    <t>TPR-like domain containing protein.</t>
  </si>
  <si>
    <t>LOC_Os05g02050</t>
  </si>
  <si>
    <t>Os05g0111100</t>
  </si>
  <si>
    <t>LOC_Os05g02060</t>
  </si>
  <si>
    <t>Os05g0111200</t>
  </si>
  <si>
    <t>Amino acid selective channel protein.</t>
  </si>
  <si>
    <t>LOC_Os05g07250</t>
  </si>
  <si>
    <t>LOC_Os05g43770</t>
  </si>
  <si>
    <t>Os05g0513200</t>
  </si>
  <si>
    <t>NLI interacting factor domain containing protein.</t>
  </si>
  <si>
    <t>LOC_Os07g09450</t>
  </si>
  <si>
    <t>Os07g0192300</t>
  </si>
  <si>
    <t>Heat shock protein DnaJ, N-terminal domain containing protein.</t>
  </si>
  <si>
    <t>LOC_Os07g22700</t>
  </si>
  <si>
    <t>Os07g0409700</t>
  </si>
  <si>
    <t>Mitochondrial import inner membrane translocase, subunit Tim44 family protein.</t>
  </si>
  <si>
    <t>LOC_Os07g41330</t>
  </si>
  <si>
    <t>Os07g0604500</t>
  </si>
  <si>
    <t>Mitochondrial inner membrane translocase TM17-2 (Fragment).</t>
  </si>
  <si>
    <t>LOC_Os08g42380</t>
  </si>
  <si>
    <t>Os08g0535600</t>
  </si>
  <si>
    <t>LOC_Os10g37530</t>
  </si>
  <si>
    <t>Os10g0519700</t>
  </si>
  <si>
    <t>LOC_Os11g03710</t>
  </si>
  <si>
    <t>Os11g0131700</t>
  </si>
  <si>
    <t>LOC_Os12g03460</t>
  </si>
  <si>
    <t>Os12g0128600</t>
  </si>
  <si>
    <t>LOC_Os12g33020</t>
  </si>
  <si>
    <t>Os12g0514900</t>
  </si>
  <si>
    <t>LOC_Os12g38310</t>
  </si>
  <si>
    <t>Os12g0571200</t>
  </si>
  <si>
    <t>Mitochondrial import inner membrane translocase subunit Tim9.</t>
  </si>
  <si>
    <t>LOC_Os02g51810</t>
  </si>
  <si>
    <t>Os02g0754500</t>
  </si>
  <si>
    <t>Amidase family protein.</t>
  </si>
  <si>
    <t>LOC_Os03g50010</t>
  </si>
  <si>
    <t>Os03g0707900</t>
  </si>
  <si>
    <t>Toc64.</t>
  </si>
  <si>
    <t>LOC_Os04g02754</t>
  </si>
  <si>
    <t>Os04g0117900</t>
  </si>
  <si>
    <t>LOC_Os04g02780</t>
  </si>
  <si>
    <t>Os04g0118100</t>
  </si>
  <si>
    <t>LOC_Os01g04190</t>
  </si>
  <si>
    <t>Os01g0133400</t>
  </si>
  <si>
    <t>Hexose transporter (Fragment).</t>
  </si>
  <si>
    <t>LOC_Os01g10240</t>
  </si>
  <si>
    <t>Os01g0199350</t>
  </si>
  <si>
    <t>LOC_Os01g16260</t>
  </si>
  <si>
    <t>Os01g0268100</t>
  </si>
  <si>
    <t>Major facilitator superfamily antiporter.</t>
  </si>
  <si>
    <t>LOC_Os01g17214</t>
  </si>
  <si>
    <t>Os01g0279400</t>
  </si>
  <si>
    <t>LOC_Os01g17240</t>
  </si>
  <si>
    <t>Os01g0279700</t>
  </si>
  <si>
    <t>Major facilitator superfamily protein.</t>
  </si>
  <si>
    <t>LOC_Os01g22710</t>
  </si>
  <si>
    <t>Os01g0330600</t>
  </si>
  <si>
    <t>General substrate transporter family protein.</t>
  </si>
  <si>
    <t>LOC_Os01g36720</t>
  </si>
  <si>
    <t>Os01g0547600</t>
  </si>
  <si>
    <t>LOC_Os01g38670</t>
  </si>
  <si>
    <t>Os01g0567500</t>
  </si>
  <si>
    <t>Monosaccharide transporter 3.</t>
  </si>
  <si>
    <t>LOC_Os01g38680</t>
  </si>
  <si>
    <t>Os01g0567600</t>
  </si>
  <si>
    <t>H(+)/MONOSACCHARIDE cotransporter.</t>
  </si>
  <si>
    <t>LOC_Os01g46860</t>
  </si>
  <si>
    <t>Os01g0657100</t>
  </si>
  <si>
    <t>Phosphate transporter PT4.</t>
  </si>
  <si>
    <t>LOC_Os01g50820</t>
  </si>
  <si>
    <t>Os01g0704100</t>
  </si>
  <si>
    <t>Membrane transporter.</t>
  </si>
  <si>
    <t>LOC_Os01g63290</t>
  </si>
  <si>
    <t>Os01g0852200</t>
  </si>
  <si>
    <t>LOC_Os01g73590</t>
  </si>
  <si>
    <t>Os01g0966900</t>
  </si>
  <si>
    <t>Sorbitol transporter.</t>
  </si>
  <si>
    <t>LOC_Os02g02170</t>
  </si>
  <si>
    <t>Os02g0112100</t>
  </si>
  <si>
    <t>BCH2.</t>
  </si>
  <si>
    <t>LOC_Os02g02190</t>
  </si>
  <si>
    <t>Os02g0112600</t>
  </si>
  <si>
    <t>LOC_Os02g06540</t>
  </si>
  <si>
    <t>Os02g0160400</t>
  </si>
  <si>
    <t>H(+)/hexose cotransporter (MONOSACCHARIDE transporter STP4).</t>
  </si>
  <si>
    <t>LOC_Os02g13560</t>
  </si>
  <si>
    <t>Os02g0229400</t>
  </si>
  <si>
    <t>Hexose transporter.</t>
  </si>
  <si>
    <t>LOC_Os02g17500</t>
  </si>
  <si>
    <t>Os02g0274900</t>
  </si>
  <si>
    <t>LOC_Os02g36414</t>
  </si>
  <si>
    <t>Os02g0573500</t>
  </si>
  <si>
    <t>Monosaccharide transporter 1.</t>
  </si>
  <si>
    <t>LOC_Os02g36440</t>
  </si>
  <si>
    <t>Os02g0574000</t>
  </si>
  <si>
    <t>LOC_Os02g36450</t>
  </si>
  <si>
    <t>Os02g0574100</t>
  </si>
  <si>
    <t>LOC_Os02g36490</t>
  </si>
  <si>
    <t>Os02g0574500</t>
  </si>
  <si>
    <t>LOC_Os02g39750</t>
  </si>
  <si>
    <t>Os02g0610900</t>
  </si>
  <si>
    <t>LOC_Os02g43620</t>
  </si>
  <si>
    <t>Os02g0652800</t>
  </si>
  <si>
    <t>LOC_Os02g44730</t>
  </si>
  <si>
    <t>Os02g0667500</t>
  </si>
  <si>
    <t>LOC_Os02g58530</t>
  </si>
  <si>
    <t>Os02g0832100</t>
  </si>
  <si>
    <t>LOC_Os03g01170</t>
  </si>
  <si>
    <t>Os03g0101300</t>
  </si>
  <si>
    <t>LOC_Os03g02380</t>
  </si>
  <si>
    <t>Os03g0114800</t>
  </si>
  <si>
    <t>Protein of unknown function DUF791 family protein.</t>
  </si>
  <si>
    <t>LOC_Os03g03680</t>
  </si>
  <si>
    <t>LOC_Os03g04360</t>
  </si>
  <si>
    <t>Os03g0136400</t>
  </si>
  <si>
    <t>Inorganic phosphate transporter 1.</t>
  </si>
  <si>
    <t>LOC_Os03g05610</t>
  </si>
  <si>
    <t>Os03g0150500</t>
  </si>
  <si>
    <t>Phosphate transporter 6.</t>
  </si>
  <si>
    <t>LOC_Os03g05620</t>
  </si>
  <si>
    <t>Os03g0150600</t>
  </si>
  <si>
    <t>High affinity phosphate transporter 2 (Phosphate transporter).</t>
  </si>
  <si>
    <t>LOC_Os03g05640</t>
  </si>
  <si>
    <t>Os03g0150800</t>
  </si>
  <si>
    <t>LOC_Os03g10090</t>
  </si>
  <si>
    <t>Os03g0197100</t>
  </si>
  <si>
    <t>Sugar transporter protein.</t>
  </si>
  <si>
    <t>LOC_Os03g10100</t>
  </si>
  <si>
    <t>Os03g0197200</t>
  </si>
  <si>
    <t>LOC_Os03g11900</t>
  </si>
  <si>
    <t>Os03g0218400</t>
  </si>
  <si>
    <t>LOC_Os03g24860</t>
  </si>
  <si>
    <t>Os03g0363500</t>
  </si>
  <si>
    <t>Sugar transporter-like protein.</t>
  </si>
  <si>
    <t>LOC_Os03g24870</t>
  </si>
  <si>
    <t>Os03g0363600</t>
  </si>
  <si>
    <t>LOC_Os03g39710</t>
  </si>
  <si>
    <t>Os03g0594400</t>
  </si>
  <si>
    <t>Monosaccharide transporter 2.</t>
  </si>
  <si>
    <t>LOC_Os03g43720</t>
  </si>
  <si>
    <t>Os03g0638200</t>
  </si>
  <si>
    <t>Transporter-like protein.</t>
  </si>
  <si>
    <t>LOC_Os03g47810</t>
  </si>
  <si>
    <t>Os03g0682100</t>
  </si>
  <si>
    <t>LOC_Os03g58580</t>
  </si>
  <si>
    <t>Os03g0800000</t>
  </si>
  <si>
    <t>LOC_Os03g59450</t>
  </si>
  <si>
    <t>Os03g0809100</t>
  </si>
  <si>
    <t>LOC_Os03g60820</t>
  </si>
  <si>
    <t>Os03g0823100</t>
  </si>
  <si>
    <t>LOC_Os04g10690</t>
  </si>
  <si>
    <t>Os04g0185600</t>
  </si>
  <si>
    <t>LOC_Os04g10750</t>
  </si>
  <si>
    <t>Os04g0186400</t>
  </si>
  <si>
    <t>LOC_Os04g10800</t>
  </si>
  <si>
    <t>Os04g0186800</t>
  </si>
  <si>
    <t>Transmembrane protein.</t>
  </si>
  <si>
    <t>LOC_Os04g31924</t>
  </si>
  <si>
    <t>Os04g0388700</t>
  </si>
  <si>
    <t>Nodulin-like domain containing protein.</t>
  </si>
  <si>
    <t>LOC_Os04g37970</t>
  </si>
  <si>
    <t>Os04g0452600</t>
  </si>
  <si>
    <t>Sugar transporter family protein.</t>
  </si>
  <si>
    <t>LOC_Os04g37980</t>
  </si>
  <si>
    <t>Os04g0452700</t>
  </si>
  <si>
    <t>LOC_Os04g37990</t>
  </si>
  <si>
    <t>Os04g0453200</t>
  </si>
  <si>
    <t>LOC_Os04g38010</t>
  </si>
  <si>
    <t>Os04g0453300</t>
  </si>
  <si>
    <t>LOC_Os04g38026</t>
  </si>
  <si>
    <t>Os04g0453400</t>
  </si>
  <si>
    <t>LOC_Os04g38220</t>
  </si>
  <si>
    <t>Os04g0454200</t>
  </si>
  <si>
    <t>LOC_Os04g41460</t>
  </si>
  <si>
    <t>Os04g0491700</t>
  </si>
  <si>
    <t>LOC_Os04g42420</t>
  </si>
  <si>
    <t>Os04g0502800</t>
  </si>
  <si>
    <t>Nodulin-like protein.</t>
  </si>
  <si>
    <t>LOC_Os04g43210</t>
  </si>
  <si>
    <t>Os04g0511400</t>
  </si>
  <si>
    <t>LOC_Os04g44430</t>
  </si>
  <si>
    <t>Os04g0525900</t>
  </si>
  <si>
    <t>LOC_Os04g44750</t>
  </si>
  <si>
    <t>Os04g0529800</t>
  </si>
  <si>
    <t>LOC_Os04g46880</t>
  </si>
  <si>
    <t>Os04g0555300</t>
  </si>
  <si>
    <t>LOC_Os04g51970</t>
  </si>
  <si>
    <t>Os04g0609200</t>
  </si>
  <si>
    <t>LOC_Os04g58220</t>
  </si>
  <si>
    <t>Os04g0679000</t>
  </si>
  <si>
    <t>LOC_Os04g58230</t>
  </si>
  <si>
    <t>LOC_Os04g53930</t>
  </si>
  <si>
    <t>Os04g0631100</t>
  </si>
  <si>
    <t>LOC_Os05g32900</t>
  </si>
  <si>
    <t>Os05g0396000</t>
  </si>
  <si>
    <t>LOC_Os05g37820</t>
  </si>
  <si>
    <t>Os05g0451100</t>
  </si>
  <si>
    <t>LOC_Os05g49260</t>
  </si>
  <si>
    <t>Os05g0567700</t>
  </si>
  <si>
    <t>Integral membrane protein.</t>
  </si>
  <si>
    <t>LOC_Os05g49270</t>
  </si>
  <si>
    <t>Os05g0567800</t>
  </si>
  <si>
    <t>LOC_Os05g50280</t>
  </si>
  <si>
    <t>Os05g0579000</t>
  </si>
  <si>
    <t>LOC_Os06g04900</t>
  </si>
  <si>
    <t>Os06g0141100</t>
  </si>
  <si>
    <t>NUDIX hydrolase domain containing protein.</t>
  </si>
  <si>
    <t>LOC_Os06g08110</t>
  </si>
  <si>
    <t>Os06g0179200</t>
  </si>
  <si>
    <t>LOC_Os06g08170</t>
  </si>
  <si>
    <t>Os06g0179900</t>
  </si>
  <si>
    <t>LOC_Os06g21930</t>
  </si>
  <si>
    <t>LOC_Os06g21920</t>
  </si>
  <si>
    <t>Os06g0324800</t>
  </si>
  <si>
    <t>LOC_Os06g21950</t>
  </si>
  <si>
    <t>Os06g0325200</t>
  </si>
  <si>
    <t>LOC_Os07g01560</t>
  </si>
  <si>
    <t>Os07g0106200</t>
  </si>
  <si>
    <t>LOC_Os07g03910</t>
  </si>
  <si>
    <t>Os07g0131200</t>
  </si>
  <si>
    <t>LOC_Os07g03960</t>
  </si>
  <si>
    <t>Os07g0131600</t>
  </si>
  <si>
    <t>LOC_Os07g05640</t>
  </si>
  <si>
    <t>Os07g0151200</t>
  </si>
  <si>
    <t>LOC_Os07g08310</t>
  </si>
  <si>
    <t>LOC_Os07g09010</t>
  </si>
  <si>
    <t>Os07g0187900</t>
  </si>
  <si>
    <t>Nodule-specific protein-like.</t>
  </si>
  <si>
    <t>LOC_Os07g10590</t>
  </si>
  <si>
    <t>Os07g0206600</t>
  </si>
  <si>
    <t>LOC_Os07g10820</t>
  </si>
  <si>
    <t>Os07g0208900</t>
  </si>
  <si>
    <t>LOC_Os07g37320</t>
  </si>
  <si>
    <t>Os07g0559700</t>
  </si>
  <si>
    <t>LOC_Os07g37454</t>
  </si>
  <si>
    <t>Os07g0561800</t>
  </si>
  <si>
    <t>LOC_Os07g37510</t>
  </si>
  <si>
    <t>Os07g0562300</t>
  </si>
  <si>
    <t>LOC_Os07g37530</t>
  </si>
  <si>
    <t>Os07g0562400</t>
  </si>
  <si>
    <t>LOC_Os07g38400</t>
  </si>
  <si>
    <t>Os07g0571700</t>
  </si>
  <si>
    <t>LOC_Os07g39350</t>
  </si>
  <si>
    <t>Os07g0582400</t>
  </si>
  <si>
    <t>LOC_Os07g39360</t>
  </si>
  <si>
    <t>Os07g0582500</t>
  </si>
  <si>
    <t>LOC_Os07g39400</t>
  </si>
  <si>
    <t>Os07g0583000</t>
  </si>
  <si>
    <t>Ribosome associated membrane RAMP4 family protein.</t>
  </si>
  <si>
    <t>LOC_Os08g06010</t>
  </si>
  <si>
    <t>Os08g0156600</t>
  </si>
  <si>
    <t>LOC_Os08g08070</t>
  </si>
  <si>
    <t>Os08g0178200</t>
  </si>
  <si>
    <t>LOC_Os08g15450</t>
  </si>
  <si>
    <t>Os08g0254300</t>
  </si>
  <si>
    <t>LOC_Os08g31670</t>
  </si>
  <si>
    <t>Os08g0409900</t>
  </si>
  <si>
    <t>LOC_Os08g31700</t>
  </si>
  <si>
    <t>Os08g0410500</t>
  </si>
  <si>
    <t>LOC_Os08g31710</t>
  </si>
  <si>
    <t>LOC_Os08g42010</t>
  </si>
  <si>
    <t>Os08g0532400</t>
  </si>
  <si>
    <t>LOC_Os08g45000</t>
  </si>
  <si>
    <t>Os08g0564000</t>
  </si>
  <si>
    <t>LOC_Os09g09520</t>
  </si>
  <si>
    <t>Os09g0268300</t>
  </si>
  <si>
    <t>LOC_Os09g12590</t>
  </si>
  <si>
    <t>Os09g0297300</t>
  </si>
  <si>
    <t>LOC_Os09g15330</t>
  </si>
  <si>
    <t>Os09g0322000</t>
  </si>
  <si>
    <t>H(+)/hexose cotransporter.</t>
  </si>
  <si>
    <t>LOC_Os09g20480</t>
  </si>
  <si>
    <t>Os09g0371000</t>
  </si>
  <si>
    <t>LOC_Os09g20490</t>
  </si>
  <si>
    <t>Os09g0371100</t>
  </si>
  <si>
    <t>LOC_Os09g20500</t>
  </si>
  <si>
    <t>Os09g0371200</t>
  </si>
  <si>
    <t>LOC_Os09g20510</t>
  </si>
  <si>
    <t>Os09g0371300</t>
  </si>
  <si>
    <t>LOC_Os09g20520</t>
  </si>
  <si>
    <t>Os09g0371400</t>
  </si>
  <si>
    <t>LOC_Os09g23110</t>
  </si>
  <si>
    <t>Os09g0394500</t>
  </si>
  <si>
    <t>LOC_Os09g24924</t>
  </si>
  <si>
    <t>Os09g0416200</t>
  </si>
  <si>
    <t>LOC_Os09g27900</t>
  </si>
  <si>
    <t>Os09g0452300</t>
  </si>
  <si>
    <t>LOC_Os09g36600</t>
  </si>
  <si>
    <t>Os09g0536700</t>
  </si>
  <si>
    <t>LOC_Os09g38410</t>
  </si>
  <si>
    <t>Os09g0556400</t>
  </si>
  <si>
    <t>LOC_Os09g38690</t>
  </si>
  <si>
    <t>Os09g0559800</t>
  </si>
  <si>
    <t>LOC_Os09g39680</t>
  </si>
  <si>
    <t>Os09g0570400</t>
  </si>
  <si>
    <t>LOC_Os10g08850</t>
  </si>
  <si>
    <t>Os10g0169900</t>
  </si>
  <si>
    <t>LOC_Os10g13440</t>
  </si>
  <si>
    <t>LOC_Os10g21590</t>
  </si>
  <si>
    <t>Os10g0360100</t>
  </si>
  <si>
    <t>LOC_Os10g30770</t>
  </si>
  <si>
    <t>Os10g0444600</t>
  </si>
  <si>
    <t>Phosphate transporter (Fragment).</t>
  </si>
  <si>
    <t>LOC_Os10g30790</t>
  </si>
  <si>
    <t>Os10g0444700</t>
  </si>
  <si>
    <t>LOC_Os10g37520</t>
  </si>
  <si>
    <t>Os10g0519600</t>
  </si>
  <si>
    <t>LOC_Os10g39440</t>
  </si>
  <si>
    <t>Os10g0539900</t>
  </si>
  <si>
    <t>LOC_Os10g40950</t>
  </si>
  <si>
    <t>Os10g0558800</t>
  </si>
  <si>
    <t>LOC_Os10g41190</t>
  </si>
  <si>
    <t>Os10g0561300</t>
  </si>
  <si>
    <t>LOC_Os10g42830</t>
  </si>
  <si>
    <t>Os10g0579200</t>
  </si>
  <si>
    <t>LOC_Os11g04020</t>
  </si>
  <si>
    <t>Os11g0134900</t>
  </si>
  <si>
    <t>LOC_Os11g04030</t>
  </si>
  <si>
    <t>Os11g0135000</t>
  </si>
  <si>
    <t>LOC_Os11g04060</t>
  </si>
  <si>
    <t>Os11g0135300</t>
  </si>
  <si>
    <t>LOC_Os11g04150</t>
  </si>
  <si>
    <t>Os11g0136400</t>
  </si>
  <si>
    <t>LOC_Os11g05390</t>
  </si>
  <si>
    <t>Os11g0151500</t>
  </si>
  <si>
    <t>LOC_Os11g08370</t>
  </si>
  <si>
    <t>Os11g0186800</t>
  </si>
  <si>
    <t>LOC_Os11g28610</t>
  </si>
  <si>
    <t>Os11g0475600</t>
  </si>
  <si>
    <t>LOC_Os11g38160</t>
  </si>
  <si>
    <t>Os11g0594000</t>
  </si>
  <si>
    <t>LOC_Os11g40540</t>
  </si>
  <si>
    <t>Os11g0620400</t>
  </si>
  <si>
    <t>LOC_Os11g41840</t>
  </si>
  <si>
    <t>Os11g0637100</t>
  </si>
  <si>
    <t>LOC_Os11g41850</t>
  </si>
  <si>
    <t>Os11g0637200</t>
  </si>
  <si>
    <t>LOC_Os11g41870</t>
  </si>
  <si>
    <t>Os11g0637400</t>
  </si>
  <si>
    <t>LOC_Os11g42430</t>
  </si>
  <si>
    <t>Os11g0643800</t>
  </si>
  <si>
    <t>LOC_Os11g04104</t>
  </si>
  <si>
    <t>Os11g0135900</t>
  </si>
  <si>
    <t>LOC_Os12g03830</t>
  </si>
  <si>
    <t>Os12g0132500</t>
  </si>
  <si>
    <t>LOC_Os12g03860</t>
  </si>
  <si>
    <t>Os12g0132800</t>
  </si>
  <si>
    <t>LOC_Os12g03870</t>
  </si>
  <si>
    <t>Os12g0133000</t>
  </si>
  <si>
    <t>LOC_Os12g03950</t>
  </si>
  <si>
    <t>Os12g0133300</t>
  </si>
  <si>
    <t>LOC_Os12g04640</t>
  </si>
  <si>
    <t>Os12g0140500</t>
  </si>
  <si>
    <t>LOC_Os12g07970</t>
  </si>
  <si>
    <t>Os12g0180100</t>
  </si>
  <si>
    <t>LOC_Os12g29950</t>
  </si>
  <si>
    <t>Os12g0484600</t>
  </si>
  <si>
    <t>LOC_Os12g32760</t>
  </si>
  <si>
    <t>Os12g0512100</t>
  </si>
  <si>
    <t>LOC_Os12g32940</t>
  </si>
  <si>
    <t>Os12g0514000</t>
  </si>
  <si>
    <t>LOC_Os12g44060</t>
  </si>
  <si>
    <t>Os12g0637700</t>
  </si>
  <si>
    <t>LOC_Os12g44070</t>
  </si>
  <si>
    <t>Os12g0637800</t>
  </si>
  <si>
    <t>LOC_Os12g44180</t>
  </si>
  <si>
    <t>Os12g0639100</t>
  </si>
  <si>
    <t>LOC_Os12g03899</t>
  </si>
  <si>
    <t>Os12g0133100</t>
  </si>
  <si>
    <t>LOC_Os01g45910</t>
  </si>
  <si>
    <t>Os01g0647100</t>
  </si>
  <si>
    <t>Plastidic ATP/ADP transporter (Fragment).</t>
  </si>
  <si>
    <t>LOC_Os02g11740</t>
  </si>
  <si>
    <t>Os02g0208100</t>
  </si>
  <si>
    <t>LOC_Os01g14520</t>
  </si>
  <si>
    <t>Os01g0247700</t>
  </si>
  <si>
    <t>LOC_Os01g28840</t>
  </si>
  <si>
    <t>Os01g0385400</t>
  </si>
  <si>
    <t>C4-dicarboxylate transporter/malic acid transport protein family protein.</t>
  </si>
  <si>
    <t>LOC_Os01g43460</t>
  </si>
  <si>
    <t>Os01g0623200</t>
  </si>
  <si>
    <t>LOC_Os01g12680</t>
  </si>
  <si>
    <t>Os01g0226600</t>
  </si>
  <si>
    <t>LOC_Os04g48530</t>
  </si>
  <si>
    <t>Os04g0574700</t>
  </si>
  <si>
    <t>LOC_Os05g13320</t>
  </si>
  <si>
    <t>Os05g0219900</t>
  </si>
  <si>
    <t>LOC_Os05g18670</t>
  </si>
  <si>
    <t>Os05g0269200</t>
  </si>
  <si>
    <t>LOC_Os05g50770</t>
  </si>
  <si>
    <t>Os05g0584900</t>
  </si>
  <si>
    <t>LOC_Os07g08350</t>
  </si>
  <si>
    <t>Os07g0181100</t>
  </si>
  <si>
    <t>LOC_Os01g01360</t>
  </si>
  <si>
    <t>Os01g0103100</t>
  </si>
  <si>
    <t>TGF-beta receptor, type I/II extracellular region family protein.</t>
  </si>
  <si>
    <t>LOC_Os01g04950</t>
  </si>
  <si>
    <t>Os01g0142800</t>
  </si>
  <si>
    <t>Peptide transporter.</t>
  </si>
  <si>
    <t>LOC_Os01g28980</t>
  </si>
  <si>
    <t>Os01g0386600</t>
  </si>
  <si>
    <t>LOC_Os01g37590</t>
  </si>
  <si>
    <t>Os01g0556700</t>
  </si>
  <si>
    <t>Dicarboxylate transporter.</t>
  </si>
  <si>
    <t>LOC_Os01g55600</t>
  </si>
  <si>
    <t>Os01g0761400</t>
  </si>
  <si>
    <t>LOC_Os01g55610</t>
  </si>
  <si>
    <t>Os01g0761500</t>
  </si>
  <si>
    <t>LOC_Os01g65100</t>
  </si>
  <si>
    <t>Os01g0871500</t>
  </si>
  <si>
    <t>LOC_Os01g65110</t>
  </si>
  <si>
    <t>Os01g0871600</t>
  </si>
  <si>
    <t>LOC_Os01g65120</t>
  </si>
  <si>
    <t>Os01g0871700</t>
  </si>
  <si>
    <t>LOC_Os01g65140</t>
  </si>
  <si>
    <t>Os01g0871900</t>
  </si>
  <si>
    <t>LOC_Os01g65130</t>
  </si>
  <si>
    <t>Os01g0871800</t>
  </si>
  <si>
    <t>LOC_Os01g65150</t>
  </si>
  <si>
    <t>Os01g0872000</t>
  </si>
  <si>
    <t>LOC_Os01g65169</t>
  </si>
  <si>
    <t>Os01g0872100</t>
  </si>
  <si>
    <t>LOC_Os01g65190</t>
  </si>
  <si>
    <t>Os01g0872400</t>
  </si>
  <si>
    <t>LOC_Os01g65200</t>
  </si>
  <si>
    <t>Os01g0872500</t>
  </si>
  <si>
    <t>Oligopeptide transporter-like protein.</t>
  </si>
  <si>
    <t>LOC_Os01g65210</t>
  </si>
  <si>
    <t>Os01g0872600</t>
  </si>
  <si>
    <t>LOC_Os01g67630</t>
  </si>
  <si>
    <t>Os01g0902700</t>
  </si>
  <si>
    <t>LOC_Os01g67640</t>
  </si>
  <si>
    <t>Os01g0902800</t>
  </si>
  <si>
    <t>LOC_Os01g68510</t>
  </si>
  <si>
    <t>Os01g0913300</t>
  </si>
  <si>
    <t>LOC_Os02g37040</t>
  </si>
  <si>
    <t>Os02g0580900</t>
  </si>
  <si>
    <t>LOC_Os02g46460</t>
  </si>
  <si>
    <t>Os02g0689900</t>
  </si>
  <si>
    <t>LOC_Os02g47090</t>
  </si>
  <si>
    <t>Os02g0699000</t>
  </si>
  <si>
    <t>LOC_Os02g48570</t>
  </si>
  <si>
    <t>Os02g0716800</t>
  </si>
  <si>
    <t>LOC_Os03g01290</t>
  </si>
  <si>
    <t>Os03g0103000</t>
  </si>
  <si>
    <t>LOC_Os03g04570</t>
  </si>
  <si>
    <t>Os03g0138700</t>
  </si>
  <si>
    <t>LOC_Os03g13240</t>
  </si>
  <si>
    <t>Os03g0235300</t>
  </si>
  <si>
    <t>Peptide transporter 1.</t>
  </si>
  <si>
    <t>LOC_Os03g13250</t>
  </si>
  <si>
    <t>Os03g0235700</t>
  </si>
  <si>
    <t>LOC_Os03g13274</t>
  </si>
  <si>
    <t>Os03g0235900</t>
  </si>
  <si>
    <t>Nitrate transporter.</t>
  </si>
  <si>
    <t>LOC_Os03g48180</t>
  </si>
  <si>
    <t>Os03g0687000</t>
  </si>
  <si>
    <t>Nitrate transporter NRT1-5 (Fragment).</t>
  </si>
  <si>
    <t>LOC_Os03g51050</t>
  </si>
  <si>
    <t>Os03g0719900</t>
  </si>
  <si>
    <t>LOC_Os03g60850</t>
  </si>
  <si>
    <t>Os03g0823500</t>
  </si>
  <si>
    <t>LOC_Os04g36040</t>
  </si>
  <si>
    <t>Os04g0441800</t>
  </si>
  <si>
    <t>LOC_Os04g39030</t>
  </si>
  <si>
    <t>Os04g0464400</t>
  </si>
  <si>
    <t>LOC_Os04g41400</t>
  </si>
  <si>
    <t>Os04g0491200</t>
  </si>
  <si>
    <t>LOC_Os04g41410</t>
  </si>
  <si>
    <t>LOC_Os04g41450</t>
  </si>
  <si>
    <t>Os04g0491500</t>
  </si>
  <si>
    <t>LOC_Os04g50930</t>
  </si>
  <si>
    <t>Os04g0597400</t>
  </si>
  <si>
    <t>LOC_Os04g50940</t>
  </si>
  <si>
    <t>Os04g0597600</t>
  </si>
  <si>
    <t>Proton-dependent high affinity oligopeptide transporter PepT2.</t>
  </si>
  <si>
    <t>LOC_Os04g50950</t>
  </si>
  <si>
    <t>Os04g0597800</t>
  </si>
  <si>
    <t>Oligopeptide transporter, kidney isoform (Peptide transporter 2) (Kidney H+/peptide cotransporter).</t>
  </si>
  <si>
    <t>LOC_Os04g56560</t>
  </si>
  <si>
    <t>Os04g0660900</t>
  </si>
  <si>
    <t>LOC_Os04g59480</t>
  </si>
  <si>
    <t>Os04g0691400</t>
  </si>
  <si>
    <t>LOC_Os05g27010</t>
  </si>
  <si>
    <t>Os05g0335800</t>
  </si>
  <si>
    <t>LOC_Os05g27304</t>
  </si>
  <si>
    <t>Os05g0338900</t>
  </si>
  <si>
    <t>LOC_Os05g33960</t>
  </si>
  <si>
    <t>Os05g0410500</t>
  </si>
  <si>
    <t>LOC_Os05g34000</t>
  </si>
  <si>
    <t>Os05g0410800</t>
  </si>
  <si>
    <t>LOC_Os05g34010</t>
  </si>
  <si>
    <t>Os05g0410900</t>
  </si>
  <si>
    <t>LOC_Os05g34030</t>
  </si>
  <si>
    <t>Os05g0411100</t>
  </si>
  <si>
    <t>LOC_Os05g35594</t>
  </si>
  <si>
    <t>Os05g0430900</t>
  </si>
  <si>
    <t>LOC_Os05g35670</t>
  </si>
  <si>
    <t>LOC_Os05g35650</t>
  </si>
  <si>
    <t>Os05g0431700</t>
  </si>
  <si>
    <t>LOC_Os06g13200</t>
  </si>
  <si>
    <t>Os06g0239300</t>
  </si>
  <si>
    <t>LOC_Os06g13210</t>
  </si>
  <si>
    <t>Os06g0239500</t>
  </si>
  <si>
    <t>LOC_Os06g15370</t>
  </si>
  <si>
    <t>Os06g0264500</t>
  </si>
  <si>
    <t>LOC_Os06g38294</t>
  </si>
  <si>
    <t>Os06g0581000</t>
  </si>
  <si>
    <t>LOC_Os06g49210</t>
  </si>
  <si>
    <t>Os06g0705600</t>
  </si>
  <si>
    <t>LOC_Os06g49220</t>
  </si>
  <si>
    <t>Os06g0705700</t>
  </si>
  <si>
    <t>LOC_Os06g49250</t>
  </si>
  <si>
    <t>Os06g0706400</t>
  </si>
  <si>
    <t>Peptide transporter PTR2-B (Histidine transporting protein).</t>
  </si>
  <si>
    <t>LOC_Os07g01070</t>
  </si>
  <si>
    <t>Os07g0100600</t>
  </si>
  <si>
    <t>LOC_Os07g09300</t>
  </si>
  <si>
    <t>Os07g0190600</t>
  </si>
  <si>
    <t>Nucleic acid-binding OB-fold domain containing protein.</t>
  </si>
  <si>
    <t>LOC_Os07g41250</t>
  </si>
  <si>
    <t>Os07g0603800</t>
  </si>
  <si>
    <t>LOC_Os08g05910</t>
  </si>
  <si>
    <t>Os08g0155400</t>
  </si>
  <si>
    <t>Nitrate transporter (Fragment).</t>
  </si>
  <si>
    <t>LOC_Os08g41600</t>
  </si>
  <si>
    <t>LOC_Os08g41590</t>
  </si>
  <si>
    <t>Os08g0527700</t>
  </si>
  <si>
    <t>LOC_Os10g02080</t>
  </si>
  <si>
    <t>Os10g0109700</t>
  </si>
  <si>
    <t>LOC_Os10g02100</t>
  </si>
  <si>
    <t>Os10g0109900</t>
  </si>
  <si>
    <t>LOC_Os10g02210</t>
  </si>
  <si>
    <t>Os10g0110600</t>
  </si>
  <si>
    <t>LOC_Os10g02220</t>
  </si>
  <si>
    <t>Os10g0110800</t>
  </si>
  <si>
    <t>LOC_Os10g02240</t>
  </si>
  <si>
    <t>Os10g0111300</t>
  </si>
  <si>
    <t>LOC_Os10g02230</t>
  </si>
  <si>
    <t>Os10g0111100</t>
  </si>
  <si>
    <t>LOC_Os10g02340</t>
  </si>
  <si>
    <t>Os10g0112500</t>
  </si>
  <si>
    <t>LOC_Os10g05780</t>
  </si>
  <si>
    <t>Os10g0148400</t>
  </si>
  <si>
    <t>LOC_Os10g22560</t>
  </si>
  <si>
    <t>Os10g0370700</t>
  </si>
  <si>
    <t>LOC_Os10g33170</t>
  </si>
  <si>
    <t>Os10g0469900</t>
  </si>
  <si>
    <t>LOC_Os10g33210</t>
  </si>
  <si>
    <t>Os10g0470700</t>
  </si>
  <si>
    <t>LOC_Os10g40600</t>
  </si>
  <si>
    <t>Os10g0554200</t>
  </si>
  <si>
    <t>LOC_Os10g42870</t>
  </si>
  <si>
    <t>Os10g0579600</t>
  </si>
  <si>
    <t>LOC_Os10g42900</t>
  </si>
  <si>
    <t>Os10g0579800</t>
  </si>
  <si>
    <t>LOC_Os10g02260</t>
  </si>
  <si>
    <t>Os10g0111700</t>
  </si>
  <si>
    <t>LOC_Os11g12740</t>
  </si>
  <si>
    <t>Os11g0235200</t>
  </si>
  <si>
    <t>LOC_Os11g17970</t>
  </si>
  <si>
    <t>Os11g0282800</t>
  </si>
  <si>
    <t>LOC_Os11g18044</t>
  </si>
  <si>
    <t>Os11g0283500</t>
  </si>
  <si>
    <t>LOC_Os11g18110</t>
  </si>
  <si>
    <t>LOC_Os11g23890</t>
  </si>
  <si>
    <t>Os11g0426100</t>
  </si>
  <si>
    <t>LOC_Os12g12934</t>
  </si>
  <si>
    <t>Os12g0231000</t>
  </si>
  <si>
    <t>LOC_Os12g13790</t>
  </si>
  <si>
    <t>Os12g0240800</t>
  </si>
  <si>
    <t>LOC_Os12g44100</t>
  </si>
  <si>
    <t>Os12g0638200</t>
  </si>
  <si>
    <t>The Amino Acid/Auxin Permease (AAAP) Family</t>
  </si>
  <si>
    <t>LOC_Os01g40380</t>
  </si>
  <si>
    <t>Os01g0586200</t>
  </si>
  <si>
    <t>LOC_Os01g40390</t>
  </si>
  <si>
    <t>Os01g0586300</t>
  </si>
  <si>
    <t>LOC_Os01g40410</t>
  </si>
  <si>
    <t>Os01g0586500</t>
  </si>
  <si>
    <t>LOC_Os01g41400</t>
  </si>
  <si>
    <t>Os01g0597400</t>
  </si>
  <si>
    <t>Amino acid/polyamine transporter II family protein.</t>
  </si>
  <si>
    <t>LOC_Os01g41420</t>
  </si>
  <si>
    <t>Os01g0597600</t>
  </si>
  <si>
    <t>LOC_Os01g43040</t>
  </si>
  <si>
    <t>Os01g0617600</t>
  </si>
  <si>
    <t>Plant specific of unknown function DUF860 family protein.</t>
  </si>
  <si>
    <t>LOC_Os01g43320</t>
  </si>
  <si>
    <t>Os01g0621200</t>
  </si>
  <si>
    <t>LOC_Os01g63770</t>
  </si>
  <si>
    <t>Os01g0856500</t>
  </si>
  <si>
    <t>AUX1-like protein.</t>
  </si>
  <si>
    <t>LOC_Os01g63854</t>
  </si>
  <si>
    <t>Os01g0857400</t>
  </si>
  <si>
    <t>LOC_Os01g65660</t>
  </si>
  <si>
    <t>Os01g0878400</t>
  </si>
  <si>
    <t>LOC_Os01g65670</t>
  </si>
  <si>
    <t>Os01g0878700</t>
  </si>
  <si>
    <t>LOC_Os01g66010</t>
  </si>
  <si>
    <t>Os01g0882800</t>
  </si>
  <si>
    <t>Amino acid carrier.</t>
  </si>
  <si>
    <t>LOC_Os01g68050</t>
  </si>
  <si>
    <t>Os01g0908600</t>
  </si>
  <si>
    <t>LOC_Os01g61044</t>
  </si>
  <si>
    <t>Os01g0825800</t>
  </si>
  <si>
    <t>LOC_Os02g01100</t>
  </si>
  <si>
    <t>Os02g0101000</t>
  </si>
  <si>
    <t>LOC_Os02g01210</t>
  </si>
  <si>
    <t>Os02g0102200</t>
  </si>
  <si>
    <t>LOC_Os02g09810</t>
  </si>
  <si>
    <t>Os02g0191300</t>
  </si>
  <si>
    <t>LOC_Os02g44980</t>
  </si>
  <si>
    <t>Os02g0670900</t>
  </si>
  <si>
    <t>Amino acid transporter protein-like.</t>
  </si>
  <si>
    <t>LOC_Os02g46810</t>
  </si>
  <si>
    <t>Os02g0695500</t>
  </si>
  <si>
    <t>LOC_Os02g49060</t>
  </si>
  <si>
    <t>Os02g0722400</t>
  </si>
  <si>
    <t>Amino acid transporter c (Fragment).</t>
  </si>
  <si>
    <t>LOC_Os02g49510</t>
  </si>
  <si>
    <t>Os02g0727100</t>
  </si>
  <si>
    <t>LOC_Os02g54730</t>
  </si>
  <si>
    <t>Os02g0788800</t>
  </si>
  <si>
    <t>LOC_Os03g14080</t>
  </si>
  <si>
    <t>Os03g0244600</t>
  </si>
  <si>
    <t>LOC_Os03g44230</t>
  </si>
  <si>
    <t>Os03g0644400</t>
  </si>
  <si>
    <t>Amino acid permease.</t>
  </si>
  <si>
    <t>LOC_Os03g60260</t>
  </si>
  <si>
    <t>Os03g0817200</t>
  </si>
  <si>
    <t>LOC_Os04g12499</t>
  </si>
  <si>
    <t>Os04g0201500</t>
  </si>
  <si>
    <t>LOC_Os04g12508</t>
  </si>
  <si>
    <t>LOC_Os04g38670</t>
  </si>
  <si>
    <t>LOC_Os04g38660</t>
  </si>
  <si>
    <t>Os04g0460200</t>
  </si>
  <si>
    <t>LOC_Os04g38680</t>
  </si>
  <si>
    <t>Os04g0460300</t>
  </si>
  <si>
    <t>LOC_Os04g38860</t>
  </si>
  <si>
    <t>Os04g0462400</t>
  </si>
  <si>
    <t>Lysine and histidine specific transporter.</t>
  </si>
  <si>
    <t>LOC_Os04g39489</t>
  </si>
  <si>
    <t>Os04g0470700</t>
  </si>
  <si>
    <t>LOC_Os04g41350</t>
  </si>
  <si>
    <t>Os04g0490900</t>
  </si>
  <si>
    <t>LOC_Os04g47420</t>
  </si>
  <si>
    <t>Os04g0562100</t>
  </si>
  <si>
    <t>LOC_Os04g47780</t>
  </si>
  <si>
    <t>Os04g0565500</t>
  </si>
  <si>
    <t>LOC_Os04g56470</t>
  </si>
  <si>
    <t>Os04g0659800</t>
  </si>
  <si>
    <t>LOC_Os05g14820</t>
  </si>
  <si>
    <t>Os05g0237800</t>
  </si>
  <si>
    <t>LOC_Os05g30150</t>
  </si>
  <si>
    <t>Os05g0364700</t>
  </si>
  <si>
    <t>LOC_Os05g34980</t>
  </si>
  <si>
    <t>Os05g0424000</t>
  </si>
  <si>
    <t>Amino acid carrier (Fragment).</t>
  </si>
  <si>
    <t>LOC_Os05g50920</t>
  </si>
  <si>
    <t>Os05g0586500</t>
  </si>
  <si>
    <t>LOC_Os05g37470</t>
  </si>
  <si>
    <t>Os05g0447200</t>
  </si>
  <si>
    <t>LOC_Os06g12320</t>
  </si>
  <si>
    <t>Os06g0228500</t>
  </si>
  <si>
    <t>LOC_Os06g12330</t>
  </si>
  <si>
    <t>Os06g0228600</t>
  </si>
  <si>
    <t>LOC_Os06g12350</t>
  </si>
  <si>
    <t>Os06g0228800</t>
  </si>
  <si>
    <t>LOC_Os06g16420</t>
  </si>
  <si>
    <t>Os06g0275800</t>
  </si>
  <si>
    <t>LOC_Os06g36180</t>
  </si>
  <si>
    <t>Os06g0556000</t>
  </si>
  <si>
    <t>LOC_Os07g01090</t>
  </si>
  <si>
    <t>Os07g0100800</t>
  </si>
  <si>
    <t>Proline transporter.</t>
  </si>
  <si>
    <t>LOC_Os07g04180</t>
  </si>
  <si>
    <t>Os07g0134000</t>
  </si>
  <si>
    <t>Amino acid permease 6.</t>
  </si>
  <si>
    <t>LOC_Os07g12770</t>
  </si>
  <si>
    <t>Os07g0231400</t>
  </si>
  <si>
    <t>LOC_Os08g03350</t>
  </si>
  <si>
    <t>Os08g0127100</t>
  </si>
  <si>
    <t>LOC_Os08g32070</t>
  </si>
  <si>
    <t>Os08g0415900</t>
  </si>
  <si>
    <t>LOC_Os10g05690</t>
  </si>
  <si>
    <t>Os10g0147400</t>
  </si>
  <si>
    <t>LOC_Os10g27980</t>
  </si>
  <si>
    <t>LOC_Os11g06820</t>
  </si>
  <si>
    <t>Os11g0169200</t>
  </si>
  <si>
    <t>LOC_Os11g09020</t>
  </si>
  <si>
    <t>Os11g0195600</t>
  </si>
  <si>
    <t>LOC_Os11g19240</t>
  </si>
  <si>
    <t>Os11g0298000</t>
  </si>
  <si>
    <t>LOC_Os12g08090</t>
  </si>
  <si>
    <t>Os12g0181500</t>
  </si>
  <si>
    <t>LOC_Os12g08130</t>
  </si>
  <si>
    <t>Os12g0181600</t>
  </si>
  <si>
    <t>LOC_Os12g09300</t>
  </si>
  <si>
    <t>Os12g0194900</t>
  </si>
  <si>
    <t>LOC_Os12g09320</t>
  </si>
  <si>
    <t>Os12g0195100</t>
  </si>
  <si>
    <t>LOC_Os12g14100</t>
  </si>
  <si>
    <t>Os12g0244400</t>
  </si>
  <si>
    <t>LOC_Os12g30040</t>
  </si>
  <si>
    <t>Os12g0485600</t>
  </si>
  <si>
    <t>LOC_Os12g38570</t>
  </si>
  <si>
    <t>Os12g0574000</t>
  </si>
  <si>
    <t>LOC_Os01g11414</t>
  </si>
  <si>
    <t>Os01g0212400</t>
  </si>
  <si>
    <t>Calcium-binding EF-hand domain containing protein.</t>
  </si>
  <si>
    <t>LOC_Os01g37690</t>
  </si>
  <si>
    <t>Os01g0557500</t>
  </si>
  <si>
    <t>Cation/proton exchanger 1a.</t>
  </si>
  <si>
    <t>LOC_Os02g04630</t>
  </si>
  <si>
    <t>Os02g0138900</t>
  </si>
  <si>
    <t>Low affinity calcium antiporter CAX2.</t>
  </si>
  <si>
    <t>LOC_Os02g14980</t>
  </si>
  <si>
    <t>Os02g0247800</t>
  </si>
  <si>
    <t>Sodium/calcium exchanger membrane region domain containing protein.</t>
  </si>
  <si>
    <t>LOC_Os02g21009</t>
  </si>
  <si>
    <t>Os02g0314400</t>
  </si>
  <si>
    <t>Non-protein coding transcript, uncharacterized transcript.</t>
  </si>
  <si>
    <t>LOC_Os02g43110</t>
  </si>
  <si>
    <t>Os02g0644900</t>
  </si>
  <si>
    <t>Sodium/potassium/calcium exchanger 4 precursor (Na(+)/K(+)/Ca(2+)- exchange protein 4). Splice isoform 2.</t>
  </si>
  <si>
    <t>LOC_Os03g08230</t>
  </si>
  <si>
    <t>Os03g0180000</t>
  </si>
  <si>
    <t>LOC_Os03g45370</t>
  </si>
  <si>
    <t>Os03g0656500</t>
  </si>
  <si>
    <t>K-exchanger-like protein.</t>
  </si>
  <si>
    <t>LOC_Os03g27960</t>
  </si>
  <si>
    <t>Os03g0397400</t>
  </si>
  <si>
    <t>Low affinity calcium transporter CAX2 (Fragment).</t>
  </si>
  <si>
    <t>LOC_Os04g55940</t>
  </si>
  <si>
    <t>Os04g0653200</t>
  </si>
  <si>
    <t>LOC_Os05g51610</t>
  </si>
  <si>
    <t>Os05g0594200</t>
  </si>
  <si>
    <t>Calcium/proton exchanger superfamily protein.</t>
  </si>
  <si>
    <t>LOC_Os10g30070</t>
  </si>
  <si>
    <t>Os10g0436900</t>
  </si>
  <si>
    <t>LOC_Os11g01580</t>
  </si>
  <si>
    <t>Os11g0107266</t>
  </si>
  <si>
    <t>LOC_Os11g05070</t>
  </si>
  <si>
    <t>Os11g0148000</t>
  </si>
  <si>
    <t>LOC_Os11g43860</t>
  </si>
  <si>
    <t>Os11g0660000</t>
  </si>
  <si>
    <t>LOC_Os12g42910</t>
  </si>
  <si>
    <t>Os12g0624200</t>
  </si>
  <si>
    <t>LOC_Os02g36700</t>
  </si>
  <si>
    <t>Os02g0576600</t>
  </si>
  <si>
    <t>Sucrose transporter.</t>
  </si>
  <si>
    <t>LOC_Os02g58080</t>
  </si>
  <si>
    <t>Os02g0827200</t>
  </si>
  <si>
    <t>LOC_Os03g07170</t>
  </si>
  <si>
    <t>Os03g0168000</t>
  </si>
  <si>
    <t>LOC_Os03g07480</t>
  </si>
  <si>
    <t>Os03g0170900</t>
  </si>
  <si>
    <t>LOC_Os07g39010</t>
  </si>
  <si>
    <t>Os07g0578200</t>
  </si>
  <si>
    <t>LOC_Os10g26470</t>
  </si>
  <si>
    <t>Os10g0404500</t>
  </si>
  <si>
    <t>LOC_Os12g44380</t>
  </si>
  <si>
    <t>Os12g0641400</t>
  </si>
  <si>
    <t>LOC_Os02g38020</t>
  </si>
  <si>
    <t>Os02g0593500</t>
  </si>
  <si>
    <t>Phosphate transporter family protein.</t>
  </si>
  <si>
    <t>The Solute:Sodium Symporter (SSS) Family</t>
  </si>
  <si>
    <t>LOC_Os10g42960</t>
  </si>
  <si>
    <t>Os10g0580400</t>
  </si>
  <si>
    <t>Urea active transporter-like protein.</t>
  </si>
  <si>
    <t>LOC_Os01g45750</t>
  </si>
  <si>
    <t>Os01g0645200</t>
  </si>
  <si>
    <t>Bile acid:sodium symporter family protein.</t>
  </si>
  <si>
    <t>LOC_Os02g27490</t>
  </si>
  <si>
    <t>Os02g0475400</t>
  </si>
  <si>
    <t>LOC_Os02g32930</t>
  </si>
  <si>
    <t>Os02g0531200</t>
  </si>
  <si>
    <t>LOC_Os04g31210</t>
  </si>
  <si>
    <t>Os04g0381100</t>
  </si>
  <si>
    <t>LOC_Os09g34900</t>
  </si>
  <si>
    <t>Os09g0520600</t>
  </si>
  <si>
    <t>LOC_Os12g07270</t>
  </si>
  <si>
    <t>Os12g0170300</t>
  </si>
  <si>
    <t>LOC_Os01g04990</t>
  </si>
  <si>
    <t>Os01g0143100</t>
  </si>
  <si>
    <t>Mitochondrial brown fat uncoupling protein family protein.</t>
  </si>
  <si>
    <t>LOC_Os01g12470</t>
  </si>
  <si>
    <t>Os01g0224400</t>
  </si>
  <si>
    <t>Mitochondrial substrate carrier family protein.</t>
  </si>
  <si>
    <t>LOC_Os01g12520</t>
  </si>
  <si>
    <t>Os01g0225000</t>
  </si>
  <si>
    <t>LOC_Os01g16040</t>
  </si>
  <si>
    <t>Os01g0265200</t>
  </si>
  <si>
    <t>LOC_Os01g22600</t>
  </si>
  <si>
    <t>Os01g0329400</t>
  </si>
  <si>
    <t>LOC_Os01g32980</t>
  </si>
  <si>
    <t>Os01g0513200</t>
  </si>
  <si>
    <t>LOC_Os01g38990</t>
  </si>
  <si>
    <t>Os01g0571000</t>
  </si>
  <si>
    <t>LOC_Os01g51250</t>
  </si>
  <si>
    <t>Os01g0708900</t>
  </si>
  <si>
    <t>LOC_Os01g70800</t>
  </si>
  <si>
    <t>Os01g0934200</t>
  </si>
  <si>
    <t>LOC_Os01g73420</t>
  </si>
  <si>
    <t>Os01g0964900</t>
  </si>
  <si>
    <t>LOC_Os01g74640</t>
  </si>
  <si>
    <t>Os01g0978000</t>
  </si>
  <si>
    <t>Uncoupling protein.</t>
  </si>
  <si>
    <t>LOC_Os02g10740</t>
  </si>
  <si>
    <t>Os02g0201500</t>
  </si>
  <si>
    <t>LOC_Os02g10800</t>
  </si>
  <si>
    <t>Os02g0202400</t>
  </si>
  <si>
    <t>Brittle-1 protein, chloroplast precursor.</t>
  </si>
  <si>
    <t>LOC_Os02g13170</t>
  </si>
  <si>
    <t>Os02g0225000</t>
  </si>
  <si>
    <t>LOC_Os02g13300</t>
  </si>
  <si>
    <t>Os02g0226300</t>
  </si>
  <si>
    <t>LOC_Os02g44570</t>
  </si>
  <si>
    <t>Os02g0665200</t>
  </si>
  <si>
    <t>LOC_Os02g48720</t>
  </si>
  <si>
    <t>Os02g0718900</t>
  </si>
  <si>
    <t>ADP,ATP carrier protein, mitochondrial precursor (ADP/ATP translocase) (Adenine nucleotide translocator) (ANT).</t>
  </si>
  <si>
    <t>LOC_Os02g52860</t>
  </si>
  <si>
    <t>Os02g0767500</t>
  </si>
  <si>
    <t>Mitochondrial phosphate transporter.</t>
  </si>
  <si>
    <t>LOC_Os03g07890</t>
  </si>
  <si>
    <t>Os03g0175200</t>
  </si>
  <si>
    <t>Mitochondrial carrier protein family protein.</t>
  </si>
  <si>
    <t>LOC_Os03g09110</t>
  </si>
  <si>
    <t>Os03g0191100</t>
  </si>
  <si>
    <t>LOC_Os03g11510</t>
  </si>
  <si>
    <t>Os03g0213800</t>
  </si>
  <si>
    <t>LOC_Os03g15860</t>
  </si>
  <si>
    <t>Os03g0265300</t>
  </si>
  <si>
    <t>LOC_Os03g16080</t>
  </si>
  <si>
    <t>Os03g0267700</t>
  </si>
  <si>
    <t>Adenine nucleotide translocator 1 family protein.</t>
  </si>
  <si>
    <t>LOC_Os03g18160</t>
  </si>
  <si>
    <t>Os03g0292200</t>
  </si>
  <si>
    <t>LOC_Os03g18550</t>
  </si>
  <si>
    <t>Os03g0296800</t>
  </si>
  <si>
    <t>LOC_Os03g52430</t>
  </si>
  <si>
    <t>Os03g0734700</t>
  </si>
  <si>
    <t>LOC_Os03g54760</t>
  </si>
  <si>
    <t>Os03g0754800</t>
  </si>
  <si>
    <t>LOC_Os03g15690</t>
  </si>
  <si>
    <t>Os03g0263400</t>
  </si>
  <si>
    <t>Mitochondrial phosphate transporter (Fragment).</t>
  </si>
  <si>
    <t>LOC_Os04g37600</t>
  </si>
  <si>
    <t>Os04g0448800</t>
  </si>
  <si>
    <t>Phosphate carrier protein, mitochondrial precursor (PTP). Splice isoform B.</t>
  </si>
  <si>
    <t>LOC_Os04g44540</t>
  </si>
  <si>
    <t>Os04g0527500</t>
  </si>
  <si>
    <t>LOC_Os05g07900</t>
  </si>
  <si>
    <t>Os05g0171300</t>
  </si>
  <si>
    <t>LOC_Os05g11780</t>
  </si>
  <si>
    <t>Os05g0208000</t>
  </si>
  <si>
    <t>2-oxoglutarate/malate translocator.</t>
  </si>
  <si>
    <t>LOC_Os05g23720</t>
  </si>
  <si>
    <t>Os05g0302700</t>
  </si>
  <si>
    <t>ATP/ADP carrier protein.</t>
  </si>
  <si>
    <t>LOC_Os05g28870</t>
  </si>
  <si>
    <t>Os05g0357200</t>
  </si>
  <si>
    <t>LOC_Os05g29860</t>
  </si>
  <si>
    <t>Os05g0361900</t>
  </si>
  <si>
    <t>LOC_Os05g32630</t>
  </si>
  <si>
    <t>Os05g0392700</t>
  </si>
  <si>
    <t>LOC_Os05g46220</t>
  </si>
  <si>
    <t>Os05g0539600</t>
  </si>
  <si>
    <t>ADP/ATP carrier protein.</t>
  </si>
  <si>
    <t>LOC_Os05g50840</t>
  </si>
  <si>
    <t>Os05g0585900</t>
  </si>
  <si>
    <t>LOC_Os06g10810</t>
  </si>
  <si>
    <t>Os06g0210500</t>
  </si>
  <si>
    <t>LOC_Os06g40050</t>
  </si>
  <si>
    <t>Os06g0602700</t>
  </si>
  <si>
    <t>LOC_Os06g40200</t>
  </si>
  <si>
    <t>Os06g0604500</t>
  </si>
  <si>
    <t>LOC_Os07g19460</t>
  </si>
  <si>
    <t>Os07g0295000</t>
  </si>
  <si>
    <t>LOC_Os07g24060</t>
  </si>
  <si>
    <t>Os07g0422800</t>
  </si>
  <si>
    <t>LOC_Os08g29720</t>
  </si>
  <si>
    <t>Os08g0386800</t>
  </si>
  <si>
    <t>LOC_Os08g37370</t>
  </si>
  <si>
    <t>Os08g0478700</t>
  </si>
  <si>
    <t>Brain mitochondrial carrier protein-1 (BMCP-1) (Mitochondrial uncoupling protein 5) (UCP 5) (Solute carrier family 25, member 14).</t>
  </si>
  <si>
    <t>LOC_Os08g40850</t>
  </si>
  <si>
    <t>Os08g0520000</t>
  </si>
  <si>
    <t>LOC_Os09g27240</t>
  </si>
  <si>
    <t>Os09g0444700</t>
  </si>
  <si>
    <t>Mitochondrial carrier-like protein.</t>
  </si>
  <si>
    <t>LOC_Os09g28160</t>
  </si>
  <si>
    <t>Os09g0454600</t>
  </si>
  <si>
    <t>LOC_Os09g29050</t>
  </si>
  <si>
    <t>Os09g0465400</t>
  </si>
  <si>
    <t>Mitochondrial uncoupling protein (Fragment).</t>
  </si>
  <si>
    <t>LOC_Os09g32200</t>
  </si>
  <si>
    <t>Os09g0497000</t>
  </si>
  <si>
    <t>LOC_Os09g33470</t>
  </si>
  <si>
    <t>Os09g0508900</t>
  </si>
  <si>
    <t>LOC_Os09g38100</t>
  </si>
  <si>
    <t>Os09g0554000</t>
  </si>
  <si>
    <t>LOC_Os10g25830</t>
  </si>
  <si>
    <t>Os10g0397800</t>
  </si>
  <si>
    <t>LOC_Os10g42299</t>
  </si>
  <si>
    <t>Os10g0573800</t>
  </si>
  <si>
    <t>Mitochondrial carnitine/acylcarnitine carrier-like protein (A BOUT DE SOUFFLE) (Carnitine/acylcarnitine translocase-like protein) (CAC-like protein).</t>
  </si>
  <si>
    <t>LOC_Os11g01270</t>
  </si>
  <si>
    <t>Os11g0103700</t>
  </si>
  <si>
    <t>LOC_Os11g23170</t>
  </si>
  <si>
    <t>Os11g0423800</t>
  </si>
  <si>
    <t>Mitochondrial basic amino acid carrier.</t>
  </si>
  <si>
    <t>LOC_Os11g24450</t>
  </si>
  <si>
    <t>Os11g0432400</t>
  </si>
  <si>
    <t>LOC_Os11g43960</t>
  </si>
  <si>
    <t>Os11g0661300</t>
  </si>
  <si>
    <t>ADP/ATP translocase-like protein.</t>
  </si>
  <si>
    <t>LOC_Os11g48040</t>
  </si>
  <si>
    <t>LOC_Os12g01240</t>
  </si>
  <si>
    <t>Os12g0103000</t>
  </si>
  <si>
    <t>LOC_Os12g34870</t>
  </si>
  <si>
    <t>Os12g0533800</t>
  </si>
  <si>
    <t>LOC_Os01g11160</t>
  </si>
  <si>
    <t>Os01g0209800</t>
  </si>
  <si>
    <t>Cationic amino acid transporter (Fragment).</t>
  </si>
  <si>
    <t>LOC_Os01g42234</t>
  </si>
  <si>
    <t>Os01g0607200</t>
  </si>
  <si>
    <t>Amino acid permease subfamily protein.</t>
  </si>
  <si>
    <t>LOC_Os01g71700</t>
  </si>
  <si>
    <t>Os01g0945100</t>
  </si>
  <si>
    <t>Amino acid/polyamine transporter I family protein.</t>
  </si>
  <si>
    <t>LOC_Os01g71710</t>
  </si>
  <si>
    <t>Os01g0945200</t>
  </si>
  <si>
    <t>LOC_Os01g71720</t>
  </si>
  <si>
    <t>Os01g0945300</t>
  </si>
  <si>
    <t>LOC_Os01g71740</t>
  </si>
  <si>
    <t>Os01g0945600</t>
  </si>
  <si>
    <t>LOC_Os01g71760</t>
  </si>
  <si>
    <t>Os01g0945700</t>
  </si>
  <si>
    <t>LOC_Os02g43860</t>
  </si>
  <si>
    <t>Os02g0655700</t>
  </si>
  <si>
    <t>LOC_Os02g47210</t>
  </si>
  <si>
    <t>Os02g0700500</t>
  </si>
  <si>
    <t>LOC_Os03g25840</t>
  </si>
  <si>
    <t>LOC_Os03g25820</t>
  </si>
  <si>
    <t>Os03g0374900</t>
  </si>
  <si>
    <t>LOC_Os03g25869</t>
  </si>
  <si>
    <t>Os03g0375300</t>
  </si>
  <si>
    <t>LOC_Os03g25920</t>
  </si>
  <si>
    <t>Os03g0375900</t>
  </si>
  <si>
    <t>LOC_Os03g37984</t>
  </si>
  <si>
    <t>Os03g0576900</t>
  </si>
  <si>
    <t>LOC_Os03g43970</t>
  </si>
  <si>
    <t>Os03g0641200</t>
  </si>
  <si>
    <t>LOC_Os03g43980</t>
  </si>
  <si>
    <t>LOC_Os03g45170</t>
  </si>
  <si>
    <t>Os03g0654400</t>
  </si>
  <si>
    <t>Cationic amino acid transporter-like protein.</t>
  </si>
  <si>
    <t>LOC_Os04g35540</t>
  </si>
  <si>
    <t>Os04g0435100</t>
  </si>
  <si>
    <t>LOC_Os04g45950</t>
  </si>
  <si>
    <t>Os04g0543600</t>
  </si>
  <si>
    <t>LOC_Os06g34830</t>
  </si>
  <si>
    <t>Os06g0539400</t>
  </si>
  <si>
    <t>LOC_Os08g41370</t>
  </si>
  <si>
    <t>Os08g0525400</t>
  </si>
  <si>
    <t>LOC_Os10g30090</t>
  </si>
  <si>
    <t>Os10g0437100</t>
  </si>
  <si>
    <t>LOC_Os11g05690</t>
  </si>
  <si>
    <t>Os11g0155500</t>
  </si>
  <si>
    <t>LOC_Os12g06060</t>
  </si>
  <si>
    <t>Os12g0156866</t>
  </si>
  <si>
    <t>LOC_Os12g39080</t>
  </si>
  <si>
    <t>Os12g0580400</t>
  </si>
  <si>
    <t>LOC_Os12g41890</t>
  </si>
  <si>
    <t>Os12g0613100</t>
  </si>
  <si>
    <t>LOC_Os12g42850</t>
  </si>
  <si>
    <t>Os12g0623500</t>
  </si>
  <si>
    <t>LOC_Os01g19850</t>
  </si>
  <si>
    <t>Os01g0304100</t>
  </si>
  <si>
    <t>Cation-chloride co-transporter.</t>
  </si>
  <si>
    <t>LOC_Os08g23440</t>
  </si>
  <si>
    <t>Os08g0323700</t>
  </si>
  <si>
    <t>LOC_Os01g08020</t>
  </si>
  <si>
    <t>Os01g0175700</t>
  </si>
  <si>
    <t>HCO3-transporter domain containing protein.</t>
  </si>
  <si>
    <t>LOC_Os05g08430</t>
  </si>
  <si>
    <t>Os05g0176800</t>
  </si>
  <si>
    <t>LOC_Os12g37840</t>
  </si>
  <si>
    <t>Os12g0566000</t>
  </si>
  <si>
    <t>LOC_Os05g05590</t>
  </si>
  <si>
    <t>Os05g0148600</t>
  </si>
  <si>
    <t>Na/H antiporter.</t>
  </si>
  <si>
    <t>LOC_Os06g21360</t>
  </si>
  <si>
    <t>Os06g0318500</t>
  </si>
  <si>
    <t>LOC_Os07g47100</t>
  </si>
  <si>
    <t>Os07g0666900</t>
  </si>
  <si>
    <t>Na/H antiporter Nhx1.</t>
  </si>
  <si>
    <t>LOC_Os09g11450</t>
  </si>
  <si>
    <t>Os09g0286400</t>
  </si>
  <si>
    <t>Sodium/hydrogen exchanger family protein.</t>
  </si>
  <si>
    <t>LOC_Os09g30446</t>
  </si>
  <si>
    <t>Os09g0482620</t>
  </si>
  <si>
    <t>LOC_Os11g42790</t>
  </si>
  <si>
    <t>Os11g0648000</t>
  </si>
  <si>
    <t>Sodium/hydrogen exchanger subfamily protein.</t>
  </si>
  <si>
    <t>LOC_Os12g44360</t>
  </si>
  <si>
    <t>Os12g0641100</t>
  </si>
  <si>
    <t>LOC_Os01g60140</t>
  </si>
  <si>
    <t>Os01g0817400</t>
  </si>
  <si>
    <t>LOC_Os02g58660</t>
  </si>
  <si>
    <t>Os02g0833500</t>
  </si>
  <si>
    <t>LOC_Os03g61290</t>
  </si>
  <si>
    <t>Os03g0828600</t>
  </si>
  <si>
    <t>LOC_Os03g03590</t>
  </si>
  <si>
    <t>Os03g0127900</t>
  </si>
  <si>
    <t>LOC_Os04g58620</t>
  </si>
  <si>
    <t>Os04g0682800</t>
  </si>
  <si>
    <t>Potassium efflux system protein family protein.</t>
  </si>
  <si>
    <t>LOC_Os05g02240</t>
  </si>
  <si>
    <t>Os05g0113300</t>
  </si>
  <si>
    <t>LOC_Os05g19500</t>
  </si>
  <si>
    <t>Os05g0276100</t>
  </si>
  <si>
    <t>Na+/H+ exchangeing protein-like.</t>
  </si>
  <si>
    <t>LOC_Os05g31730</t>
  </si>
  <si>
    <t>Os05g0382200</t>
  </si>
  <si>
    <t>LOC_Os05g39600</t>
  </si>
  <si>
    <t>Os05g0473401</t>
  </si>
  <si>
    <t>LOC_Os05g40650</t>
  </si>
  <si>
    <t>Os05g0485000</t>
  </si>
  <si>
    <t>LOC_Os06g36590</t>
  </si>
  <si>
    <t>Os06g0561200</t>
  </si>
  <si>
    <t>Potassium/proton antiporter-like protein.</t>
  </si>
  <si>
    <t>LOC_Os08g02450</t>
  </si>
  <si>
    <t>Os08g0117800</t>
  </si>
  <si>
    <t>LOC_Os08g43690</t>
  </si>
  <si>
    <t>Os08g0550600</t>
  </si>
  <si>
    <t>LOC_Os09g37300</t>
  </si>
  <si>
    <t>Os09g0545000</t>
  </si>
  <si>
    <t>LOC_Os11g01820</t>
  </si>
  <si>
    <t>Os11g0109400</t>
  </si>
  <si>
    <t>LOC_Os11g03070</t>
  </si>
  <si>
    <t>Os11g0123600</t>
  </si>
  <si>
    <t>LOC_Os12g01820</t>
  </si>
  <si>
    <t>Os12g0109100</t>
  </si>
  <si>
    <t>LOC_Os12g02840</t>
  </si>
  <si>
    <t>Os12g0121600</t>
  </si>
  <si>
    <t>LOC_Os12g42200</t>
  </si>
  <si>
    <t>Os12g0616500</t>
  </si>
  <si>
    <t>LOC_Os12g44300</t>
  </si>
  <si>
    <t>Os12g0640500</t>
  </si>
  <si>
    <t>Na+/H+ antiporter-like protein.</t>
  </si>
  <si>
    <t>LOC_Os01g20160</t>
  </si>
  <si>
    <t>Os01g0307500</t>
  </si>
  <si>
    <t>Cation transporter family protein.</t>
  </si>
  <si>
    <t>LOC_Os01g34850</t>
  </si>
  <si>
    <t>Os01g0532600</t>
  </si>
  <si>
    <t>HKT1.</t>
  </si>
  <si>
    <t>LOC_Os02g07830</t>
  </si>
  <si>
    <t>Os02g0175000</t>
  </si>
  <si>
    <t>LOC_Os04g51820</t>
  </si>
  <si>
    <t>Os04g0607500</t>
  </si>
  <si>
    <t>LOC_Os04g51830</t>
  </si>
  <si>
    <t>Os04g0607600</t>
  </si>
  <si>
    <t>LOC_Os06g48800</t>
  </si>
  <si>
    <t>Os06g0701600</t>
  </si>
  <si>
    <t>LOC_Os06g48810</t>
  </si>
  <si>
    <t>Os06g0701700</t>
  </si>
  <si>
    <t>HKT-type transporter (Sodium ion transporter).</t>
  </si>
  <si>
    <t>LOC_Os02g44680</t>
  </si>
  <si>
    <t>Os02g0666700</t>
  </si>
  <si>
    <t>Permease for cytosine/purines, uracil, thiamine, allantoin family protein.</t>
  </si>
  <si>
    <t>LOC_Os01g62070</t>
  </si>
  <si>
    <t>Os01g0837800</t>
  </si>
  <si>
    <t>Cation diffusion facilitator 8.</t>
  </si>
  <si>
    <t>LOC_Os01g03914</t>
  </si>
  <si>
    <t>Os01g0130000</t>
  </si>
  <si>
    <t>Cation efflux protein family protein.</t>
  </si>
  <si>
    <t>LOC_Os02g53490</t>
  </si>
  <si>
    <t>Os02g0775100</t>
  </si>
  <si>
    <t>LOC_Os02g58580</t>
  </si>
  <si>
    <t>Os02g0832700</t>
  </si>
  <si>
    <t>LOC_Os03g12530</t>
  </si>
  <si>
    <t>Os03g0226400</t>
  </si>
  <si>
    <t>LOC_Os04g23180</t>
  </si>
  <si>
    <t>Os04g0298200</t>
  </si>
  <si>
    <t>LOC_Os05g03780</t>
  </si>
  <si>
    <t>Os05g0128400</t>
  </si>
  <si>
    <t>Metal tolerance protein 1.</t>
  </si>
  <si>
    <t>LOC_Os05g38670</t>
  </si>
  <si>
    <t>Os05g0461900</t>
  </si>
  <si>
    <t>LOC_Os08g32650</t>
  </si>
  <si>
    <t>Os08g0422200</t>
  </si>
  <si>
    <t>LOC_Os01g55500</t>
  </si>
  <si>
    <t>Os01g0759900</t>
  </si>
  <si>
    <t>Permease 1.</t>
  </si>
  <si>
    <t>LOC_Os01g63870</t>
  </si>
  <si>
    <t>Os01g0857500</t>
  </si>
  <si>
    <t>LOC_Os02g50820</t>
  </si>
  <si>
    <t>Os02g0741800</t>
  </si>
  <si>
    <t>LOC_Os03g48810</t>
  </si>
  <si>
    <t>Os03g0694500</t>
  </si>
  <si>
    <t>LOC_Os03g60880</t>
  </si>
  <si>
    <t>Os03g0823800</t>
  </si>
  <si>
    <t>Xanthine/uracil/vitamin C permease family protein.</t>
  </si>
  <si>
    <t>LOC_Os05g26840</t>
  </si>
  <si>
    <t>Os05g0332600</t>
  </si>
  <si>
    <t>LOC_Os05g33450</t>
  </si>
  <si>
    <t>LOC_Os07g30810</t>
  </si>
  <si>
    <t>Os07g0490500</t>
  </si>
  <si>
    <t>LOC_Os08g28170</t>
  </si>
  <si>
    <t>Os08g0369000</t>
  </si>
  <si>
    <t>LOC_Os08g32500</t>
  </si>
  <si>
    <t>Os08g0420600</t>
  </si>
  <si>
    <t>LOC_Os09g15170</t>
  </si>
  <si>
    <t>Os09g0320400</t>
  </si>
  <si>
    <t>LOC_Os09g21340</t>
  </si>
  <si>
    <t>Os09g0381100</t>
  </si>
  <si>
    <t>LOC_Os11g24060</t>
  </si>
  <si>
    <t>Os11g0427700</t>
  </si>
  <si>
    <t>LOC_Os12g39420</t>
  </si>
  <si>
    <t>Os12g0583900</t>
  </si>
  <si>
    <t>Permease.</t>
  </si>
  <si>
    <t>LOC_Os03g14910</t>
  </si>
  <si>
    <t>Os03g0254200</t>
  </si>
  <si>
    <t>LOC_Os07g12330</t>
  </si>
  <si>
    <t>Os07g0225100</t>
  </si>
  <si>
    <t>Aromatic amino acid permease family protein.</t>
  </si>
  <si>
    <t>LOC_Os07g46780</t>
  </si>
  <si>
    <t>Os07g0662800</t>
  </si>
  <si>
    <t>LOC_Os07g29610</t>
  </si>
  <si>
    <t>Os07g0479200</t>
  </si>
  <si>
    <t>SL15-like (Fragment).</t>
  </si>
  <si>
    <t>LOC_Os12g18110</t>
  </si>
  <si>
    <t>Os12g0278700</t>
  </si>
  <si>
    <t>Cystinosin homolog.</t>
  </si>
  <si>
    <t>LOC_Os02g57620</t>
  </si>
  <si>
    <t>Os02g0822100</t>
  </si>
  <si>
    <t>Arsenical pump membrane protein family protein.</t>
  </si>
  <si>
    <t>LOC_Os03g01700</t>
  </si>
  <si>
    <t>Os03g0107300</t>
  </si>
  <si>
    <t>LOC_Os03g05390</t>
  </si>
  <si>
    <t>Os03g0147400</t>
  </si>
  <si>
    <t>LOC_Os08g37600</t>
  </si>
  <si>
    <t>Os08g0481800</t>
  </si>
  <si>
    <t>Plastidic general dicarboxylate transporter.</t>
  </si>
  <si>
    <t>LOC_Os08g39370</t>
  </si>
  <si>
    <t>Os08g0503700</t>
  </si>
  <si>
    <t>Sodium/sulphate symporter family protein.</t>
  </si>
  <si>
    <t>LOC_Os09g29430</t>
  </si>
  <si>
    <t>Os09g0470000</t>
  </si>
  <si>
    <t>LOC_Os09g31130</t>
  </si>
  <si>
    <t>Os09g0484900</t>
  </si>
  <si>
    <t>Sodium-dicarboxylate cotransporter-like.</t>
  </si>
  <si>
    <t>LOC_Os10g31040</t>
  </si>
  <si>
    <t>Os10g0447900</t>
  </si>
  <si>
    <t>LOC_Os10g39980</t>
  </si>
  <si>
    <t>Os10g0547500</t>
  </si>
  <si>
    <t>LOC_Os12g33080</t>
  </si>
  <si>
    <t>Os12g0515400</t>
  </si>
  <si>
    <t>Plastidic 2-oxoglutarate/malate transporter.</t>
  </si>
  <si>
    <t>LOC_Os01g50860</t>
  </si>
  <si>
    <t>Os01g0704700</t>
  </si>
  <si>
    <t>Chloride channel protein CLC-e (AtCLC-e).</t>
  </si>
  <si>
    <t>LOC_Os01g65500</t>
  </si>
  <si>
    <t>Os01g0876100</t>
  </si>
  <si>
    <t>LOC_Os02g35190</t>
  </si>
  <si>
    <t>Os02g0558100</t>
  </si>
  <si>
    <t>Chloride channel (Fragment).</t>
  </si>
  <si>
    <t>LOC_Os02g48880</t>
  </si>
  <si>
    <t>Os02g0720700</t>
  </si>
  <si>
    <t>Cl- channel, voltage gated family protein.</t>
  </si>
  <si>
    <t>LOC_Os03g48940</t>
  </si>
  <si>
    <t>Os03g0695700</t>
  </si>
  <si>
    <t>Chloride channel protein CLC-d (AtCLC-d).</t>
  </si>
  <si>
    <t>LOC_Os04g55210</t>
  </si>
  <si>
    <t>Os04g0644800</t>
  </si>
  <si>
    <t>LOC_Os08g20570</t>
  </si>
  <si>
    <t>Os08g0300300</t>
  </si>
  <si>
    <t>C1C-Nt1 protein.</t>
  </si>
  <si>
    <t>LOC_Os08g38980</t>
  </si>
  <si>
    <t>Os08g0499200</t>
  </si>
  <si>
    <t>LOC_Os12g25200</t>
  </si>
  <si>
    <t>Os12g0438600</t>
  </si>
  <si>
    <t>Chloride channel protein CLC-a (AtCLC-a).</t>
  </si>
  <si>
    <t>LOC_Os01g74110</t>
  </si>
  <si>
    <t>Os01g0972200</t>
  </si>
  <si>
    <t>Zinc transporter 2 precursor (ZRT/IRT-like protein 2).</t>
  </si>
  <si>
    <t>LOC_Os02g10230</t>
  </si>
  <si>
    <t>Os02g0196000</t>
  </si>
  <si>
    <t>Zinc transporter ZIP family protein.</t>
  </si>
  <si>
    <t>LOC_Os03g29850</t>
  </si>
  <si>
    <t>Os03g0411800</t>
  </si>
  <si>
    <t>Zinc transporter 11 precursor (ZRT/IRT-like protein 11).</t>
  </si>
  <si>
    <t>LOC_Os03g46454</t>
  </si>
  <si>
    <t>Os03g0667300</t>
  </si>
  <si>
    <t>Fe(II) transport protein 1 precursor (Iron-regulated transporter 1).</t>
  </si>
  <si>
    <t>LOC_Os03g46470</t>
  </si>
  <si>
    <t>Os03g0667500</t>
  </si>
  <si>
    <t>Iron-regulated transporter 1.</t>
  </si>
  <si>
    <t>LOC_Os04g52310</t>
  </si>
  <si>
    <t>Os04g0613000</t>
  </si>
  <si>
    <t>Zinc transporter 1 precursor (ZRT/IRT-like protein 1).</t>
  </si>
  <si>
    <t>LOC_Os05g07210</t>
  </si>
  <si>
    <t>Os05g0164800</t>
  </si>
  <si>
    <t>Zinc transporter 6, chloroplast precursor (ZRT/IRT-like protein 6).</t>
  </si>
  <si>
    <t>LOC_Os05g10940</t>
  </si>
  <si>
    <t>Os05g0198400</t>
  </si>
  <si>
    <t>Zinc transporter 4, chloroplast precursor (ZRT/IRT-like protein 4).</t>
  </si>
  <si>
    <t>LOC_Os05g25194</t>
  </si>
  <si>
    <t>Os05g0316100</t>
  </si>
  <si>
    <t>LOC_Os05g39540</t>
  </si>
  <si>
    <t>Os05g0472400</t>
  </si>
  <si>
    <t>Zinc transporter ZIP1 (Fragment).</t>
  </si>
  <si>
    <t>LOC_Os05g39550</t>
  </si>
  <si>
    <t>LOC_Os05g39560</t>
  </si>
  <si>
    <t>Os05g0472700</t>
  </si>
  <si>
    <t>Zinc transporter protein ZIP1.</t>
  </si>
  <si>
    <t>LOC_Os06g37010</t>
  </si>
  <si>
    <t>Os06g0566300</t>
  </si>
  <si>
    <t>LOC_Os07g12890</t>
  </si>
  <si>
    <t>Os07g0232800</t>
  </si>
  <si>
    <t>LOC_Os08g01030</t>
  </si>
  <si>
    <t>Os08g0100200</t>
  </si>
  <si>
    <t>LOC_Os08g10630</t>
  </si>
  <si>
    <t>Os08g0207500</t>
  </si>
  <si>
    <t>LOC_Os08g36420</t>
  </si>
  <si>
    <t>Os08g0467400</t>
  </si>
  <si>
    <t>LOC_Os08g42170</t>
  </si>
  <si>
    <t>LOC_Os05g05200</t>
  </si>
  <si>
    <t>Os05g0144000</t>
  </si>
  <si>
    <t>Membrane bound O-acyl transferase, MBOAT family protein.</t>
  </si>
  <si>
    <t>LOC_Os03g06090</t>
  </si>
  <si>
    <t>Os03g0156700</t>
  </si>
  <si>
    <t>High-affinity nickel-transporter family protein.</t>
  </si>
  <si>
    <t>LOC_Os06g02580</t>
  </si>
  <si>
    <t>Os06g0116400</t>
  </si>
  <si>
    <t>The Sulfate Permease (SulP) Family</t>
  </si>
  <si>
    <t>LOC_Os01g41050</t>
  </si>
  <si>
    <t>Os01g0593700</t>
  </si>
  <si>
    <t>LOC_Os01g45830</t>
  </si>
  <si>
    <t>Os01g0645900</t>
  </si>
  <si>
    <t>LOC_Os01g52130</t>
  </si>
  <si>
    <t>Os01g0719300</t>
  </si>
  <si>
    <t>Sulfate transporter 3.1 (AST12) (AtST1).</t>
  </si>
  <si>
    <t>LOC_Os03g06520</t>
  </si>
  <si>
    <t>Os03g0161200</t>
  </si>
  <si>
    <t>LOC_Os03g09930</t>
  </si>
  <si>
    <t>Os03g0195300</t>
  </si>
  <si>
    <t>Low affinity sulphate transporter 3.</t>
  </si>
  <si>
    <t>LOC_Os03g09940</t>
  </si>
  <si>
    <t>Os03g0195500</t>
  </si>
  <si>
    <t>Sulfate permease (Fragment).</t>
  </si>
  <si>
    <t>LOC_Os03g09970</t>
  </si>
  <si>
    <t>Os03g0195800</t>
  </si>
  <si>
    <t>High affinity sulphate transporter.</t>
  </si>
  <si>
    <t>LOC_Os03g09980</t>
  </si>
  <si>
    <t>Os03g0196000</t>
  </si>
  <si>
    <t>Sulfate transporter ST1.</t>
  </si>
  <si>
    <t>LOC_Os04g55800</t>
  </si>
  <si>
    <t>Os04g0652400</t>
  </si>
  <si>
    <t>Sulphate transporter protein.</t>
  </si>
  <si>
    <t>LOC_Os06g05160</t>
  </si>
  <si>
    <t>Os06g0143700</t>
  </si>
  <si>
    <t>Sulphate anion transporter family protein.</t>
  </si>
  <si>
    <t>LOC_Os08g01120</t>
  </si>
  <si>
    <t>Os08g0101500</t>
  </si>
  <si>
    <t>LOC_Os08g31410</t>
  </si>
  <si>
    <t>Os08g0406400</t>
  </si>
  <si>
    <t>Sulfate transporter (Fragment).</t>
  </si>
  <si>
    <t>LOC_Os09g06499</t>
  </si>
  <si>
    <t>Os09g0240500</t>
  </si>
  <si>
    <t>Sulfate transporter 4.1, chloroplast precursor (AST82).</t>
  </si>
  <si>
    <t>LOC_Os10g28440</t>
  </si>
  <si>
    <t>Os10g0420400</t>
  </si>
  <si>
    <t>Sulfate transporter.</t>
  </si>
  <si>
    <t>LOC_Os01g31870</t>
  </si>
  <si>
    <t>Os01g0503400</t>
  </si>
  <si>
    <t>Root-specific metal transporter.</t>
  </si>
  <si>
    <t>LOC_Os01g53210</t>
  </si>
  <si>
    <t>Os01g0733001</t>
  </si>
  <si>
    <t>LOC_Os02g03900</t>
  </si>
  <si>
    <t>Os02g0131800</t>
  </si>
  <si>
    <t>LOC_Os03g11010</t>
  </si>
  <si>
    <t>Os03g0208500</t>
  </si>
  <si>
    <t>LOC_Os03g41070</t>
  </si>
  <si>
    <t>LOC_Os03g41064</t>
  </si>
  <si>
    <t>Os03g0607400</t>
  </si>
  <si>
    <t>Natural resistance-associated macrophage protein family protein.</t>
  </si>
  <si>
    <t>LOC_Os03g49400</t>
  </si>
  <si>
    <t>Os03g0700800</t>
  </si>
  <si>
    <t>EIN2.</t>
  </si>
  <si>
    <t>LOC_Os06g46310</t>
  </si>
  <si>
    <t>Os06g0676000</t>
  </si>
  <si>
    <t>Metal transporter Nramp1 (AtNramp1).</t>
  </si>
  <si>
    <t>LOC_Os07g06130</t>
  </si>
  <si>
    <t>Os07g0155600</t>
  </si>
  <si>
    <t>LOC_Os07g06190</t>
  </si>
  <si>
    <t>Os07g0156732</t>
  </si>
  <si>
    <t>LOC_Os07g06300</t>
  </si>
  <si>
    <t>Os07g0157000</t>
  </si>
  <si>
    <t>LOC_Os07g15370</t>
  </si>
  <si>
    <t>Os07g0257200</t>
  </si>
  <si>
    <t>OsNramp1 (Integral membrane protein).</t>
  </si>
  <si>
    <t>LOC_Os07g15460</t>
  </si>
  <si>
    <t>Os07g0258400</t>
  </si>
  <si>
    <t>Metal transporter Nramp6 (AtNramp6).</t>
  </si>
  <si>
    <t>LOC_Os12g39180</t>
  </si>
  <si>
    <t>Os12g0581600</t>
  </si>
  <si>
    <t>LOC_Os07g37100</t>
  </si>
  <si>
    <t>Os07g0557100</t>
  </si>
  <si>
    <t>Delayed-early response protein/equilibrative nucleoside transporter family protein.</t>
  </si>
  <si>
    <t>LOC_Os07g37110</t>
  </si>
  <si>
    <t>Os07g0557200</t>
  </si>
  <si>
    <t>LOC_Os07g37130</t>
  </si>
  <si>
    <t>Os07g0557400</t>
  </si>
  <si>
    <t>LOC_Os08g10450</t>
  </si>
  <si>
    <t>Os08g0205200</t>
  </si>
  <si>
    <t>LOC_Os04g47590</t>
  </si>
  <si>
    <t>Os04g0563801</t>
  </si>
  <si>
    <t>LOC_Os08g40180</t>
  </si>
  <si>
    <t>Os08g0512700</t>
  </si>
  <si>
    <t>3-hydroxy-3-methylglutaryl coenzyme A reductase (EC 1.1.1.34) (Fragment).</t>
  </si>
  <si>
    <t>LOC_Os09g31970</t>
  </si>
  <si>
    <t>Os09g0492700</t>
  </si>
  <si>
    <t>3-hydroxy-3-methylglutaryl-coenzyme A reductase 1 (EC 1.1.1.34) (HMG- CoA reductase 1) (HMGR1).</t>
  </si>
  <si>
    <t>LOC_Os09g02214</t>
  </si>
  <si>
    <t>Os09g0109800</t>
  </si>
  <si>
    <t>LOC_Os01g31680</t>
  </si>
  <si>
    <t>Os01g0501700</t>
  </si>
  <si>
    <t>OsTATC protein.</t>
  </si>
  <si>
    <t>LOC_Os03g43430</t>
  </si>
  <si>
    <t>Os03g0634000</t>
  </si>
  <si>
    <t>THA4.</t>
  </si>
  <si>
    <t>LOC_Os11g37130</t>
  </si>
  <si>
    <t>Os11g0580800</t>
  </si>
  <si>
    <t>Bacterial sec-independent translocation protein mttA/Hcf106 family protein.</t>
  </si>
  <si>
    <t>LOC_Os01g31980</t>
  </si>
  <si>
    <t>Os01g0504500</t>
  </si>
  <si>
    <t>Multi antimicrobial extrusion protein MatE family protein.</t>
  </si>
  <si>
    <t>LOC_Os01g49120</t>
  </si>
  <si>
    <t>Os01g0684900</t>
  </si>
  <si>
    <t>LOC_Os01g56050</t>
  </si>
  <si>
    <t>Os01g0766000</t>
  </si>
  <si>
    <t>LOC_Os01g69010</t>
  </si>
  <si>
    <t>Os01g0919100</t>
  </si>
  <si>
    <t>LOC_Os02g02980</t>
  </si>
  <si>
    <t>Os02g0122200</t>
  </si>
  <si>
    <t>LOC_Os02g45380</t>
  </si>
  <si>
    <t>Os02g0676400</t>
  </si>
  <si>
    <t>LOC_Os02g57580</t>
  </si>
  <si>
    <t>LOC_Os02g57570</t>
  </si>
  <si>
    <t>Os02g0821600</t>
  </si>
  <si>
    <t>LOC_Os03g08900</t>
  </si>
  <si>
    <t>Os03g0188100</t>
  </si>
  <si>
    <t>LOC_Os03g08910</t>
  </si>
  <si>
    <t>LOC_Os03g11734</t>
  </si>
  <si>
    <t>Os03g0216700</t>
  </si>
  <si>
    <t>LOC_Os03g12790</t>
  </si>
  <si>
    <t>LOC_Os03g37411</t>
  </si>
  <si>
    <t>Os03g0570800</t>
  </si>
  <si>
    <t>LOC_Os03g37470</t>
  </si>
  <si>
    <t>Os03g0571700</t>
  </si>
  <si>
    <t>TRANSPARENT TESTA 12 protein.</t>
  </si>
  <si>
    <t>LOC_Os03g37490</t>
  </si>
  <si>
    <t>Os03g0571900</t>
  </si>
  <si>
    <t>LOC_Os03g37640</t>
  </si>
  <si>
    <t>Os03g0572900</t>
  </si>
  <si>
    <t>LOC_Os03g42830</t>
  </si>
  <si>
    <t>Os03g0626700</t>
  </si>
  <si>
    <t>LOC_Os03g62270</t>
  </si>
  <si>
    <t>Os03g0839200</t>
  </si>
  <si>
    <t>LOC_Os03g64150</t>
  </si>
  <si>
    <t>Os03g0858800</t>
  </si>
  <si>
    <t>LOC_Os04g30490</t>
  </si>
  <si>
    <t>Os04g0373400</t>
  </si>
  <si>
    <t>LOC_Os04g48290</t>
  </si>
  <si>
    <t>Os04g0571600</t>
  </si>
  <si>
    <t>LOC_Os05g48040</t>
  </si>
  <si>
    <t>Os05g0554000</t>
  </si>
  <si>
    <t>LOC_Os06g29950</t>
  </si>
  <si>
    <t>Os06g0495100</t>
  </si>
  <si>
    <t>LOC_Os06g29994</t>
  </si>
  <si>
    <t>Os06g0495500</t>
  </si>
  <si>
    <t>LOC_Os06g36330</t>
  </si>
  <si>
    <t>Os06g0558300</t>
  </si>
  <si>
    <t>LOC_Os06g49310</t>
  </si>
  <si>
    <t>Os06g0707100</t>
  </si>
  <si>
    <t>LOC_Os07g01750</t>
  </si>
  <si>
    <t>Os07g0108200</t>
  </si>
  <si>
    <t>LOC_Os07g31884</t>
  </si>
  <si>
    <t>Os07g0502200</t>
  </si>
  <si>
    <t>LOC_Os07g33310</t>
  </si>
  <si>
    <t>Os07g0516600</t>
  </si>
  <si>
    <t>LOC_Os08g37432</t>
  </si>
  <si>
    <t>Os08g0480000</t>
  </si>
  <si>
    <t>LOC_Os08g43250</t>
  </si>
  <si>
    <t>Os08g0545900</t>
  </si>
  <si>
    <t>LOC_Os08g43654</t>
  </si>
  <si>
    <t>Os08g0550200</t>
  </si>
  <si>
    <t>LOC_Os08g44870</t>
  </si>
  <si>
    <t>Os08g0562800</t>
  </si>
  <si>
    <t>LOC_Os09g29284</t>
  </si>
  <si>
    <t>Os09g0468000</t>
  </si>
  <si>
    <t>LOC_Os09g35600</t>
  </si>
  <si>
    <t>Os09g0524300</t>
  </si>
  <si>
    <t>LOC_Os09g37610</t>
  </si>
  <si>
    <t>Os09g0548300</t>
  </si>
  <si>
    <t>LOC_Os10g11354</t>
  </si>
  <si>
    <t>Os10g0190900</t>
  </si>
  <si>
    <t>LOC_Os10g11860</t>
  </si>
  <si>
    <t>Os10g0195000</t>
  </si>
  <si>
    <t>LOC_Os10g13940</t>
  </si>
  <si>
    <t>Os10g0206800</t>
  </si>
  <si>
    <t>LOC_Os10g20350</t>
  </si>
  <si>
    <t>Os10g0344000</t>
  </si>
  <si>
    <t>LOC_Os10g20390</t>
  </si>
  <si>
    <t>LOC_Os10g20380</t>
  </si>
  <si>
    <t>Os10g0344500</t>
  </si>
  <si>
    <t>LOC_Os10g20450</t>
  </si>
  <si>
    <t>Os10g0344900</t>
  </si>
  <si>
    <t>LOC_Os10g20470</t>
  </si>
  <si>
    <t>Os10g0345100</t>
  </si>
  <si>
    <t>LOC_Os10g37920</t>
  </si>
  <si>
    <t>Os10g0523200</t>
  </si>
  <si>
    <t>LOC_Os11g03240</t>
  </si>
  <si>
    <t>Os11g0126100</t>
  </si>
  <si>
    <t>LOC_Os11g03484</t>
  </si>
  <si>
    <t>Os11g0129000</t>
  </si>
  <si>
    <t>LOC_Os11g03500</t>
  </si>
  <si>
    <t>Os11g0129200</t>
  </si>
  <si>
    <t>LOC_Os12g01580</t>
  </si>
  <si>
    <t>Os12g0106600</t>
  </si>
  <si>
    <t>LOC_Os12g03230</t>
  </si>
  <si>
    <t>Os12g0125800</t>
  </si>
  <si>
    <t>LOC_Os12g03240</t>
  </si>
  <si>
    <t>LOC_Os12g03260</t>
  </si>
  <si>
    <t>Os12g0126000</t>
  </si>
  <si>
    <t>LOC_Os12g06050</t>
  </si>
  <si>
    <t>Os12g0156700</t>
  </si>
  <si>
    <t>LOC_Os12g25160</t>
  </si>
  <si>
    <t>Os12g0438250</t>
  </si>
  <si>
    <t>LOC_Os12g36660</t>
  </si>
  <si>
    <t>Os12g0552600</t>
  </si>
  <si>
    <t>LOC_Os12g42130</t>
  </si>
  <si>
    <t>Os12g0615700</t>
  </si>
  <si>
    <t>LOC_Os12g03200</t>
  </si>
  <si>
    <t>Os12g0125500</t>
  </si>
  <si>
    <t>LOC_Os01g09290</t>
  </si>
  <si>
    <t>LOC_Os01g13710</t>
  </si>
  <si>
    <t>Os01g0238700</t>
  </si>
  <si>
    <t>Oligopeptide transporter OPT superfamily protein.</t>
  </si>
  <si>
    <t>LOC_Os01g43940</t>
  </si>
  <si>
    <t>Os01g0630200</t>
  </si>
  <si>
    <t>LOC_Os01g61390</t>
  </si>
  <si>
    <t>Os01g0829900</t>
  </si>
  <si>
    <t>LOC_Os02g02450</t>
  </si>
  <si>
    <t>Os02g0116300</t>
  </si>
  <si>
    <t>LOC_Os02g02460</t>
  </si>
  <si>
    <t>Os02g0116400</t>
  </si>
  <si>
    <t>LOC_Os02g42220</t>
  </si>
  <si>
    <t>Os02g0633300</t>
  </si>
  <si>
    <t>EspB-like protein.</t>
  </si>
  <si>
    <t>LOC_Os02g43370</t>
  </si>
  <si>
    <t>Os02g0649900</t>
  </si>
  <si>
    <t>Iron-phytosiderophore transporter protein yellow stripe 1.</t>
  </si>
  <si>
    <t>LOC_Os02g46860</t>
  </si>
  <si>
    <t>Os02g0695900</t>
  </si>
  <si>
    <t>LOC_Os02g46850</t>
  </si>
  <si>
    <t>Os02g0695800</t>
  </si>
  <si>
    <t>LOC_Os02g43410</t>
  </si>
  <si>
    <t>Os02g0650300</t>
  </si>
  <si>
    <t>LOC_Os03g54000</t>
  </si>
  <si>
    <t>Os03g0751100</t>
  </si>
  <si>
    <t>LOC_Os04g32050</t>
  </si>
  <si>
    <t>Os04g0390500</t>
  </si>
  <si>
    <t>LOC_Os04g32060</t>
  </si>
  <si>
    <t>Os04g0390600</t>
  </si>
  <si>
    <t>LOC_Os04g44300</t>
  </si>
  <si>
    <t>Os04g0524500</t>
  </si>
  <si>
    <t>LOC_Os04g44320</t>
  </si>
  <si>
    <t>Os04g0524600</t>
  </si>
  <si>
    <t>LOC_Os04g44330</t>
  </si>
  <si>
    <t>Os04g0524900</t>
  </si>
  <si>
    <t>LOC_Os04g45860</t>
  </si>
  <si>
    <t>Os04g0542200</t>
  </si>
  <si>
    <t>LOC_Os04g45900</t>
  </si>
  <si>
    <t>Os04g0542800</t>
  </si>
  <si>
    <t>LOC_Os04g50820</t>
  </si>
  <si>
    <t>Os04g0594800</t>
  </si>
  <si>
    <t>LOC_Os04g57840</t>
  </si>
  <si>
    <t>Os04g0674600</t>
  </si>
  <si>
    <t>LOC_Os05g16280</t>
  </si>
  <si>
    <t>Os05g0251900</t>
  </si>
  <si>
    <t>LOC_Os05g16290</t>
  </si>
  <si>
    <t>Os05g0252000</t>
  </si>
  <si>
    <t>LOC_Os06g03540</t>
  </si>
  <si>
    <t>Os06g0125400</t>
  </si>
  <si>
    <t>LOC_Os06g03560</t>
  </si>
  <si>
    <t>Os06g0125500</t>
  </si>
  <si>
    <t>LOC_Os06g03700</t>
  </si>
  <si>
    <t>Os06g0127700</t>
  </si>
  <si>
    <t>LOC_Os08g17830</t>
  </si>
  <si>
    <t>Os08g0280300</t>
  </si>
  <si>
    <t>LOC_Os08g23130</t>
  </si>
  <si>
    <t>Os08g0320200</t>
  </si>
  <si>
    <t>LOC_Os08g38400</t>
  </si>
  <si>
    <t>Os08g0492000</t>
  </si>
  <si>
    <t>LOC_Os01g45550</t>
  </si>
  <si>
    <t>Os01g0643300</t>
  </si>
  <si>
    <t>Efflux carrier of polar auxin transport.</t>
  </si>
  <si>
    <t>LOC_Os01g51780</t>
  </si>
  <si>
    <t>Os01g0715600</t>
  </si>
  <si>
    <t>Auxin Efflux Carrier family protein.</t>
  </si>
  <si>
    <t>LOC_Os01g58860</t>
  </si>
  <si>
    <t>Os01g0802700</t>
  </si>
  <si>
    <t>LOC_Os01g60230</t>
  </si>
  <si>
    <t>Os01g0818000</t>
  </si>
  <si>
    <t>LOC_Os01g69070</t>
  </si>
  <si>
    <t>Os01g0919800</t>
  </si>
  <si>
    <t>LOC_Os02g50960</t>
  </si>
  <si>
    <t>Os02g0743400</t>
  </si>
  <si>
    <t>Auxin transport protein REH1.</t>
  </si>
  <si>
    <t>LOC_Os05g40330</t>
  </si>
  <si>
    <t>Os05g0481900</t>
  </si>
  <si>
    <t>LOC_Os05g50140</t>
  </si>
  <si>
    <t>Os05g0576900</t>
  </si>
  <si>
    <t>LOC_Os06g12610</t>
  </si>
  <si>
    <t>Os06g0232300</t>
  </si>
  <si>
    <t>LOC_Os06g44970</t>
  </si>
  <si>
    <t>Os06g0660200</t>
  </si>
  <si>
    <t>Auxin efflux carrier component 2 (AtPIN2) (Auxin efflux carrier AGR) (Polar-auxin-transport efflux component AGRAVITROPIC 1) (AtAGR1) (Ethylene insensitive root 1) (AtEIR1) (WAVY6).</t>
  </si>
  <si>
    <t>LOC_Os08g09190</t>
  </si>
  <si>
    <t>Os08g0191000</t>
  </si>
  <si>
    <t>LOC_Os08g41720</t>
  </si>
  <si>
    <t>Os08g0529000</t>
  </si>
  <si>
    <t>Auxin efflux carrier component 1 (PIN-FORMED protein) (AtPIN1).</t>
  </si>
  <si>
    <t>LOC_Os09g32770</t>
  </si>
  <si>
    <t>Os09g0505400</t>
  </si>
  <si>
    <t>LOC_Os09g38130</t>
  </si>
  <si>
    <t>Os09g0554300</t>
  </si>
  <si>
    <t>LOC_Os09g38210</t>
  </si>
  <si>
    <t>Os09g0555100</t>
  </si>
  <si>
    <t>Sulfotransferase family protein.</t>
  </si>
  <si>
    <t>LOC_Os09g31478</t>
  </si>
  <si>
    <t>Os09g0491740</t>
  </si>
  <si>
    <t>LOC_Os11g02950</t>
  </si>
  <si>
    <t>Os11g0122800</t>
  </si>
  <si>
    <t>LOC_Os11g04190</t>
  </si>
  <si>
    <t>Os11g0137000</t>
  </si>
  <si>
    <t>PIN1-like auxin transport protein.</t>
  </si>
  <si>
    <t>LOC_Os12g04000</t>
  </si>
  <si>
    <t>Os12g0133800</t>
  </si>
  <si>
    <t>LOC_Os01g02870</t>
  </si>
  <si>
    <t>Os01g0117900</t>
  </si>
  <si>
    <t>Nodulin-like protein 5NG4.</t>
  </si>
  <si>
    <t>LOC_Os01g07310</t>
  </si>
  <si>
    <t>Os01g0167500</t>
  </si>
  <si>
    <t>LOC_Os01g07730</t>
  </si>
  <si>
    <t>Os01g0172100</t>
  </si>
  <si>
    <t>Triose phosphate/phosphate translocator, non-green plastid, chloroplast precursor (CTPT).</t>
  </si>
  <si>
    <t>LOC_Os01g10970</t>
  </si>
  <si>
    <t>Os01g0207700</t>
  </si>
  <si>
    <t>Protein of unknown function DUF6 domain containing protein.</t>
  </si>
  <si>
    <t>LOC_Os01g10980</t>
  </si>
  <si>
    <t>Os01g0207900</t>
  </si>
  <si>
    <t>LOC_Os01g10990</t>
  </si>
  <si>
    <t>Os01g0208000</t>
  </si>
  <si>
    <t>LOC_Os01g13770</t>
  </si>
  <si>
    <t>Os01g0239200</t>
  </si>
  <si>
    <t>Triose phosphate/phosphate translocator.</t>
  </si>
  <si>
    <t>LOC_Os01g19240</t>
  </si>
  <si>
    <t>Os01g0296900</t>
  </si>
  <si>
    <t>LOC_Os01g19290</t>
  </si>
  <si>
    <t>Os01g0297700</t>
  </si>
  <si>
    <t>LOC_Os01g31940</t>
  </si>
  <si>
    <t>Os01g0504100</t>
  </si>
  <si>
    <t>Protein of unknown function DUF250 domain containing protein.</t>
  </si>
  <si>
    <t>LOC_Os01g36560</t>
  </si>
  <si>
    <t>Os01g0546100</t>
  </si>
  <si>
    <t>LOC_Os01g36580</t>
  </si>
  <si>
    <t>Os01g0546400</t>
  </si>
  <si>
    <t>LOC_Os01g36590</t>
  </si>
  <si>
    <t>LOC_Os01g48800</t>
  </si>
  <si>
    <t>Os01g0680200</t>
  </si>
  <si>
    <t>LOC_Os01g54580</t>
  </si>
  <si>
    <t>Os01g0749900</t>
  </si>
  <si>
    <t>LOC_Os01g58870</t>
  </si>
  <si>
    <t>Os01g0802850</t>
  </si>
  <si>
    <t>LOC_Os01g58910</t>
  </si>
  <si>
    <t>Os01g0803300</t>
  </si>
  <si>
    <t>LOC_Os01g60780</t>
  </si>
  <si>
    <t>Os01g0823200</t>
  </si>
  <si>
    <t>LOC_Os01g67330</t>
  </si>
  <si>
    <t>Os01g0898900</t>
  </si>
  <si>
    <t>Nucleotide-sugar transporter family protein.</t>
  </si>
  <si>
    <t>LOC_Os02g01326</t>
  </si>
  <si>
    <t>Os02g0103600</t>
  </si>
  <si>
    <t>LOC_Os02g02310</t>
  </si>
  <si>
    <t>Os02g0114100</t>
  </si>
  <si>
    <t>LOC_Os02g06010</t>
  </si>
  <si>
    <t>Os02g0154600</t>
  </si>
  <si>
    <t>LOC_Os02g22680</t>
  </si>
  <si>
    <t>Os02g0331400</t>
  </si>
  <si>
    <t>LOC_Os02g39200</t>
  </si>
  <si>
    <t>Os02g0604300</t>
  </si>
  <si>
    <t>LOC_Os02g40030</t>
  </si>
  <si>
    <t>Os02g0614100</t>
  </si>
  <si>
    <t>LOC_Os02g40090</t>
  </si>
  <si>
    <t>Os02g0614500</t>
  </si>
  <si>
    <t>LOC_Os02g41780</t>
  </si>
  <si>
    <t>Os02g0628200</t>
  </si>
  <si>
    <t>LOC_Os02g46380</t>
  </si>
  <si>
    <t>Os02g0689200</t>
  </si>
  <si>
    <t>LOC_Os02g47500</t>
  </si>
  <si>
    <t>Os02g0703900</t>
  </si>
  <si>
    <t>LOC_Os02g49260</t>
  </si>
  <si>
    <t>Os02g0724500</t>
  </si>
  <si>
    <t>LOC_Os02g52930</t>
  </si>
  <si>
    <t>Os02g0768300</t>
  </si>
  <si>
    <t>LOC_Os02g36390</t>
  </si>
  <si>
    <t>Os02g0573300</t>
  </si>
  <si>
    <t>LOC_Os03g02670</t>
  </si>
  <si>
    <t>Os03g0118200</t>
  </si>
  <si>
    <t>LOC_Os03g05530</t>
  </si>
  <si>
    <t>Os03g0149300</t>
  </si>
  <si>
    <t>LOC_Os03g08880</t>
  </si>
  <si>
    <t>Os03g0187800</t>
  </si>
  <si>
    <t>LOC_Os03g17740</t>
  </si>
  <si>
    <t>Os03g0286300</t>
  </si>
  <si>
    <t>Phosphate/phosphoenolpyruvate translocator protein-like.</t>
  </si>
  <si>
    <t>LOC_Os03g18990</t>
  </si>
  <si>
    <t>Os03g0301900</t>
  </si>
  <si>
    <t>LOC_Os03g49570</t>
  </si>
  <si>
    <t>Os03g0702700</t>
  </si>
  <si>
    <t>LOC_Os03g49940</t>
  </si>
  <si>
    <t>Os03g0707200</t>
  </si>
  <si>
    <t>LOC_Os03g58620</t>
  </si>
  <si>
    <t>Os03g0800500</t>
  </si>
  <si>
    <t>Putative small multi-drug export family protein.</t>
  </si>
  <si>
    <t>LOC_Os03g61100</t>
  </si>
  <si>
    <t>Os03g0826300</t>
  </si>
  <si>
    <t>LOC_Os03g11590</t>
  </si>
  <si>
    <t>Os03g0215000</t>
  </si>
  <si>
    <t>LOC_Os04g34490</t>
  </si>
  <si>
    <t>Os04g0422300</t>
  </si>
  <si>
    <t>LOC_Os04g34530</t>
  </si>
  <si>
    <t>Os04g0422600</t>
  </si>
  <si>
    <t>LOC_Os04g38430</t>
  </si>
  <si>
    <t>Os04g0457300</t>
  </si>
  <si>
    <t>LOC_Os04g41320</t>
  </si>
  <si>
    <t>Os04g0490600</t>
  </si>
  <si>
    <t>LOC_Os04g49748</t>
  </si>
  <si>
    <t>Os04g0587400</t>
  </si>
  <si>
    <t>LOC_Os04g55260</t>
  </si>
  <si>
    <t>Os04g0645600</t>
  </si>
  <si>
    <t>LOC_Os04g59120</t>
  </si>
  <si>
    <t>Os04g0687800</t>
  </si>
  <si>
    <t>LOC_Os04g49739</t>
  </si>
  <si>
    <t>Os04g0587300</t>
  </si>
  <si>
    <t>Purine permease-like protein.</t>
  </si>
  <si>
    <t>LOC_Os04g59550</t>
  </si>
  <si>
    <t>Os04g0692000</t>
  </si>
  <si>
    <t>LOC_Os04g49757</t>
  </si>
  <si>
    <t>Os04g0587500</t>
  </si>
  <si>
    <t>LOC_Os05g01570</t>
  </si>
  <si>
    <t>Os05g0106200</t>
  </si>
  <si>
    <t>LOC_Os05g01580</t>
  </si>
  <si>
    <t>Os05g0106300</t>
  </si>
  <si>
    <t>LOC_Os05g02490</t>
  </si>
  <si>
    <t>Os05g0115700</t>
  </si>
  <si>
    <t>LOC_Os05g03070</t>
  </si>
  <si>
    <t>Os05g0121900</t>
  </si>
  <si>
    <t>LOC_Os05g07670</t>
  </si>
  <si>
    <t>Os05g0168700</t>
  </si>
  <si>
    <t>LOC_Os05g07870</t>
  </si>
  <si>
    <t>Os05g0170900</t>
  </si>
  <si>
    <t>Phosphate/phosphoenolpyruvate translocator.</t>
  </si>
  <si>
    <t>LOC_Os05g12490</t>
  </si>
  <si>
    <t>Os05g0215800</t>
  </si>
  <si>
    <t>LOC_Os05g15160</t>
  </si>
  <si>
    <t>Os05g0241200</t>
  </si>
  <si>
    <t>Triose phosphate/phosphate translocator, chloroplast precursor (CTPT).</t>
  </si>
  <si>
    <t>LOC_Os05g28930</t>
  </si>
  <si>
    <t>Os05g0357500</t>
  </si>
  <si>
    <t>LOC_Os05g33900</t>
  </si>
  <si>
    <t>Os05g0409500</t>
  </si>
  <si>
    <t>MtN21 protein.</t>
  </si>
  <si>
    <t>LOC_Os05g41420</t>
  </si>
  <si>
    <t>Os05g0493800</t>
  </si>
  <si>
    <t>MtN21 nodulin protein-like.</t>
  </si>
  <si>
    <t>LOC_Os05g41480</t>
  </si>
  <si>
    <t>Os05g0494500</t>
  </si>
  <si>
    <t>LOC_Os05g48300</t>
  </si>
  <si>
    <t>Os05g0556800</t>
  </si>
  <si>
    <t>LOC_Os06g01660</t>
  </si>
  <si>
    <t>Os06g0105700</t>
  </si>
  <si>
    <t>LOC_Os06g01840</t>
  </si>
  <si>
    <t>Os06g0107600</t>
  </si>
  <si>
    <t>LOC_Os06g01972</t>
  </si>
  <si>
    <t>Os06g0109300</t>
  </si>
  <si>
    <t>LOC_Os06g05980</t>
  </si>
  <si>
    <t>Os06g0153200</t>
  </si>
  <si>
    <t>LOC_Os06g19380</t>
  </si>
  <si>
    <t>Os06g0297600</t>
  </si>
  <si>
    <t>LOC_Os06g33210</t>
  </si>
  <si>
    <t>Os06g0523400</t>
  </si>
  <si>
    <t>LOC_Os06g49500</t>
  </si>
  <si>
    <t>Os06g0708700</t>
  </si>
  <si>
    <t>LOC_Os06g01966</t>
  </si>
  <si>
    <t>Os06g0109200</t>
  </si>
  <si>
    <t>LOC_Os06g30950</t>
  </si>
  <si>
    <t>Os06g0506200</t>
  </si>
  <si>
    <t>LOC_Os07g30210</t>
  </si>
  <si>
    <t>Os07g0485500</t>
  </si>
  <si>
    <t>LOC_Os07g33954</t>
  </si>
  <si>
    <t>LOC_Os07g34006</t>
  </si>
  <si>
    <t>Os07g0523600</t>
  </si>
  <si>
    <t>Glucose-6-phosphate/phosphate-translocator precursor.</t>
  </si>
  <si>
    <t>LOC_Os07g34070</t>
  </si>
  <si>
    <t>Os07g0524900</t>
  </si>
  <si>
    <t>LOC_Os07g34110</t>
  </si>
  <si>
    <t>Os07g0525100</t>
  </si>
  <si>
    <t>LOC_Os07g34320</t>
  </si>
  <si>
    <t>Os07g0527000</t>
  </si>
  <si>
    <t>LOC_Os07g34340</t>
  </si>
  <si>
    <t>Os07g0527300</t>
  </si>
  <si>
    <t>LOC_Os07g38610</t>
  </si>
  <si>
    <t>Os07g0573700</t>
  </si>
  <si>
    <t>UDP-galactose transporter family protein.</t>
  </si>
  <si>
    <t>LOC_Os07g39280</t>
  </si>
  <si>
    <t>Os07g0581000</t>
  </si>
  <si>
    <t>LOC_Os07g33910</t>
  </si>
  <si>
    <t>Os07g0523400</t>
  </si>
  <si>
    <t>LOC_Os08g01410</t>
  </si>
  <si>
    <t>Os08g0104900</t>
  </si>
  <si>
    <t>LOC_Os08g01610</t>
  </si>
  <si>
    <t>Os08g0107400</t>
  </si>
  <si>
    <t>GDP-mannose transporter.</t>
  </si>
  <si>
    <t>LOC_Os08g04110</t>
  </si>
  <si>
    <t>Os08g0135100</t>
  </si>
  <si>
    <t>LOC_Os08g08840</t>
  </si>
  <si>
    <t>Os08g0187800</t>
  </si>
  <si>
    <t>LOC_Os08g10350</t>
  </si>
  <si>
    <t>Os08g0203900</t>
  </si>
  <si>
    <t>LOC_Os08g25624</t>
  </si>
  <si>
    <t>Os08g0344600</t>
  </si>
  <si>
    <t>LOC_Os08g31130</t>
  </si>
  <si>
    <t>Os08g0402800</t>
  </si>
  <si>
    <t>LOC_Os08g44750</t>
  </si>
  <si>
    <t>Os08g0561500</t>
  </si>
  <si>
    <t>LOC_Os09g12600</t>
  </si>
  <si>
    <t>Os09g0297400</t>
  </si>
  <si>
    <t>LOC_Os09g14520</t>
  </si>
  <si>
    <t>Os09g0314333</t>
  </si>
  <si>
    <t>LOC_Os09g25770</t>
  </si>
  <si>
    <t>Os09g0426000</t>
  </si>
  <si>
    <t>LOC_Os09g25784</t>
  </si>
  <si>
    <t>Os09g0426100</t>
  </si>
  <si>
    <t>LOC_Os09g25810</t>
  </si>
  <si>
    <t>Os09g0426500</t>
  </si>
  <si>
    <t>LOC_Os09g25800</t>
  </si>
  <si>
    <t>Os09g0426200</t>
  </si>
  <si>
    <t>LOC_Os09g29210</t>
  </si>
  <si>
    <t>Os09g0467300</t>
  </si>
  <si>
    <t>LOC_Os09g29239</t>
  </si>
  <si>
    <t>Os09g0467500</t>
  </si>
  <si>
    <t>LOC_Os09g37640</t>
  </si>
  <si>
    <t>Os09g0548600</t>
  </si>
  <si>
    <t>LOC_Os09g38510</t>
  </si>
  <si>
    <t>Os09g0557500</t>
  </si>
  <si>
    <t>LOC_Os10g07998</t>
  </si>
  <si>
    <t>Os10g0163130</t>
  </si>
  <si>
    <t>LOC_Os10g09710</t>
  </si>
  <si>
    <t>Os10g0175800</t>
  </si>
  <si>
    <t>LOC_Os10g12190</t>
  </si>
  <si>
    <t>Os10g0197700</t>
  </si>
  <si>
    <t>LOC_Os10g12400</t>
  </si>
  <si>
    <t>Os10g0198900</t>
  </si>
  <si>
    <t>LOC_Os10g12500</t>
  </si>
  <si>
    <t>Os10g0199500</t>
  </si>
  <si>
    <t>LOC_Os10g14920</t>
  </si>
  <si>
    <t>Os10g0210500</t>
  </si>
  <si>
    <t>LOC_Os10g33920</t>
  </si>
  <si>
    <t>Os10g0479700</t>
  </si>
  <si>
    <t>LOC_Os10g34490</t>
  </si>
  <si>
    <t>Os10g0486200</t>
  </si>
  <si>
    <t>LOC_Os10g35140</t>
  </si>
  <si>
    <t>Os10g0493900</t>
  </si>
  <si>
    <t>LOC_Os11g04140</t>
  </si>
  <si>
    <t>Os11g0136300</t>
  </si>
  <si>
    <t>LOC_Os11g04380</t>
  </si>
  <si>
    <t>Os11g0139400</t>
  </si>
  <si>
    <t>LOC_Os11g37720</t>
  </si>
  <si>
    <t>Os11g0588100</t>
  </si>
  <si>
    <t>LOC_Os12g03920</t>
  </si>
  <si>
    <t>Os12g0133200</t>
  </si>
  <si>
    <t>LOC_Os12g04170</t>
  </si>
  <si>
    <t>Os12g0136100</t>
  </si>
  <si>
    <t>LOC_Os12g05780</t>
  </si>
  <si>
    <t>Os12g0154000</t>
  </si>
  <si>
    <t>LOC_Os12g05830</t>
  </si>
  <si>
    <t>Os12g0154600</t>
  </si>
  <si>
    <t>LOC_Os12g18960</t>
  </si>
  <si>
    <t>Os12g0288000</t>
  </si>
  <si>
    <t>LOC_Os12g31850</t>
  </si>
  <si>
    <t>Os12g0502800</t>
  </si>
  <si>
    <t>Allantoin permease.</t>
  </si>
  <si>
    <t>LOC_Os12g31860</t>
  </si>
  <si>
    <t>Os12g0503000</t>
  </si>
  <si>
    <t>LOC_Os12g31890</t>
  </si>
  <si>
    <t>Os12g0503300</t>
  </si>
  <si>
    <t>LOC_Os12g33300</t>
  </si>
  <si>
    <t>Os12g0518200</t>
  </si>
  <si>
    <t>LOC_Os01g14100</t>
  </si>
  <si>
    <t>Os01g0243200</t>
  </si>
  <si>
    <t>Biopterin transport-related protein BT1 family protein.</t>
  </si>
  <si>
    <t>LOC_Os03g58080</t>
  </si>
  <si>
    <t>Os03g0795000</t>
  </si>
  <si>
    <t>LOC_Os04g42130</t>
  </si>
  <si>
    <t>Os04g0499100</t>
  </si>
  <si>
    <t>LOC_Os05g32320</t>
  </si>
  <si>
    <t>Os05g0389400</t>
  </si>
  <si>
    <t>LOC_Os06g08750</t>
  </si>
  <si>
    <t>Os06g0186700</t>
  </si>
  <si>
    <t>LOC_Os07g24230</t>
  </si>
  <si>
    <t>Os07g0425000</t>
  </si>
  <si>
    <t>LOC_Os07g07654</t>
  </si>
  <si>
    <t>LOC_Os09g25560</t>
  </si>
  <si>
    <t>Os09g0423400</t>
  </si>
  <si>
    <t>LOC_Os01g27170</t>
  </si>
  <si>
    <t>Os01g0369300</t>
  </si>
  <si>
    <t>Potassium transporter 1 (AtPOT1) (AtKUP1) (AtKT1). Splice isoform 2.</t>
  </si>
  <si>
    <t>LOC_Os01g70490</t>
  </si>
  <si>
    <t>Os01g0930400</t>
  </si>
  <si>
    <t>K+ potassium transporter family protein.</t>
  </si>
  <si>
    <t>LOC_Os01g70660</t>
  </si>
  <si>
    <t>Os01g0932500</t>
  </si>
  <si>
    <t>LOC_Os01g70940</t>
  </si>
  <si>
    <t>Os01g0935500</t>
  </si>
  <si>
    <t>Potassium transporter 4 (AtPOT4) (AtKUP3) (AtKT4).</t>
  </si>
  <si>
    <t>LOC_Os02g31910</t>
  </si>
  <si>
    <t>Os02g0518600</t>
  </si>
  <si>
    <t>Potassium transporter 5 (AtPOT5) (AtHAK1) (AtHAK5).</t>
  </si>
  <si>
    <t>LOC_Os02g31940</t>
  </si>
  <si>
    <t>Os02g0519100</t>
  </si>
  <si>
    <t>LOC_Os02g49760</t>
  </si>
  <si>
    <t>Os02g0730300</t>
  </si>
  <si>
    <t>Potassium transporter 8 (AtPOT8) (AtHAK8).</t>
  </si>
  <si>
    <t>LOC_Os03g21890</t>
  </si>
  <si>
    <t>Os03g0337500</t>
  </si>
  <si>
    <t>LOC_Os03g37830</t>
  </si>
  <si>
    <t>Os03g0574900</t>
  </si>
  <si>
    <t>LOC_Os03g37840</t>
  </si>
  <si>
    <t>Os03g0575200</t>
  </si>
  <si>
    <t>LOC_Os03g37930</t>
  </si>
  <si>
    <t>Os03g0576200</t>
  </si>
  <si>
    <t>LOC_Os04g32920</t>
  </si>
  <si>
    <t>Os04g0401700</t>
  </si>
  <si>
    <t>LOC_Os04g52120</t>
  </si>
  <si>
    <t>Os04g0610700</t>
  </si>
  <si>
    <t>Potassium transporter 13 (AtPOT13) (AtKT5).</t>
  </si>
  <si>
    <t>LOC_Os04g52390</t>
  </si>
  <si>
    <t>Os04g0613900</t>
  </si>
  <si>
    <t>LOC_Os06g15910</t>
  </si>
  <si>
    <t>Os06g0270200</t>
  </si>
  <si>
    <t>LOC_Os06g42030</t>
  </si>
  <si>
    <t>Os06g0625900</t>
  </si>
  <si>
    <t>LOC_Os06g45940</t>
  </si>
  <si>
    <t>Os06g0671000</t>
  </si>
  <si>
    <t>Potassium transporter 1 (AtPOT1) (AtKUP1) (AtKT1).</t>
  </si>
  <si>
    <t>LOC_Os07g01214</t>
  </si>
  <si>
    <t>Os07g0102100</t>
  </si>
  <si>
    <t>LOC_Os07g32530</t>
  </si>
  <si>
    <t>Os07g0509200</t>
  </si>
  <si>
    <t>Potassium transporter 7 (AtPOT7) (AtHAK7).</t>
  </si>
  <si>
    <t>LOC_Os07g48130</t>
  </si>
  <si>
    <t>Os07g0679000</t>
  </si>
  <si>
    <t>Potassium transporter 2 (AtPOT2) (AtKUP2) (AtKT2).</t>
  </si>
  <si>
    <t>LOC_Os07g47350</t>
  </si>
  <si>
    <t>Os07g0669700</t>
  </si>
  <si>
    <t>LOC_Os08g10550</t>
  </si>
  <si>
    <t>Os08g0206400</t>
  </si>
  <si>
    <t>Potassium transporter 11 (AtPOT11).</t>
  </si>
  <si>
    <t>LOC_Os08g36340</t>
  </si>
  <si>
    <t>Os08g0466200</t>
  </si>
  <si>
    <t>LOC_Os08g39950</t>
  </si>
  <si>
    <t>Os08g0510300</t>
  </si>
  <si>
    <t>LOC_Os09g21000</t>
  </si>
  <si>
    <t>Os09g0376900</t>
  </si>
  <si>
    <t>LOC_Os09g27580</t>
  </si>
  <si>
    <t>Os09g0448200</t>
  </si>
  <si>
    <t>LOC_Os09g38960</t>
  </si>
  <si>
    <t>Os09g0563200</t>
  </si>
  <si>
    <t>LOC_Os04g51330</t>
  </si>
  <si>
    <t>Os04g0602400</t>
  </si>
  <si>
    <t>Maltose excess protein 1, chloroplast precursor (Root cap protein 1).</t>
  </si>
  <si>
    <t>LOC_Os01g12210</t>
  </si>
  <si>
    <t>Os01g0221600</t>
  </si>
  <si>
    <t>Protein of unknown function UPF0005 family protein.</t>
  </si>
  <si>
    <t>LOC_Os01g53570</t>
  </si>
  <si>
    <t>Os01g0737500</t>
  </si>
  <si>
    <t>LOC_Os02g45160</t>
  </si>
  <si>
    <t>Os02g0673100</t>
  </si>
  <si>
    <t>LOC_Os02g45150</t>
  </si>
  <si>
    <t>Os02g0673000</t>
  </si>
  <si>
    <t>LOC_Os02g49790</t>
  </si>
  <si>
    <t>Os02g0730600</t>
  </si>
  <si>
    <t>LOC_Os04g34010</t>
  </si>
  <si>
    <t>Os04g0417000</t>
  </si>
  <si>
    <t>Aluminum-activated malate transporter.</t>
  </si>
  <si>
    <t>LOC_Os04g47930</t>
  </si>
  <si>
    <t>Os04g0567200</t>
  </si>
  <si>
    <t>LOC_Os05g33360</t>
  </si>
  <si>
    <t>Os05g0402300</t>
  </si>
  <si>
    <t>LOC_Os06g15779</t>
  </si>
  <si>
    <t>Os06g0268800</t>
  </si>
  <si>
    <t>LOC_Os06g22600</t>
  </si>
  <si>
    <t>Os06g0331900</t>
  </si>
  <si>
    <t>LOC_Os07g08060</t>
  </si>
  <si>
    <t>Os07g0177200</t>
  </si>
  <si>
    <t>LOC_Os07g08070</t>
  </si>
  <si>
    <t>Os07g0177300</t>
  </si>
  <si>
    <t>LOC_Os10g42180</t>
  </si>
  <si>
    <t>Os10g0572100</t>
  </si>
  <si>
    <t>LOC_Os11g37200</t>
  </si>
  <si>
    <t>Os11g0581900</t>
  </si>
  <si>
    <t>LOC_Os01g05800</t>
  </si>
  <si>
    <t>Os01g0151200</t>
  </si>
  <si>
    <t>Inner membrane protein ALBINO3, chloroplast precursor. Splice isoform 2.</t>
  </si>
  <si>
    <t>LOC_Os03g02480</t>
  </si>
  <si>
    <t>Os03g0116000</t>
  </si>
  <si>
    <t>60 kDa inner membrane insertion protein family protein.</t>
  </si>
  <si>
    <t>LOC_Os03g62750</t>
  </si>
  <si>
    <t>Os03g0844700</t>
  </si>
  <si>
    <t>LOC_Os06g07474</t>
  </si>
  <si>
    <t>Os06g0171600</t>
  </si>
  <si>
    <t>LOC_Os10g37690</t>
  </si>
  <si>
    <t>Os10g0521300</t>
  </si>
  <si>
    <t>Inner membrane protein OXA1-like, mitochondrial precursor.</t>
  </si>
  <si>
    <t>LOC_Os01g11250</t>
  </si>
  <si>
    <t>Os01g0210700</t>
  </si>
  <si>
    <t>Potassium channel (Fragment).</t>
  </si>
  <si>
    <t>LOC_Os01g45990</t>
  </si>
  <si>
    <t>Os01g0648000</t>
  </si>
  <si>
    <t>Potassium channel.</t>
  </si>
  <si>
    <t>LOC_Os01g48680</t>
  </si>
  <si>
    <t>Os01g0678500</t>
  </si>
  <si>
    <t>Two-pore calcium channel.</t>
  </si>
  <si>
    <t>LOC_Os01g52070</t>
  </si>
  <si>
    <t>Os01g0718700</t>
  </si>
  <si>
    <t>LOC_Os01g55200</t>
  </si>
  <si>
    <t>Os01g0756700</t>
  </si>
  <si>
    <t>Potassium channel KAT1.</t>
  </si>
  <si>
    <t>LOC_Os01g57370</t>
  </si>
  <si>
    <t>Os01g0782800</t>
  </si>
  <si>
    <t>LOC_Os02g14840</t>
  </si>
  <si>
    <t>Os02g0245800</t>
  </si>
  <si>
    <t>Inwardly rectifying potassium channel.</t>
  </si>
  <si>
    <t>LOC_Os02g15580</t>
  </si>
  <si>
    <t>Os02g0255000</t>
  </si>
  <si>
    <t>Cyclic nucleotide-gated ion channel 1 (AtCNGC1) (Cyclic nucleotide-and calmodulin-regulated ion channel 1).</t>
  </si>
  <si>
    <t>LOC_Os02g41710</t>
  </si>
  <si>
    <t>Os02g0627700</t>
  </si>
  <si>
    <t>LOC_Os02g53340</t>
  </si>
  <si>
    <t>Os02g0773400</t>
  </si>
  <si>
    <t>Ion transport protein family protein.</t>
  </si>
  <si>
    <t>LOC_Os02g54760</t>
  </si>
  <si>
    <t>Os02g0789100</t>
  </si>
  <si>
    <t>Cyclic nucleotide-binding domain containing protein.</t>
  </si>
  <si>
    <t>LOC_Os03g28120</t>
  </si>
  <si>
    <t>Os03g0399300</t>
  </si>
  <si>
    <t>LOC_Os03g44440</t>
  </si>
  <si>
    <t>Os03g0646300</t>
  </si>
  <si>
    <t>Cyclic nucleotide-gated channel A (Fragment).</t>
  </si>
  <si>
    <t>LOC_Os03g54100</t>
  </si>
  <si>
    <t>Os03g0752300</t>
  </si>
  <si>
    <t>K+ channel protein.</t>
  </si>
  <si>
    <t>LOC_Os03g55100</t>
  </si>
  <si>
    <t>Os03g0758300</t>
  </si>
  <si>
    <t>Cyclic nucleotide-gated ion channel 2 (AtCNGC2) (Cyclic nucleotide-and calmodulin-regulated ion channel 2) (DEFENSE NO DEATH 1).</t>
  </si>
  <si>
    <t>LOC_Os04g02720</t>
  </si>
  <si>
    <t>Os04g0117500</t>
  </si>
  <si>
    <t>LOC_Os04g36740</t>
  </si>
  <si>
    <t>Os04g0445000</t>
  </si>
  <si>
    <t>Potassium channel SKOR (Stelar K(+) outward rectifying channel).</t>
  </si>
  <si>
    <t>LOC_Os04g55080</t>
  </si>
  <si>
    <t>Os04g0643600</t>
  </si>
  <si>
    <t>Cyclic nucleotide-gated channel C (Fragment).</t>
  </si>
  <si>
    <t>LOC_Os05g35410</t>
  </si>
  <si>
    <t>Os05g0428700</t>
  </si>
  <si>
    <t>Potassium channel protein ZMK2.</t>
  </si>
  <si>
    <t>LOC_Os05g42250</t>
  </si>
  <si>
    <t>Os05g0502000</t>
  </si>
  <si>
    <t>Cyclic nucleotide-gated ion channel 4 (AtCNGC4) (Cyclic nucleotide-and calmodulin-regulated ion channel 4) (AtHLM1).</t>
  </si>
  <si>
    <t>LOC_Os06g10580</t>
  </si>
  <si>
    <t>Os06g0207700</t>
  </si>
  <si>
    <t>LOC_Os06g14310</t>
  </si>
  <si>
    <t>Os06g0254200</t>
  </si>
  <si>
    <t>LOC_Os06g33570</t>
  </si>
  <si>
    <t>Os06g0527100</t>
  </si>
  <si>
    <t>LOC_Os06g33610</t>
  </si>
  <si>
    <t>LOC_Os06g33600</t>
  </si>
  <si>
    <t>Os06g0527300</t>
  </si>
  <si>
    <t>LOC_Os07g01810</t>
  </si>
  <si>
    <t>Os07g0108800</t>
  </si>
  <si>
    <t>Calcium-activated outward-rectifying potassium channel 1 (AtKCO1).</t>
  </si>
  <si>
    <t>LOC_Os07g07910</t>
  </si>
  <si>
    <t>Os07g0175400</t>
  </si>
  <si>
    <t>LOC_Os09g12790</t>
  </si>
  <si>
    <t>Os09g0299400</t>
  </si>
  <si>
    <t>Sodium-and chloride-activated ATP-sensitive potassium channel.</t>
  </si>
  <si>
    <t>LOC_Os09g38580</t>
  </si>
  <si>
    <t>Os09g0558300</t>
  </si>
  <si>
    <t>LOC_Os12g06570</t>
  </si>
  <si>
    <t>Os12g0163000</t>
  </si>
  <si>
    <t>LOC_Os12g28260</t>
  </si>
  <si>
    <t>Os12g0468500</t>
  </si>
  <si>
    <t>LOC_Os02g02540</t>
  </si>
  <si>
    <t>Os02g0117500</t>
  </si>
  <si>
    <t>Glutamate receptor 3.2 precursor (Ligand-gated ion channel 3.2) (AtGluR2).</t>
  </si>
  <si>
    <t>LOC_Os02g54640</t>
  </si>
  <si>
    <t>Os02g0787600</t>
  </si>
  <si>
    <t>Ionotropic glutamate receptor family protein.</t>
  </si>
  <si>
    <t>LOC_Os04g49570</t>
  </si>
  <si>
    <t>Os04g0585200</t>
  </si>
  <si>
    <t>Glutamate receptor 3.3 precursor (Ligand-gated ion channel 3.3).</t>
  </si>
  <si>
    <t>LOC_Os06g08890</t>
  </si>
  <si>
    <t>Os06g0188600</t>
  </si>
  <si>
    <t>LOC_Os06g08880</t>
  </si>
  <si>
    <t>Os06g0188400</t>
  </si>
  <si>
    <t>LOC_Os06g08900</t>
  </si>
  <si>
    <t>Os06g0188700</t>
  </si>
  <si>
    <t>LOC_Os06g08930</t>
  </si>
  <si>
    <t>Os06g0189100</t>
  </si>
  <si>
    <t>LOC_Os06g09090</t>
  </si>
  <si>
    <t>Os06g0190500</t>
  </si>
  <si>
    <t>LOC_Os06g09120</t>
  </si>
  <si>
    <t>Os06g0190700</t>
  </si>
  <si>
    <t>LOC_Os06g46670</t>
  </si>
  <si>
    <t>Os06g0680500</t>
  </si>
  <si>
    <t>Glutamate receptor 3.1 precursor (Ligand-gated ion channel 3.1) (AtGLR2).</t>
  </si>
  <si>
    <t>LOC_Os07g01310</t>
  </si>
  <si>
    <t>Os07g0103100</t>
  </si>
  <si>
    <t>Metabotropic gamma-aminobutyric acid receptor, type B family protein.</t>
  </si>
  <si>
    <t>LOC_Os07g33790</t>
  </si>
  <si>
    <t>Os07g0522600</t>
  </si>
  <si>
    <t>LOC_Os09g25920</t>
  </si>
  <si>
    <t>LOC_Os09g25940</t>
  </si>
  <si>
    <t>LOC_Os09g25930</t>
  </si>
  <si>
    <t>LOC_Os09g25960</t>
  </si>
  <si>
    <t>LOC_Os09g25980</t>
  </si>
  <si>
    <t>Os09g0429200</t>
  </si>
  <si>
    <t>LOC_Os09g25990</t>
  </si>
  <si>
    <t>Os09g0429400</t>
  </si>
  <si>
    <t>LOC_Os09g26000</t>
  </si>
  <si>
    <t>Os09g0429500</t>
  </si>
  <si>
    <t>LOC_Os09g26144</t>
  </si>
  <si>
    <t>Os09g0431100</t>
  </si>
  <si>
    <t>LOC_Os09g26160</t>
  </si>
  <si>
    <t>Os09g0431200</t>
  </si>
  <si>
    <t>LOC_Os01g61510</t>
  </si>
  <si>
    <t>Os01g0831300</t>
  </si>
  <si>
    <t>Ammonium transporter.</t>
  </si>
  <si>
    <t>LOC_Os01g61550</t>
    <phoneticPr fontId="5" type="noConversion"/>
  </si>
  <si>
    <t>Os01g0831900</t>
  </si>
  <si>
    <t>Ammonium transporter 2 (AtAMT2).</t>
  </si>
  <si>
    <t>LOC_Os01g65000</t>
  </si>
  <si>
    <t>LOC_Os02g34580</t>
  </si>
  <si>
    <t>Os02g0550800</t>
  </si>
  <si>
    <t>LOC_Os02g40710</t>
  </si>
  <si>
    <t>Os02g0620500</t>
  </si>
  <si>
    <t>High affinity ammonium transporter.</t>
  </si>
  <si>
    <t>LOC_Os02g40730</t>
  </si>
  <si>
    <t>Os02g0620600</t>
  </si>
  <si>
    <t>Rh-like protein/ammonium transporter family protein.</t>
  </si>
  <si>
    <t>LOC_Os03g53780</t>
  </si>
  <si>
    <t>Os03g0749000</t>
  </si>
  <si>
    <t>LOC_Os03g62200</t>
  </si>
  <si>
    <t>Os03g0838400</t>
  </si>
  <si>
    <t>LOC_Os04g43070</t>
  </si>
  <si>
    <t>Os04g0509600</t>
  </si>
  <si>
    <t>Ammonium transporter 1, member 1 (LeAMT1;1).</t>
  </si>
  <si>
    <t>LOC_Os05g39240</t>
  </si>
  <si>
    <t>Os05g0468700</t>
  </si>
  <si>
    <t>LOC_Os11g01410</t>
  </si>
  <si>
    <t>Os11g0105300</t>
  </si>
  <si>
    <t>LOC_Os12g01420</t>
  </si>
  <si>
    <t>Os12g0105100</t>
  </si>
  <si>
    <t>LOC_Os02g23890</t>
  </si>
  <si>
    <t>Os02g0435000</t>
  </si>
  <si>
    <t>Translocation protein Sec62 family protein.</t>
  </si>
  <si>
    <t>LOC_Os10g35010</t>
  </si>
  <si>
    <t>Os10g0492000</t>
  </si>
  <si>
    <t>Chloroplast inner envelope protein, 110 kD (IEP110) precursor.</t>
  </si>
  <si>
    <t>LOC_Os10g35030</t>
  </si>
  <si>
    <t>Os10g0492300</t>
  </si>
  <si>
    <t>IAP100.</t>
  </si>
  <si>
    <t>LOC_Os02g44770</t>
  </si>
  <si>
    <t>Os02g0668000</t>
  </si>
  <si>
    <t>MscS Mechanosensitive ion channel family protein.</t>
  </si>
  <si>
    <t>LOC_Os02g45690</t>
  </si>
  <si>
    <t>Os02g0681000</t>
  </si>
  <si>
    <t>LOC_Os04g47320</t>
  </si>
  <si>
    <t>Os04g0561000</t>
  </si>
  <si>
    <t>LOC_Os04g48940</t>
  </si>
  <si>
    <t>Os04g0578700</t>
  </si>
  <si>
    <t>LOC_Os06g10410</t>
  </si>
  <si>
    <t>Os06g0205600</t>
  </si>
  <si>
    <t>LOC_Os01g31270</t>
  </si>
  <si>
    <t>Os01g0497400</t>
  </si>
  <si>
    <t>LOC_Os02g51750</t>
  </si>
  <si>
    <t>Os02g0753800</t>
  </si>
  <si>
    <t>Annexin p34.</t>
  </si>
  <si>
    <t>LOC_Os05g31760</t>
  </si>
  <si>
    <t>Os05g0382900</t>
  </si>
  <si>
    <t>Annexin family protein.</t>
  </si>
  <si>
    <t>LOC_Os05g31750</t>
  </si>
  <si>
    <t>Os05g0382600</t>
  </si>
  <si>
    <t>LOC_Os07g46550</t>
  </si>
  <si>
    <t>Os07g0659600</t>
  </si>
  <si>
    <t>LOC_Os08g32970</t>
  </si>
  <si>
    <t>Os08g0425700</t>
  </si>
  <si>
    <t>Annexin-like protein.</t>
  </si>
  <si>
    <t>LOC_Os09g20330</t>
  </si>
  <si>
    <t>Os09g0368850</t>
  </si>
  <si>
    <t>LOC_Os09g23160</t>
  </si>
  <si>
    <t>Os09g0394900</t>
  </si>
  <si>
    <t>LOC_Os09g27990</t>
  </si>
  <si>
    <t>Os09g0453300</t>
  </si>
  <si>
    <t>LOC_Os01g64890</t>
  </si>
  <si>
    <t>Os01g0869200</t>
  </si>
  <si>
    <t>Mg2+ transporter protein, CorA-like family protein.</t>
  </si>
  <si>
    <t>LOC_Os01g68040</t>
  </si>
  <si>
    <t>Os01g0908500</t>
  </si>
  <si>
    <t>LOC_Os03g04480</t>
  </si>
  <si>
    <t>Os03g0137700</t>
  </si>
  <si>
    <t>LOC_Os03g48000</t>
  </si>
  <si>
    <t>Os03g0684400</t>
  </si>
  <si>
    <t>LOC_Os03g53110</t>
  </si>
  <si>
    <t>Os03g0742400</t>
  </si>
  <si>
    <t>MRS2-7.</t>
  </si>
  <si>
    <t>LOC_Os04g35160</t>
  </si>
  <si>
    <t>Os04g0430900</t>
  </si>
  <si>
    <t>LOC_Os04g42280</t>
  </si>
  <si>
    <t>Os04g0501100</t>
  </si>
  <si>
    <t>MRS2-5.</t>
  </si>
  <si>
    <t>LOC_Os06g44150</t>
  </si>
  <si>
    <t>Os06g0650800</t>
  </si>
  <si>
    <t>LOC_Os08g03600</t>
  </si>
  <si>
    <t>Os08g0130000</t>
  </si>
  <si>
    <t>LOC_Os10g39790</t>
  </si>
  <si>
    <t>Os10g0545000</t>
  </si>
  <si>
    <t>LOC_Os01g56420</t>
  </si>
  <si>
    <t>Os01g0770700</t>
  </si>
  <si>
    <t>Copper transporter 1.</t>
  </si>
  <si>
    <t>LOC_Os01g56430</t>
  </si>
  <si>
    <t>Os01g0770800</t>
  </si>
  <si>
    <t>Ctr copper transporter family protein.</t>
  </si>
  <si>
    <t>LOC_Os03g25470</t>
  </si>
  <si>
    <t>Os03g0370800</t>
  </si>
  <si>
    <t>LOC_Os04g33900</t>
  </si>
  <si>
    <t>Os04g0415600</t>
  </si>
  <si>
    <t>LOC_Os05g35050</t>
  </si>
  <si>
    <t>Os05g0424700</t>
  </si>
  <si>
    <t>LOC_Os08g35490</t>
  </si>
  <si>
    <t>Os08g0455900</t>
  </si>
  <si>
    <t>LOC_Os09g26900</t>
  </si>
  <si>
    <t>Os09g0440700</t>
  </si>
  <si>
    <t>LOC_Os01g02190</t>
  </si>
  <si>
    <t>Os01g0112400</t>
  </si>
  <si>
    <t>Major intrinsic protein family protein.</t>
  </si>
  <si>
    <t>LOC_Os01g08660</t>
  </si>
  <si>
    <t>Os01g0182200</t>
  </si>
  <si>
    <t>Small basic membrane integral protein ZmSIP1-2.</t>
  </si>
  <si>
    <t>LOC_Os01g10530</t>
  </si>
  <si>
    <t>Os01g0201900</t>
  </si>
  <si>
    <t>LOC_Os01g10600</t>
  </si>
  <si>
    <t>Os01g0202800</t>
  </si>
  <si>
    <t>Major intrinsic protein.</t>
  </si>
  <si>
    <t>LOC_Os01g13120</t>
  </si>
  <si>
    <t>Os01g0232000</t>
  </si>
  <si>
    <t>Aquaglyceroporin (Tonoplast intrinsic protein (Tipa)).</t>
  </si>
  <si>
    <t>LOC_Os01g13130</t>
  </si>
  <si>
    <t>Os01g0232100</t>
  </si>
  <si>
    <t>Tonoplast membrane integral protein ZmTIP4-3.</t>
  </si>
  <si>
    <t>LOC_Os01g74450</t>
  </si>
  <si>
    <t>Os01g0975900</t>
  </si>
  <si>
    <t>Tonoplast membrane integral protein ZmTIP1-2.</t>
  </si>
  <si>
    <t>LOC_Os02g13870</t>
  </si>
  <si>
    <t>Os02g0232900</t>
  </si>
  <si>
    <t>LOC_Os02g41860</t>
  </si>
  <si>
    <t>Os02g0629200</t>
  </si>
  <si>
    <t>Plasma membrane integral protein ZmPIP2-3.</t>
  </si>
  <si>
    <t>LOC_Os02g44080</t>
  </si>
  <si>
    <t>Os02g0658100</t>
  </si>
  <si>
    <t>Aquaporin TIP2.1 (Tonoplast intrinsic protein 2.1) (Delta-tonoplast intrinsic protein) (Delta-TIP).</t>
  </si>
  <si>
    <t>LOC_Os02g44630</t>
  </si>
  <si>
    <t>Os02g0666200</t>
  </si>
  <si>
    <t>Aquaporin.</t>
  </si>
  <si>
    <t>LOC_Os02g51110</t>
  </si>
  <si>
    <t>Os02g0745100</t>
  </si>
  <si>
    <t>NOD26-like membrane integral protein ZmNIP2-1.</t>
  </si>
  <si>
    <t>LOC_Os02g57720</t>
  </si>
  <si>
    <t>Os02g0823100</t>
  </si>
  <si>
    <t>Plasma membrane intrinsic protein (Plasma membrane integral protein ZmPIP1-5).</t>
  </si>
  <si>
    <t>LOC_Os03g05290</t>
  </si>
  <si>
    <t>Os03g0146100</t>
  </si>
  <si>
    <t>Tonoplast intrinsic protein (Tonoplast water channel).</t>
  </si>
  <si>
    <t>LOC_Os03g20410</t>
  </si>
  <si>
    <t>Os03g0320000</t>
  </si>
  <si>
    <t>LOC_Os03g64330</t>
  </si>
  <si>
    <t>Os03g0861300</t>
  </si>
  <si>
    <t>LOC_Os04g16450</t>
  </si>
  <si>
    <t>Os04g0233400</t>
  </si>
  <si>
    <t>MipE.</t>
  </si>
  <si>
    <t>LOC_Os04g44060</t>
  </si>
  <si>
    <t>Os04g0521100</t>
  </si>
  <si>
    <t>Plasma membrane intrinsic protein (Aquaporin).</t>
  </si>
  <si>
    <t>LOC_Os04g44570</t>
  </si>
  <si>
    <t>Os04g0527900</t>
  </si>
  <si>
    <t>Tonoplast intrinsic protein (Putative beta-tonoplast intrinsic protein).</t>
  </si>
  <si>
    <t>LOC_Os04g46490</t>
  </si>
  <si>
    <t>Os04g0550800</t>
  </si>
  <si>
    <t>LOC_Os04g47220</t>
  </si>
  <si>
    <t>Os04g0559700</t>
  </si>
  <si>
    <t>HvPIP1;5 protein.</t>
  </si>
  <si>
    <t>LOC_Os05g11560</t>
  </si>
  <si>
    <t>Os05g0205000</t>
  </si>
  <si>
    <t>Multifunctional transport intrinsic membrane protein 2.</t>
  </si>
  <si>
    <t>LOC_Os05g14240</t>
  </si>
  <si>
    <t>Os05g0231700</t>
  </si>
  <si>
    <t>Tonoplast membrane integral protein ZmTIP4-2.</t>
  </si>
  <si>
    <t>LOC_Os06g12310</t>
  </si>
  <si>
    <t>Os06g0228200</t>
  </si>
  <si>
    <t>LOC_Os06g22960</t>
  </si>
  <si>
    <t>Os06g0336200</t>
  </si>
  <si>
    <t>Delta-tonoplast intrinsic protein.</t>
  </si>
  <si>
    <t>LOC_Os06g35930</t>
  </si>
  <si>
    <t>Os06g0552700</t>
  </si>
  <si>
    <t>LOC_Os07g26630</t>
  </si>
  <si>
    <t>Os07g0448100</t>
  </si>
  <si>
    <t>Plasma membrane integral protein ZmPIP2-6.</t>
  </si>
  <si>
    <t>LOC_Os07g26640</t>
  </si>
  <si>
    <t>Os07g0448200</t>
  </si>
  <si>
    <t>LOC_Os07g26690</t>
  </si>
  <si>
    <t>Os07g0448800</t>
  </si>
  <si>
    <t>LOC_Os08g05580</t>
  </si>
  <si>
    <t>Os08g0151900</t>
  </si>
  <si>
    <t>LOC_Os08g05590</t>
  </si>
  <si>
    <t>Os08g0152000</t>
  </si>
  <si>
    <t>LOC_Os08g05600</t>
  </si>
  <si>
    <t>Os08g0152100</t>
  </si>
  <si>
    <t>LOC_Os09g36930</t>
  </si>
  <si>
    <t>Os09g0541000</t>
  </si>
  <si>
    <t>Aquaporin PIP2.3 (Plasma membrane intrinsic protein 2c) (PIP2c) (TMP2C) (RD28-PIP) (Water-stress induced tonoplast intrinsic protein) (WSI-TIP).</t>
  </si>
  <si>
    <t>LOC_Os10g34000</t>
  </si>
  <si>
    <t>Os10g0481100</t>
  </si>
  <si>
    <t>Aquaporin PIP2.1 (Plasma membrane intrinsic protein 2a) (PIP2a).</t>
  </si>
  <si>
    <t>LOC_Os10g35050</t>
  </si>
  <si>
    <t>Os10g0492600</t>
  </si>
  <si>
    <t>Tonoplast membrane integral protein ZmTIP3-1.</t>
  </si>
  <si>
    <t>LOC_Os10g36924</t>
  </si>
  <si>
    <t>Os10g0513200</t>
  </si>
  <si>
    <t>NOD26-like membrane integral protein ZmNIP3-1.</t>
  </si>
  <si>
    <t>LOC_Os12g10280</t>
  </si>
  <si>
    <t>Os12g0204100</t>
  </si>
  <si>
    <t>LOC_Os03g14520</t>
  </si>
  <si>
    <t>Os03g0249300</t>
  </si>
  <si>
    <t>Nucleotide-sensitive chloride conductance regulator family protein.</t>
  </si>
  <si>
    <t>LOC_Os10g08879</t>
  </si>
  <si>
    <t>Os10g0170000</t>
  </si>
  <si>
    <t>LOC_Os06g36450</t>
  </si>
  <si>
    <t>Os06g0560000</t>
  </si>
  <si>
    <t>Ferroportin1 family protein.</t>
  </si>
  <si>
    <t>LOC_Os02g14790</t>
  </si>
  <si>
    <t>Os02g0245100</t>
  </si>
  <si>
    <t>Peroxisomal targeting signal type 2 receptor.</t>
  </si>
  <si>
    <t>LOC_Os08g39080</t>
  </si>
  <si>
    <t>Os08g0500100</t>
  </si>
  <si>
    <t>Peroxisomal targeting signal 1 receptor.</t>
  </si>
  <si>
    <t>LOC_Os10g32960</t>
  </si>
  <si>
    <t>Os10g0467200</t>
  </si>
  <si>
    <t>Pex2 / Pex12, N-terminal domain containing protein.</t>
  </si>
  <si>
    <t>ATP-Dependent</t>
    <phoneticPr fontId="1" type="noConversion"/>
  </si>
  <si>
    <t>juglone</t>
    <phoneticPr fontId="1" type="noConversion"/>
  </si>
  <si>
    <t>Family Name</t>
  </si>
  <si>
    <t>In genome</t>
    <phoneticPr fontId="1" type="noConversion"/>
  </si>
  <si>
    <t>Increase</t>
    <phoneticPr fontId="1" type="noConversion"/>
  </si>
  <si>
    <t>Decrease</t>
    <phoneticPr fontId="1" type="noConversion"/>
  </si>
  <si>
    <t>Total</t>
    <phoneticPr fontId="1" type="noConversion"/>
  </si>
  <si>
    <t>Ion Channels</t>
  </si>
  <si>
    <t>Secondary Transporter</t>
  </si>
  <si>
    <t>Unclassified</t>
  </si>
  <si>
    <t>ferulic acid</t>
    <phoneticPr fontId="1" type="noConversion"/>
  </si>
  <si>
    <t>ferulic acid+ juglone</t>
    <phoneticPr fontId="1" type="noConversion"/>
  </si>
  <si>
    <t>ferulic acid</t>
  </si>
  <si>
    <t>ATP-Dependent</t>
  </si>
  <si>
    <t>ATP-binding Cassette (ABC) Superfamily</t>
    <phoneticPr fontId="1" type="noConversion"/>
  </si>
  <si>
    <t>P-type ATPase (P-ATPase) Superfamily</t>
    <phoneticPr fontId="1" type="noConversion"/>
  </si>
  <si>
    <t>Arsenite-Antimonite (ArsAB) Efflux Family</t>
    <phoneticPr fontId="1" type="noConversion"/>
  </si>
  <si>
    <t>Type II (General) Secretory Pathway (IISP) Family</t>
    <phoneticPr fontId="1" type="noConversion"/>
  </si>
  <si>
    <t>Mitochondrial Protein Translocase (MPT) Family</t>
    <phoneticPr fontId="1" type="noConversion"/>
  </si>
  <si>
    <t>Chloroplast Envelope Protein Translocase (CEPT or Tic-Toc) Family</t>
    <phoneticPr fontId="1" type="noConversion"/>
  </si>
  <si>
    <t>Voltage-gated Ion Channel (VIC) Superfamily</t>
    <phoneticPr fontId="1" type="noConversion"/>
  </si>
  <si>
    <t>Glutamate-gated Ion Channel (GIC) Family of Neurotransmitter Receptors</t>
    <phoneticPr fontId="1" type="noConversion"/>
  </si>
  <si>
    <t>Ammonia Transporter Channel (Amt) Family</t>
    <phoneticPr fontId="1" type="noConversion"/>
  </si>
  <si>
    <t>Non-selective Cation Channel-2 (NSCC2) Family</t>
    <phoneticPr fontId="1" type="noConversion"/>
  </si>
  <si>
    <t>Chloroplast Envelope Anion Channel-forming Tic110 (Tic110) Family</t>
    <phoneticPr fontId="1" type="noConversion"/>
  </si>
  <si>
    <t>Small Conductance Mechanosensitive Ion Channel (MscS) Family</t>
    <phoneticPr fontId="1" type="noConversion"/>
  </si>
  <si>
    <t>Annexin (Annexin) Family</t>
    <phoneticPr fontId="1" type="noConversion"/>
  </si>
  <si>
    <t>CorA Metal Ion Transporter (MIT) Family</t>
    <phoneticPr fontId="1" type="noConversion"/>
  </si>
  <si>
    <t>Copper Transporter (Ctr) Family</t>
    <phoneticPr fontId="1" type="noConversion"/>
  </si>
  <si>
    <t>Major Intrinsic Protein (MIP) Family</t>
    <phoneticPr fontId="1" type="noConversion"/>
  </si>
  <si>
    <t>Nucleotide-sensitive Anion-selective Channel, ICln (ICln) Family</t>
    <phoneticPr fontId="1" type="noConversion"/>
  </si>
  <si>
    <t>Major Facilitator Superfamily (MFS)</t>
    <phoneticPr fontId="1" type="noConversion"/>
  </si>
  <si>
    <t>ATP:ADP Antiporter (AAA) Family</t>
    <phoneticPr fontId="1" type="noConversion"/>
  </si>
  <si>
    <t>Telurite-resistance/Dicarboxylate Transporter (TDT) Family</t>
    <phoneticPr fontId="1" type="noConversion"/>
  </si>
  <si>
    <t>Proton-dependent Oligopeptide Transporter (POT) Family</t>
    <phoneticPr fontId="1" type="noConversion"/>
  </si>
  <si>
    <t>Amino Acid/Auxin Permease (AAAP) Family</t>
    <phoneticPr fontId="1" type="noConversion"/>
  </si>
  <si>
    <t>Ca2+:Cation Antiporter (CaCA) Family</t>
    <phoneticPr fontId="1" type="noConversion"/>
  </si>
  <si>
    <t>Glycoside-Pentoside-Hexuronide (GPH):Cation Symporter Family</t>
    <phoneticPr fontId="1" type="noConversion"/>
  </si>
  <si>
    <t>Inorganic Phosphate Transporter (PiT) Family</t>
    <phoneticPr fontId="1" type="noConversion"/>
  </si>
  <si>
    <t>Solute:Sodium Symporter (SSS) Family</t>
    <phoneticPr fontId="1" type="noConversion"/>
  </si>
  <si>
    <t>Mitochondrial Carrier (MC) Family</t>
    <phoneticPr fontId="1" type="noConversion"/>
  </si>
  <si>
    <t>Amino Acid-Polyamine-Organocation (APC) Family</t>
    <phoneticPr fontId="1" type="noConversion"/>
  </si>
  <si>
    <t>Cation-Chloride Cotransporter (CCC) Family</t>
    <phoneticPr fontId="1" type="noConversion"/>
  </si>
  <si>
    <t>Anion Exchanger (AE) Family</t>
    <phoneticPr fontId="1" type="noConversion"/>
  </si>
  <si>
    <t>Monovalent Cation:Proton Antiporter-1 (CPA1) Family</t>
    <phoneticPr fontId="1" type="noConversion"/>
  </si>
  <si>
    <t>Monovalent Cation:Proton Antiporter-2 (CPA2) Family</t>
    <phoneticPr fontId="1" type="noConversion"/>
  </si>
  <si>
    <t>Nucleobase:Cation Symporter-1 (NCS1) Family</t>
    <phoneticPr fontId="1" type="noConversion"/>
  </si>
  <si>
    <t>Cation Diffusion Facilitator (CDF) Family</t>
    <phoneticPr fontId="1" type="noConversion"/>
  </si>
  <si>
    <t>Nucleobase:Cation Symporter-2 (NCS2) Family</t>
    <phoneticPr fontId="1" type="noConversion"/>
  </si>
  <si>
    <t>Hydroxy/Aromatic Amino Acid Permease (HAAAP) Family</t>
    <phoneticPr fontId="1" type="noConversion"/>
  </si>
  <si>
    <t>Lysosomal Cystine Transporter (LCT) Family</t>
    <phoneticPr fontId="1" type="noConversion"/>
  </si>
  <si>
    <t>Arsenite-Antimonite (ArsB) Efflux Family</t>
    <phoneticPr fontId="1" type="noConversion"/>
  </si>
  <si>
    <t>Chloride Carrier/Channel (ClC) Family</t>
    <phoneticPr fontId="1" type="noConversion"/>
  </si>
  <si>
    <r>
      <t>Zinc (Zn</t>
    </r>
    <r>
      <rPr>
        <vertAlign val="superscript"/>
        <sz val="10"/>
        <color theme="1"/>
        <rFont val="Times New Roman"/>
        <family val="1"/>
      </rPr>
      <t>2+</t>
    </r>
    <r>
      <rPr>
        <sz val="10"/>
        <color theme="1"/>
        <rFont val="Times New Roman"/>
        <family val="1"/>
      </rPr>
      <t>)-Iron (Fe</t>
    </r>
    <r>
      <rPr>
        <vertAlign val="superscript"/>
        <sz val="10"/>
        <color theme="1"/>
        <rFont val="Times New Roman"/>
        <family val="1"/>
      </rPr>
      <t>2+</t>
    </r>
    <r>
      <rPr>
        <sz val="10"/>
        <color theme="1"/>
        <rFont val="Times New Roman"/>
        <family val="1"/>
      </rPr>
      <t>) Permease (ZIP) Family</t>
    </r>
    <phoneticPr fontId="1" type="noConversion"/>
  </si>
  <si>
    <t>Glycerol Uptake (GUP) Family</t>
    <phoneticPr fontId="1" type="noConversion"/>
  </si>
  <si>
    <r>
      <t>Ni</t>
    </r>
    <r>
      <rPr>
        <vertAlign val="superscript"/>
        <sz val="10"/>
        <color theme="1"/>
        <rFont val="Times New Roman"/>
        <family val="1"/>
      </rPr>
      <t>2+</t>
    </r>
    <r>
      <rPr>
        <sz val="10"/>
        <color theme="1"/>
        <rFont val="Times New Roman"/>
        <family val="1"/>
      </rPr>
      <t>-Co</t>
    </r>
    <r>
      <rPr>
        <vertAlign val="superscript"/>
        <sz val="10"/>
        <color theme="1"/>
        <rFont val="Times New Roman"/>
        <family val="1"/>
      </rPr>
      <t>2+</t>
    </r>
    <r>
      <rPr>
        <sz val="10"/>
        <color theme="1"/>
        <rFont val="Times New Roman"/>
        <family val="1"/>
      </rPr>
      <t xml:space="preserve"> Transporter (NiCoT) Family</t>
    </r>
    <phoneticPr fontId="1" type="noConversion"/>
  </si>
  <si>
    <t>Sulfate Permease (SulP) Family</t>
    <phoneticPr fontId="1" type="noConversion"/>
  </si>
  <si>
    <r>
      <t>Metal Ion (Mn</t>
    </r>
    <r>
      <rPr>
        <vertAlign val="superscript"/>
        <sz val="10"/>
        <color theme="1"/>
        <rFont val="Times New Roman"/>
        <family val="1"/>
      </rPr>
      <t>2+</t>
    </r>
    <r>
      <rPr>
        <sz val="10"/>
        <color theme="1"/>
        <rFont val="Times New Roman"/>
        <family val="1"/>
      </rPr>
      <t>-iron) Transporter (Nramp) Family</t>
    </r>
    <phoneticPr fontId="1" type="noConversion"/>
  </si>
  <si>
    <t>Equilibrative Nucleoside Transporter (ENT) Family</t>
    <phoneticPr fontId="1" type="noConversion"/>
  </si>
  <si>
    <t>Resistance-Nodulation-Cell Division (RND) Superfamily</t>
    <phoneticPr fontId="1" type="noConversion"/>
  </si>
  <si>
    <r>
      <t>NhaD Na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>:H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Antiporter (NhaD) Family</t>
    </r>
    <phoneticPr fontId="1" type="noConversion"/>
  </si>
  <si>
    <t>Twin Arginine Targeting (Tat) Family</t>
    <phoneticPr fontId="1" type="noConversion"/>
  </si>
  <si>
    <t>Multidrug/Oligosaccharidyl-lipid/Polysaccharide (MOP) Flippase Superfamily</t>
    <phoneticPr fontId="1" type="noConversion"/>
  </si>
  <si>
    <t>Oligopeptide Transporter (OPT) Family</t>
    <phoneticPr fontId="1" type="noConversion"/>
  </si>
  <si>
    <t>Auxin Efflux Carrier (AEC) Family</t>
    <phoneticPr fontId="1" type="noConversion"/>
  </si>
  <si>
    <t>Drug/Metabolite Transporter (DMT) Superfamily</t>
    <phoneticPr fontId="1" type="noConversion"/>
  </si>
  <si>
    <t>Folate-Biopterin Transporter (FBT) Family</t>
    <phoneticPr fontId="1" type="noConversion"/>
  </si>
  <si>
    <t>K+ Uptake Permease (KUP) Family</t>
    <phoneticPr fontId="1" type="noConversion"/>
  </si>
  <si>
    <t>Chloroplast Maltose Exporter (MEX) Family</t>
    <phoneticPr fontId="1" type="noConversion"/>
  </si>
  <si>
    <t>Aromatic Acid Exporter (ArAE) Family</t>
    <phoneticPr fontId="1" type="noConversion"/>
  </si>
  <si>
    <t>Cytochrome Oxidase Biogenesis (Oxa1) Family</t>
    <phoneticPr fontId="1" type="noConversion"/>
  </si>
  <si>
    <r>
      <t>K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Uptake Permease (KUP) Family</t>
    </r>
    <phoneticPr fontId="1" type="noConversion"/>
  </si>
  <si>
    <r>
      <t>Divalent Anion:Na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Symporter (DASS) Family</t>
    </r>
    <phoneticPr fontId="1" type="noConversion"/>
  </si>
  <si>
    <r>
      <t>Bile Acid:Na</t>
    </r>
    <r>
      <rPr>
        <vertAlign val="superscript"/>
        <sz val="10"/>
        <color theme="1"/>
        <rFont val="Times New Roman"/>
        <family val="1"/>
      </rPr>
      <t xml:space="preserve">+ </t>
    </r>
    <r>
      <rPr>
        <sz val="10"/>
        <color theme="1"/>
        <rFont val="Times New Roman"/>
        <family val="1"/>
      </rPr>
      <t>Symporter (BASS) Family</t>
    </r>
    <phoneticPr fontId="1" type="noConversion"/>
  </si>
  <si>
    <t>FDR</t>
    <phoneticPr fontId="2" type="noConversion"/>
  </si>
  <si>
    <t>P Value</t>
  </si>
  <si>
    <t>Ferulic acid</t>
    <phoneticPr fontId="1" type="noConversion"/>
  </si>
  <si>
    <t>Juglone</t>
    <phoneticPr fontId="1" type="noConversion"/>
  </si>
  <si>
    <t>Divalent Anion:Na+ Symporter (DASS) Family</t>
    <phoneticPr fontId="1" type="noConversion"/>
  </si>
  <si>
    <t>Zinc (Zn2+)-Iron (Fe2+) Permease (ZIP) Family</t>
    <phoneticPr fontId="1" type="noConversion"/>
  </si>
  <si>
    <t>Ni2+-Co2+ Transporter (NiCoT) Family</t>
    <phoneticPr fontId="1" type="noConversion"/>
  </si>
  <si>
    <t>Metal Ion (Mn2+-iron) Transporter (Nramp) Family</t>
    <phoneticPr fontId="1" type="noConversion"/>
  </si>
  <si>
    <t>NhaD Na+:H+ Antiporter (NhaD) Family</t>
    <phoneticPr fontId="1" type="noConversion"/>
  </si>
  <si>
    <t>LOC_Os02g18700</t>
  </si>
  <si>
    <t>Os02g0288700</t>
  </si>
  <si>
    <t>Ferroportin (FP) Family</t>
    <phoneticPr fontId="1" type="noConversion"/>
  </si>
  <si>
    <t>Peroxisomal Protein Importer (PPI) Family</t>
    <phoneticPr fontId="1" type="noConversion"/>
  </si>
  <si>
    <t>Os10g0415100</t>
    <phoneticPr fontId="1" type="noConversion"/>
  </si>
  <si>
    <r>
      <t>H</t>
    </r>
    <r>
      <rPr>
        <vertAlign val="superscript"/>
        <sz val="12"/>
        <color theme="1"/>
        <rFont val="Calibri"/>
        <family val="2"/>
        <charset val="136"/>
        <scheme val="minor"/>
      </rPr>
      <t>+</t>
    </r>
    <r>
      <rPr>
        <sz val="12"/>
        <color theme="1"/>
        <rFont val="Calibri"/>
        <family val="2"/>
        <charset val="136"/>
        <scheme val="minor"/>
      </rPr>
      <t>-translocating Pyrophosphatase (H</t>
    </r>
    <r>
      <rPr>
        <vertAlign val="superscript"/>
        <sz val="12"/>
        <color theme="1"/>
        <rFont val="Calibri"/>
        <family val="2"/>
        <charset val="136"/>
        <scheme val="minor"/>
      </rPr>
      <t>+</t>
    </r>
    <r>
      <rPr>
        <sz val="12"/>
        <color theme="1"/>
        <rFont val="Calibri"/>
        <family val="2"/>
        <charset val="136"/>
        <scheme val="minor"/>
      </rPr>
      <t>-PPase) Family</t>
    </r>
    <phoneticPr fontId="1" type="noConversion"/>
  </si>
  <si>
    <r>
      <t>H</t>
    </r>
    <r>
      <rPr>
        <vertAlign val="superscript"/>
        <sz val="12"/>
        <color theme="1"/>
        <rFont val="Calibri"/>
        <family val="2"/>
        <charset val="136"/>
        <scheme val="minor"/>
      </rPr>
      <t>+</t>
    </r>
    <r>
      <rPr>
        <sz val="12"/>
        <color theme="1"/>
        <rFont val="Calibri"/>
        <family val="2"/>
        <charset val="136"/>
        <scheme val="minor"/>
      </rPr>
      <t>- or Na</t>
    </r>
    <r>
      <rPr>
        <vertAlign val="superscript"/>
        <sz val="12"/>
        <color theme="1"/>
        <rFont val="Calibri"/>
        <family val="2"/>
        <charset val="136"/>
        <scheme val="minor"/>
      </rPr>
      <t>+</t>
    </r>
    <r>
      <rPr>
        <sz val="12"/>
        <color theme="1"/>
        <rFont val="Calibri"/>
        <family val="2"/>
        <charset val="136"/>
        <scheme val="minor"/>
      </rPr>
      <t>-translocating F-type, V-type and A-type ATPase (F-ATPase) Superfamily</t>
    </r>
    <phoneticPr fontId="1" type="noConversion"/>
  </si>
  <si>
    <r>
      <t>K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Transporter (Trk) Family</t>
    </r>
    <phoneticPr fontId="1" type="noConversion"/>
  </si>
  <si>
    <r>
      <t>H</t>
    </r>
    <r>
      <rPr>
        <b/>
        <vertAlign val="superscript"/>
        <sz val="10"/>
        <color theme="1"/>
        <rFont val="Times New Roman"/>
        <family val="1"/>
      </rPr>
      <t>+</t>
    </r>
    <r>
      <rPr>
        <b/>
        <sz val="10"/>
        <color theme="1"/>
        <rFont val="Times New Roman"/>
        <family val="1"/>
      </rPr>
      <t>-translocating Pyrophosphatase (H</t>
    </r>
    <r>
      <rPr>
        <b/>
        <vertAlign val="superscript"/>
        <sz val="10"/>
        <color theme="1"/>
        <rFont val="Times New Roman"/>
        <family val="1"/>
      </rPr>
      <t>+</t>
    </r>
    <r>
      <rPr>
        <b/>
        <sz val="10"/>
        <color theme="1"/>
        <rFont val="Times New Roman"/>
        <family val="1"/>
      </rPr>
      <t>-PPase) Family</t>
    </r>
    <phoneticPr fontId="1" type="noConversion"/>
  </si>
  <si>
    <r>
      <t>The H</t>
    </r>
    <r>
      <rPr>
        <b/>
        <vertAlign val="superscript"/>
        <sz val="10"/>
        <color theme="1"/>
        <rFont val="Times New Roman"/>
        <family val="1"/>
      </rPr>
      <t>+</t>
    </r>
    <r>
      <rPr>
        <b/>
        <sz val="10"/>
        <color theme="1"/>
        <rFont val="Times New Roman"/>
        <family val="1"/>
      </rPr>
      <t>- or Na</t>
    </r>
    <r>
      <rPr>
        <b/>
        <vertAlign val="superscript"/>
        <sz val="10"/>
        <color theme="1"/>
        <rFont val="Times New Roman"/>
        <family val="1"/>
      </rPr>
      <t>+</t>
    </r>
    <r>
      <rPr>
        <b/>
        <sz val="10"/>
        <color theme="1"/>
        <rFont val="Times New Roman"/>
        <family val="1"/>
      </rPr>
      <t>-translocating F-type, V-type and A-type ATPase (F-ATPase) Superfamily</t>
    </r>
    <phoneticPr fontId="1" type="noConversion"/>
  </si>
  <si>
    <r>
      <t>Ca</t>
    </r>
    <r>
      <rPr>
        <b/>
        <vertAlign val="superscript"/>
        <sz val="10"/>
        <color theme="1"/>
        <rFont val="Times New Roman"/>
        <family val="1"/>
      </rPr>
      <t>2+</t>
    </r>
    <r>
      <rPr>
        <b/>
        <sz val="10"/>
        <color theme="1"/>
        <rFont val="Times New Roman"/>
        <family val="1"/>
      </rPr>
      <t>:Cation Antiporter (CaCA) Family</t>
    </r>
    <phoneticPr fontId="1" type="noConversion"/>
  </si>
  <si>
    <r>
      <t>Bile Acid:Na</t>
    </r>
    <r>
      <rPr>
        <b/>
        <vertAlign val="superscript"/>
        <sz val="10"/>
        <color theme="1"/>
        <rFont val="Times New Roman"/>
        <family val="1"/>
      </rPr>
      <t>+</t>
    </r>
    <r>
      <rPr>
        <b/>
        <sz val="10"/>
        <color theme="1"/>
        <rFont val="Times New Roman"/>
        <family val="1"/>
      </rPr>
      <t xml:space="preserve"> Symporter (BASS) Family</t>
    </r>
    <phoneticPr fontId="1" type="noConversion"/>
  </si>
  <si>
    <r>
      <t>K</t>
    </r>
    <r>
      <rPr>
        <b/>
        <vertAlign val="superscript"/>
        <sz val="10"/>
        <color theme="1"/>
        <rFont val="Times New Roman"/>
        <family val="1"/>
      </rPr>
      <t>+</t>
    </r>
    <r>
      <rPr>
        <b/>
        <sz val="10"/>
        <color theme="1"/>
        <rFont val="Times New Roman"/>
        <family val="1"/>
      </rPr>
      <t xml:space="preserve"> Transporter (Trk) Family</t>
    </r>
    <phoneticPr fontId="1" type="noConversion"/>
  </si>
  <si>
    <r>
      <rPr>
        <b/>
        <sz val="16"/>
        <color theme="1"/>
        <rFont val="Times New Roman"/>
        <family val="1"/>
      </rPr>
      <t xml:space="preserve">Table S9. </t>
    </r>
    <r>
      <rPr>
        <sz val="16"/>
        <color theme="1"/>
        <rFont val="Times New Roman"/>
        <family val="1"/>
      </rPr>
      <t>Comparison of expression profiles of transporter genes induced by FA stress and juglone after short exposure.</t>
    </r>
    <phoneticPr fontId="1" type="noConversion"/>
  </si>
</sst>
</file>

<file path=xl/styles.xml><?xml version="1.0" encoding="utf-8"?>
<styleSheet xmlns="http://schemas.openxmlformats.org/spreadsheetml/2006/main">
  <numFmts count="6">
    <numFmt numFmtId="164" formatCode="0.0000_);[Red]\(0.0000\)"/>
    <numFmt numFmtId="165" formatCode="0.00_ ;[Red]\-0.00\ "/>
    <numFmt numFmtId="166" formatCode="0.0000_ "/>
    <numFmt numFmtId="167" formatCode="0.0%"/>
    <numFmt numFmtId="168" formatCode="0_ ;[Red]\-0\ "/>
    <numFmt numFmtId="169" formatCode="0.0000_ ;[Red]\-0.0000\ "/>
  </numFmts>
  <fonts count="21">
    <font>
      <sz val="12"/>
      <color theme="1"/>
      <name val="Calibri"/>
      <family val="2"/>
      <charset val="136"/>
      <scheme val="minor"/>
    </font>
    <font>
      <sz val="9"/>
      <name val="Calibri"/>
      <family val="2"/>
      <charset val="136"/>
      <scheme val="minor"/>
    </font>
    <font>
      <sz val="10"/>
      <name val="新細明體"/>
      <family val="1"/>
      <charset val="136"/>
    </font>
    <font>
      <sz val="11"/>
      <color theme="1"/>
      <name val="Calibri"/>
      <family val="1"/>
      <charset val="136"/>
      <scheme val="minor"/>
    </font>
    <font>
      <b/>
      <sz val="12"/>
      <name val="Arial"/>
      <family val="2"/>
    </font>
    <font>
      <sz val="9"/>
      <name val="細明體"/>
      <family val="3"/>
      <charset val="136"/>
    </font>
    <font>
      <sz val="9"/>
      <color rgb="FF000000"/>
      <name val="新細明體"/>
      <family val="1"/>
      <charset val="136"/>
    </font>
    <font>
      <sz val="9"/>
      <name val="新細明體"/>
      <family val="1"/>
      <charset val="136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2"/>
      <color theme="1"/>
      <name val="Calibri"/>
      <family val="1"/>
      <charset val="136"/>
      <scheme val="minor"/>
    </font>
    <font>
      <sz val="10"/>
      <color theme="1"/>
      <name val="Calibri"/>
      <family val="2"/>
      <charset val="136"/>
      <scheme val="minor"/>
    </font>
    <font>
      <b/>
      <sz val="14"/>
      <color theme="1"/>
      <name val="Times New Roman"/>
      <family val="1"/>
    </font>
    <font>
      <sz val="14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vertAlign val="superscript"/>
      <sz val="12"/>
      <color theme="1"/>
      <name val="Calibri"/>
      <family val="2"/>
      <charset val="136"/>
      <scheme val="minor"/>
    </font>
    <font>
      <b/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double">
        <color theme="1"/>
      </top>
      <bottom style="double">
        <color theme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double">
        <color auto="1"/>
      </bottom>
      <diagonal/>
    </border>
    <border>
      <left/>
      <right style="medium">
        <color theme="1"/>
      </right>
      <top/>
      <bottom style="double">
        <color auto="1"/>
      </bottom>
      <diagonal/>
    </border>
    <border>
      <left style="medium">
        <color theme="1"/>
      </left>
      <right/>
      <top style="double">
        <color theme="1"/>
      </top>
      <bottom style="double">
        <color theme="1"/>
      </bottom>
      <diagonal/>
    </border>
    <border>
      <left/>
      <right style="medium">
        <color theme="1"/>
      </right>
      <top style="double">
        <color theme="1"/>
      </top>
      <bottom style="double">
        <color theme="1"/>
      </bottom>
      <diagonal/>
    </border>
    <border>
      <left/>
      <right style="medium">
        <color theme="1"/>
      </right>
      <top style="double">
        <color auto="1"/>
      </top>
      <bottom style="double">
        <color auto="1"/>
      </bottom>
      <diagonal/>
    </border>
  </borders>
  <cellStyleXfs count="7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104">
    <xf numFmtId="0" fontId="0" fillId="0" borderId="0" xfId="0">
      <alignment vertical="center"/>
    </xf>
    <xf numFmtId="0" fontId="2" fillId="0" borderId="0" xfId="1"/>
    <xf numFmtId="164" fontId="2" fillId="0" borderId="0" xfId="1" applyNumberFormat="1"/>
    <xf numFmtId="0" fontId="8" fillId="0" borderId="1" xfId="1" applyFont="1" applyBorder="1"/>
    <xf numFmtId="0" fontId="9" fillId="0" borderId="1" xfId="1" applyFont="1" applyBorder="1"/>
    <xf numFmtId="0" fontId="9" fillId="0" borderId="0" xfId="1" applyFont="1" applyBorder="1"/>
    <xf numFmtId="0" fontId="9" fillId="0" borderId="2" xfId="1" applyFont="1" applyBorder="1"/>
    <xf numFmtId="0" fontId="2" fillId="0" borderId="0" xfId="1" applyBorder="1"/>
    <xf numFmtId="165" fontId="9" fillId="0" borderId="1" xfId="1" applyNumberFormat="1" applyFont="1" applyBorder="1"/>
    <xf numFmtId="165" fontId="9" fillId="0" borderId="0" xfId="1" applyNumberFormat="1" applyFont="1" applyBorder="1"/>
    <xf numFmtId="0" fontId="8" fillId="0" borderId="0" xfId="1" applyFont="1" applyBorder="1"/>
    <xf numFmtId="165" fontId="9" fillId="0" borderId="2" xfId="1" applyNumberFormat="1" applyFont="1" applyBorder="1"/>
    <xf numFmtId="164" fontId="2" fillId="0" borderId="0" xfId="1" applyNumberFormat="1" applyBorder="1"/>
    <xf numFmtId="166" fontId="9" fillId="0" borderId="1" xfId="1" applyNumberFormat="1" applyFont="1" applyBorder="1"/>
    <xf numFmtId="166" fontId="9" fillId="0" borderId="0" xfId="1" applyNumberFormat="1" applyFont="1" applyBorder="1"/>
    <xf numFmtId="166" fontId="9" fillId="0" borderId="2" xfId="1" applyNumberFormat="1" applyFont="1" applyBorder="1"/>
    <xf numFmtId="0" fontId="10" fillId="0" borderId="0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165" fontId="4" fillId="0" borderId="1" xfId="1" applyNumberFormat="1" applyFont="1" applyFill="1" applyBorder="1" applyAlignment="1"/>
    <xf numFmtId="0" fontId="0" fillId="0" borderId="0" xfId="0" applyBorder="1">
      <alignment vertical="center"/>
    </xf>
    <xf numFmtId="0" fontId="10" fillId="0" borderId="0" xfId="0" applyFont="1" applyBorder="1" applyAlignment="1">
      <alignment horizontal="center" vertical="center"/>
    </xf>
    <xf numFmtId="167" fontId="10" fillId="0" borderId="0" xfId="0" applyNumberFormat="1" applyFont="1" applyBorder="1" applyAlignment="1">
      <alignment horizontal="center" vertical="center"/>
    </xf>
    <xf numFmtId="167" fontId="10" fillId="0" borderId="0" xfId="0" applyNumberFormat="1" applyFont="1" applyFill="1" applyBorder="1" applyAlignment="1">
      <alignment horizontal="center" vertical="center"/>
    </xf>
    <xf numFmtId="167" fontId="10" fillId="0" borderId="3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ont="1" applyFill="1" applyAlignment="1">
      <alignment vertical="center"/>
    </xf>
    <xf numFmtId="0" fontId="11" fillId="0" borderId="0" xfId="0" applyFont="1" applyFill="1" applyBorder="1" applyAlignment="1">
      <alignment horizontal="left" vertical="center" wrapText="1"/>
    </xf>
    <xf numFmtId="10" fontId="10" fillId="0" borderId="8" xfId="0" applyNumberFormat="1" applyFont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167" fontId="10" fillId="0" borderId="8" xfId="0" applyNumberFormat="1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167" fontId="10" fillId="0" borderId="10" xfId="0" applyNumberFormat="1" applyFont="1" applyFill="1" applyBorder="1" applyAlignment="1">
      <alignment horizontal="center" vertical="center"/>
    </xf>
    <xf numFmtId="0" fontId="14" fillId="0" borderId="0" xfId="0" applyFont="1" applyBorder="1">
      <alignment vertical="center"/>
    </xf>
    <xf numFmtId="0" fontId="14" fillId="0" borderId="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/>
    </xf>
    <xf numFmtId="167" fontId="10" fillId="0" borderId="8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wrapText="1"/>
    </xf>
    <xf numFmtId="0" fontId="10" fillId="0" borderId="6" xfId="0" applyFont="1" applyFill="1" applyBorder="1" applyAlignment="1">
      <alignment horizontal="center" vertical="center" wrapText="1"/>
    </xf>
    <xf numFmtId="0" fontId="2" fillId="0" borderId="0" xfId="1" applyAlignment="1">
      <alignment wrapText="1"/>
    </xf>
    <xf numFmtId="0" fontId="6" fillId="0" borderId="1" xfId="1" applyFont="1" applyFill="1" applyBorder="1" applyAlignment="1" applyProtection="1">
      <alignment vertical="center" wrapText="1"/>
    </xf>
    <xf numFmtId="166" fontId="6" fillId="0" borderId="1" xfId="1" applyNumberFormat="1" applyFont="1" applyFill="1" applyBorder="1" applyAlignment="1" applyProtection="1">
      <alignment vertical="center" wrapText="1"/>
    </xf>
    <xf numFmtId="0" fontId="0" fillId="0" borderId="1" xfId="0" applyBorder="1" applyAlignment="1"/>
    <xf numFmtId="165" fontId="2" fillId="0" borderId="1" xfId="1" applyNumberFormat="1" applyBorder="1"/>
    <xf numFmtId="0" fontId="0" fillId="0" borderId="1" xfId="0" applyBorder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66" fontId="4" fillId="0" borderId="2" xfId="1" applyNumberFormat="1" applyFont="1" applyFill="1" applyBorder="1" applyAlignment="1">
      <alignment horizontal="center" vertical="center" wrapText="1"/>
    </xf>
    <xf numFmtId="168" fontId="4" fillId="0" borderId="4" xfId="1" applyNumberFormat="1" applyFont="1" applyFill="1" applyBorder="1" applyAlignment="1">
      <alignment horizontal="center" vertical="center"/>
    </xf>
    <xf numFmtId="165" fontId="4" fillId="0" borderId="4" xfId="1" applyNumberFormat="1" applyFont="1" applyFill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2" fillId="0" borderId="0" xfId="1" applyBorder="1" applyAlignment="1">
      <alignment wrapText="1"/>
    </xf>
    <xf numFmtId="0" fontId="9" fillId="0" borderId="0" xfId="1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Fill="1" applyAlignment="1">
      <alignment horizontal="left" vertical="center"/>
    </xf>
    <xf numFmtId="0" fontId="17" fillId="0" borderId="0" xfId="0" applyFont="1" applyBorder="1" applyAlignment="1">
      <alignment vertical="center"/>
    </xf>
    <xf numFmtId="10" fontId="10" fillId="0" borderId="8" xfId="0" applyNumberFormat="1" applyFont="1" applyFill="1" applyBorder="1" applyAlignment="1">
      <alignment horizontal="center" vertical="center"/>
    </xf>
    <xf numFmtId="10" fontId="10" fillId="0" borderId="10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11" fillId="0" borderId="1" xfId="1" applyFont="1" applyFill="1" applyBorder="1" applyAlignment="1">
      <alignment vertical="center"/>
    </xf>
    <xf numFmtId="0" fontId="10" fillId="0" borderId="1" xfId="1" applyFont="1" applyFill="1" applyBorder="1" applyAlignment="1">
      <alignment vertical="center"/>
    </xf>
    <xf numFmtId="0" fontId="10" fillId="0" borderId="1" xfId="1" applyFont="1" applyFill="1" applyBorder="1" applyAlignment="1">
      <alignment vertical="center" wrapText="1"/>
    </xf>
    <xf numFmtId="0" fontId="10" fillId="0" borderId="0" xfId="1" applyFont="1" applyFill="1" applyBorder="1" applyAlignment="1">
      <alignment horizontal="center" vertical="center"/>
    </xf>
    <xf numFmtId="164" fontId="10" fillId="0" borderId="0" xfId="1" applyNumberFormat="1" applyFont="1" applyFill="1" applyBorder="1" applyAlignment="1">
      <alignment horizontal="center" vertical="center"/>
    </xf>
    <xf numFmtId="165" fontId="10" fillId="0" borderId="0" xfId="1" applyNumberFormat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vertical="center" wrapText="1"/>
    </xf>
    <xf numFmtId="169" fontId="10" fillId="0" borderId="0" xfId="1" applyNumberFormat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0" fillId="0" borderId="2" xfId="1" applyFont="1" applyFill="1" applyBorder="1" applyAlignment="1">
      <alignment horizontal="center" vertical="center"/>
    </xf>
    <xf numFmtId="164" fontId="10" fillId="0" borderId="2" xfId="1" applyNumberFormat="1" applyFont="1" applyFill="1" applyBorder="1" applyAlignment="1">
      <alignment horizontal="center" vertical="center"/>
    </xf>
    <xf numFmtId="165" fontId="10" fillId="0" borderId="2" xfId="1" applyNumberFormat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vertical="center" wrapText="1"/>
    </xf>
    <xf numFmtId="0" fontId="8" fillId="0" borderId="0" xfId="1" applyFont="1" applyFill="1" applyBorder="1" applyAlignment="1">
      <alignment vertical="center"/>
    </xf>
    <xf numFmtId="164" fontId="10" fillId="0" borderId="1" xfId="1" applyNumberFormat="1" applyFont="1" applyFill="1" applyBorder="1" applyAlignment="1">
      <alignment vertical="center"/>
    </xf>
    <xf numFmtId="165" fontId="10" fillId="0" borderId="1" xfId="1" applyNumberFormat="1" applyFont="1" applyFill="1" applyBorder="1" applyAlignment="1">
      <alignment vertical="center"/>
    </xf>
    <xf numFmtId="0" fontId="10" fillId="0" borderId="0" xfId="1" applyFont="1" applyFill="1" applyBorder="1" applyAlignment="1">
      <alignment vertical="center"/>
    </xf>
    <xf numFmtId="164" fontId="10" fillId="0" borderId="0" xfId="1" applyNumberFormat="1" applyFont="1" applyFill="1" applyBorder="1" applyAlignment="1">
      <alignment vertical="center"/>
    </xf>
    <xf numFmtId="165" fontId="10" fillId="0" borderId="0" xfId="1" applyNumberFormat="1" applyFont="1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10" fillId="0" borderId="2" xfId="1" applyFont="1" applyFill="1" applyBorder="1" applyAlignment="1">
      <alignment vertical="center"/>
    </xf>
    <xf numFmtId="164" fontId="10" fillId="0" borderId="2" xfId="1" applyNumberFormat="1" applyFont="1" applyFill="1" applyBorder="1" applyAlignment="1">
      <alignment vertical="center"/>
    </xf>
    <xf numFmtId="165" fontId="10" fillId="0" borderId="2" xfId="1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center" wrapText="1"/>
    </xf>
    <xf numFmtId="164" fontId="11" fillId="0" borderId="0" xfId="1" applyNumberFormat="1" applyFont="1" applyFill="1" applyBorder="1" applyAlignment="1">
      <alignment vertical="center"/>
    </xf>
    <xf numFmtId="165" fontId="11" fillId="0" borderId="0" xfId="1" applyNumberFormat="1" applyFont="1" applyFill="1" applyBorder="1" applyAlignment="1">
      <alignment vertical="center"/>
    </xf>
    <xf numFmtId="0" fontId="11" fillId="0" borderId="0" xfId="1" applyFont="1" applyFill="1" applyBorder="1" applyAlignment="1">
      <alignment vertical="center" wrapText="1"/>
    </xf>
    <xf numFmtId="0" fontId="9" fillId="0" borderId="0" xfId="1" applyFont="1" applyFill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6" fillId="0" borderId="2" xfId="1" applyFont="1" applyBorder="1" applyAlignment="1">
      <alignment horizontal="center"/>
    </xf>
  </cellXfs>
  <cellStyles count="7">
    <cellStyle name="Normal" xfId="0" builtinId="0"/>
    <cellStyle name="一般 2" xfId="1"/>
    <cellStyle name="一般 2 2" xfId="2"/>
    <cellStyle name="一般 2 2 2" xfId="3"/>
    <cellStyle name="一般 3" xfId="4"/>
    <cellStyle name="一般 3 2" xfId="5"/>
    <cellStyle name="一般 4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6"/>
  <sheetViews>
    <sheetView zoomScaleNormal="100" workbookViewId="0">
      <selection activeCell="R22" sqref="R22"/>
    </sheetView>
  </sheetViews>
  <sheetFormatPr defaultRowHeight="15.75"/>
  <cols>
    <col min="1" max="1" width="59.75" style="38" customWidth="1"/>
    <col min="2" max="11" width="8.875" style="36"/>
    <col min="12" max="15" width="8.875" style="20"/>
  </cols>
  <sheetData>
    <row r="1" spans="1:15" s="19" customFormat="1" ht="31.15" customHeight="1">
      <c r="A1" s="60" t="s">
        <v>3011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20"/>
      <c r="M1" s="20"/>
      <c r="N1" s="20"/>
      <c r="O1" s="20"/>
    </row>
    <row r="2" spans="1:15" s="19" customFormat="1">
      <c r="A2" s="37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s="19" customFormat="1" ht="16.5" thickBot="1">
      <c r="A3" s="24" t="s">
        <v>2915</v>
      </c>
      <c r="B3" s="20"/>
      <c r="C3" s="20"/>
      <c r="D3" s="99" t="s">
        <v>2925</v>
      </c>
      <c r="E3" s="99"/>
      <c r="F3" s="99"/>
      <c r="G3" s="99"/>
      <c r="H3" s="99" t="s">
        <v>2916</v>
      </c>
      <c r="I3" s="99"/>
      <c r="J3" s="99"/>
      <c r="K3" s="99"/>
      <c r="L3" s="99" t="s">
        <v>2926</v>
      </c>
      <c r="M3" s="99"/>
      <c r="N3" s="99"/>
      <c r="O3" s="99"/>
    </row>
    <row r="4" spans="1:15" ht="17.25" thickTop="1" thickBot="1">
      <c r="A4" s="42" t="s">
        <v>2917</v>
      </c>
      <c r="B4" s="93" t="s">
        <v>2918</v>
      </c>
      <c r="C4" s="93"/>
      <c r="D4" s="94" t="s">
        <v>2919</v>
      </c>
      <c r="E4" s="93"/>
      <c r="F4" s="93" t="s">
        <v>2920</v>
      </c>
      <c r="G4" s="95"/>
      <c r="H4" s="94" t="s">
        <v>2919</v>
      </c>
      <c r="I4" s="93"/>
      <c r="J4" s="93" t="s">
        <v>2920</v>
      </c>
      <c r="K4" s="95"/>
      <c r="L4" s="93" t="s">
        <v>2919</v>
      </c>
      <c r="M4" s="93"/>
      <c r="N4" s="93" t="s">
        <v>2920</v>
      </c>
      <c r="O4" s="93"/>
    </row>
    <row r="5" spans="1:15" s="28" customFormat="1" ht="14.45" customHeight="1" thickTop="1">
      <c r="A5" s="39" t="s">
        <v>2921</v>
      </c>
      <c r="B5" s="20">
        <f>SUM(B6:B13)</f>
        <v>285</v>
      </c>
      <c r="C5" s="21">
        <f>B5/285</f>
        <v>1</v>
      </c>
      <c r="D5" s="40">
        <f>SUM(D6:D13)</f>
        <v>10</v>
      </c>
      <c r="E5" s="21">
        <f>D5/10</f>
        <v>1</v>
      </c>
      <c r="F5" s="20">
        <f t="shared" ref="F5:L5" si="0">SUM(F6:F13)</f>
        <v>1</v>
      </c>
      <c r="G5" s="31">
        <f>F5/1</f>
        <v>1</v>
      </c>
      <c r="H5" s="40">
        <f t="shared" si="0"/>
        <v>3</v>
      </c>
      <c r="I5" s="21">
        <f>H5/3</f>
        <v>1</v>
      </c>
      <c r="J5" s="20">
        <f t="shared" si="0"/>
        <v>0</v>
      </c>
      <c r="K5" s="41">
        <v>0</v>
      </c>
      <c r="L5" s="20">
        <f t="shared" si="0"/>
        <v>10</v>
      </c>
      <c r="M5" s="21">
        <f>L5/10</f>
        <v>1</v>
      </c>
      <c r="N5" s="20">
        <v>0</v>
      </c>
      <c r="O5" s="21">
        <v>0</v>
      </c>
    </row>
    <row r="6" spans="1:15" s="29" customFormat="1">
      <c r="A6" s="25" t="s">
        <v>2929</v>
      </c>
      <c r="B6" s="16">
        <v>130</v>
      </c>
      <c r="C6" s="22">
        <f t="shared" ref="C6:C13" si="1">B6/285</f>
        <v>0.45614035087719296</v>
      </c>
      <c r="D6" s="32">
        <v>8</v>
      </c>
      <c r="E6" s="22">
        <f>D6/10</f>
        <v>0.8</v>
      </c>
      <c r="F6" s="16">
        <v>1</v>
      </c>
      <c r="G6" s="61">
        <f>F6/1</f>
        <v>1</v>
      </c>
      <c r="H6" s="32">
        <v>3</v>
      </c>
      <c r="I6" s="22">
        <f t="shared" ref="I6:I13" si="2">H6/3</f>
        <v>1</v>
      </c>
      <c r="J6" s="16">
        <v>0</v>
      </c>
      <c r="K6" s="33">
        <v>0</v>
      </c>
      <c r="L6" s="16">
        <v>9</v>
      </c>
      <c r="M6" s="22">
        <f t="shared" ref="M6:M13" si="3">L6/10</f>
        <v>0.9</v>
      </c>
      <c r="N6" s="16">
        <v>0</v>
      </c>
      <c r="O6" s="22">
        <v>0</v>
      </c>
    </row>
    <row r="7" spans="1:15" s="29" customFormat="1" ht="18">
      <c r="A7" s="25" t="s">
        <v>3003</v>
      </c>
      <c r="B7" s="16">
        <v>7</v>
      </c>
      <c r="C7" s="22">
        <f t="shared" si="1"/>
        <v>2.456140350877193E-2</v>
      </c>
      <c r="D7" s="32">
        <v>0</v>
      </c>
      <c r="E7" s="22">
        <f t="shared" ref="E7:E13" si="4">D7/9</f>
        <v>0</v>
      </c>
      <c r="F7" s="16">
        <v>0</v>
      </c>
      <c r="G7" s="61">
        <f t="shared" ref="G7:G13" si="5">F7/2</f>
        <v>0</v>
      </c>
      <c r="H7" s="32">
        <v>0</v>
      </c>
      <c r="I7" s="22">
        <f t="shared" si="2"/>
        <v>0</v>
      </c>
      <c r="J7" s="16">
        <v>0</v>
      </c>
      <c r="K7" s="33">
        <v>0</v>
      </c>
      <c r="L7" s="16">
        <v>0</v>
      </c>
      <c r="M7" s="22">
        <f t="shared" si="3"/>
        <v>0</v>
      </c>
      <c r="N7" s="16">
        <v>0</v>
      </c>
      <c r="O7" s="22">
        <v>0</v>
      </c>
    </row>
    <row r="8" spans="1:15" s="29" customFormat="1" ht="33.75">
      <c r="A8" s="25" t="s">
        <v>3004</v>
      </c>
      <c r="B8" s="16">
        <v>50</v>
      </c>
      <c r="C8" s="22">
        <f t="shared" si="1"/>
        <v>0.17543859649122806</v>
      </c>
      <c r="D8" s="32">
        <v>0</v>
      </c>
      <c r="E8" s="22">
        <f t="shared" si="4"/>
        <v>0</v>
      </c>
      <c r="F8" s="16">
        <v>0</v>
      </c>
      <c r="G8" s="61">
        <f t="shared" si="5"/>
        <v>0</v>
      </c>
      <c r="H8" s="32">
        <v>0</v>
      </c>
      <c r="I8" s="22">
        <f t="shared" si="2"/>
        <v>0</v>
      </c>
      <c r="J8" s="16">
        <v>0</v>
      </c>
      <c r="K8" s="33">
        <v>0</v>
      </c>
      <c r="L8" s="16">
        <v>0</v>
      </c>
      <c r="M8" s="22">
        <f t="shared" si="3"/>
        <v>0</v>
      </c>
      <c r="N8" s="16">
        <v>0</v>
      </c>
      <c r="O8" s="22">
        <v>0</v>
      </c>
    </row>
    <row r="9" spans="1:15" s="29" customFormat="1">
      <c r="A9" s="25" t="s">
        <v>2930</v>
      </c>
      <c r="B9" s="16">
        <v>45</v>
      </c>
      <c r="C9" s="22">
        <f t="shared" si="1"/>
        <v>0.15789473684210525</v>
      </c>
      <c r="D9" s="32">
        <v>2</v>
      </c>
      <c r="E9" s="22">
        <f>D9/10</f>
        <v>0.2</v>
      </c>
      <c r="F9" s="16">
        <v>0</v>
      </c>
      <c r="G9" s="61">
        <f t="shared" si="5"/>
        <v>0</v>
      </c>
      <c r="H9" s="32">
        <v>0</v>
      </c>
      <c r="I9" s="22">
        <f t="shared" si="2"/>
        <v>0</v>
      </c>
      <c r="J9" s="16">
        <v>0</v>
      </c>
      <c r="K9" s="33">
        <v>0</v>
      </c>
      <c r="L9" s="16">
        <v>1</v>
      </c>
      <c r="M9" s="22">
        <f t="shared" si="3"/>
        <v>0.1</v>
      </c>
      <c r="N9" s="16">
        <v>0</v>
      </c>
      <c r="O9" s="22">
        <v>0</v>
      </c>
    </row>
    <row r="10" spans="1:15" s="29" customFormat="1">
      <c r="A10" s="25" t="s">
        <v>2931</v>
      </c>
      <c r="B10" s="16">
        <v>2</v>
      </c>
      <c r="C10" s="22">
        <f t="shared" si="1"/>
        <v>7.0175438596491229E-3</v>
      </c>
      <c r="D10" s="32">
        <v>0</v>
      </c>
      <c r="E10" s="22">
        <f t="shared" si="4"/>
        <v>0</v>
      </c>
      <c r="F10" s="16">
        <v>0</v>
      </c>
      <c r="G10" s="61">
        <f t="shared" si="5"/>
        <v>0</v>
      </c>
      <c r="H10" s="32">
        <v>0</v>
      </c>
      <c r="I10" s="22">
        <f t="shared" si="2"/>
        <v>0</v>
      </c>
      <c r="J10" s="16">
        <v>0</v>
      </c>
      <c r="K10" s="33">
        <v>0</v>
      </c>
      <c r="L10" s="16">
        <v>0</v>
      </c>
      <c r="M10" s="22">
        <f t="shared" si="3"/>
        <v>0</v>
      </c>
      <c r="N10" s="16">
        <v>0</v>
      </c>
      <c r="O10" s="22">
        <v>0</v>
      </c>
    </row>
    <row r="11" spans="1:15" s="29" customFormat="1">
      <c r="A11" s="25" t="s">
        <v>2932</v>
      </c>
      <c r="B11" s="16">
        <v>17</v>
      </c>
      <c r="C11" s="22">
        <f t="shared" si="1"/>
        <v>5.9649122807017542E-2</v>
      </c>
      <c r="D11" s="32">
        <v>0</v>
      </c>
      <c r="E11" s="22">
        <f t="shared" si="4"/>
        <v>0</v>
      </c>
      <c r="F11" s="16">
        <v>0</v>
      </c>
      <c r="G11" s="61">
        <f t="shared" si="5"/>
        <v>0</v>
      </c>
      <c r="H11" s="32">
        <v>0</v>
      </c>
      <c r="I11" s="22">
        <f t="shared" si="2"/>
        <v>0</v>
      </c>
      <c r="J11" s="16">
        <v>0</v>
      </c>
      <c r="K11" s="33">
        <v>0</v>
      </c>
      <c r="L11" s="16">
        <v>0</v>
      </c>
      <c r="M11" s="22">
        <f t="shared" si="3"/>
        <v>0</v>
      </c>
      <c r="N11" s="16">
        <v>0</v>
      </c>
      <c r="O11" s="22">
        <v>0</v>
      </c>
    </row>
    <row r="12" spans="1:15" s="29" customFormat="1">
      <c r="A12" s="25" t="s">
        <v>2933</v>
      </c>
      <c r="B12" s="16">
        <v>30</v>
      </c>
      <c r="C12" s="22">
        <f t="shared" si="1"/>
        <v>0.10526315789473684</v>
      </c>
      <c r="D12" s="32">
        <v>0</v>
      </c>
      <c r="E12" s="22">
        <f t="shared" si="4"/>
        <v>0</v>
      </c>
      <c r="F12" s="16">
        <v>0</v>
      </c>
      <c r="G12" s="61">
        <f t="shared" si="5"/>
        <v>0</v>
      </c>
      <c r="H12" s="32">
        <v>0</v>
      </c>
      <c r="I12" s="22">
        <f t="shared" si="2"/>
        <v>0</v>
      </c>
      <c r="J12" s="16">
        <v>0</v>
      </c>
      <c r="K12" s="33">
        <v>0</v>
      </c>
      <c r="L12" s="16">
        <v>0</v>
      </c>
      <c r="M12" s="22">
        <f t="shared" si="3"/>
        <v>0</v>
      </c>
      <c r="N12" s="16">
        <v>0</v>
      </c>
      <c r="O12" s="22">
        <v>0</v>
      </c>
    </row>
    <row r="13" spans="1:15" s="29" customFormat="1" ht="16.5" thickBot="1">
      <c r="A13" s="27" t="s">
        <v>2934</v>
      </c>
      <c r="B13" s="17">
        <v>4</v>
      </c>
      <c r="C13" s="23">
        <f t="shared" si="1"/>
        <v>1.4035087719298246E-2</v>
      </c>
      <c r="D13" s="34">
        <v>0</v>
      </c>
      <c r="E13" s="23">
        <f t="shared" si="4"/>
        <v>0</v>
      </c>
      <c r="F13" s="17">
        <v>0</v>
      </c>
      <c r="G13" s="62">
        <f t="shared" si="5"/>
        <v>0</v>
      </c>
      <c r="H13" s="34">
        <v>0</v>
      </c>
      <c r="I13" s="23">
        <f t="shared" si="2"/>
        <v>0</v>
      </c>
      <c r="J13" s="17">
        <v>0</v>
      </c>
      <c r="K13" s="35">
        <v>0</v>
      </c>
      <c r="L13" s="17">
        <v>0</v>
      </c>
      <c r="M13" s="23">
        <f t="shared" si="3"/>
        <v>0</v>
      </c>
      <c r="N13" s="17">
        <v>0</v>
      </c>
      <c r="O13" s="23">
        <v>0</v>
      </c>
    </row>
    <row r="14" spans="1:15" s="64" customFormat="1" ht="16.5" thickTop="1">
      <c r="A14" s="25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1:15" s="64" customFormat="1" ht="16.5" thickBot="1">
      <c r="A15" s="30" t="s">
        <v>2922</v>
      </c>
      <c r="B15" s="16"/>
      <c r="C15" s="16"/>
      <c r="D15" s="102" t="s">
        <v>2927</v>
      </c>
      <c r="E15" s="102"/>
      <c r="F15" s="102"/>
      <c r="G15" s="102"/>
      <c r="H15" s="102" t="s">
        <v>2916</v>
      </c>
      <c r="I15" s="102"/>
      <c r="J15" s="102"/>
      <c r="K15" s="102"/>
      <c r="L15" s="102" t="s">
        <v>2926</v>
      </c>
      <c r="M15" s="102"/>
      <c r="N15" s="102"/>
      <c r="O15" s="102"/>
    </row>
    <row r="16" spans="1:15" s="29" customFormat="1" ht="17.25" thickTop="1" thickBot="1">
      <c r="A16" s="63" t="s">
        <v>2917</v>
      </c>
      <c r="B16" s="97" t="s">
        <v>2918</v>
      </c>
      <c r="C16" s="97"/>
      <c r="D16" s="96" t="s">
        <v>2919</v>
      </c>
      <c r="E16" s="97"/>
      <c r="F16" s="97" t="s">
        <v>2920</v>
      </c>
      <c r="G16" s="98"/>
      <c r="H16" s="96" t="s">
        <v>2919</v>
      </c>
      <c r="I16" s="97"/>
      <c r="J16" s="97" t="s">
        <v>2920</v>
      </c>
      <c r="K16" s="98"/>
      <c r="L16" s="97" t="s">
        <v>2919</v>
      </c>
      <c r="M16" s="97"/>
      <c r="N16" s="97" t="s">
        <v>2920</v>
      </c>
      <c r="O16" s="97"/>
    </row>
    <row r="17" spans="1:15" s="29" customFormat="1" ht="16.5" thickTop="1">
      <c r="A17" s="25" t="s">
        <v>2921</v>
      </c>
      <c r="B17" s="16">
        <f>SUM(B18:B28)</f>
        <v>137</v>
      </c>
      <c r="C17" s="22">
        <f>B17/137</f>
        <v>1</v>
      </c>
      <c r="D17" s="32">
        <f t="shared" ref="D17:J17" si="6">SUM(D18:D28)</f>
        <v>2</v>
      </c>
      <c r="E17" s="22">
        <f>D17/2</f>
        <v>1</v>
      </c>
      <c r="F17" s="16">
        <f t="shared" si="6"/>
        <v>1</v>
      </c>
      <c r="G17" s="33">
        <f>F17/1</f>
        <v>1</v>
      </c>
      <c r="H17" s="32">
        <f t="shared" si="6"/>
        <v>0</v>
      </c>
      <c r="I17" s="22">
        <v>0</v>
      </c>
      <c r="J17" s="16">
        <f t="shared" si="6"/>
        <v>0</v>
      </c>
      <c r="K17" s="33">
        <v>0</v>
      </c>
      <c r="L17" s="16">
        <v>0</v>
      </c>
      <c r="M17" s="22">
        <v>0</v>
      </c>
      <c r="N17" s="16">
        <v>0</v>
      </c>
      <c r="O17" s="22">
        <v>0</v>
      </c>
    </row>
    <row r="18" spans="1:15" s="29" customFormat="1">
      <c r="A18" s="26" t="s">
        <v>2935</v>
      </c>
      <c r="B18" s="16">
        <v>31</v>
      </c>
      <c r="C18" s="22">
        <f t="shared" ref="C18:C28" si="7">B18/137</f>
        <v>0.22627737226277372</v>
      </c>
      <c r="D18" s="32">
        <v>0</v>
      </c>
      <c r="E18" s="22">
        <f t="shared" ref="E18:E28" si="8">D18/2</f>
        <v>0</v>
      </c>
      <c r="F18" s="16">
        <v>0</v>
      </c>
      <c r="G18" s="33">
        <f t="shared" ref="G18:G28" si="9">F18/1</f>
        <v>0</v>
      </c>
      <c r="H18" s="32">
        <v>0</v>
      </c>
      <c r="I18" s="22">
        <v>0</v>
      </c>
      <c r="J18" s="16">
        <v>0</v>
      </c>
      <c r="K18" s="33">
        <v>0</v>
      </c>
      <c r="L18" s="16">
        <v>0</v>
      </c>
      <c r="M18" s="22">
        <v>0</v>
      </c>
      <c r="N18" s="16">
        <v>0</v>
      </c>
      <c r="O18" s="22">
        <v>0</v>
      </c>
    </row>
    <row r="19" spans="1:15" s="29" customFormat="1">
      <c r="A19" s="26" t="s">
        <v>2936</v>
      </c>
      <c r="B19" s="16">
        <v>21</v>
      </c>
      <c r="C19" s="22">
        <f t="shared" si="7"/>
        <v>0.15328467153284672</v>
      </c>
      <c r="D19" s="32">
        <v>1</v>
      </c>
      <c r="E19" s="22">
        <f t="shared" si="8"/>
        <v>0.5</v>
      </c>
      <c r="F19" s="16">
        <v>0</v>
      </c>
      <c r="G19" s="33">
        <f t="shared" si="9"/>
        <v>0</v>
      </c>
      <c r="H19" s="32">
        <v>0</v>
      </c>
      <c r="I19" s="22">
        <v>0</v>
      </c>
      <c r="J19" s="16">
        <v>0</v>
      </c>
      <c r="K19" s="33">
        <v>0</v>
      </c>
      <c r="L19" s="16">
        <v>0</v>
      </c>
      <c r="M19" s="22">
        <v>0</v>
      </c>
      <c r="N19" s="16">
        <v>0</v>
      </c>
      <c r="O19" s="22">
        <v>0</v>
      </c>
    </row>
    <row r="20" spans="1:15" s="29" customFormat="1">
      <c r="A20" s="26" t="s">
        <v>2937</v>
      </c>
      <c r="B20" s="16">
        <v>12</v>
      </c>
      <c r="C20" s="22">
        <f t="shared" si="7"/>
        <v>8.7591240875912413E-2</v>
      </c>
      <c r="D20" s="32">
        <v>0</v>
      </c>
      <c r="E20" s="22">
        <f t="shared" si="8"/>
        <v>0</v>
      </c>
      <c r="F20" s="16">
        <v>1</v>
      </c>
      <c r="G20" s="33">
        <f t="shared" si="9"/>
        <v>1</v>
      </c>
      <c r="H20" s="32">
        <v>0</v>
      </c>
      <c r="I20" s="22">
        <v>0</v>
      </c>
      <c r="J20" s="16">
        <v>0</v>
      </c>
      <c r="K20" s="33">
        <v>0</v>
      </c>
      <c r="L20" s="16">
        <v>0</v>
      </c>
      <c r="M20" s="22">
        <v>0</v>
      </c>
      <c r="N20" s="16">
        <v>1</v>
      </c>
      <c r="O20" s="22">
        <f t="shared" ref="O20" si="10">N20/1</f>
        <v>1</v>
      </c>
    </row>
    <row r="21" spans="1:15" s="29" customFormat="1">
      <c r="A21" s="26" t="s">
        <v>2938</v>
      </c>
      <c r="B21" s="16">
        <v>1</v>
      </c>
      <c r="C21" s="22">
        <f t="shared" si="7"/>
        <v>7.2992700729927005E-3</v>
      </c>
      <c r="D21" s="32">
        <v>0</v>
      </c>
      <c r="E21" s="22">
        <f t="shared" si="8"/>
        <v>0</v>
      </c>
      <c r="F21" s="16">
        <v>0</v>
      </c>
      <c r="G21" s="33">
        <f t="shared" si="9"/>
        <v>0</v>
      </c>
      <c r="H21" s="32">
        <v>0</v>
      </c>
      <c r="I21" s="22">
        <v>0</v>
      </c>
      <c r="J21" s="16">
        <v>0</v>
      </c>
      <c r="K21" s="33">
        <v>0</v>
      </c>
      <c r="L21" s="16">
        <v>0</v>
      </c>
      <c r="M21" s="22">
        <v>0</v>
      </c>
      <c r="N21" s="16">
        <v>0</v>
      </c>
      <c r="O21" s="22">
        <v>0</v>
      </c>
    </row>
    <row r="22" spans="1:15" s="29" customFormat="1">
      <c r="A22" s="26" t="s">
        <v>2939</v>
      </c>
      <c r="B22" s="16">
        <v>2</v>
      </c>
      <c r="C22" s="22">
        <f t="shared" si="7"/>
        <v>1.4598540145985401E-2</v>
      </c>
      <c r="D22" s="32">
        <v>0</v>
      </c>
      <c r="E22" s="22">
        <f t="shared" si="8"/>
        <v>0</v>
      </c>
      <c r="F22" s="16">
        <v>0</v>
      </c>
      <c r="G22" s="33">
        <f t="shared" si="9"/>
        <v>0</v>
      </c>
      <c r="H22" s="32">
        <v>0</v>
      </c>
      <c r="I22" s="22">
        <v>0</v>
      </c>
      <c r="J22" s="16">
        <v>0</v>
      </c>
      <c r="K22" s="33">
        <v>0</v>
      </c>
      <c r="L22" s="16">
        <v>0</v>
      </c>
      <c r="M22" s="22">
        <v>0</v>
      </c>
      <c r="N22" s="16">
        <v>0</v>
      </c>
      <c r="O22" s="22">
        <v>0</v>
      </c>
    </row>
    <row r="23" spans="1:15" s="29" customFormat="1">
      <c r="A23" s="26" t="s">
        <v>2940</v>
      </c>
      <c r="B23" s="16">
        <v>5</v>
      </c>
      <c r="C23" s="22">
        <f t="shared" si="7"/>
        <v>3.6496350364963501E-2</v>
      </c>
      <c r="D23" s="32">
        <v>0</v>
      </c>
      <c r="E23" s="22">
        <f t="shared" si="8"/>
        <v>0</v>
      </c>
      <c r="F23" s="16">
        <v>0</v>
      </c>
      <c r="G23" s="33">
        <f t="shared" si="9"/>
        <v>0</v>
      </c>
      <c r="H23" s="32">
        <v>0</v>
      </c>
      <c r="I23" s="22">
        <v>0</v>
      </c>
      <c r="J23" s="16">
        <v>0</v>
      </c>
      <c r="K23" s="33">
        <v>0</v>
      </c>
      <c r="L23" s="16">
        <v>0</v>
      </c>
      <c r="M23" s="22">
        <v>0</v>
      </c>
      <c r="N23" s="16">
        <v>0</v>
      </c>
      <c r="O23" s="22">
        <v>0</v>
      </c>
    </row>
    <row r="24" spans="1:15" s="29" customFormat="1">
      <c r="A24" s="26" t="s">
        <v>2941</v>
      </c>
      <c r="B24" s="16">
        <v>9</v>
      </c>
      <c r="C24" s="22">
        <f t="shared" si="7"/>
        <v>6.569343065693431E-2</v>
      </c>
      <c r="D24" s="32">
        <v>1</v>
      </c>
      <c r="E24" s="22">
        <f t="shared" si="8"/>
        <v>0.5</v>
      </c>
      <c r="F24" s="16">
        <v>0</v>
      </c>
      <c r="G24" s="33">
        <f t="shared" si="9"/>
        <v>0</v>
      </c>
      <c r="H24" s="32">
        <v>0</v>
      </c>
      <c r="I24" s="22">
        <v>0</v>
      </c>
      <c r="J24" s="16">
        <v>0</v>
      </c>
      <c r="K24" s="33">
        <v>0</v>
      </c>
      <c r="L24" s="16">
        <v>0</v>
      </c>
      <c r="M24" s="22">
        <v>0</v>
      </c>
      <c r="N24" s="16">
        <v>0</v>
      </c>
      <c r="O24" s="22">
        <v>0</v>
      </c>
    </row>
    <row r="25" spans="1:15" s="29" customFormat="1">
      <c r="A25" s="26" t="s">
        <v>2942</v>
      </c>
      <c r="B25" s="16">
        <v>10</v>
      </c>
      <c r="C25" s="22">
        <f t="shared" si="7"/>
        <v>7.2992700729927001E-2</v>
      </c>
      <c r="D25" s="32">
        <v>0</v>
      </c>
      <c r="E25" s="22">
        <f t="shared" si="8"/>
        <v>0</v>
      </c>
      <c r="F25" s="16">
        <v>0</v>
      </c>
      <c r="G25" s="33">
        <f t="shared" si="9"/>
        <v>0</v>
      </c>
      <c r="H25" s="32">
        <v>0</v>
      </c>
      <c r="I25" s="22">
        <v>0</v>
      </c>
      <c r="J25" s="16">
        <v>0</v>
      </c>
      <c r="K25" s="33">
        <v>0</v>
      </c>
      <c r="L25" s="16">
        <v>0</v>
      </c>
      <c r="M25" s="22">
        <v>0</v>
      </c>
      <c r="N25" s="16">
        <v>0</v>
      </c>
      <c r="O25" s="22">
        <v>0</v>
      </c>
    </row>
    <row r="26" spans="1:15" s="29" customFormat="1">
      <c r="A26" s="26" t="s">
        <v>2943</v>
      </c>
      <c r="B26" s="16">
        <v>7</v>
      </c>
      <c r="C26" s="22">
        <f t="shared" si="7"/>
        <v>5.1094890510948905E-2</v>
      </c>
      <c r="D26" s="32">
        <v>0</v>
      </c>
      <c r="E26" s="22">
        <f t="shared" si="8"/>
        <v>0</v>
      </c>
      <c r="F26" s="16">
        <v>0</v>
      </c>
      <c r="G26" s="33">
        <f t="shared" si="9"/>
        <v>0</v>
      </c>
      <c r="H26" s="32">
        <v>0</v>
      </c>
      <c r="I26" s="22">
        <v>0</v>
      </c>
      <c r="J26" s="16">
        <v>0</v>
      </c>
      <c r="K26" s="33">
        <v>0</v>
      </c>
      <c r="L26" s="16">
        <v>0</v>
      </c>
      <c r="M26" s="22">
        <v>0</v>
      </c>
      <c r="N26" s="16">
        <v>0</v>
      </c>
      <c r="O26" s="22">
        <v>0</v>
      </c>
    </row>
    <row r="27" spans="1:15" s="29" customFormat="1">
      <c r="A27" s="26" t="s">
        <v>2944</v>
      </c>
      <c r="B27" s="16">
        <v>37</v>
      </c>
      <c r="C27" s="22">
        <f t="shared" si="7"/>
        <v>0.27007299270072993</v>
      </c>
      <c r="D27" s="32">
        <v>0</v>
      </c>
      <c r="E27" s="22">
        <f t="shared" si="8"/>
        <v>0</v>
      </c>
      <c r="F27" s="16">
        <v>0</v>
      </c>
      <c r="G27" s="33">
        <f t="shared" si="9"/>
        <v>0</v>
      </c>
      <c r="H27" s="32">
        <v>0</v>
      </c>
      <c r="I27" s="22">
        <v>0</v>
      </c>
      <c r="J27" s="16">
        <v>0</v>
      </c>
      <c r="K27" s="33">
        <v>0</v>
      </c>
      <c r="L27" s="16">
        <v>0</v>
      </c>
      <c r="M27" s="22">
        <v>0</v>
      </c>
      <c r="N27" s="16">
        <v>0</v>
      </c>
      <c r="O27" s="22">
        <v>0</v>
      </c>
    </row>
    <row r="28" spans="1:15" s="29" customFormat="1" ht="16.5" thickBot="1">
      <c r="A28" s="27" t="s">
        <v>2945</v>
      </c>
      <c r="B28" s="17">
        <v>2</v>
      </c>
      <c r="C28" s="23">
        <f t="shared" si="7"/>
        <v>1.4598540145985401E-2</v>
      </c>
      <c r="D28" s="34">
        <v>0</v>
      </c>
      <c r="E28" s="23">
        <f t="shared" si="8"/>
        <v>0</v>
      </c>
      <c r="F28" s="17">
        <v>0</v>
      </c>
      <c r="G28" s="35">
        <f t="shared" si="9"/>
        <v>0</v>
      </c>
      <c r="H28" s="34">
        <v>0</v>
      </c>
      <c r="I28" s="23">
        <v>0</v>
      </c>
      <c r="J28" s="17">
        <v>0</v>
      </c>
      <c r="K28" s="35">
        <v>0</v>
      </c>
      <c r="L28" s="17">
        <v>0</v>
      </c>
      <c r="M28" s="23">
        <v>0</v>
      </c>
      <c r="N28" s="17">
        <v>0</v>
      </c>
      <c r="O28" s="23">
        <v>0</v>
      </c>
    </row>
    <row r="29" spans="1:15" s="29" customFormat="1" ht="16.5" thickTop="1">
      <c r="A29" s="25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spans="1:15" s="29" customFormat="1" ht="16.5" thickBot="1">
      <c r="A30" s="30" t="s">
        <v>2923</v>
      </c>
      <c r="B30" s="16"/>
      <c r="C30" s="16"/>
      <c r="D30" s="102" t="s">
        <v>2927</v>
      </c>
      <c r="E30" s="102"/>
      <c r="F30" s="102"/>
      <c r="G30" s="102"/>
      <c r="H30" s="102" t="s">
        <v>2916</v>
      </c>
      <c r="I30" s="102"/>
      <c r="J30" s="102"/>
      <c r="K30" s="102"/>
      <c r="L30" s="102" t="s">
        <v>2926</v>
      </c>
      <c r="M30" s="102"/>
      <c r="N30" s="102"/>
      <c r="O30" s="102"/>
    </row>
    <row r="31" spans="1:15" s="29" customFormat="1" ht="17.25" thickTop="1" thickBot="1">
      <c r="A31" s="43" t="s">
        <v>2917</v>
      </c>
      <c r="B31" s="100" t="s">
        <v>2918</v>
      </c>
      <c r="C31" s="101"/>
      <c r="D31" s="96" t="s">
        <v>2919</v>
      </c>
      <c r="E31" s="97"/>
      <c r="F31" s="97" t="s">
        <v>2920</v>
      </c>
      <c r="G31" s="98"/>
      <c r="H31" s="96" t="s">
        <v>2919</v>
      </c>
      <c r="I31" s="97"/>
      <c r="J31" s="97" t="s">
        <v>2920</v>
      </c>
      <c r="K31" s="98"/>
      <c r="L31" s="97" t="s">
        <v>2919</v>
      </c>
      <c r="M31" s="97"/>
      <c r="N31" s="97" t="s">
        <v>2920</v>
      </c>
      <c r="O31" s="97"/>
    </row>
    <row r="32" spans="1:15" s="29" customFormat="1" ht="16.5" thickTop="1">
      <c r="A32" s="25" t="s">
        <v>2921</v>
      </c>
      <c r="B32" s="16">
        <v>860</v>
      </c>
      <c r="C32" s="22">
        <f>B32/860</f>
        <v>1</v>
      </c>
      <c r="D32" s="32">
        <f>SUM(D33:D75)</f>
        <v>28</v>
      </c>
      <c r="E32" s="22">
        <f>D32/28</f>
        <v>1</v>
      </c>
      <c r="F32" s="16">
        <f>SUM(F33:F75)</f>
        <v>7</v>
      </c>
      <c r="G32" s="33">
        <f>F32/7</f>
        <v>1</v>
      </c>
      <c r="H32" s="32">
        <f t="shared" ref="H32:J32" si="11">SUM(H33:H75)</f>
        <v>5</v>
      </c>
      <c r="I32" s="22">
        <f>H32/5</f>
        <v>1</v>
      </c>
      <c r="J32" s="16">
        <f t="shared" si="11"/>
        <v>7</v>
      </c>
      <c r="K32" s="33">
        <f>J32/6</f>
        <v>1.1666666666666667</v>
      </c>
      <c r="L32" s="16">
        <f>SUM(L33:L75)</f>
        <v>12</v>
      </c>
      <c r="M32" s="22">
        <f>L32/12</f>
        <v>1</v>
      </c>
      <c r="N32" s="16">
        <v>0</v>
      </c>
      <c r="O32" s="22">
        <v>0</v>
      </c>
    </row>
    <row r="33" spans="1:15" s="29" customFormat="1">
      <c r="A33" s="26" t="s">
        <v>2946</v>
      </c>
      <c r="B33" s="16">
        <v>151</v>
      </c>
      <c r="C33" s="22">
        <f t="shared" ref="C33:C75" si="12">B33/860</f>
        <v>0.17558139534883721</v>
      </c>
      <c r="D33" s="32">
        <v>4</v>
      </c>
      <c r="E33" s="22">
        <f t="shared" ref="E33:E75" si="13">D33/28</f>
        <v>0.14285714285714285</v>
      </c>
      <c r="F33" s="16">
        <v>2</v>
      </c>
      <c r="G33" s="33">
        <f t="shared" ref="G33:G75" si="14">F33/7</f>
        <v>0.2857142857142857</v>
      </c>
      <c r="H33" s="32">
        <v>2</v>
      </c>
      <c r="I33" s="22">
        <f t="shared" ref="I33:I75" si="15">H33/5</f>
        <v>0.4</v>
      </c>
      <c r="J33" s="16">
        <v>4</v>
      </c>
      <c r="K33" s="33">
        <f t="shared" ref="K33:K75" si="16">J33/6</f>
        <v>0.66666666666666663</v>
      </c>
      <c r="L33" s="16">
        <v>4</v>
      </c>
      <c r="M33" s="22">
        <f t="shared" ref="M33:M75" si="17">L33/12</f>
        <v>0.33333333333333331</v>
      </c>
      <c r="N33" s="16">
        <v>0</v>
      </c>
      <c r="O33" s="22">
        <v>0</v>
      </c>
    </row>
    <row r="34" spans="1:15" s="29" customFormat="1">
      <c r="A34" s="26" t="s">
        <v>2947</v>
      </c>
      <c r="B34" s="16">
        <v>2</v>
      </c>
      <c r="C34" s="22">
        <f t="shared" si="12"/>
        <v>2.3255813953488372E-3</v>
      </c>
      <c r="D34" s="32">
        <v>0</v>
      </c>
      <c r="E34" s="22">
        <f t="shared" si="13"/>
        <v>0</v>
      </c>
      <c r="F34" s="16">
        <v>0</v>
      </c>
      <c r="G34" s="33">
        <f t="shared" si="14"/>
        <v>0</v>
      </c>
      <c r="H34" s="32">
        <v>0</v>
      </c>
      <c r="I34" s="22">
        <f t="shared" si="15"/>
        <v>0</v>
      </c>
      <c r="J34" s="16">
        <v>0</v>
      </c>
      <c r="K34" s="33">
        <f t="shared" si="16"/>
        <v>0</v>
      </c>
      <c r="L34" s="16">
        <v>0</v>
      </c>
      <c r="M34" s="22">
        <f t="shared" si="17"/>
        <v>0</v>
      </c>
      <c r="N34" s="16">
        <v>0</v>
      </c>
      <c r="O34" s="22">
        <v>0</v>
      </c>
    </row>
    <row r="35" spans="1:15" s="29" customFormat="1">
      <c r="A35" s="26" t="s">
        <v>2948</v>
      </c>
      <c r="B35" s="16">
        <v>9</v>
      </c>
      <c r="C35" s="22">
        <f t="shared" si="12"/>
        <v>1.0465116279069767E-2</v>
      </c>
      <c r="D35" s="32">
        <v>0</v>
      </c>
      <c r="E35" s="22">
        <f t="shared" si="13"/>
        <v>0</v>
      </c>
      <c r="F35" s="16">
        <v>0</v>
      </c>
      <c r="G35" s="33">
        <f t="shared" si="14"/>
        <v>0</v>
      </c>
      <c r="H35" s="32">
        <v>0</v>
      </c>
      <c r="I35" s="22">
        <f t="shared" si="15"/>
        <v>0</v>
      </c>
      <c r="J35" s="16">
        <v>0</v>
      </c>
      <c r="K35" s="33">
        <f t="shared" si="16"/>
        <v>0</v>
      </c>
      <c r="L35" s="16">
        <v>0</v>
      </c>
      <c r="M35" s="22">
        <f t="shared" si="17"/>
        <v>0</v>
      </c>
      <c r="N35" s="16">
        <v>0</v>
      </c>
      <c r="O35" s="22">
        <v>0</v>
      </c>
    </row>
    <row r="36" spans="1:15" s="29" customFormat="1">
      <c r="A36" s="26" t="s">
        <v>2949</v>
      </c>
      <c r="B36" s="16">
        <v>86</v>
      </c>
      <c r="C36" s="22">
        <f t="shared" si="12"/>
        <v>0.1</v>
      </c>
      <c r="D36" s="32">
        <v>4</v>
      </c>
      <c r="E36" s="22">
        <f t="shared" si="13"/>
        <v>0.14285714285714285</v>
      </c>
      <c r="F36" s="16">
        <v>0</v>
      </c>
      <c r="G36" s="33">
        <f t="shared" si="14"/>
        <v>0</v>
      </c>
      <c r="H36" s="32">
        <v>0</v>
      </c>
      <c r="I36" s="22">
        <f t="shared" si="15"/>
        <v>0</v>
      </c>
      <c r="J36" s="16">
        <v>0</v>
      </c>
      <c r="K36" s="33">
        <f t="shared" si="16"/>
        <v>0</v>
      </c>
      <c r="L36" s="16">
        <v>1</v>
      </c>
      <c r="M36" s="22">
        <f t="shared" si="17"/>
        <v>8.3333333333333329E-2</v>
      </c>
      <c r="N36" s="16">
        <v>0</v>
      </c>
      <c r="O36" s="22">
        <v>0</v>
      </c>
    </row>
    <row r="37" spans="1:15" s="29" customFormat="1">
      <c r="A37" s="26" t="s">
        <v>2950</v>
      </c>
      <c r="B37" s="16">
        <v>63</v>
      </c>
      <c r="C37" s="22">
        <f t="shared" si="12"/>
        <v>7.3255813953488375E-2</v>
      </c>
      <c r="D37" s="32">
        <v>4</v>
      </c>
      <c r="E37" s="22">
        <f t="shared" si="13"/>
        <v>0.14285714285714285</v>
      </c>
      <c r="F37" s="16">
        <v>0</v>
      </c>
      <c r="G37" s="33">
        <f t="shared" si="14"/>
        <v>0</v>
      </c>
      <c r="H37" s="32">
        <v>1</v>
      </c>
      <c r="I37" s="22">
        <f t="shared" si="15"/>
        <v>0.2</v>
      </c>
      <c r="J37" s="16">
        <v>1</v>
      </c>
      <c r="K37" s="33">
        <f t="shared" si="16"/>
        <v>0.16666666666666666</v>
      </c>
      <c r="L37" s="16">
        <v>0</v>
      </c>
      <c r="M37" s="22">
        <f t="shared" si="17"/>
        <v>0</v>
      </c>
      <c r="N37" s="16">
        <v>0</v>
      </c>
      <c r="O37" s="22">
        <v>0</v>
      </c>
    </row>
    <row r="38" spans="1:15" s="29" customFormat="1">
      <c r="A38" s="26" t="s">
        <v>2951</v>
      </c>
      <c r="B38" s="16">
        <v>16</v>
      </c>
      <c r="C38" s="22">
        <f t="shared" si="12"/>
        <v>1.8604651162790697E-2</v>
      </c>
      <c r="D38" s="32">
        <v>1</v>
      </c>
      <c r="E38" s="22">
        <f t="shared" si="13"/>
        <v>3.5714285714285712E-2</v>
      </c>
      <c r="F38" s="16">
        <v>0</v>
      </c>
      <c r="G38" s="33">
        <f t="shared" si="14"/>
        <v>0</v>
      </c>
      <c r="H38" s="32">
        <v>0</v>
      </c>
      <c r="I38" s="22">
        <f t="shared" si="15"/>
        <v>0</v>
      </c>
      <c r="J38" s="16">
        <v>0</v>
      </c>
      <c r="K38" s="33">
        <f t="shared" si="16"/>
        <v>0</v>
      </c>
      <c r="L38" s="16">
        <v>0</v>
      </c>
      <c r="M38" s="22">
        <f t="shared" si="17"/>
        <v>0</v>
      </c>
      <c r="N38" s="16">
        <v>0</v>
      </c>
      <c r="O38" s="22">
        <v>0</v>
      </c>
    </row>
    <row r="39" spans="1:15" s="29" customFormat="1">
      <c r="A39" s="26" t="s">
        <v>2952</v>
      </c>
      <c r="B39" s="16">
        <v>7</v>
      </c>
      <c r="C39" s="22">
        <f t="shared" si="12"/>
        <v>8.1395348837209301E-3</v>
      </c>
      <c r="D39" s="32">
        <v>0</v>
      </c>
      <c r="E39" s="22">
        <f t="shared" si="13"/>
        <v>0</v>
      </c>
      <c r="F39" s="16">
        <v>0</v>
      </c>
      <c r="G39" s="33">
        <f t="shared" si="14"/>
        <v>0</v>
      </c>
      <c r="H39" s="32">
        <v>0</v>
      </c>
      <c r="I39" s="22">
        <f t="shared" si="15"/>
        <v>0</v>
      </c>
      <c r="J39" s="16">
        <v>0</v>
      </c>
      <c r="K39" s="33">
        <f t="shared" si="16"/>
        <v>0</v>
      </c>
      <c r="L39" s="16">
        <v>0</v>
      </c>
      <c r="M39" s="22">
        <f t="shared" si="17"/>
        <v>0</v>
      </c>
      <c r="N39" s="16">
        <v>0</v>
      </c>
      <c r="O39" s="22">
        <v>0</v>
      </c>
    </row>
    <row r="40" spans="1:15" s="29" customFormat="1">
      <c r="A40" s="26" t="s">
        <v>2953</v>
      </c>
      <c r="B40" s="16">
        <v>1</v>
      </c>
      <c r="C40" s="22">
        <f t="shared" si="12"/>
        <v>1.1627906976744186E-3</v>
      </c>
      <c r="D40" s="32">
        <v>0</v>
      </c>
      <c r="E40" s="22">
        <f t="shared" si="13"/>
        <v>0</v>
      </c>
      <c r="F40" s="16">
        <v>0</v>
      </c>
      <c r="G40" s="33">
        <f t="shared" si="14"/>
        <v>0</v>
      </c>
      <c r="H40" s="32">
        <v>0</v>
      </c>
      <c r="I40" s="22">
        <f t="shared" si="15"/>
        <v>0</v>
      </c>
      <c r="J40" s="16">
        <v>0</v>
      </c>
      <c r="K40" s="33">
        <f t="shared" si="16"/>
        <v>0</v>
      </c>
      <c r="L40" s="16">
        <v>0</v>
      </c>
      <c r="M40" s="22">
        <f t="shared" si="17"/>
        <v>0</v>
      </c>
      <c r="N40" s="16">
        <v>0</v>
      </c>
      <c r="O40" s="22">
        <v>0</v>
      </c>
    </row>
    <row r="41" spans="1:15" s="29" customFormat="1">
      <c r="A41" s="26" t="s">
        <v>2954</v>
      </c>
      <c r="B41" s="16">
        <v>1</v>
      </c>
      <c r="C41" s="22">
        <f t="shared" si="12"/>
        <v>1.1627906976744186E-3</v>
      </c>
      <c r="D41" s="32">
        <v>0</v>
      </c>
      <c r="E41" s="22">
        <f t="shared" si="13"/>
        <v>0</v>
      </c>
      <c r="F41" s="16">
        <v>0</v>
      </c>
      <c r="G41" s="33">
        <f t="shared" si="14"/>
        <v>0</v>
      </c>
      <c r="H41" s="32">
        <v>0</v>
      </c>
      <c r="I41" s="22">
        <f t="shared" si="15"/>
        <v>0</v>
      </c>
      <c r="J41" s="16">
        <v>0</v>
      </c>
      <c r="K41" s="33">
        <f t="shared" si="16"/>
        <v>0</v>
      </c>
      <c r="L41" s="16">
        <v>0</v>
      </c>
      <c r="M41" s="22">
        <f t="shared" si="17"/>
        <v>0</v>
      </c>
      <c r="N41" s="16">
        <v>0</v>
      </c>
      <c r="O41" s="22">
        <v>0</v>
      </c>
    </row>
    <row r="42" spans="1:15" s="29" customFormat="1">
      <c r="A42" s="26" t="s">
        <v>2988</v>
      </c>
      <c r="B42" s="16">
        <v>6</v>
      </c>
      <c r="C42" s="22">
        <f t="shared" si="12"/>
        <v>6.9767441860465115E-3</v>
      </c>
      <c r="D42" s="32">
        <v>0</v>
      </c>
      <c r="E42" s="22">
        <f t="shared" si="13"/>
        <v>0</v>
      </c>
      <c r="F42" s="16">
        <v>0</v>
      </c>
      <c r="G42" s="33">
        <f t="shared" si="14"/>
        <v>0</v>
      </c>
      <c r="H42" s="32">
        <v>0</v>
      </c>
      <c r="I42" s="22">
        <f t="shared" si="15"/>
        <v>0</v>
      </c>
      <c r="J42" s="16">
        <v>0</v>
      </c>
      <c r="K42" s="33">
        <f t="shared" si="16"/>
        <v>0</v>
      </c>
      <c r="L42" s="16">
        <v>0</v>
      </c>
      <c r="M42" s="22">
        <f t="shared" si="17"/>
        <v>0</v>
      </c>
      <c r="N42" s="16">
        <v>0</v>
      </c>
      <c r="O42" s="22">
        <v>0</v>
      </c>
    </row>
    <row r="43" spans="1:15" s="29" customFormat="1">
      <c r="A43" s="26" t="s">
        <v>2955</v>
      </c>
      <c r="B43" s="16">
        <v>61</v>
      </c>
      <c r="C43" s="22">
        <f t="shared" si="12"/>
        <v>7.093023255813953E-2</v>
      </c>
      <c r="D43" s="32">
        <v>1</v>
      </c>
      <c r="E43" s="22">
        <f t="shared" si="13"/>
        <v>3.5714285714285712E-2</v>
      </c>
      <c r="F43" s="16">
        <v>0</v>
      </c>
      <c r="G43" s="33">
        <f t="shared" si="14"/>
        <v>0</v>
      </c>
      <c r="H43" s="32">
        <v>0</v>
      </c>
      <c r="I43" s="22">
        <f t="shared" si="15"/>
        <v>0</v>
      </c>
      <c r="J43" s="16">
        <v>0</v>
      </c>
      <c r="K43" s="33">
        <f t="shared" si="16"/>
        <v>0</v>
      </c>
      <c r="L43" s="16">
        <v>1</v>
      </c>
      <c r="M43" s="22">
        <f t="shared" si="17"/>
        <v>8.3333333333333329E-2</v>
      </c>
      <c r="N43" s="16">
        <v>0</v>
      </c>
      <c r="O43" s="22">
        <v>0</v>
      </c>
    </row>
    <row r="44" spans="1:15" s="29" customFormat="1">
      <c r="A44" s="26" t="s">
        <v>2956</v>
      </c>
      <c r="B44" s="16">
        <v>27</v>
      </c>
      <c r="C44" s="22">
        <f t="shared" si="12"/>
        <v>3.1395348837209305E-2</v>
      </c>
      <c r="D44" s="32">
        <v>1</v>
      </c>
      <c r="E44" s="22">
        <f t="shared" si="13"/>
        <v>3.5714285714285712E-2</v>
      </c>
      <c r="F44" s="16">
        <v>0</v>
      </c>
      <c r="G44" s="33">
        <f t="shared" si="14"/>
        <v>0</v>
      </c>
      <c r="H44" s="32">
        <v>0</v>
      </c>
      <c r="I44" s="22">
        <f t="shared" si="15"/>
        <v>0</v>
      </c>
      <c r="J44" s="16">
        <v>0</v>
      </c>
      <c r="K44" s="33">
        <f t="shared" si="16"/>
        <v>0</v>
      </c>
      <c r="L44" s="16">
        <v>0</v>
      </c>
      <c r="M44" s="22">
        <f t="shared" si="17"/>
        <v>0</v>
      </c>
      <c r="N44" s="16">
        <v>0</v>
      </c>
      <c r="O44" s="22">
        <v>0</v>
      </c>
    </row>
    <row r="45" spans="1:15" s="29" customFormat="1">
      <c r="A45" s="26" t="s">
        <v>2957</v>
      </c>
      <c r="B45" s="16">
        <v>2</v>
      </c>
      <c r="C45" s="22">
        <f t="shared" si="12"/>
        <v>2.3255813953488372E-3</v>
      </c>
      <c r="D45" s="32">
        <v>0</v>
      </c>
      <c r="E45" s="22">
        <f t="shared" si="13"/>
        <v>0</v>
      </c>
      <c r="F45" s="16">
        <v>0</v>
      </c>
      <c r="G45" s="33">
        <f t="shared" si="14"/>
        <v>0</v>
      </c>
      <c r="H45" s="32">
        <v>0</v>
      </c>
      <c r="I45" s="22">
        <f t="shared" si="15"/>
        <v>0</v>
      </c>
      <c r="J45" s="16">
        <v>0</v>
      </c>
      <c r="K45" s="33">
        <f t="shared" si="16"/>
        <v>0</v>
      </c>
      <c r="L45" s="16">
        <v>0</v>
      </c>
      <c r="M45" s="22">
        <f t="shared" si="17"/>
        <v>0</v>
      </c>
      <c r="N45" s="16">
        <v>0</v>
      </c>
      <c r="O45" s="22">
        <v>0</v>
      </c>
    </row>
    <row r="46" spans="1:15" s="29" customFormat="1">
      <c r="A46" s="26" t="s">
        <v>2958</v>
      </c>
      <c r="B46" s="16">
        <v>3</v>
      </c>
      <c r="C46" s="22">
        <f t="shared" si="12"/>
        <v>3.4883720930232558E-3</v>
      </c>
      <c r="D46" s="32">
        <v>0</v>
      </c>
      <c r="E46" s="22">
        <f t="shared" si="13"/>
        <v>0</v>
      </c>
      <c r="F46" s="16">
        <v>0</v>
      </c>
      <c r="G46" s="33">
        <f t="shared" si="14"/>
        <v>0</v>
      </c>
      <c r="H46" s="32">
        <v>0</v>
      </c>
      <c r="I46" s="22">
        <f t="shared" si="15"/>
        <v>0</v>
      </c>
      <c r="J46" s="16">
        <v>0</v>
      </c>
      <c r="K46" s="33">
        <f t="shared" si="16"/>
        <v>0</v>
      </c>
      <c r="L46" s="16">
        <v>0</v>
      </c>
      <c r="M46" s="22">
        <f t="shared" si="17"/>
        <v>0</v>
      </c>
      <c r="N46" s="16">
        <v>0</v>
      </c>
      <c r="O46" s="22">
        <v>0</v>
      </c>
    </row>
    <row r="47" spans="1:15" s="29" customFormat="1">
      <c r="A47" s="26" t="s">
        <v>2959</v>
      </c>
      <c r="B47" s="16">
        <v>7</v>
      </c>
      <c r="C47" s="22">
        <f t="shared" si="12"/>
        <v>8.1395348837209301E-3</v>
      </c>
      <c r="D47" s="32">
        <v>0</v>
      </c>
      <c r="E47" s="22">
        <f t="shared" si="13"/>
        <v>0</v>
      </c>
      <c r="F47" s="16">
        <v>0</v>
      </c>
      <c r="G47" s="33">
        <f t="shared" si="14"/>
        <v>0</v>
      </c>
      <c r="H47" s="32">
        <v>0</v>
      </c>
      <c r="I47" s="22">
        <f t="shared" si="15"/>
        <v>0</v>
      </c>
      <c r="J47" s="16">
        <v>0</v>
      </c>
      <c r="K47" s="33">
        <f t="shared" si="16"/>
        <v>0</v>
      </c>
      <c r="L47" s="16">
        <v>0</v>
      </c>
      <c r="M47" s="22">
        <f t="shared" si="17"/>
        <v>0</v>
      </c>
      <c r="N47" s="16">
        <v>0</v>
      </c>
      <c r="O47" s="22">
        <v>0</v>
      </c>
    </row>
    <row r="48" spans="1:15" s="29" customFormat="1">
      <c r="A48" s="26" t="s">
        <v>2960</v>
      </c>
      <c r="B48" s="16">
        <v>20</v>
      </c>
      <c r="C48" s="22">
        <f t="shared" si="12"/>
        <v>2.3255813953488372E-2</v>
      </c>
      <c r="D48" s="32">
        <v>1</v>
      </c>
      <c r="E48" s="22">
        <f t="shared" si="13"/>
        <v>3.5714285714285712E-2</v>
      </c>
      <c r="F48" s="16">
        <v>0</v>
      </c>
      <c r="G48" s="33">
        <f t="shared" si="14"/>
        <v>0</v>
      </c>
      <c r="H48" s="32">
        <v>0</v>
      </c>
      <c r="I48" s="22">
        <f t="shared" si="15"/>
        <v>0</v>
      </c>
      <c r="J48" s="16">
        <v>0</v>
      </c>
      <c r="K48" s="33">
        <f t="shared" si="16"/>
        <v>0</v>
      </c>
      <c r="L48" s="16">
        <v>0</v>
      </c>
      <c r="M48" s="22">
        <f t="shared" si="17"/>
        <v>0</v>
      </c>
      <c r="N48" s="16">
        <v>0</v>
      </c>
      <c r="O48" s="22">
        <v>0</v>
      </c>
    </row>
    <row r="49" spans="1:15" s="29" customFormat="1">
      <c r="A49" s="26" t="s">
        <v>3005</v>
      </c>
      <c r="B49" s="16">
        <v>7</v>
      </c>
      <c r="C49" s="22">
        <f t="shared" si="12"/>
        <v>8.1395348837209301E-3</v>
      </c>
      <c r="D49" s="32">
        <v>1</v>
      </c>
      <c r="E49" s="22">
        <f t="shared" si="13"/>
        <v>3.5714285714285712E-2</v>
      </c>
      <c r="F49" s="16">
        <v>0</v>
      </c>
      <c r="G49" s="33">
        <f t="shared" si="14"/>
        <v>0</v>
      </c>
      <c r="H49" s="32">
        <v>0</v>
      </c>
      <c r="I49" s="22">
        <f t="shared" si="15"/>
        <v>0</v>
      </c>
      <c r="J49" s="16">
        <v>0</v>
      </c>
      <c r="K49" s="33">
        <f t="shared" si="16"/>
        <v>0</v>
      </c>
      <c r="L49" s="16">
        <v>0</v>
      </c>
      <c r="M49" s="22">
        <f t="shared" si="17"/>
        <v>0</v>
      </c>
      <c r="N49" s="16">
        <v>0</v>
      </c>
      <c r="O49" s="22">
        <v>0</v>
      </c>
    </row>
    <row r="50" spans="1:15" s="29" customFormat="1">
      <c r="A50" s="26" t="s">
        <v>2961</v>
      </c>
      <c r="B50" s="16">
        <v>1</v>
      </c>
      <c r="C50" s="22">
        <f t="shared" si="12"/>
        <v>1.1627906976744186E-3</v>
      </c>
      <c r="D50" s="32">
        <v>0</v>
      </c>
      <c r="E50" s="22">
        <f t="shared" si="13"/>
        <v>0</v>
      </c>
      <c r="F50" s="16">
        <v>0</v>
      </c>
      <c r="G50" s="33">
        <f t="shared" si="14"/>
        <v>0</v>
      </c>
      <c r="H50" s="32">
        <v>0</v>
      </c>
      <c r="I50" s="22">
        <f t="shared" si="15"/>
        <v>0</v>
      </c>
      <c r="J50" s="16">
        <v>1</v>
      </c>
      <c r="K50" s="33">
        <f t="shared" si="16"/>
        <v>0.16666666666666666</v>
      </c>
      <c r="L50" s="16">
        <v>0</v>
      </c>
      <c r="M50" s="22">
        <f t="shared" si="17"/>
        <v>0</v>
      </c>
      <c r="N50" s="16">
        <v>0</v>
      </c>
      <c r="O50" s="22">
        <v>0</v>
      </c>
    </row>
    <row r="51" spans="1:15" s="29" customFormat="1">
      <c r="A51" s="26" t="s">
        <v>2962</v>
      </c>
      <c r="B51" s="16">
        <v>9</v>
      </c>
      <c r="C51" s="22">
        <f t="shared" si="12"/>
        <v>1.0465116279069767E-2</v>
      </c>
      <c r="D51" s="32">
        <v>0</v>
      </c>
      <c r="E51" s="22">
        <f t="shared" si="13"/>
        <v>0</v>
      </c>
      <c r="F51" s="16">
        <v>0</v>
      </c>
      <c r="G51" s="33">
        <f t="shared" si="14"/>
        <v>0</v>
      </c>
      <c r="H51" s="32">
        <v>0</v>
      </c>
      <c r="I51" s="22">
        <f t="shared" si="15"/>
        <v>0</v>
      </c>
      <c r="J51" s="16">
        <v>0</v>
      </c>
      <c r="K51" s="33">
        <f t="shared" si="16"/>
        <v>0</v>
      </c>
      <c r="L51" s="16">
        <v>0</v>
      </c>
      <c r="M51" s="22">
        <f t="shared" si="17"/>
        <v>0</v>
      </c>
      <c r="N51" s="16">
        <v>0</v>
      </c>
      <c r="O51" s="22">
        <v>0</v>
      </c>
    </row>
    <row r="52" spans="1:15" s="29" customFormat="1">
      <c r="A52" s="26" t="s">
        <v>2963</v>
      </c>
      <c r="B52" s="16">
        <v>14</v>
      </c>
      <c r="C52" s="22">
        <f t="shared" si="12"/>
        <v>1.627906976744186E-2</v>
      </c>
      <c r="D52" s="32">
        <v>0</v>
      </c>
      <c r="E52" s="22">
        <f t="shared" si="13"/>
        <v>0</v>
      </c>
      <c r="F52" s="16">
        <v>0</v>
      </c>
      <c r="G52" s="33">
        <f t="shared" si="14"/>
        <v>0</v>
      </c>
      <c r="H52" s="32">
        <v>0</v>
      </c>
      <c r="I52" s="22">
        <f t="shared" si="15"/>
        <v>0</v>
      </c>
      <c r="J52" s="16">
        <v>0</v>
      </c>
      <c r="K52" s="33">
        <f t="shared" si="16"/>
        <v>0</v>
      </c>
      <c r="L52" s="16">
        <v>0</v>
      </c>
      <c r="M52" s="22">
        <f t="shared" si="17"/>
        <v>0</v>
      </c>
      <c r="N52" s="16">
        <v>0</v>
      </c>
      <c r="O52" s="22">
        <v>0</v>
      </c>
    </row>
    <row r="53" spans="1:15" s="29" customFormat="1">
      <c r="A53" s="26" t="s">
        <v>2964</v>
      </c>
      <c r="B53" s="16">
        <v>3</v>
      </c>
      <c r="C53" s="22">
        <f t="shared" si="12"/>
        <v>3.4883720930232558E-3</v>
      </c>
      <c r="D53" s="32">
        <v>0</v>
      </c>
      <c r="E53" s="22">
        <f t="shared" si="13"/>
        <v>0</v>
      </c>
      <c r="F53" s="16">
        <v>0</v>
      </c>
      <c r="G53" s="33">
        <f t="shared" si="14"/>
        <v>0</v>
      </c>
      <c r="H53" s="32">
        <v>0</v>
      </c>
      <c r="I53" s="22">
        <f t="shared" si="15"/>
        <v>0</v>
      </c>
      <c r="J53" s="16">
        <v>0</v>
      </c>
      <c r="K53" s="33">
        <f t="shared" si="16"/>
        <v>0</v>
      </c>
      <c r="L53" s="16">
        <v>0</v>
      </c>
      <c r="M53" s="22">
        <f t="shared" si="17"/>
        <v>0</v>
      </c>
      <c r="N53" s="16">
        <v>0</v>
      </c>
      <c r="O53" s="22">
        <v>0</v>
      </c>
    </row>
    <row r="54" spans="1:15" s="29" customFormat="1">
      <c r="A54" s="26" t="s">
        <v>2965</v>
      </c>
      <c r="B54" s="16">
        <v>2</v>
      </c>
      <c r="C54" s="22">
        <f t="shared" si="12"/>
        <v>2.3255813953488372E-3</v>
      </c>
      <c r="D54" s="32">
        <v>0</v>
      </c>
      <c r="E54" s="22">
        <f t="shared" si="13"/>
        <v>0</v>
      </c>
      <c r="F54" s="16">
        <v>0</v>
      </c>
      <c r="G54" s="33">
        <f t="shared" si="14"/>
        <v>0</v>
      </c>
      <c r="H54" s="32">
        <v>1</v>
      </c>
      <c r="I54" s="22">
        <f t="shared" si="15"/>
        <v>0.2</v>
      </c>
      <c r="J54" s="16">
        <v>0</v>
      </c>
      <c r="K54" s="33">
        <f t="shared" si="16"/>
        <v>0</v>
      </c>
      <c r="L54" s="16">
        <v>0</v>
      </c>
      <c r="M54" s="22">
        <f t="shared" si="17"/>
        <v>0</v>
      </c>
      <c r="N54" s="16">
        <v>0</v>
      </c>
      <c r="O54" s="22">
        <v>0</v>
      </c>
    </row>
    <row r="55" spans="1:15" s="29" customFormat="1">
      <c r="A55" s="26" t="s">
        <v>2966</v>
      </c>
      <c r="B55" s="16">
        <v>3</v>
      </c>
      <c r="C55" s="22">
        <f t="shared" si="12"/>
        <v>3.4883720930232558E-3</v>
      </c>
      <c r="D55" s="32">
        <v>0</v>
      </c>
      <c r="E55" s="22">
        <f t="shared" si="13"/>
        <v>0</v>
      </c>
      <c r="F55" s="16">
        <v>0</v>
      </c>
      <c r="G55" s="33">
        <f t="shared" si="14"/>
        <v>0</v>
      </c>
      <c r="H55" s="32">
        <v>0</v>
      </c>
      <c r="I55" s="22">
        <f t="shared" si="15"/>
        <v>0</v>
      </c>
      <c r="J55" s="16">
        <v>0</v>
      </c>
      <c r="K55" s="33">
        <f t="shared" si="16"/>
        <v>0</v>
      </c>
      <c r="L55" s="16">
        <v>1</v>
      </c>
      <c r="M55" s="22">
        <f t="shared" si="17"/>
        <v>8.3333333333333329E-2</v>
      </c>
      <c r="N55" s="16">
        <v>0</v>
      </c>
      <c r="O55" s="22">
        <v>0</v>
      </c>
    </row>
    <row r="56" spans="1:15" s="29" customFormat="1">
      <c r="A56" s="26" t="s">
        <v>2987</v>
      </c>
      <c r="B56" s="16">
        <v>7</v>
      </c>
      <c r="C56" s="22">
        <f t="shared" si="12"/>
        <v>8.1395348837209301E-3</v>
      </c>
      <c r="D56" s="32">
        <v>1</v>
      </c>
      <c r="E56" s="22">
        <f t="shared" si="13"/>
        <v>3.5714285714285712E-2</v>
      </c>
      <c r="F56" s="16">
        <v>0</v>
      </c>
      <c r="G56" s="33">
        <f t="shared" si="14"/>
        <v>0</v>
      </c>
      <c r="H56" s="32">
        <v>0</v>
      </c>
      <c r="I56" s="22">
        <f t="shared" si="15"/>
        <v>0</v>
      </c>
      <c r="J56" s="16">
        <v>0</v>
      </c>
      <c r="K56" s="33">
        <f t="shared" si="16"/>
        <v>0</v>
      </c>
      <c r="L56" s="16">
        <v>0</v>
      </c>
      <c r="M56" s="22">
        <f t="shared" si="17"/>
        <v>0</v>
      </c>
      <c r="N56" s="16">
        <v>0</v>
      </c>
      <c r="O56" s="22">
        <v>0</v>
      </c>
    </row>
    <row r="57" spans="1:15" s="29" customFormat="1">
      <c r="A57" s="26" t="s">
        <v>2967</v>
      </c>
      <c r="B57" s="16">
        <v>9</v>
      </c>
      <c r="C57" s="22">
        <f t="shared" si="12"/>
        <v>1.0465116279069767E-2</v>
      </c>
      <c r="D57" s="32">
        <v>0</v>
      </c>
      <c r="E57" s="22">
        <f t="shared" si="13"/>
        <v>0</v>
      </c>
      <c r="F57" s="16">
        <v>1</v>
      </c>
      <c r="G57" s="33">
        <f t="shared" si="14"/>
        <v>0.14285714285714285</v>
      </c>
      <c r="H57" s="32">
        <v>0</v>
      </c>
      <c r="I57" s="22">
        <f t="shared" si="15"/>
        <v>0</v>
      </c>
      <c r="J57" s="16">
        <v>0</v>
      </c>
      <c r="K57" s="33">
        <f t="shared" si="16"/>
        <v>0</v>
      </c>
      <c r="L57" s="16">
        <v>0</v>
      </c>
      <c r="M57" s="22">
        <f t="shared" si="17"/>
        <v>0</v>
      </c>
      <c r="N57" s="16">
        <v>0</v>
      </c>
      <c r="O57" s="22">
        <v>0</v>
      </c>
    </row>
    <row r="58" spans="1:15" s="29" customFormat="1">
      <c r="A58" s="26" t="s">
        <v>2968</v>
      </c>
      <c r="B58" s="16">
        <v>18</v>
      </c>
      <c r="C58" s="22">
        <f t="shared" si="12"/>
        <v>2.0930232558139535E-2</v>
      </c>
      <c r="D58" s="32">
        <v>2</v>
      </c>
      <c r="E58" s="22">
        <f t="shared" si="13"/>
        <v>7.1428571428571425E-2</v>
      </c>
      <c r="F58" s="16">
        <v>0</v>
      </c>
      <c r="G58" s="33">
        <f t="shared" si="14"/>
        <v>0</v>
      </c>
      <c r="H58" s="32">
        <v>0</v>
      </c>
      <c r="I58" s="22">
        <f t="shared" si="15"/>
        <v>0</v>
      </c>
      <c r="J58" s="16">
        <v>0</v>
      </c>
      <c r="K58" s="33">
        <f t="shared" si="16"/>
        <v>0</v>
      </c>
      <c r="L58" s="16">
        <v>0</v>
      </c>
      <c r="M58" s="22">
        <f t="shared" si="17"/>
        <v>0</v>
      </c>
      <c r="N58" s="16">
        <v>0</v>
      </c>
      <c r="O58" s="22">
        <v>0</v>
      </c>
    </row>
    <row r="59" spans="1:15" s="29" customFormat="1">
      <c r="A59" s="26" t="s">
        <v>2969</v>
      </c>
      <c r="B59" s="16">
        <v>1</v>
      </c>
      <c r="C59" s="22">
        <f t="shared" si="12"/>
        <v>1.1627906976744186E-3</v>
      </c>
      <c r="D59" s="32">
        <v>0</v>
      </c>
      <c r="E59" s="22">
        <f t="shared" si="13"/>
        <v>0</v>
      </c>
      <c r="F59" s="16">
        <v>0</v>
      </c>
      <c r="G59" s="33">
        <f t="shared" si="14"/>
        <v>0</v>
      </c>
      <c r="H59" s="32">
        <v>0</v>
      </c>
      <c r="I59" s="22">
        <f t="shared" si="15"/>
        <v>0</v>
      </c>
      <c r="J59" s="16">
        <v>0</v>
      </c>
      <c r="K59" s="33">
        <f t="shared" si="16"/>
        <v>0</v>
      </c>
      <c r="L59" s="16">
        <v>0</v>
      </c>
      <c r="M59" s="22">
        <f t="shared" si="17"/>
        <v>0</v>
      </c>
      <c r="N59" s="16">
        <v>0</v>
      </c>
      <c r="O59" s="22">
        <v>0</v>
      </c>
    </row>
    <row r="60" spans="1:15" s="29" customFormat="1">
      <c r="A60" s="26" t="s">
        <v>2970</v>
      </c>
      <c r="B60" s="16">
        <v>2</v>
      </c>
      <c r="C60" s="22">
        <f t="shared" si="12"/>
        <v>2.3255813953488372E-3</v>
      </c>
      <c r="D60" s="32">
        <v>0</v>
      </c>
      <c r="E60" s="22">
        <f t="shared" si="13"/>
        <v>0</v>
      </c>
      <c r="F60" s="16">
        <v>0</v>
      </c>
      <c r="G60" s="33">
        <f t="shared" si="14"/>
        <v>0</v>
      </c>
      <c r="H60" s="32">
        <v>0</v>
      </c>
      <c r="I60" s="22">
        <f t="shared" si="15"/>
        <v>0</v>
      </c>
      <c r="J60" s="16">
        <v>0</v>
      </c>
      <c r="K60" s="33">
        <f t="shared" si="16"/>
        <v>0</v>
      </c>
      <c r="L60" s="16">
        <v>0</v>
      </c>
      <c r="M60" s="22">
        <f t="shared" si="17"/>
        <v>0</v>
      </c>
      <c r="N60" s="16">
        <v>0</v>
      </c>
      <c r="O60" s="22">
        <v>0</v>
      </c>
    </row>
    <row r="61" spans="1:15" s="29" customFormat="1">
      <c r="A61" s="26" t="s">
        <v>2971</v>
      </c>
      <c r="B61" s="16">
        <v>14</v>
      </c>
      <c r="C61" s="22">
        <f t="shared" si="12"/>
        <v>1.627906976744186E-2</v>
      </c>
      <c r="D61" s="32">
        <v>1</v>
      </c>
      <c r="E61" s="22">
        <f t="shared" si="13"/>
        <v>3.5714285714285712E-2</v>
      </c>
      <c r="F61" s="16">
        <v>1</v>
      </c>
      <c r="G61" s="33">
        <f t="shared" si="14"/>
        <v>0.14285714285714285</v>
      </c>
      <c r="H61" s="32">
        <v>1</v>
      </c>
      <c r="I61" s="22">
        <f t="shared" si="15"/>
        <v>0.2</v>
      </c>
      <c r="J61" s="16">
        <v>0</v>
      </c>
      <c r="K61" s="33">
        <f t="shared" si="16"/>
        <v>0</v>
      </c>
      <c r="L61" s="16">
        <v>0</v>
      </c>
      <c r="M61" s="22">
        <f t="shared" si="17"/>
        <v>0</v>
      </c>
      <c r="N61" s="16">
        <v>0</v>
      </c>
      <c r="O61" s="22">
        <v>0</v>
      </c>
    </row>
    <row r="62" spans="1:15" s="29" customFormat="1">
      <c r="A62" s="26" t="s">
        <v>2972</v>
      </c>
      <c r="B62" s="16">
        <v>14</v>
      </c>
      <c r="C62" s="22">
        <f t="shared" si="12"/>
        <v>1.627906976744186E-2</v>
      </c>
      <c r="D62" s="32">
        <v>0</v>
      </c>
      <c r="E62" s="22">
        <f t="shared" si="13"/>
        <v>0</v>
      </c>
      <c r="F62" s="16">
        <v>0</v>
      </c>
      <c r="G62" s="33">
        <f t="shared" si="14"/>
        <v>0</v>
      </c>
      <c r="H62" s="32">
        <v>0</v>
      </c>
      <c r="I62" s="22">
        <f t="shared" si="15"/>
        <v>0</v>
      </c>
      <c r="J62" s="16">
        <v>0</v>
      </c>
      <c r="K62" s="33">
        <f t="shared" si="16"/>
        <v>0</v>
      </c>
      <c r="L62" s="16">
        <v>0</v>
      </c>
      <c r="M62" s="22">
        <f t="shared" si="17"/>
        <v>0</v>
      </c>
      <c r="N62" s="16">
        <v>0</v>
      </c>
      <c r="O62" s="22">
        <v>0</v>
      </c>
    </row>
    <row r="63" spans="1:15" s="29" customFormat="1">
      <c r="A63" s="26" t="s">
        <v>2973</v>
      </c>
      <c r="B63" s="16">
        <v>4</v>
      </c>
      <c r="C63" s="22">
        <f t="shared" si="12"/>
        <v>4.6511627906976744E-3</v>
      </c>
      <c r="D63" s="32">
        <v>0</v>
      </c>
      <c r="E63" s="22">
        <f t="shared" si="13"/>
        <v>0</v>
      </c>
      <c r="F63" s="16">
        <v>0</v>
      </c>
      <c r="G63" s="33">
        <f t="shared" si="14"/>
        <v>0</v>
      </c>
      <c r="H63" s="32">
        <v>0</v>
      </c>
      <c r="I63" s="22">
        <f t="shared" si="15"/>
        <v>0</v>
      </c>
      <c r="J63" s="16">
        <v>0</v>
      </c>
      <c r="K63" s="33">
        <f t="shared" si="16"/>
        <v>0</v>
      </c>
      <c r="L63" s="16">
        <v>0</v>
      </c>
      <c r="M63" s="22">
        <f t="shared" si="17"/>
        <v>0</v>
      </c>
      <c r="N63" s="16">
        <v>0</v>
      </c>
      <c r="O63" s="22">
        <v>0</v>
      </c>
    </row>
    <row r="64" spans="1:15" s="29" customFormat="1">
      <c r="A64" s="26" t="s">
        <v>2974</v>
      </c>
      <c r="B64" s="16">
        <v>3</v>
      </c>
      <c r="C64" s="22">
        <f t="shared" si="12"/>
        <v>3.4883720930232558E-3</v>
      </c>
      <c r="D64" s="32">
        <v>0</v>
      </c>
      <c r="E64" s="22">
        <f t="shared" si="13"/>
        <v>0</v>
      </c>
      <c r="F64" s="16">
        <v>0</v>
      </c>
      <c r="G64" s="33">
        <f t="shared" si="14"/>
        <v>0</v>
      </c>
      <c r="H64" s="32">
        <v>0</v>
      </c>
      <c r="I64" s="22">
        <f t="shared" si="15"/>
        <v>0</v>
      </c>
      <c r="J64" s="16">
        <v>0</v>
      </c>
      <c r="K64" s="33">
        <f t="shared" si="16"/>
        <v>0</v>
      </c>
      <c r="L64" s="16">
        <v>0</v>
      </c>
      <c r="M64" s="22">
        <f t="shared" si="17"/>
        <v>0</v>
      </c>
      <c r="N64" s="16">
        <v>0</v>
      </c>
      <c r="O64" s="22">
        <v>0</v>
      </c>
    </row>
    <row r="65" spans="1:15" s="29" customFormat="1">
      <c r="A65" s="26" t="s">
        <v>2975</v>
      </c>
      <c r="B65" s="16">
        <v>1</v>
      </c>
      <c r="C65" s="22">
        <f t="shared" si="12"/>
        <v>1.1627906976744186E-3</v>
      </c>
      <c r="D65" s="32">
        <v>0</v>
      </c>
      <c r="E65" s="22">
        <f t="shared" si="13"/>
        <v>0</v>
      </c>
      <c r="F65" s="16">
        <v>0</v>
      </c>
      <c r="G65" s="33">
        <f t="shared" si="14"/>
        <v>0</v>
      </c>
      <c r="H65" s="32">
        <v>0</v>
      </c>
      <c r="I65" s="22">
        <f t="shared" si="15"/>
        <v>0</v>
      </c>
      <c r="J65" s="16">
        <v>0</v>
      </c>
      <c r="K65" s="33">
        <f t="shared" si="16"/>
        <v>0</v>
      </c>
      <c r="L65" s="16">
        <v>0</v>
      </c>
      <c r="M65" s="22">
        <f t="shared" si="17"/>
        <v>0</v>
      </c>
      <c r="N65" s="16">
        <v>0</v>
      </c>
      <c r="O65" s="22">
        <v>0</v>
      </c>
    </row>
    <row r="66" spans="1:15" s="29" customFormat="1">
      <c r="A66" s="26" t="s">
        <v>2976</v>
      </c>
      <c r="B66" s="16">
        <v>3</v>
      </c>
      <c r="C66" s="22">
        <f t="shared" si="12"/>
        <v>3.4883720930232558E-3</v>
      </c>
      <c r="D66" s="32">
        <v>0</v>
      </c>
      <c r="E66" s="22">
        <f t="shared" si="13"/>
        <v>0</v>
      </c>
      <c r="F66" s="16">
        <v>0</v>
      </c>
      <c r="G66" s="33">
        <f t="shared" si="14"/>
        <v>0</v>
      </c>
      <c r="H66" s="32">
        <v>0</v>
      </c>
      <c r="I66" s="22">
        <f t="shared" si="15"/>
        <v>0</v>
      </c>
      <c r="J66" s="16">
        <v>0</v>
      </c>
      <c r="K66" s="33">
        <f t="shared" si="16"/>
        <v>0</v>
      </c>
      <c r="L66" s="16">
        <v>0</v>
      </c>
      <c r="M66" s="22">
        <f t="shared" si="17"/>
        <v>0</v>
      </c>
      <c r="N66" s="16">
        <v>0</v>
      </c>
      <c r="O66" s="22">
        <v>0</v>
      </c>
    </row>
    <row r="67" spans="1:15" s="29" customFormat="1">
      <c r="A67" s="26" t="s">
        <v>2977</v>
      </c>
      <c r="B67" s="16">
        <v>57</v>
      </c>
      <c r="C67" s="22">
        <f t="shared" si="12"/>
        <v>6.6279069767441856E-2</v>
      </c>
      <c r="D67" s="32">
        <v>3</v>
      </c>
      <c r="E67" s="22">
        <f t="shared" si="13"/>
        <v>0.10714285714285714</v>
      </c>
      <c r="F67" s="16">
        <v>1</v>
      </c>
      <c r="G67" s="33">
        <f t="shared" si="14"/>
        <v>0.14285714285714285</v>
      </c>
      <c r="H67" s="32">
        <v>0</v>
      </c>
      <c r="I67" s="22">
        <f t="shared" si="15"/>
        <v>0</v>
      </c>
      <c r="J67" s="16">
        <v>0</v>
      </c>
      <c r="K67" s="33">
        <f t="shared" si="16"/>
        <v>0</v>
      </c>
      <c r="L67" s="16">
        <v>2</v>
      </c>
      <c r="M67" s="22">
        <f t="shared" si="17"/>
        <v>0.16666666666666666</v>
      </c>
      <c r="N67" s="16">
        <v>0</v>
      </c>
      <c r="O67" s="22">
        <v>0</v>
      </c>
    </row>
    <row r="68" spans="1:15" s="29" customFormat="1">
      <c r="A68" s="26" t="s">
        <v>2978</v>
      </c>
      <c r="B68" s="16">
        <v>29</v>
      </c>
      <c r="C68" s="22">
        <f t="shared" si="12"/>
        <v>3.3720930232558143E-2</v>
      </c>
      <c r="D68" s="32">
        <v>0</v>
      </c>
      <c r="E68" s="22">
        <f t="shared" si="13"/>
        <v>0</v>
      </c>
      <c r="F68" s="16">
        <v>0</v>
      </c>
      <c r="G68" s="33">
        <f t="shared" si="14"/>
        <v>0</v>
      </c>
      <c r="H68" s="32">
        <v>0</v>
      </c>
      <c r="I68" s="22">
        <f t="shared" si="15"/>
        <v>0</v>
      </c>
      <c r="J68" s="16">
        <v>0</v>
      </c>
      <c r="K68" s="33">
        <f t="shared" si="16"/>
        <v>0</v>
      </c>
      <c r="L68" s="16">
        <v>0</v>
      </c>
      <c r="M68" s="22">
        <f t="shared" si="17"/>
        <v>0</v>
      </c>
      <c r="N68" s="16">
        <v>0</v>
      </c>
      <c r="O68" s="22">
        <v>0</v>
      </c>
    </row>
    <row r="69" spans="1:15" s="29" customFormat="1">
      <c r="A69" s="26" t="s">
        <v>2979</v>
      </c>
      <c r="B69" s="16">
        <v>19</v>
      </c>
      <c r="C69" s="22">
        <f t="shared" si="12"/>
        <v>2.2093023255813953E-2</v>
      </c>
      <c r="D69" s="32">
        <v>2</v>
      </c>
      <c r="E69" s="22">
        <f t="shared" si="13"/>
        <v>7.1428571428571425E-2</v>
      </c>
      <c r="F69" s="16">
        <v>0</v>
      </c>
      <c r="G69" s="33">
        <f t="shared" si="14"/>
        <v>0</v>
      </c>
      <c r="H69" s="32">
        <v>0</v>
      </c>
      <c r="I69" s="22">
        <f t="shared" si="15"/>
        <v>0</v>
      </c>
      <c r="J69" s="16">
        <v>0</v>
      </c>
      <c r="K69" s="33">
        <f t="shared" si="16"/>
        <v>0</v>
      </c>
      <c r="L69" s="16">
        <v>0</v>
      </c>
      <c r="M69" s="22">
        <f t="shared" si="17"/>
        <v>0</v>
      </c>
      <c r="N69" s="16">
        <v>0</v>
      </c>
      <c r="O69" s="22">
        <v>0</v>
      </c>
    </row>
    <row r="70" spans="1:15" s="29" customFormat="1">
      <c r="A70" s="26" t="s">
        <v>2980</v>
      </c>
      <c r="B70" s="16">
        <v>123</v>
      </c>
      <c r="C70" s="22">
        <f t="shared" si="12"/>
        <v>0.14302325581395348</v>
      </c>
      <c r="D70" s="32">
        <v>1</v>
      </c>
      <c r="E70" s="22">
        <f t="shared" si="13"/>
        <v>3.5714285714285712E-2</v>
      </c>
      <c r="F70" s="16">
        <v>2</v>
      </c>
      <c r="G70" s="33">
        <f t="shared" si="14"/>
        <v>0.2857142857142857</v>
      </c>
      <c r="H70" s="32">
        <v>0</v>
      </c>
      <c r="I70" s="22">
        <f t="shared" si="15"/>
        <v>0</v>
      </c>
      <c r="J70" s="16">
        <v>1</v>
      </c>
      <c r="K70" s="33">
        <f t="shared" si="16"/>
        <v>0.16666666666666666</v>
      </c>
      <c r="L70" s="16">
        <v>3</v>
      </c>
      <c r="M70" s="22">
        <f t="shared" si="17"/>
        <v>0.25</v>
      </c>
      <c r="N70" s="16">
        <v>0</v>
      </c>
      <c r="O70" s="22">
        <v>0</v>
      </c>
    </row>
    <row r="71" spans="1:15" s="29" customFormat="1">
      <c r="A71" s="26" t="s">
        <v>2981</v>
      </c>
      <c r="B71" s="16">
        <v>8</v>
      </c>
      <c r="C71" s="22">
        <f t="shared" si="12"/>
        <v>9.3023255813953487E-3</v>
      </c>
      <c r="D71" s="32">
        <v>0</v>
      </c>
      <c r="E71" s="22">
        <f t="shared" si="13"/>
        <v>0</v>
      </c>
      <c r="F71" s="16">
        <v>0</v>
      </c>
      <c r="G71" s="33">
        <f t="shared" si="14"/>
        <v>0</v>
      </c>
      <c r="H71" s="32">
        <v>0</v>
      </c>
      <c r="I71" s="22">
        <f t="shared" si="15"/>
        <v>0</v>
      </c>
      <c r="J71" s="16">
        <v>0</v>
      </c>
      <c r="K71" s="33">
        <f t="shared" si="16"/>
        <v>0</v>
      </c>
      <c r="L71" s="16">
        <v>0</v>
      </c>
      <c r="M71" s="22">
        <f t="shared" si="17"/>
        <v>0</v>
      </c>
      <c r="N71" s="16">
        <v>0</v>
      </c>
      <c r="O71" s="22">
        <v>0</v>
      </c>
    </row>
    <row r="72" spans="1:15" s="29" customFormat="1">
      <c r="A72" s="26" t="s">
        <v>2986</v>
      </c>
      <c r="B72" s="16">
        <v>27</v>
      </c>
      <c r="C72" s="22">
        <f t="shared" si="12"/>
        <v>3.1395348837209305E-2</v>
      </c>
      <c r="D72" s="32">
        <v>0</v>
      </c>
      <c r="E72" s="22">
        <f t="shared" si="13"/>
        <v>0</v>
      </c>
      <c r="F72" s="16">
        <v>0</v>
      </c>
      <c r="G72" s="33">
        <f t="shared" si="14"/>
        <v>0</v>
      </c>
      <c r="H72" s="32">
        <v>0</v>
      </c>
      <c r="I72" s="22">
        <f t="shared" si="15"/>
        <v>0</v>
      </c>
      <c r="J72" s="16">
        <v>0</v>
      </c>
      <c r="K72" s="33">
        <f t="shared" si="16"/>
        <v>0</v>
      </c>
      <c r="L72" s="16">
        <v>0</v>
      </c>
      <c r="M72" s="22">
        <f t="shared" si="17"/>
        <v>0</v>
      </c>
      <c r="N72" s="16">
        <v>0</v>
      </c>
      <c r="O72" s="22">
        <v>0</v>
      </c>
    </row>
    <row r="73" spans="1:15" s="29" customFormat="1">
      <c r="A73" s="26" t="s">
        <v>2983</v>
      </c>
      <c r="B73" s="16">
        <v>1</v>
      </c>
      <c r="C73" s="22">
        <f t="shared" si="12"/>
        <v>1.1627906976744186E-3</v>
      </c>
      <c r="D73" s="32">
        <v>0</v>
      </c>
      <c r="E73" s="22">
        <f t="shared" si="13"/>
        <v>0</v>
      </c>
      <c r="F73" s="16">
        <v>0</v>
      </c>
      <c r="G73" s="33">
        <f t="shared" si="14"/>
        <v>0</v>
      </c>
      <c r="H73" s="32">
        <v>0</v>
      </c>
      <c r="I73" s="22">
        <f t="shared" si="15"/>
        <v>0</v>
      </c>
      <c r="J73" s="16">
        <v>0</v>
      </c>
      <c r="K73" s="33">
        <f t="shared" si="16"/>
        <v>0</v>
      </c>
      <c r="L73" s="16">
        <v>0</v>
      </c>
      <c r="M73" s="22">
        <f t="shared" si="17"/>
        <v>0</v>
      </c>
      <c r="N73" s="16">
        <v>0</v>
      </c>
      <c r="O73" s="22">
        <v>0</v>
      </c>
    </row>
    <row r="74" spans="1:15" s="29" customFormat="1">
      <c r="A74" s="26" t="s">
        <v>2984</v>
      </c>
      <c r="B74" s="16">
        <v>14</v>
      </c>
      <c r="C74" s="22">
        <f t="shared" si="12"/>
        <v>1.627906976744186E-2</v>
      </c>
      <c r="D74" s="32">
        <v>1</v>
      </c>
      <c r="E74" s="22">
        <f t="shared" si="13"/>
        <v>3.5714285714285712E-2</v>
      </c>
      <c r="F74" s="16">
        <v>0</v>
      </c>
      <c r="G74" s="33">
        <f t="shared" si="14"/>
        <v>0</v>
      </c>
      <c r="H74" s="32">
        <v>0</v>
      </c>
      <c r="I74" s="22">
        <f t="shared" si="15"/>
        <v>0</v>
      </c>
      <c r="J74" s="16">
        <v>0</v>
      </c>
      <c r="K74" s="33">
        <f t="shared" si="16"/>
        <v>0</v>
      </c>
      <c r="L74" s="16">
        <v>0</v>
      </c>
      <c r="M74" s="22">
        <f t="shared" si="17"/>
        <v>0</v>
      </c>
      <c r="N74" s="16">
        <v>0</v>
      </c>
      <c r="O74" s="22">
        <v>0</v>
      </c>
    </row>
    <row r="75" spans="1:15" s="29" customFormat="1" ht="16.5" thickBot="1">
      <c r="A75" s="27" t="s">
        <v>2985</v>
      </c>
      <c r="B75" s="17">
        <v>5</v>
      </c>
      <c r="C75" s="23">
        <f t="shared" si="12"/>
        <v>5.8139534883720929E-3</v>
      </c>
      <c r="D75" s="34">
        <v>0</v>
      </c>
      <c r="E75" s="23">
        <f t="shared" si="13"/>
        <v>0</v>
      </c>
      <c r="F75" s="17">
        <v>0</v>
      </c>
      <c r="G75" s="35">
        <f t="shared" si="14"/>
        <v>0</v>
      </c>
      <c r="H75" s="34">
        <v>0</v>
      </c>
      <c r="I75" s="23">
        <f t="shared" si="15"/>
        <v>0</v>
      </c>
      <c r="J75" s="17">
        <v>0</v>
      </c>
      <c r="K75" s="35">
        <f t="shared" si="16"/>
        <v>0</v>
      </c>
      <c r="L75" s="17">
        <v>0</v>
      </c>
      <c r="M75" s="23">
        <f t="shared" si="17"/>
        <v>0</v>
      </c>
      <c r="N75" s="17">
        <v>0</v>
      </c>
      <c r="O75" s="23">
        <v>0</v>
      </c>
    </row>
    <row r="76" spans="1:15" s="29" customFormat="1" ht="16.5" thickTop="1">
      <c r="A76" s="2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</row>
  </sheetData>
  <mergeCells count="30">
    <mergeCell ref="B31:C31"/>
    <mergeCell ref="D15:G15"/>
    <mergeCell ref="H15:K15"/>
    <mergeCell ref="L15:O15"/>
    <mergeCell ref="B16:C16"/>
    <mergeCell ref="D16:E16"/>
    <mergeCell ref="F16:G16"/>
    <mergeCell ref="H16:I16"/>
    <mergeCell ref="J16:K16"/>
    <mergeCell ref="L16:M16"/>
    <mergeCell ref="N16:O16"/>
    <mergeCell ref="L30:O30"/>
    <mergeCell ref="D30:G30"/>
    <mergeCell ref="H30:K30"/>
    <mergeCell ref="D31:E31"/>
    <mergeCell ref="F31:G31"/>
    <mergeCell ref="H31:I31"/>
    <mergeCell ref="J31:K31"/>
    <mergeCell ref="L31:M31"/>
    <mergeCell ref="N31:O31"/>
    <mergeCell ref="D3:G3"/>
    <mergeCell ref="H3:K3"/>
    <mergeCell ref="L3:O3"/>
    <mergeCell ref="L4:M4"/>
    <mergeCell ref="N4:O4"/>
    <mergeCell ref="B4:C4"/>
    <mergeCell ref="D4:E4"/>
    <mergeCell ref="F4:G4"/>
    <mergeCell ref="H4:I4"/>
    <mergeCell ref="J4:K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5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22"/>
  <sheetViews>
    <sheetView zoomScale="60" zoomScaleNormal="60" workbookViewId="0">
      <selection activeCell="P4" sqref="P4"/>
    </sheetView>
  </sheetViews>
  <sheetFormatPr defaultColWidth="9" defaultRowHeight="14.25"/>
  <cols>
    <col min="1" max="1" width="16.75" style="1" customWidth="1"/>
    <col min="2" max="2" width="12.75" style="1" customWidth="1"/>
    <col min="3" max="7" width="8.75" style="1" customWidth="1"/>
    <col min="8" max="8" width="12.75" style="1" customWidth="1"/>
    <col min="9" max="13" width="8.75" style="1" customWidth="1"/>
    <col min="14" max="14" width="12.75" style="1" customWidth="1"/>
    <col min="15" max="15" width="45.75" style="44" customWidth="1"/>
    <col min="16" max="16384" width="9" style="1"/>
  </cols>
  <sheetData>
    <row r="1" spans="1:15" ht="18.75">
      <c r="A1" s="58" t="s">
        <v>2928</v>
      </c>
    </row>
    <row r="2" spans="1:15" ht="18.75">
      <c r="C2" s="103" t="s">
        <v>2991</v>
      </c>
      <c r="D2" s="103"/>
      <c r="E2" s="103"/>
      <c r="F2" s="103"/>
      <c r="G2" s="103"/>
      <c r="H2" s="103"/>
      <c r="I2" s="103" t="s">
        <v>2992</v>
      </c>
      <c r="J2" s="103"/>
      <c r="K2" s="103"/>
      <c r="L2" s="103"/>
      <c r="M2" s="103"/>
      <c r="N2" s="103"/>
    </row>
    <row r="3" spans="1:15" ht="15.75">
      <c r="A3" s="45"/>
      <c r="B3" s="45"/>
      <c r="C3" s="46"/>
      <c r="D3" s="47"/>
      <c r="E3" s="18" t="s">
        <v>0</v>
      </c>
      <c r="F3" s="48"/>
      <c r="G3" s="48"/>
      <c r="H3" s="18"/>
      <c r="I3" s="46"/>
      <c r="J3" s="47"/>
      <c r="K3" s="18" t="s">
        <v>0</v>
      </c>
      <c r="L3" s="48"/>
      <c r="M3" s="48"/>
      <c r="N3" s="18"/>
      <c r="O3" s="49"/>
    </row>
    <row r="4" spans="1:15" ht="31.5">
      <c r="A4" s="50" t="s">
        <v>1</v>
      </c>
      <c r="B4" s="51" t="s">
        <v>2</v>
      </c>
      <c r="C4" s="51" t="s">
        <v>2989</v>
      </c>
      <c r="D4" s="52" t="s">
        <v>2990</v>
      </c>
      <c r="E4" s="53">
        <v>1</v>
      </c>
      <c r="F4" s="53">
        <v>2</v>
      </c>
      <c r="G4" s="53">
        <v>3</v>
      </c>
      <c r="H4" s="54" t="s">
        <v>3</v>
      </c>
      <c r="I4" s="51" t="s">
        <v>2989</v>
      </c>
      <c r="J4" s="52" t="s">
        <v>2990</v>
      </c>
      <c r="K4" s="53">
        <v>1</v>
      </c>
      <c r="L4" s="53">
        <v>2</v>
      </c>
      <c r="M4" s="53">
        <v>3</v>
      </c>
      <c r="N4" s="54" t="s">
        <v>3</v>
      </c>
      <c r="O4" s="55" t="s">
        <v>4</v>
      </c>
    </row>
    <row r="5" spans="1:15" s="92" customFormat="1" ht="12.75">
      <c r="A5" s="65" t="s">
        <v>2929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7"/>
    </row>
    <row r="6" spans="1:15" s="57" customFormat="1" ht="12.75">
      <c r="A6" s="68" t="s">
        <v>5</v>
      </c>
      <c r="B6" s="68" t="s">
        <v>6</v>
      </c>
      <c r="C6" s="69"/>
      <c r="D6" s="69">
        <v>0.17646284000000001</v>
      </c>
      <c r="E6" s="70">
        <v>-7.482482E-2</v>
      </c>
      <c r="F6" s="70">
        <v>-0.47792917000000001</v>
      </c>
      <c r="G6" s="70">
        <v>-0.18706937000000001</v>
      </c>
      <c r="H6" s="70">
        <f>AVERAGE(E6:G6)</f>
        <v>-0.24660778666666669</v>
      </c>
      <c r="I6" s="69">
        <v>0.1014</v>
      </c>
      <c r="J6" s="69">
        <v>1.1754504000000001E-2</v>
      </c>
      <c r="K6" s="70">
        <v>-0.31319708000000002</v>
      </c>
      <c r="L6" s="70">
        <v>-0.41766550000000002</v>
      </c>
      <c r="M6" s="70">
        <v>-0.29841813</v>
      </c>
      <c r="N6" s="70">
        <f>AVERAGE(K6:M6)</f>
        <v>-0.34309357000000001</v>
      </c>
      <c r="O6" s="71" t="s">
        <v>7</v>
      </c>
    </row>
    <row r="7" spans="1:15" s="57" customFormat="1" ht="12.75">
      <c r="A7" s="68" t="s">
        <v>8</v>
      </c>
      <c r="B7" s="68" t="s">
        <v>9</v>
      </c>
      <c r="C7" s="69"/>
      <c r="D7" s="69"/>
      <c r="E7" s="70"/>
      <c r="F7" s="70"/>
      <c r="G7" s="70"/>
      <c r="H7" s="70"/>
      <c r="I7" s="69"/>
      <c r="J7" s="69"/>
      <c r="K7" s="70"/>
      <c r="L7" s="70"/>
      <c r="M7" s="70"/>
      <c r="N7" s="70"/>
      <c r="O7" s="71"/>
    </row>
    <row r="8" spans="1:15" s="57" customFormat="1" ht="12.75">
      <c r="A8" s="68" t="s">
        <v>10</v>
      </c>
      <c r="B8" s="68" t="s">
        <v>11</v>
      </c>
      <c r="C8" s="69">
        <v>5.865066E-2</v>
      </c>
      <c r="D8" s="69">
        <v>1.1818606000000001E-2</v>
      </c>
      <c r="E8" s="70">
        <v>-0.67420290000000005</v>
      </c>
      <c r="F8" s="70">
        <v>-0.46462910000000002</v>
      </c>
      <c r="G8" s="70">
        <v>-0.64147794000000002</v>
      </c>
      <c r="H8" s="70">
        <f t="shared" ref="H8:H49" si="0">AVERAGE(E8:G8)</f>
        <v>-0.59343664666666662</v>
      </c>
      <c r="I8" s="69">
        <v>0.14680000000000001</v>
      </c>
      <c r="J8" s="69">
        <v>5.7757205999999998E-2</v>
      </c>
      <c r="K8" s="70">
        <v>-0.12418082</v>
      </c>
      <c r="L8" s="70">
        <v>-0.23136902000000001</v>
      </c>
      <c r="M8" s="70">
        <v>-0.31993294</v>
      </c>
      <c r="N8" s="70">
        <f t="shared" ref="N8:N49" si="1">AVERAGE(K8:M8)</f>
        <v>-0.22516092666666668</v>
      </c>
      <c r="O8" s="71" t="s">
        <v>12</v>
      </c>
    </row>
    <row r="9" spans="1:15" s="57" customFormat="1" ht="12.75">
      <c r="A9" s="68" t="s">
        <v>13</v>
      </c>
      <c r="B9" s="68" t="s">
        <v>14</v>
      </c>
      <c r="C9" s="69">
        <v>4.6445134999999999E-2</v>
      </c>
      <c r="D9" s="69">
        <v>3.9009776000000001E-3</v>
      </c>
      <c r="E9" s="70">
        <v>-4.6511589999999998E-2</v>
      </c>
      <c r="F9" s="70">
        <v>-5.2081134000000001E-2</v>
      </c>
      <c r="G9" s="70">
        <v>-5.7825136999999999E-2</v>
      </c>
      <c r="H9" s="70">
        <f t="shared" si="0"/>
        <v>-5.2139286999999999E-2</v>
      </c>
      <c r="I9" s="69">
        <v>0.26529999999999998</v>
      </c>
      <c r="J9" s="69">
        <v>0.18034348</v>
      </c>
      <c r="K9" s="70">
        <v>0.43861777000000002</v>
      </c>
      <c r="L9" s="70">
        <v>0.51348879999999997</v>
      </c>
      <c r="M9" s="70">
        <v>6.6823643000000002E-3</v>
      </c>
      <c r="N9" s="70">
        <f t="shared" si="1"/>
        <v>0.31959631143333334</v>
      </c>
      <c r="O9" s="71" t="s">
        <v>12</v>
      </c>
    </row>
    <row r="10" spans="1:15" s="57" customFormat="1" ht="12.75">
      <c r="A10" s="68" t="s">
        <v>15</v>
      </c>
      <c r="B10" s="68" t="s">
        <v>16</v>
      </c>
      <c r="C10" s="69">
        <v>0.61333305000000005</v>
      </c>
      <c r="D10" s="69">
        <v>0.55673974999999998</v>
      </c>
      <c r="E10" s="70">
        <v>0.1266013</v>
      </c>
      <c r="F10" s="70">
        <v>-6.9799479999999997E-2</v>
      </c>
      <c r="G10" s="70">
        <v>6.4843559999999995E-2</v>
      </c>
      <c r="H10" s="70">
        <f t="shared" si="0"/>
        <v>4.0548460000000001E-2</v>
      </c>
      <c r="I10" s="69">
        <v>0.27629999999999999</v>
      </c>
      <c r="J10" s="69">
        <v>0.19137798</v>
      </c>
      <c r="K10" s="70">
        <v>-0.36876019999999998</v>
      </c>
      <c r="L10" s="70">
        <v>-0.16866781</v>
      </c>
      <c r="M10" s="70">
        <v>-3.2309440000000002E-2</v>
      </c>
      <c r="N10" s="70">
        <f t="shared" si="1"/>
        <v>-0.18991248333333333</v>
      </c>
      <c r="O10" s="71" t="s">
        <v>17</v>
      </c>
    </row>
    <row r="11" spans="1:15" s="57" customFormat="1" ht="12.75">
      <c r="A11" s="68" t="s">
        <v>18</v>
      </c>
      <c r="B11" s="68" t="s">
        <v>19</v>
      </c>
      <c r="C11" s="69">
        <v>0.64847356</v>
      </c>
      <c r="D11" s="69">
        <v>0.59395235999999996</v>
      </c>
      <c r="E11" s="70">
        <v>-3.4761703999999999E-3</v>
      </c>
      <c r="F11" s="70">
        <v>-2.3934314000000002E-2</v>
      </c>
      <c r="G11" s="70">
        <v>9.9266099999999996E-2</v>
      </c>
      <c r="H11" s="70">
        <f t="shared" si="0"/>
        <v>2.3951871866666665E-2</v>
      </c>
      <c r="I11" s="69">
        <v>0.80400000000000005</v>
      </c>
      <c r="J11" s="69">
        <v>0.76099514999999995</v>
      </c>
      <c r="K11" s="70">
        <v>-0.32264229999999999</v>
      </c>
      <c r="L11" s="70">
        <v>-2.4690694999999999E-2</v>
      </c>
      <c r="M11" s="70">
        <v>0.19164753000000001</v>
      </c>
      <c r="N11" s="70">
        <f t="shared" si="1"/>
        <v>-5.1895154999999991E-2</v>
      </c>
      <c r="O11" s="71" t="s">
        <v>20</v>
      </c>
    </row>
    <row r="12" spans="1:15" s="57" customFormat="1" ht="12.75">
      <c r="A12" s="68" t="s">
        <v>21</v>
      </c>
      <c r="B12" s="68" t="s">
        <v>22</v>
      </c>
      <c r="C12" s="69"/>
      <c r="D12" s="69">
        <v>0.21509749</v>
      </c>
      <c r="E12" s="70">
        <v>0.6169848</v>
      </c>
      <c r="F12" s="70">
        <v>1.0842955999999999</v>
      </c>
      <c r="G12" s="70">
        <v>-5.2399266999999996E-3</v>
      </c>
      <c r="H12" s="70">
        <f t="shared" si="0"/>
        <v>0.56534682443333328</v>
      </c>
      <c r="I12" s="69"/>
      <c r="J12" s="69">
        <v>0.28410770000000002</v>
      </c>
      <c r="K12" s="70">
        <v>-2.9846174999999999E-2</v>
      </c>
      <c r="L12" s="70">
        <v>-0.27687842000000001</v>
      </c>
      <c r="M12" s="70">
        <v>-4.2599720000000001E-2</v>
      </c>
      <c r="N12" s="70">
        <f t="shared" si="1"/>
        <v>-0.11644143833333333</v>
      </c>
      <c r="O12" s="71" t="s">
        <v>23</v>
      </c>
    </row>
    <row r="13" spans="1:15" s="57" customFormat="1" ht="12.75">
      <c r="A13" s="68" t="s">
        <v>24</v>
      </c>
      <c r="B13" s="68" t="s">
        <v>25</v>
      </c>
      <c r="C13" s="69">
        <v>6.5665714E-2</v>
      </c>
      <c r="D13" s="69">
        <v>1.7429031000000001E-2</v>
      </c>
      <c r="E13" s="70">
        <v>-0.22478387999999999</v>
      </c>
      <c r="F13" s="70">
        <v>-0.17833899</v>
      </c>
      <c r="G13" s="70">
        <v>-0.28425038000000002</v>
      </c>
      <c r="H13" s="70">
        <f t="shared" si="0"/>
        <v>-0.22912441666666669</v>
      </c>
      <c r="I13" s="69">
        <v>0.20930000000000001</v>
      </c>
      <c r="J13" s="69">
        <v>0.12383281</v>
      </c>
      <c r="K13" s="70">
        <v>-0.39215939999999999</v>
      </c>
      <c r="L13" s="70">
        <v>-0.38994592</v>
      </c>
      <c r="M13" s="70">
        <v>-6.2503779999999995E-2</v>
      </c>
      <c r="N13" s="70">
        <f t="shared" si="1"/>
        <v>-0.28153636666666665</v>
      </c>
      <c r="O13" s="71" t="s">
        <v>26</v>
      </c>
    </row>
    <row r="14" spans="1:15" s="57" customFormat="1" ht="12.75">
      <c r="A14" s="68" t="s">
        <v>27</v>
      </c>
      <c r="B14" s="68" t="s">
        <v>28</v>
      </c>
      <c r="C14" s="69"/>
      <c r="D14" s="69"/>
      <c r="E14" s="70"/>
      <c r="F14" s="70"/>
      <c r="G14" s="70"/>
      <c r="H14" s="70"/>
      <c r="I14" s="69"/>
      <c r="J14" s="69"/>
      <c r="K14" s="70"/>
      <c r="L14" s="70"/>
      <c r="M14" s="70"/>
      <c r="N14" s="70"/>
      <c r="O14" s="71"/>
    </row>
    <row r="15" spans="1:15" s="57" customFormat="1" ht="12.75">
      <c r="A15" s="68" t="s">
        <v>29</v>
      </c>
      <c r="B15" s="68" t="s">
        <v>30</v>
      </c>
      <c r="C15" s="69">
        <v>0.28054119999999999</v>
      </c>
      <c r="D15" s="69">
        <v>0.21588162</v>
      </c>
      <c r="E15" s="70">
        <v>-3.7074085E-2</v>
      </c>
      <c r="F15" s="70">
        <v>-7.1628645000000005E-2</v>
      </c>
      <c r="G15" s="70">
        <v>-0.25658651999999998</v>
      </c>
      <c r="H15" s="70">
        <f t="shared" si="0"/>
        <v>-0.12176308333333334</v>
      </c>
      <c r="I15" s="69">
        <v>0.27329999999999999</v>
      </c>
      <c r="J15" s="69">
        <v>0.18837708</v>
      </c>
      <c r="K15" s="70">
        <v>0.13963223</v>
      </c>
      <c r="L15" s="70">
        <v>4.6217939999999999E-2</v>
      </c>
      <c r="M15" s="70">
        <v>2.3547271000000002E-2</v>
      </c>
      <c r="N15" s="70">
        <f t="shared" si="1"/>
        <v>6.9799146999999992E-2</v>
      </c>
      <c r="O15" s="71" t="s">
        <v>26</v>
      </c>
    </row>
    <row r="16" spans="1:15" s="57" customFormat="1" ht="12.75">
      <c r="A16" s="68" t="s">
        <v>31</v>
      </c>
      <c r="B16" s="68" t="s">
        <v>32</v>
      </c>
      <c r="C16" s="69">
        <v>5.5408190000000003E-2</v>
      </c>
      <c r="D16" s="69">
        <v>9.6393980000000004E-3</v>
      </c>
      <c r="E16" s="70">
        <v>-0.42316725999999999</v>
      </c>
      <c r="F16" s="70">
        <v>-0.41104317000000001</v>
      </c>
      <c r="G16" s="70">
        <v>-0.30493742000000001</v>
      </c>
      <c r="H16" s="70">
        <f t="shared" si="0"/>
        <v>-0.37971595000000002</v>
      </c>
      <c r="I16" s="69">
        <v>0.19539999999999999</v>
      </c>
      <c r="J16" s="69">
        <v>0.10968362500000001</v>
      </c>
      <c r="K16" s="70">
        <v>0.28595838000000001</v>
      </c>
      <c r="L16" s="70">
        <v>0.48981097000000001</v>
      </c>
      <c r="M16" s="70">
        <v>0.117393576</v>
      </c>
      <c r="N16" s="70">
        <f t="shared" si="1"/>
        <v>0.29772097533333336</v>
      </c>
      <c r="O16" s="71" t="s">
        <v>33</v>
      </c>
    </row>
    <row r="17" spans="1:15" s="57" customFormat="1" ht="12.75">
      <c r="A17" s="68" t="s">
        <v>34</v>
      </c>
      <c r="B17" s="68" t="s">
        <v>35</v>
      </c>
      <c r="C17" s="69">
        <v>5.9613029999999997E-2</v>
      </c>
      <c r="D17" s="69">
        <v>1.2636161999999999E-2</v>
      </c>
      <c r="E17" s="70">
        <v>0.61843870000000001</v>
      </c>
      <c r="F17" s="70">
        <v>0.8725176</v>
      </c>
      <c r="G17" s="70">
        <v>0.64403250000000001</v>
      </c>
      <c r="H17" s="70">
        <f t="shared" si="0"/>
        <v>0.71166293333333341</v>
      </c>
      <c r="I17" s="69">
        <v>0.10730000000000001</v>
      </c>
      <c r="J17" s="69">
        <v>1.6042364999999999E-2</v>
      </c>
      <c r="K17" s="70">
        <v>0.49180615</v>
      </c>
      <c r="L17" s="70">
        <v>0.74295440000000001</v>
      </c>
      <c r="M17" s="70">
        <v>0.7492704</v>
      </c>
      <c r="N17" s="70">
        <f t="shared" si="1"/>
        <v>0.66134365000000006</v>
      </c>
      <c r="O17" s="71" t="s">
        <v>36</v>
      </c>
    </row>
    <row r="18" spans="1:15" s="57" customFormat="1" ht="12.75">
      <c r="A18" s="68" t="s">
        <v>37</v>
      </c>
      <c r="B18" s="68" t="s">
        <v>38</v>
      </c>
      <c r="C18" s="69">
        <v>5.2711304E-2</v>
      </c>
      <c r="D18" s="69">
        <v>7.8539330000000004E-3</v>
      </c>
      <c r="E18" s="70">
        <v>0.57940674000000003</v>
      </c>
      <c r="F18" s="70">
        <v>0.7792306</v>
      </c>
      <c r="G18" s="70">
        <v>0.63775110000000002</v>
      </c>
      <c r="H18" s="70">
        <f t="shared" si="0"/>
        <v>0.66546281333333335</v>
      </c>
      <c r="I18" s="69">
        <v>0.30640000000000001</v>
      </c>
      <c r="J18" s="69">
        <v>0.22233127</v>
      </c>
      <c r="K18" s="70">
        <v>-0.10762209</v>
      </c>
      <c r="L18" s="70">
        <v>-0.40739547999999998</v>
      </c>
      <c r="M18" s="70">
        <v>-5.7883230000000001E-2</v>
      </c>
      <c r="N18" s="70">
        <f t="shared" si="1"/>
        <v>-0.19096693333333328</v>
      </c>
      <c r="O18" s="71" t="s">
        <v>26</v>
      </c>
    </row>
    <row r="19" spans="1:15" s="57" customFormat="1" ht="12.75">
      <c r="A19" s="68" t="s">
        <v>39</v>
      </c>
      <c r="B19" s="68" t="s">
        <v>40</v>
      </c>
      <c r="C19" s="69"/>
      <c r="D19" s="69">
        <v>0.59856920000000002</v>
      </c>
      <c r="E19" s="70">
        <v>-0.67539709999999997</v>
      </c>
      <c r="F19" s="70">
        <v>-0.35454451999999997</v>
      </c>
      <c r="G19" s="70">
        <v>0.42335790000000001</v>
      </c>
      <c r="H19" s="70">
        <f t="shared" si="0"/>
        <v>-0.20219457333333332</v>
      </c>
      <c r="I19" s="69"/>
      <c r="J19" s="69">
        <v>0.1495273</v>
      </c>
      <c r="K19" s="70">
        <v>-0.16302489000000001</v>
      </c>
      <c r="L19" s="70">
        <v>-0.52852434000000004</v>
      </c>
      <c r="M19" s="70">
        <v>-0.15430981999999999</v>
      </c>
      <c r="N19" s="70">
        <f t="shared" si="1"/>
        <v>-0.28195301666666667</v>
      </c>
      <c r="O19" s="71" t="s">
        <v>41</v>
      </c>
    </row>
    <row r="20" spans="1:15" s="57" customFormat="1" ht="12.75">
      <c r="A20" s="68" t="s">
        <v>42</v>
      </c>
      <c r="B20" s="68" t="s">
        <v>43</v>
      </c>
      <c r="C20" s="69"/>
      <c r="D20" s="69"/>
      <c r="E20" s="70"/>
      <c r="F20" s="70"/>
      <c r="G20" s="70"/>
      <c r="H20" s="70"/>
      <c r="I20" s="69"/>
      <c r="J20" s="69"/>
      <c r="K20" s="70"/>
      <c r="L20" s="70"/>
      <c r="M20" s="70"/>
      <c r="N20" s="70"/>
      <c r="O20" s="71"/>
    </row>
    <row r="21" spans="1:15" s="57" customFormat="1" ht="12.75">
      <c r="A21" s="68" t="s">
        <v>44</v>
      </c>
      <c r="B21" s="68" t="s">
        <v>45</v>
      </c>
      <c r="C21" s="69"/>
      <c r="D21" s="69">
        <v>0.45719660000000001</v>
      </c>
      <c r="E21" s="70">
        <v>-0.63696330000000001</v>
      </c>
      <c r="F21" s="70">
        <v>-0.80628926000000001</v>
      </c>
      <c r="G21" s="70">
        <v>0.40490520000000002</v>
      </c>
      <c r="H21" s="70">
        <f t="shared" si="0"/>
        <v>-0.34611578666666665</v>
      </c>
      <c r="I21" s="69"/>
      <c r="J21" s="69">
        <v>0.17960230999999999</v>
      </c>
      <c r="K21" s="70">
        <v>-0.12426424</v>
      </c>
      <c r="L21" s="70">
        <v>-0.45761824000000001</v>
      </c>
      <c r="M21" s="70">
        <v>-0.10973413999999999</v>
      </c>
      <c r="N21" s="70">
        <f t="shared" si="1"/>
        <v>-0.23053887333333334</v>
      </c>
      <c r="O21" s="71" t="s">
        <v>26</v>
      </c>
    </row>
    <row r="22" spans="1:15" s="57" customFormat="1" ht="12.75">
      <c r="A22" s="68" t="s">
        <v>46</v>
      </c>
      <c r="B22" s="68" t="s">
        <v>47</v>
      </c>
      <c r="C22" s="69">
        <v>0.87560450000000001</v>
      </c>
      <c r="D22" s="69">
        <v>0.84973293999999999</v>
      </c>
      <c r="E22" s="70">
        <v>-9.9318429999999999E-2</v>
      </c>
      <c r="F22" s="70">
        <v>0.30469499999999999</v>
      </c>
      <c r="G22" s="70">
        <v>-0.116616234</v>
      </c>
      <c r="H22" s="70">
        <f t="shared" si="0"/>
        <v>2.958677866666666E-2</v>
      </c>
      <c r="I22" s="69">
        <v>0.20710000000000001</v>
      </c>
      <c r="J22" s="69">
        <v>0.121583134</v>
      </c>
      <c r="K22" s="70">
        <v>0.91778559999999998</v>
      </c>
      <c r="L22" s="70">
        <v>1.0803243</v>
      </c>
      <c r="M22" s="70">
        <v>0.17500399</v>
      </c>
      <c r="N22" s="70">
        <f t="shared" si="1"/>
        <v>0.72437129666666655</v>
      </c>
      <c r="O22" s="71" t="s">
        <v>48</v>
      </c>
    </row>
    <row r="23" spans="1:15" s="57" customFormat="1" ht="12.75">
      <c r="A23" s="68" t="s">
        <v>49</v>
      </c>
      <c r="B23" s="68" t="s">
        <v>50</v>
      </c>
      <c r="C23" s="69">
        <v>0.14767696</v>
      </c>
      <c r="D23" s="69">
        <v>8.9152930000000005E-2</v>
      </c>
      <c r="E23" s="70">
        <v>-0.67772865000000004</v>
      </c>
      <c r="F23" s="70">
        <v>-0.2431316</v>
      </c>
      <c r="G23" s="70">
        <v>-0.91073214999999996</v>
      </c>
      <c r="H23" s="70">
        <f t="shared" si="0"/>
        <v>-0.61053079999999993</v>
      </c>
      <c r="I23" s="69">
        <v>0.1118</v>
      </c>
      <c r="J23" s="69">
        <v>1.9666324999999998E-2</v>
      </c>
      <c r="K23" s="70">
        <v>-0.61380199999999996</v>
      </c>
      <c r="L23" s="70">
        <v>-0.75935405</v>
      </c>
      <c r="M23" s="70">
        <v>-0.45836830000000001</v>
      </c>
      <c r="N23" s="70">
        <f t="shared" si="1"/>
        <v>-0.61050811666666671</v>
      </c>
      <c r="O23" s="71" t="s">
        <v>51</v>
      </c>
    </row>
    <row r="24" spans="1:15" s="57" customFormat="1" ht="12.75">
      <c r="A24" s="68" t="s">
        <v>31</v>
      </c>
      <c r="B24" s="68" t="s">
        <v>32</v>
      </c>
      <c r="C24" s="69">
        <v>5.5408190000000003E-2</v>
      </c>
      <c r="D24" s="69">
        <v>9.6393980000000004E-3</v>
      </c>
      <c r="E24" s="70">
        <v>-0.42316725999999999</v>
      </c>
      <c r="F24" s="70">
        <v>-0.41104317000000001</v>
      </c>
      <c r="G24" s="70">
        <v>-0.30493742000000001</v>
      </c>
      <c r="H24" s="70">
        <f t="shared" si="0"/>
        <v>-0.37971595000000002</v>
      </c>
      <c r="I24" s="69">
        <v>0.19539999999999999</v>
      </c>
      <c r="J24" s="69">
        <v>0.10968362500000001</v>
      </c>
      <c r="K24" s="70">
        <v>0.28595838000000001</v>
      </c>
      <c r="L24" s="70">
        <v>0.48981097000000001</v>
      </c>
      <c r="M24" s="70">
        <v>0.117393576</v>
      </c>
      <c r="N24" s="70">
        <f t="shared" si="1"/>
        <v>0.29772097533333336</v>
      </c>
      <c r="O24" s="71" t="s">
        <v>33</v>
      </c>
    </row>
    <row r="25" spans="1:15" s="57" customFormat="1" ht="12.75">
      <c r="A25" s="68" t="s">
        <v>52</v>
      </c>
      <c r="B25" s="68" t="s">
        <v>53</v>
      </c>
      <c r="C25" s="69">
        <v>0.11723999</v>
      </c>
      <c r="D25" s="69">
        <v>6.1147305999999998E-2</v>
      </c>
      <c r="E25" s="70">
        <v>0.21756655</v>
      </c>
      <c r="F25" s="70">
        <v>0.58826730000000005</v>
      </c>
      <c r="G25" s="70">
        <v>0.53949449999999999</v>
      </c>
      <c r="H25" s="70">
        <f t="shared" si="0"/>
        <v>0.44844278333333332</v>
      </c>
      <c r="I25" s="69">
        <v>0.2344</v>
      </c>
      <c r="J25" s="69">
        <v>0.14931896</v>
      </c>
      <c r="K25" s="70">
        <v>7.0702559999999998E-2</v>
      </c>
      <c r="L25" s="70">
        <v>0.53973389999999999</v>
      </c>
      <c r="M25" s="70">
        <v>0.31974693999999998</v>
      </c>
      <c r="N25" s="70">
        <f t="shared" si="1"/>
        <v>0.31006113333333335</v>
      </c>
      <c r="O25" s="71" t="s">
        <v>54</v>
      </c>
    </row>
    <row r="26" spans="1:15" s="57" customFormat="1" ht="12.75">
      <c r="A26" s="68" t="s">
        <v>55</v>
      </c>
      <c r="B26" s="68" t="s">
        <v>56</v>
      </c>
      <c r="C26" s="69"/>
      <c r="D26" s="69"/>
      <c r="E26" s="70"/>
      <c r="F26" s="70"/>
      <c r="G26" s="70"/>
      <c r="H26" s="70"/>
      <c r="I26" s="69"/>
      <c r="J26" s="69"/>
      <c r="K26" s="70"/>
      <c r="L26" s="70"/>
      <c r="M26" s="70"/>
      <c r="N26" s="70"/>
      <c r="O26" s="71"/>
    </row>
    <row r="27" spans="1:15" s="57" customFormat="1" ht="12.75">
      <c r="A27" s="68" t="s">
        <v>57</v>
      </c>
      <c r="B27" s="68" t="s">
        <v>58</v>
      </c>
      <c r="C27" s="69"/>
      <c r="D27" s="69">
        <v>0.51852286000000003</v>
      </c>
      <c r="E27" s="70">
        <v>-0.54492943999999999</v>
      </c>
      <c r="F27" s="70">
        <v>0.33616299999999999</v>
      </c>
      <c r="G27" s="70">
        <v>-0.43832116999999998</v>
      </c>
      <c r="H27" s="70">
        <f t="shared" si="0"/>
        <v>-0.21569587000000001</v>
      </c>
      <c r="I27" s="69">
        <v>0.2369</v>
      </c>
      <c r="J27" s="69">
        <v>0.15174470000000001</v>
      </c>
      <c r="K27" s="70">
        <v>-1.8544383</v>
      </c>
      <c r="L27" s="70">
        <v>-1.3118525000000001</v>
      </c>
      <c r="M27" s="70">
        <v>-0.18177418000000001</v>
      </c>
      <c r="N27" s="70">
        <f t="shared" si="1"/>
        <v>-1.1160216600000001</v>
      </c>
      <c r="O27" s="71" t="s">
        <v>54</v>
      </c>
    </row>
    <row r="28" spans="1:15" s="57" customFormat="1" ht="12.75">
      <c r="A28" s="68" t="s">
        <v>59</v>
      </c>
      <c r="B28" s="68"/>
      <c r="C28" s="69"/>
      <c r="D28" s="69"/>
      <c r="E28" s="70"/>
      <c r="F28" s="70"/>
      <c r="G28" s="70"/>
      <c r="H28" s="70"/>
      <c r="I28" s="69"/>
      <c r="J28" s="69"/>
      <c r="K28" s="70"/>
      <c r="L28" s="70"/>
      <c r="M28" s="70"/>
      <c r="N28" s="70"/>
      <c r="O28" s="71"/>
    </row>
    <row r="29" spans="1:15" s="57" customFormat="1" ht="12.75">
      <c r="A29" s="68" t="s">
        <v>60</v>
      </c>
      <c r="B29" s="68" t="s">
        <v>61</v>
      </c>
      <c r="C29" s="69">
        <v>4.6837996999999999E-2</v>
      </c>
      <c r="D29" s="69">
        <v>4.2768290000000002E-3</v>
      </c>
      <c r="E29" s="70">
        <v>4.0171785</v>
      </c>
      <c r="F29" s="70">
        <v>3.5110269999999999</v>
      </c>
      <c r="G29" s="70">
        <v>4.4134754999999997</v>
      </c>
      <c r="H29" s="70">
        <f t="shared" si="0"/>
        <v>3.980560333333333</v>
      </c>
      <c r="I29" s="69">
        <v>9.5100000000000004E-2</v>
      </c>
      <c r="J29" s="69">
        <v>7.9892469999999997E-3</v>
      </c>
      <c r="K29" s="70">
        <v>3.0911086000000001</v>
      </c>
      <c r="L29" s="70">
        <v>3.3898861</v>
      </c>
      <c r="M29" s="70">
        <v>4.1618876</v>
      </c>
      <c r="N29" s="70">
        <f t="shared" si="1"/>
        <v>3.5476274333333335</v>
      </c>
      <c r="O29" s="71" t="s">
        <v>54</v>
      </c>
    </row>
    <row r="30" spans="1:15" s="57" customFormat="1" ht="12.75">
      <c r="A30" s="68" t="s">
        <v>62</v>
      </c>
      <c r="B30" s="68" t="s">
        <v>63</v>
      </c>
      <c r="C30" s="69">
        <v>4.2669863000000002E-2</v>
      </c>
      <c r="D30" s="69">
        <v>2.0441674000000001E-3</v>
      </c>
      <c r="E30" s="70">
        <v>1.2506231000000001</v>
      </c>
      <c r="F30" s="70">
        <v>1.081221</v>
      </c>
      <c r="G30" s="70">
        <v>1.1129245000000001</v>
      </c>
      <c r="H30" s="70">
        <f t="shared" si="0"/>
        <v>1.1482562000000001</v>
      </c>
      <c r="I30" s="69">
        <v>0.1052</v>
      </c>
      <c r="J30" s="69">
        <v>1.4328498E-2</v>
      </c>
      <c r="K30" s="70">
        <v>1.9965892000000001</v>
      </c>
      <c r="L30" s="70">
        <v>1.4704503</v>
      </c>
      <c r="M30" s="70">
        <v>1.3667594000000001</v>
      </c>
      <c r="N30" s="70">
        <f t="shared" si="1"/>
        <v>1.6112663000000003</v>
      </c>
      <c r="O30" s="71" t="s">
        <v>51</v>
      </c>
    </row>
    <row r="31" spans="1:15" s="57" customFormat="1" ht="12.75">
      <c r="A31" s="68" t="s">
        <v>64</v>
      </c>
      <c r="B31" s="68" t="s">
        <v>65</v>
      </c>
      <c r="C31" s="69"/>
      <c r="D31" s="69">
        <v>0.41089429999999999</v>
      </c>
      <c r="E31" s="70">
        <v>-9.6595269999999997E-2</v>
      </c>
      <c r="F31" s="70">
        <v>0.67842376000000004</v>
      </c>
      <c r="G31" s="70">
        <v>0.12982837999999999</v>
      </c>
      <c r="H31" s="70">
        <f t="shared" si="0"/>
        <v>0.23721895666666667</v>
      </c>
      <c r="I31" s="69">
        <v>0.09</v>
      </c>
      <c r="J31" s="69">
        <v>5.9544467000000002E-3</v>
      </c>
      <c r="K31" s="70">
        <v>0.32294079999999997</v>
      </c>
      <c r="L31" s="70">
        <v>0.38041111999999999</v>
      </c>
      <c r="M31" s="70">
        <v>0.42344755000000001</v>
      </c>
      <c r="N31" s="70">
        <f t="shared" si="1"/>
        <v>0.3755998233333333</v>
      </c>
      <c r="O31" s="71" t="s">
        <v>66</v>
      </c>
    </row>
    <row r="32" spans="1:15" s="57" customFormat="1" ht="12.75">
      <c r="A32" s="68" t="s">
        <v>67</v>
      </c>
      <c r="B32" s="68" t="s">
        <v>68</v>
      </c>
      <c r="C32" s="69">
        <v>0.22552474</v>
      </c>
      <c r="D32" s="69">
        <v>0.16242321000000001</v>
      </c>
      <c r="E32" s="70">
        <v>-0.45572990000000002</v>
      </c>
      <c r="F32" s="70">
        <v>-0.32033834</v>
      </c>
      <c r="G32" s="70">
        <v>-3.3522625E-2</v>
      </c>
      <c r="H32" s="70">
        <f t="shared" si="0"/>
        <v>-0.26986362166666672</v>
      </c>
      <c r="I32" s="69">
        <v>0.1091</v>
      </c>
      <c r="J32" s="69">
        <v>1.7587911000000001E-2</v>
      </c>
      <c r="K32" s="70">
        <v>-0.18241309999999999</v>
      </c>
      <c r="L32" s="70">
        <v>-0.19650165999999999</v>
      </c>
      <c r="M32" s="70">
        <v>-0.27672592000000001</v>
      </c>
      <c r="N32" s="70">
        <f t="shared" si="1"/>
        <v>-0.21854689333333335</v>
      </c>
      <c r="O32" s="71" t="s">
        <v>69</v>
      </c>
    </row>
    <row r="33" spans="1:15" s="57" customFormat="1" ht="25.5">
      <c r="A33" s="68" t="s">
        <v>70</v>
      </c>
      <c r="B33" s="68" t="s">
        <v>71</v>
      </c>
      <c r="C33" s="69"/>
      <c r="D33" s="69">
        <v>5.3198005999999999E-2</v>
      </c>
      <c r="E33" s="70">
        <v>-0.62332399999999999</v>
      </c>
      <c r="F33" s="70">
        <v>-0.34108785000000003</v>
      </c>
      <c r="G33" s="70">
        <v>-0.84062910000000002</v>
      </c>
      <c r="H33" s="70">
        <f t="shared" si="0"/>
        <v>-0.60168031666666666</v>
      </c>
      <c r="I33" s="69"/>
      <c r="J33" s="69">
        <v>0.35077193000000001</v>
      </c>
      <c r="K33" s="70">
        <v>-0.24021053000000001</v>
      </c>
      <c r="L33" s="70">
        <v>0.10137655</v>
      </c>
      <c r="M33" s="70">
        <v>-0.67791796000000004</v>
      </c>
      <c r="N33" s="70">
        <f t="shared" si="1"/>
        <v>-0.27225064666666671</v>
      </c>
      <c r="O33" s="71" t="s">
        <v>72</v>
      </c>
    </row>
    <row r="34" spans="1:15" s="57" customFormat="1" ht="12.75">
      <c r="A34" s="68" t="s">
        <v>73</v>
      </c>
      <c r="B34" s="68" t="s">
        <v>74</v>
      </c>
      <c r="C34" s="69">
        <v>0.14176728</v>
      </c>
      <c r="D34" s="69">
        <v>8.3613140000000002E-2</v>
      </c>
      <c r="E34" s="70">
        <v>0.24663739000000001</v>
      </c>
      <c r="F34" s="70">
        <v>8.0596029999999999E-2</v>
      </c>
      <c r="G34" s="70">
        <v>0.14304964000000001</v>
      </c>
      <c r="H34" s="70">
        <f t="shared" si="0"/>
        <v>0.15676102</v>
      </c>
      <c r="I34" s="69">
        <v>0.15670000000000001</v>
      </c>
      <c r="J34" s="69">
        <v>6.9313004999999997E-2</v>
      </c>
      <c r="K34" s="70">
        <v>0.38872614999999999</v>
      </c>
      <c r="L34" s="70">
        <v>0.14371686</v>
      </c>
      <c r="M34" s="70">
        <v>0.42836106000000002</v>
      </c>
      <c r="N34" s="70">
        <f t="shared" si="1"/>
        <v>0.32026802333333332</v>
      </c>
      <c r="O34" s="71" t="s">
        <v>75</v>
      </c>
    </row>
    <row r="35" spans="1:15" s="57" customFormat="1" ht="12.75">
      <c r="A35" s="68" t="s">
        <v>76</v>
      </c>
      <c r="B35" s="68" t="s">
        <v>77</v>
      </c>
      <c r="C35" s="69">
        <v>3.9895523000000002E-2</v>
      </c>
      <c r="D35" s="69">
        <v>1.0193386E-3</v>
      </c>
      <c r="E35" s="70">
        <v>1.2046995</v>
      </c>
      <c r="F35" s="70">
        <v>1.3136091999999999</v>
      </c>
      <c r="G35" s="70">
        <v>1.3384609999999999</v>
      </c>
      <c r="H35" s="70">
        <f t="shared" si="0"/>
        <v>1.2855899</v>
      </c>
      <c r="I35" s="69">
        <v>0.72989999999999999</v>
      </c>
      <c r="J35" s="69">
        <v>0.67508789999999996</v>
      </c>
      <c r="K35" s="70">
        <v>0.13905430999999999</v>
      </c>
      <c r="L35" s="70">
        <v>-0.30099392000000003</v>
      </c>
      <c r="M35" s="70">
        <v>0.49918457999999999</v>
      </c>
      <c r="N35" s="70">
        <f t="shared" si="1"/>
        <v>0.11241498999999999</v>
      </c>
      <c r="O35" s="71" t="s">
        <v>66</v>
      </c>
    </row>
    <row r="36" spans="1:15" s="57" customFormat="1" ht="12.75">
      <c r="A36" s="68" t="s">
        <v>78</v>
      </c>
      <c r="B36" s="68" t="s">
        <v>79</v>
      </c>
      <c r="C36" s="69"/>
      <c r="D36" s="69">
        <v>0.97910710000000001</v>
      </c>
      <c r="E36" s="70">
        <v>-0.35199445000000001</v>
      </c>
      <c r="F36" s="70">
        <v>0.47772118000000002</v>
      </c>
      <c r="G36" s="70">
        <v>-0.10392633</v>
      </c>
      <c r="H36" s="70">
        <f t="shared" si="0"/>
        <v>7.2668000000000038E-3</v>
      </c>
      <c r="I36" s="69"/>
      <c r="J36" s="69">
        <v>7.9184480000000002E-2</v>
      </c>
      <c r="K36" s="70">
        <v>-2.1118939999999999</v>
      </c>
      <c r="L36" s="70">
        <v>-1.7030866</v>
      </c>
      <c r="M36" s="70">
        <v>-0.62559514999999999</v>
      </c>
      <c r="N36" s="70">
        <f t="shared" si="1"/>
        <v>-1.4801919166666666</v>
      </c>
      <c r="O36" s="71" t="s">
        <v>80</v>
      </c>
    </row>
    <row r="37" spans="1:15" s="57" customFormat="1" ht="12.75">
      <c r="A37" s="68" t="s">
        <v>81</v>
      </c>
      <c r="B37" s="68" t="s">
        <v>82</v>
      </c>
      <c r="C37" s="69"/>
      <c r="D37" s="69">
        <v>0.52118310000000001</v>
      </c>
      <c r="E37" s="70">
        <v>-0.69622550000000005</v>
      </c>
      <c r="F37" s="70">
        <v>-0.44484255</v>
      </c>
      <c r="G37" s="70">
        <v>0.38509300000000002</v>
      </c>
      <c r="H37" s="70">
        <f t="shared" si="0"/>
        <v>-0.25199168333333338</v>
      </c>
      <c r="I37" s="69"/>
      <c r="J37" s="69">
        <v>0.92274374000000003</v>
      </c>
      <c r="K37" s="70">
        <v>-0.21978666999999999</v>
      </c>
      <c r="L37" s="70">
        <v>-0.19409665000000001</v>
      </c>
      <c r="M37" s="70">
        <v>0.49033260000000001</v>
      </c>
      <c r="N37" s="70">
        <f t="shared" si="1"/>
        <v>2.5483093333333335E-2</v>
      </c>
      <c r="O37" s="71" t="s">
        <v>48</v>
      </c>
    </row>
    <row r="38" spans="1:15" s="57" customFormat="1" ht="12.75">
      <c r="A38" s="68" t="s">
        <v>83</v>
      </c>
      <c r="B38" s="68" t="s">
        <v>84</v>
      </c>
      <c r="C38" s="69"/>
      <c r="D38" s="69"/>
      <c r="E38" s="70"/>
      <c r="F38" s="70"/>
      <c r="G38" s="70"/>
      <c r="H38" s="70"/>
      <c r="I38" s="69"/>
      <c r="J38" s="69"/>
      <c r="K38" s="70"/>
      <c r="L38" s="70"/>
      <c r="M38" s="70"/>
      <c r="N38" s="70"/>
      <c r="O38" s="71"/>
    </row>
    <row r="39" spans="1:15" s="57" customFormat="1" ht="25.5">
      <c r="A39" s="68" t="s">
        <v>85</v>
      </c>
      <c r="B39" s="68" t="s">
        <v>86</v>
      </c>
      <c r="C39" s="69">
        <v>6.3017980000000001E-2</v>
      </c>
      <c r="D39" s="69">
        <v>1.5417068000000001E-2</v>
      </c>
      <c r="E39" s="70">
        <v>0.13014318</v>
      </c>
      <c r="F39" s="70">
        <v>0.19151124</v>
      </c>
      <c r="G39" s="70">
        <v>0.19893748</v>
      </c>
      <c r="H39" s="70">
        <f t="shared" si="0"/>
        <v>0.17353063333333332</v>
      </c>
      <c r="I39" s="69">
        <v>0.3196</v>
      </c>
      <c r="J39" s="69">
        <v>0.23591718</v>
      </c>
      <c r="K39" s="70">
        <v>0.26648703000000001</v>
      </c>
      <c r="L39" s="70">
        <v>1.7550446000000001E-2</v>
      </c>
      <c r="M39" s="70">
        <v>8.816533E-2</v>
      </c>
      <c r="N39" s="70">
        <f t="shared" si="1"/>
        <v>0.124067602</v>
      </c>
      <c r="O39" s="71" t="s">
        <v>72</v>
      </c>
    </row>
    <row r="40" spans="1:15" s="57" customFormat="1" ht="12.75">
      <c r="A40" s="68" t="s">
        <v>87</v>
      </c>
      <c r="B40" s="68" t="s">
        <v>88</v>
      </c>
      <c r="C40" s="69">
        <v>0.14373626</v>
      </c>
      <c r="D40" s="69">
        <v>8.5663089999999997E-2</v>
      </c>
      <c r="E40" s="70">
        <v>0.11738692000000001</v>
      </c>
      <c r="F40" s="70">
        <v>0.11760902400000001</v>
      </c>
      <c r="G40" s="70">
        <v>0.27822497000000002</v>
      </c>
      <c r="H40" s="70">
        <f t="shared" si="0"/>
        <v>0.171073638</v>
      </c>
      <c r="I40" s="69">
        <v>0.2364</v>
      </c>
      <c r="J40" s="69">
        <v>0.15124725</v>
      </c>
      <c r="K40" s="70">
        <v>-0.43547064000000002</v>
      </c>
      <c r="L40" s="70">
        <v>-0.35863692000000003</v>
      </c>
      <c r="M40" s="70">
        <v>-3.7009235000000001E-2</v>
      </c>
      <c r="N40" s="70">
        <f t="shared" si="1"/>
        <v>-0.27703893166666665</v>
      </c>
      <c r="O40" s="71" t="s">
        <v>89</v>
      </c>
    </row>
    <row r="41" spans="1:15" s="57" customFormat="1" ht="12.75">
      <c r="A41" s="68" t="s">
        <v>90</v>
      </c>
      <c r="B41" s="68" t="s">
        <v>91</v>
      </c>
      <c r="C41" s="69">
        <v>0.17415638</v>
      </c>
      <c r="D41" s="69">
        <v>0.11342700999999999</v>
      </c>
      <c r="E41" s="70">
        <v>-0.11818503599999999</v>
      </c>
      <c r="F41" s="70">
        <v>-0.51949303999999996</v>
      </c>
      <c r="G41" s="70">
        <v>-0.30504609999999999</v>
      </c>
      <c r="H41" s="70">
        <f t="shared" si="0"/>
        <v>-0.31424139199999995</v>
      </c>
      <c r="I41" s="69">
        <v>0.1396</v>
      </c>
      <c r="J41" s="69">
        <v>4.9009204000000001E-2</v>
      </c>
      <c r="K41" s="70">
        <v>-0.6037245</v>
      </c>
      <c r="L41" s="70">
        <v>-0.42823233999999999</v>
      </c>
      <c r="M41" s="70">
        <v>-0.26059719999999997</v>
      </c>
      <c r="N41" s="70">
        <f t="shared" si="1"/>
        <v>-0.43085134666666658</v>
      </c>
      <c r="O41" s="71" t="s">
        <v>92</v>
      </c>
    </row>
    <row r="42" spans="1:15" s="57" customFormat="1" ht="25.5">
      <c r="A42" s="68" t="s">
        <v>93</v>
      </c>
      <c r="B42" s="68" t="s">
        <v>94</v>
      </c>
      <c r="C42" s="69"/>
      <c r="D42" s="69">
        <v>0.48046649000000002</v>
      </c>
      <c r="E42" s="70">
        <v>-1.0669607999999999</v>
      </c>
      <c r="F42" s="70">
        <v>-0.40648645</v>
      </c>
      <c r="G42" s="70">
        <v>0.38824292999999999</v>
      </c>
      <c r="H42" s="70">
        <f t="shared" si="0"/>
        <v>-0.36173477333333331</v>
      </c>
      <c r="I42" s="69"/>
      <c r="J42" s="69">
        <v>0.63704455000000004</v>
      </c>
      <c r="K42" s="70">
        <v>4.9811660000000001E-2</v>
      </c>
      <c r="L42" s="70">
        <v>0.94664720000000002</v>
      </c>
      <c r="M42" s="70">
        <v>-2.9360468000000002</v>
      </c>
      <c r="N42" s="70">
        <f t="shared" si="1"/>
        <v>-0.6465293133333333</v>
      </c>
      <c r="O42" s="71" t="s">
        <v>95</v>
      </c>
    </row>
    <row r="43" spans="1:15" s="57" customFormat="1" ht="25.5">
      <c r="A43" s="68" t="s">
        <v>96</v>
      </c>
      <c r="B43" s="68" t="s">
        <v>97</v>
      </c>
      <c r="C43" s="69">
        <v>0.10957609</v>
      </c>
      <c r="D43" s="69">
        <v>5.4405987000000003E-2</v>
      </c>
      <c r="E43" s="70">
        <v>-0.45876982999999999</v>
      </c>
      <c r="F43" s="70">
        <v>-0.699214</v>
      </c>
      <c r="G43" s="70">
        <v>-0.29371634000000002</v>
      </c>
      <c r="H43" s="70">
        <f t="shared" si="0"/>
        <v>-0.48390005666666669</v>
      </c>
      <c r="I43" s="69">
        <v>0.27750000000000002</v>
      </c>
      <c r="J43" s="69">
        <v>0.19259891000000001</v>
      </c>
      <c r="K43" s="70">
        <v>-0.38064387</v>
      </c>
      <c r="L43" s="70">
        <v>-2.6661991999999999E-2</v>
      </c>
      <c r="M43" s="70">
        <v>-0.18686585</v>
      </c>
      <c r="N43" s="70">
        <f t="shared" si="1"/>
        <v>-0.19805723733333336</v>
      </c>
      <c r="O43" s="71" t="s">
        <v>98</v>
      </c>
    </row>
    <row r="44" spans="1:15" s="57" customFormat="1" ht="25.5">
      <c r="A44" s="68" t="s">
        <v>99</v>
      </c>
      <c r="B44" s="68" t="s">
        <v>100</v>
      </c>
      <c r="C44" s="69"/>
      <c r="D44" s="69">
        <v>0.59820132999999998</v>
      </c>
      <c r="E44" s="70">
        <v>-0.65102649999999995</v>
      </c>
      <c r="F44" s="70">
        <v>-0.35686889999999999</v>
      </c>
      <c r="G44" s="70">
        <v>0.41572785000000001</v>
      </c>
      <c r="H44" s="70">
        <f t="shared" si="0"/>
        <v>-0.19738918333333333</v>
      </c>
      <c r="I44" s="69"/>
      <c r="J44" s="69">
        <v>0.74124290000000004</v>
      </c>
      <c r="K44" s="70">
        <v>-0.34851226000000002</v>
      </c>
      <c r="L44" s="70">
        <v>-0.12927717</v>
      </c>
      <c r="M44" s="70">
        <v>0.27148998000000002</v>
      </c>
      <c r="N44" s="70">
        <f t="shared" si="1"/>
        <v>-6.8766483333333336E-2</v>
      </c>
      <c r="O44" s="71" t="s">
        <v>72</v>
      </c>
    </row>
    <row r="45" spans="1:15" s="57" customFormat="1" ht="12.75">
      <c r="A45" s="68" t="s">
        <v>101</v>
      </c>
      <c r="B45" s="68" t="s">
        <v>102</v>
      </c>
      <c r="C45" s="69"/>
      <c r="D45" s="69">
        <v>0.32702467000000002</v>
      </c>
      <c r="E45" s="70">
        <v>0.34944633000000003</v>
      </c>
      <c r="F45" s="70">
        <v>-6.8504010000000004E-2</v>
      </c>
      <c r="G45" s="70">
        <v>1.3775565999999999</v>
      </c>
      <c r="H45" s="70">
        <f t="shared" si="0"/>
        <v>0.55283297333333337</v>
      </c>
      <c r="I45" s="69">
        <v>0.86080000000000001</v>
      </c>
      <c r="J45" s="69">
        <v>0.82926995000000003</v>
      </c>
      <c r="K45" s="70">
        <v>0.36827465999999998</v>
      </c>
      <c r="L45" s="70">
        <v>0.24663304999999999</v>
      </c>
      <c r="M45" s="70">
        <v>-0.43190145000000002</v>
      </c>
      <c r="N45" s="70">
        <f t="shared" si="1"/>
        <v>6.1002086666666656E-2</v>
      </c>
      <c r="O45" s="71" t="s">
        <v>54</v>
      </c>
    </row>
    <row r="46" spans="1:15" s="57" customFormat="1" ht="12.75">
      <c r="A46" s="68" t="s">
        <v>103</v>
      </c>
      <c r="B46" s="68" t="s">
        <v>104</v>
      </c>
      <c r="C46" s="69"/>
      <c r="D46" s="69"/>
      <c r="E46" s="70"/>
      <c r="F46" s="70"/>
      <c r="G46" s="70"/>
      <c r="H46" s="70"/>
      <c r="I46" s="69"/>
      <c r="J46" s="69"/>
      <c r="K46" s="70"/>
      <c r="L46" s="70"/>
      <c r="M46" s="70"/>
      <c r="N46" s="70"/>
      <c r="O46" s="71"/>
    </row>
    <row r="47" spans="1:15" s="57" customFormat="1" ht="12.75">
      <c r="A47" s="68" t="s">
        <v>105</v>
      </c>
      <c r="B47" s="68" t="s">
        <v>106</v>
      </c>
      <c r="C47" s="69">
        <v>4.5500956000000002E-2</v>
      </c>
      <c r="D47" s="69">
        <v>3.2243119E-3</v>
      </c>
      <c r="E47" s="70">
        <v>-0.48835190000000001</v>
      </c>
      <c r="F47" s="70">
        <v>-0.58976554999999997</v>
      </c>
      <c r="G47" s="70">
        <v>-0.57242099999999996</v>
      </c>
      <c r="H47" s="70">
        <f t="shared" si="0"/>
        <v>-0.55017948333333333</v>
      </c>
      <c r="I47" s="69">
        <v>0.13950000000000001</v>
      </c>
      <c r="J47" s="69">
        <v>4.8830564999999999E-2</v>
      </c>
      <c r="K47" s="70">
        <v>-0.79726492999999998</v>
      </c>
      <c r="L47" s="70">
        <v>-0.43179137000000001</v>
      </c>
      <c r="M47" s="70">
        <v>-0.41094974000000001</v>
      </c>
      <c r="N47" s="70">
        <f t="shared" si="1"/>
        <v>-0.54666867999999991</v>
      </c>
      <c r="O47" s="71" t="s">
        <v>41</v>
      </c>
    </row>
    <row r="48" spans="1:15" s="57" customFormat="1" ht="12.75">
      <c r="A48" s="68" t="s">
        <v>107</v>
      </c>
      <c r="B48" s="68" t="s">
        <v>108</v>
      </c>
      <c r="C48" s="69">
        <v>8.5497480000000001E-2</v>
      </c>
      <c r="D48" s="69">
        <v>3.3851717000000003E-2</v>
      </c>
      <c r="E48" s="70">
        <v>0.11343188</v>
      </c>
      <c r="F48" s="70">
        <v>6.245415E-2</v>
      </c>
      <c r="G48" s="70">
        <v>0.123139426</v>
      </c>
      <c r="H48" s="70">
        <f t="shared" si="0"/>
        <v>9.9675151999999989E-2</v>
      </c>
      <c r="I48" s="69">
        <v>0.41549999999999998</v>
      </c>
      <c r="J48" s="69">
        <v>0.33472950000000001</v>
      </c>
      <c r="K48" s="70">
        <v>0.22706312000000001</v>
      </c>
      <c r="L48" s="70">
        <v>-8.565702E-2</v>
      </c>
      <c r="M48" s="70">
        <v>0.33891207000000001</v>
      </c>
      <c r="N48" s="70">
        <f t="shared" si="1"/>
        <v>0.16010605666666666</v>
      </c>
      <c r="O48" s="71" t="s">
        <v>109</v>
      </c>
    </row>
    <row r="49" spans="1:15" s="57" customFormat="1" ht="25.5">
      <c r="A49" s="68" t="s">
        <v>110</v>
      </c>
      <c r="B49" s="68" t="s">
        <v>111</v>
      </c>
      <c r="C49" s="69">
        <v>0.15917154</v>
      </c>
      <c r="D49" s="69">
        <v>9.9439299999999994E-2</v>
      </c>
      <c r="E49" s="70">
        <v>-0.89086200000000004</v>
      </c>
      <c r="F49" s="70">
        <v>-0.36896086</v>
      </c>
      <c r="G49" s="70">
        <v>-0.32972713999999997</v>
      </c>
      <c r="H49" s="70">
        <f t="shared" si="0"/>
        <v>-0.52985000000000004</v>
      </c>
      <c r="I49" s="69">
        <v>0.13270000000000001</v>
      </c>
      <c r="J49" s="69">
        <v>4.1694317000000002E-2</v>
      </c>
      <c r="K49" s="70">
        <v>-0.51216119999999998</v>
      </c>
      <c r="L49" s="70">
        <v>-0.27790155999999999</v>
      </c>
      <c r="M49" s="70">
        <v>-0.29108703000000002</v>
      </c>
      <c r="N49" s="70">
        <f t="shared" si="1"/>
        <v>-0.36038326333333331</v>
      </c>
      <c r="O49" s="71" t="s">
        <v>72</v>
      </c>
    </row>
    <row r="50" spans="1:15" s="57" customFormat="1" ht="12.75">
      <c r="A50" s="68" t="s">
        <v>112</v>
      </c>
      <c r="B50" s="68" t="s">
        <v>113</v>
      </c>
      <c r="C50" s="69"/>
      <c r="D50" s="69"/>
      <c r="E50" s="70"/>
      <c r="F50" s="70"/>
      <c r="G50" s="70"/>
      <c r="H50" s="70"/>
      <c r="I50" s="69"/>
      <c r="J50" s="69"/>
      <c r="K50" s="70"/>
      <c r="L50" s="70"/>
      <c r="M50" s="70"/>
      <c r="N50" s="70"/>
      <c r="O50" s="71"/>
    </row>
    <row r="51" spans="1:15" s="57" customFormat="1" ht="12.75">
      <c r="A51" s="68" t="s">
        <v>114</v>
      </c>
      <c r="B51" s="68" t="s">
        <v>115</v>
      </c>
      <c r="C51" s="69"/>
      <c r="D51" s="69"/>
      <c r="E51" s="70"/>
      <c r="F51" s="70"/>
      <c r="G51" s="70"/>
      <c r="H51" s="70"/>
      <c r="I51" s="69"/>
      <c r="J51" s="69"/>
      <c r="K51" s="70"/>
      <c r="L51" s="70"/>
      <c r="M51" s="70"/>
      <c r="N51" s="70"/>
      <c r="O51" s="71"/>
    </row>
    <row r="52" spans="1:15" s="57" customFormat="1" ht="12.75">
      <c r="A52" s="68" t="s">
        <v>116</v>
      </c>
      <c r="B52" s="68" t="s">
        <v>117</v>
      </c>
      <c r="C52" s="69">
        <v>5.1457700000000002E-2</v>
      </c>
      <c r="D52" s="69">
        <v>6.943645E-3</v>
      </c>
      <c r="E52" s="70">
        <v>0.40563854999999999</v>
      </c>
      <c r="F52" s="70">
        <v>0.4689198</v>
      </c>
      <c r="G52" s="70">
        <v>0.35051919999999998</v>
      </c>
      <c r="H52" s="70">
        <f t="shared" ref="H52:H116" si="2">AVERAGE(E52:G52)</f>
        <v>0.40835918333333332</v>
      </c>
      <c r="I52" s="69">
        <v>0.39689999999999998</v>
      </c>
      <c r="J52" s="69">
        <v>0.3154013</v>
      </c>
      <c r="K52" s="70">
        <v>8.1277000000000002E-2</v>
      </c>
      <c r="L52" s="70">
        <v>-2.0157747E-2</v>
      </c>
      <c r="M52" s="70">
        <v>6.3485109999999997E-2</v>
      </c>
      <c r="N52" s="70">
        <f t="shared" ref="N52:N116" si="3">AVERAGE(K52:M52)</f>
        <v>4.1534787666666663E-2</v>
      </c>
      <c r="O52" s="71" t="s">
        <v>118</v>
      </c>
    </row>
    <row r="53" spans="1:15" s="57" customFormat="1" ht="12.75">
      <c r="A53" s="68" t="s">
        <v>119</v>
      </c>
      <c r="B53" s="68" t="s">
        <v>120</v>
      </c>
      <c r="C53" s="69">
        <v>5.0389014000000003E-2</v>
      </c>
      <c r="D53" s="69">
        <v>6.5008975E-3</v>
      </c>
      <c r="E53" s="70">
        <v>0.80610746</v>
      </c>
      <c r="F53" s="70">
        <v>0.84382440000000003</v>
      </c>
      <c r="G53" s="70">
        <v>0.64214813999999998</v>
      </c>
      <c r="H53" s="70">
        <f t="shared" si="2"/>
        <v>0.76402666666666674</v>
      </c>
      <c r="I53" s="69">
        <v>8.8099999999999998E-2</v>
      </c>
      <c r="J53" s="69">
        <v>5.0132865999999998E-3</v>
      </c>
      <c r="K53" s="70">
        <v>2.2654228000000001</v>
      </c>
      <c r="L53" s="70">
        <v>2.6553602000000001</v>
      </c>
      <c r="M53" s="70">
        <v>2.0936564999999998</v>
      </c>
      <c r="N53" s="70">
        <f t="shared" si="3"/>
        <v>2.3381465000000001</v>
      </c>
      <c r="O53" s="71" t="s">
        <v>121</v>
      </c>
    </row>
    <row r="54" spans="1:15" s="57" customFormat="1" ht="12.75">
      <c r="A54" s="68" t="s">
        <v>122</v>
      </c>
      <c r="B54" s="68" t="s">
        <v>123</v>
      </c>
      <c r="C54" s="69">
        <v>4.0361210000000002E-2</v>
      </c>
      <c r="D54" s="69">
        <v>1.4607768000000001E-3</v>
      </c>
      <c r="E54" s="70">
        <v>1.5000906000000001</v>
      </c>
      <c r="F54" s="70">
        <v>1.510372</v>
      </c>
      <c r="G54" s="70">
        <v>1.3390485000000001</v>
      </c>
      <c r="H54" s="70">
        <f t="shared" si="2"/>
        <v>1.4498370333333337</v>
      </c>
      <c r="I54" s="69">
        <v>9.7600000000000006E-2</v>
      </c>
      <c r="J54" s="69">
        <v>9.4642249999999997E-3</v>
      </c>
      <c r="K54" s="70">
        <v>1.5478266000000001</v>
      </c>
      <c r="L54" s="70">
        <v>1.1135162999999999</v>
      </c>
      <c r="M54" s="70">
        <v>1.4839627</v>
      </c>
      <c r="N54" s="70">
        <f t="shared" si="3"/>
        <v>1.3817685333333334</v>
      </c>
      <c r="O54" s="71" t="s">
        <v>51</v>
      </c>
    </row>
    <row r="55" spans="1:15" s="57" customFormat="1" ht="12.75">
      <c r="A55" s="68" t="s">
        <v>124</v>
      </c>
      <c r="B55" s="68" t="s">
        <v>125</v>
      </c>
      <c r="C55" s="69">
        <v>4.7081104999999998E-2</v>
      </c>
      <c r="D55" s="69">
        <v>4.4683769999999999E-3</v>
      </c>
      <c r="E55" s="70">
        <v>-0.80705830000000001</v>
      </c>
      <c r="F55" s="70">
        <v>-1.0188718000000001</v>
      </c>
      <c r="G55" s="70">
        <v>-0.94117360000000005</v>
      </c>
      <c r="H55" s="70">
        <f t="shared" si="2"/>
        <v>-0.92236790000000013</v>
      </c>
      <c r="I55" s="69">
        <v>0.30249999999999999</v>
      </c>
      <c r="J55" s="69">
        <v>0.21834911000000001</v>
      </c>
      <c r="K55" s="70">
        <v>-0.64268210000000003</v>
      </c>
      <c r="L55" s="70">
        <v>2.2735565999999999E-2</v>
      </c>
      <c r="M55" s="70">
        <v>-0.41974834</v>
      </c>
      <c r="N55" s="70">
        <f t="shared" si="3"/>
        <v>-0.34656495800000003</v>
      </c>
      <c r="O55" s="71" t="s">
        <v>126</v>
      </c>
    </row>
    <row r="56" spans="1:15" s="57" customFormat="1" ht="12.75">
      <c r="A56" s="68" t="s">
        <v>127</v>
      </c>
      <c r="B56" s="68" t="s">
        <v>128</v>
      </c>
      <c r="C56" s="69"/>
      <c r="D56" s="69">
        <v>0.56354945999999995</v>
      </c>
      <c r="E56" s="70">
        <v>-0.65482085999999995</v>
      </c>
      <c r="F56" s="70">
        <v>-0.36699417000000001</v>
      </c>
      <c r="G56" s="70">
        <v>0.38431156</v>
      </c>
      <c r="H56" s="70">
        <f t="shared" si="2"/>
        <v>-0.21250115666666666</v>
      </c>
      <c r="I56" s="69"/>
      <c r="J56" s="69">
        <v>0.56648240000000005</v>
      </c>
      <c r="K56" s="70">
        <v>0.22630312</v>
      </c>
      <c r="L56" s="70">
        <v>-0.17661450000000001</v>
      </c>
      <c r="M56" s="70">
        <v>0.22347648000000001</v>
      </c>
      <c r="N56" s="70">
        <f t="shared" si="3"/>
        <v>9.1055033333333327E-2</v>
      </c>
      <c r="O56" s="71" t="s">
        <v>121</v>
      </c>
    </row>
    <row r="57" spans="1:15" s="57" customFormat="1" ht="12.75">
      <c r="A57" s="68" t="s">
        <v>2998</v>
      </c>
      <c r="B57" s="68" t="s">
        <v>2999</v>
      </c>
      <c r="C57" s="69"/>
      <c r="D57" s="69">
        <v>5.9248317000000002E-2</v>
      </c>
      <c r="E57" s="70">
        <v>-0.67779856999999999</v>
      </c>
      <c r="F57" s="70">
        <v>-0.34201737999999998</v>
      </c>
      <c r="G57" s="70">
        <v>-0.90504249999999997</v>
      </c>
      <c r="H57" s="70">
        <v>-0.6416194833333333</v>
      </c>
      <c r="I57" s="69"/>
      <c r="J57" s="72">
        <v>0.13288473000000001</v>
      </c>
      <c r="K57" s="70">
        <v>-0.39005432000000001</v>
      </c>
      <c r="L57" s="70">
        <v>-0.12724471000000001</v>
      </c>
      <c r="M57" s="70">
        <v>-0.12835144000000001</v>
      </c>
      <c r="N57" s="70">
        <v>-0.21521682333333333</v>
      </c>
      <c r="O57" s="71" t="s">
        <v>26</v>
      </c>
    </row>
    <row r="58" spans="1:15" s="57" customFormat="1" ht="12.75">
      <c r="A58" s="68" t="s">
        <v>129</v>
      </c>
      <c r="B58" s="68" t="s">
        <v>130</v>
      </c>
      <c r="C58" s="69">
        <v>8.3023429999999995E-2</v>
      </c>
      <c r="D58" s="69">
        <v>3.1837919999999999E-2</v>
      </c>
      <c r="E58" s="70">
        <v>-0.35644134999999999</v>
      </c>
      <c r="F58" s="70">
        <v>-0.48619266999999999</v>
      </c>
      <c r="G58" s="70">
        <v>-0.25504114999999999</v>
      </c>
      <c r="H58" s="70">
        <f t="shared" si="2"/>
        <v>-0.36589172333333336</v>
      </c>
      <c r="I58" s="69">
        <v>0.1827</v>
      </c>
      <c r="J58" s="69">
        <v>9.6943050000000003E-2</v>
      </c>
      <c r="K58" s="70">
        <v>-0.12106515499999999</v>
      </c>
      <c r="L58" s="70">
        <v>-6.7542099999999994E-2</v>
      </c>
      <c r="M58" s="70">
        <v>-0.22571279999999999</v>
      </c>
      <c r="N58" s="70">
        <f t="shared" si="3"/>
        <v>-0.13810668499999998</v>
      </c>
      <c r="O58" s="71" t="s">
        <v>121</v>
      </c>
    </row>
    <row r="59" spans="1:15" s="57" customFormat="1" ht="12.75">
      <c r="A59" s="68" t="s">
        <v>131</v>
      </c>
      <c r="B59" s="68" t="s">
        <v>132</v>
      </c>
      <c r="C59" s="69">
        <v>0.15276144</v>
      </c>
      <c r="D59" s="69">
        <v>9.3858786E-2</v>
      </c>
      <c r="E59" s="70">
        <v>2.4358553999999999</v>
      </c>
      <c r="F59" s="70">
        <v>2.6090855999999998</v>
      </c>
      <c r="G59" s="70">
        <v>0.64905780000000002</v>
      </c>
      <c r="H59" s="70">
        <f t="shared" si="2"/>
        <v>1.8979995999999997</v>
      </c>
      <c r="I59" s="69">
        <v>7.2800000000000004E-2</v>
      </c>
      <c r="J59" s="69">
        <v>6.8800000000000003E-4</v>
      </c>
      <c r="K59" s="70">
        <v>2.9205559999999999</v>
      </c>
      <c r="L59" s="70">
        <v>2.7771729999999999</v>
      </c>
      <c r="M59" s="70">
        <v>3.0416740999999998</v>
      </c>
      <c r="N59" s="70">
        <f t="shared" si="3"/>
        <v>2.9131343666666667</v>
      </c>
      <c r="O59" s="71" t="s">
        <v>133</v>
      </c>
    </row>
    <row r="60" spans="1:15" s="57" customFormat="1" ht="12.75">
      <c r="A60" s="68" t="s">
        <v>134</v>
      </c>
      <c r="B60" s="68" t="s">
        <v>135</v>
      </c>
      <c r="C60" s="69"/>
      <c r="D60" s="69">
        <v>0.91434280000000001</v>
      </c>
      <c r="E60" s="70">
        <v>-0.31342884999999998</v>
      </c>
      <c r="F60" s="70">
        <v>0.36157077999999998</v>
      </c>
      <c r="G60" s="70">
        <v>2.2932439999999998E-2</v>
      </c>
      <c r="H60" s="70">
        <f t="shared" si="2"/>
        <v>2.3691456666666666E-2</v>
      </c>
      <c r="I60" s="69">
        <v>0.41099999999999998</v>
      </c>
      <c r="J60" s="69">
        <v>0.32969248000000001</v>
      </c>
      <c r="K60" s="70">
        <v>-0.71725499999999998</v>
      </c>
      <c r="L60" s="70">
        <v>0.2169295</v>
      </c>
      <c r="M60" s="70">
        <v>-0.65574460000000001</v>
      </c>
      <c r="N60" s="70">
        <f t="shared" si="3"/>
        <v>-0.3853567</v>
      </c>
      <c r="O60" s="71" t="s">
        <v>133</v>
      </c>
    </row>
    <row r="61" spans="1:15" s="57" customFormat="1" ht="12.75">
      <c r="A61" s="68" t="s">
        <v>136</v>
      </c>
      <c r="B61" s="68"/>
      <c r="C61" s="69"/>
      <c r="D61" s="69"/>
      <c r="E61" s="70"/>
      <c r="F61" s="70"/>
      <c r="G61" s="70"/>
      <c r="H61" s="70"/>
      <c r="I61" s="69"/>
      <c r="J61" s="69"/>
      <c r="K61" s="70"/>
      <c r="L61" s="70"/>
      <c r="M61" s="70"/>
      <c r="N61" s="70"/>
      <c r="O61" s="71"/>
    </row>
    <row r="62" spans="1:15" s="57" customFormat="1" ht="25.5">
      <c r="A62" s="68" t="s">
        <v>137</v>
      </c>
      <c r="B62" s="68" t="s">
        <v>138</v>
      </c>
      <c r="C62" s="69">
        <v>4.0596529999999999E-2</v>
      </c>
      <c r="D62" s="69">
        <v>1.5759976E-3</v>
      </c>
      <c r="E62" s="70">
        <v>-1.2314086</v>
      </c>
      <c r="F62" s="70">
        <v>-1.3021864999999999</v>
      </c>
      <c r="G62" s="70">
        <v>-1.4111046</v>
      </c>
      <c r="H62" s="70">
        <f t="shared" si="2"/>
        <v>-1.3148999000000001</v>
      </c>
      <c r="I62" s="69">
        <v>0.1048</v>
      </c>
      <c r="J62" s="69">
        <v>1.4019281999999999E-2</v>
      </c>
      <c r="K62" s="70">
        <v>-0.60800259999999995</v>
      </c>
      <c r="L62" s="70">
        <v>-0.68665314</v>
      </c>
      <c r="M62" s="70">
        <v>-0.44997992999999997</v>
      </c>
      <c r="N62" s="70">
        <f t="shared" si="3"/>
        <v>-0.58154522333333336</v>
      </c>
      <c r="O62" s="71" t="s">
        <v>72</v>
      </c>
    </row>
    <row r="63" spans="1:15" s="57" customFormat="1" ht="12.75">
      <c r="A63" s="68" t="s">
        <v>139</v>
      </c>
      <c r="B63" s="68" t="s">
        <v>140</v>
      </c>
      <c r="C63" s="69">
        <v>4.1511060000000002E-2</v>
      </c>
      <c r="D63" s="69">
        <v>1.7726504999999999E-3</v>
      </c>
      <c r="E63" s="70">
        <v>1.2250098</v>
      </c>
      <c r="F63" s="70">
        <v>1.1683416</v>
      </c>
      <c r="G63" s="70">
        <v>1.0596236999999999</v>
      </c>
      <c r="H63" s="70">
        <f t="shared" si="2"/>
        <v>1.1509917000000001</v>
      </c>
      <c r="I63" s="69">
        <v>8.0199999999999994E-2</v>
      </c>
      <c r="J63" s="69">
        <v>2.3571690000000001E-3</v>
      </c>
      <c r="K63" s="70">
        <v>1.163556</v>
      </c>
      <c r="L63" s="70">
        <v>1.3466263999999999</v>
      </c>
      <c r="M63" s="70">
        <v>1.3562164000000001</v>
      </c>
      <c r="N63" s="70">
        <f t="shared" si="3"/>
        <v>1.2887995999999999</v>
      </c>
      <c r="O63" s="71" t="s">
        <v>141</v>
      </c>
    </row>
    <row r="64" spans="1:15" s="57" customFormat="1" ht="12.75">
      <c r="A64" s="68" t="s">
        <v>142</v>
      </c>
      <c r="B64" s="68" t="s">
        <v>143</v>
      </c>
      <c r="C64" s="69">
        <v>0.68799080000000001</v>
      </c>
      <c r="D64" s="69">
        <v>0.63744250000000002</v>
      </c>
      <c r="E64" s="70">
        <v>-0.18756001999999999</v>
      </c>
      <c r="F64" s="70">
        <v>6.4795545999999996E-2</v>
      </c>
      <c r="G64" s="70">
        <v>-1.8530126E-3</v>
      </c>
      <c r="H64" s="70">
        <f t="shared" si="2"/>
        <v>-4.15391622E-2</v>
      </c>
      <c r="I64" s="69">
        <v>0.36399999999999999</v>
      </c>
      <c r="J64" s="69">
        <v>0.28164739999999999</v>
      </c>
      <c r="K64" s="70">
        <v>0.14105998</v>
      </c>
      <c r="L64" s="70">
        <v>0.38563915999999998</v>
      </c>
      <c r="M64" s="70">
        <v>-1.5425692E-2</v>
      </c>
      <c r="N64" s="70">
        <f t="shared" si="3"/>
        <v>0.17042448266666665</v>
      </c>
      <c r="O64" s="71" t="s">
        <v>144</v>
      </c>
    </row>
    <row r="65" spans="1:15" s="57" customFormat="1" ht="12.75">
      <c r="A65" s="68" t="s">
        <v>145</v>
      </c>
      <c r="B65" s="68" t="s">
        <v>146</v>
      </c>
      <c r="C65" s="69"/>
      <c r="D65" s="69">
        <v>8.8337324999999994E-2</v>
      </c>
      <c r="E65" s="70">
        <v>1.7836894000000001</v>
      </c>
      <c r="F65" s="70">
        <v>1.1960009</v>
      </c>
      <c r="G65" s="70">
        <v>0.50325390000000003</v>
      </c>
      <c r="H65" s="70">
        <f t="shared" si="2"/>
        <v>1.1609814000000001</v>
      </c>
      <c r="I65" s="69"/>
      <c r="J65" s="69">
        <v>1.4334382999999999E-2</v>
      </c>
      <c r="K65" s="70">
        <v>1.0149349999999999</v>
      </c>
      <c r="L65" s="70">
        <v>1.3090189999999999</v>
      </c>
      <c r="M65" s="70">
        <v>0.87100405000000003</v>
      </c>
      <c r="N65" s="70">
        <f t="shared" si="3"/>
        <v>1.0649860166666665</v>
      </c>
      <c r="O65" s="71" t="s">
        <v>147</v>
      </c>
    </row>
    <row r="66" spans="1:15" s="57" customFormat="1" ht="12.75">
      <c r="A66" s="68" t="s">
        <v>148</v>
      </c>
      <c r="B66" s="68" t="s">
        <v>149</v>
      </c>
      <c r="C66" s="69">
        <v>0.19530478000000001</v>
      </c>
      <c r="D66" s="69">
        <v>0.13347384000000001</v>
      </c>
      <c r="E66" s="70">
        <v>-0.30142069999999999</v>
      </c>
      <c r="F66" s="70">
        <v>-0.73935839999999997</v>
      </c>
      <c r="G66" s="70">
        <v>-0.19158891</v>
      </c>
      <c r="H66" s="70">
        <f t="shared" si="2"/>
        <v>-0.41078933666666667</v>
      </c>
      <c r="I66" s="69">
        <v>0.1016</v>
      </c>
      <c r="J66" s="69">
        <v>1.1844985000000001E-2</v>
      </c>
      <c r="K66" s="70">
        <v>-0.25318997999999998</v>
      </c>
      <c r="L66" s="70">
        <v>-0.25664333</v>
      </c>
      <c r="M66" s="70">
        <v>-0.17930019999999999</v>
      </c>
      <c r="N66" s="70">
        <f t="shared" si="3"/>
        <v>-0.22971116999999999</v>
      </c>
      <c r="O66" s="71" t="s">
        <v>41</v>
      </c>
    </row>
    <row r="67" spans="1:15" s="57" customFormat="1" ht="12.75">
      <c r="A67" s="68" t="s">
        <v>150</v>
      </c>
      <c r="B67" s="68" t="s">
        <v>151</v>
      </c>
      <c r="C67" s="69"/>
      <c r="D67" s="69">
        <v>2.4083296000000001E-2</v>
      </c>
      <c r="E67" s="70">
        <v>0.3937658</v>
      </c>
      <c r="F67" s="70">
        <v>0.6423915</v>
      </c>
      <c r="G67" s="70">
        <v>0.68412050000000002</v>
      </c>
      <c r="H67" s="70">
        <f t="shared" si="2"/>
        <v>0.57342593333333325</v>
      </c>
      <c r="I67" s="69"/>
      <c r="J67" s="69">
        <v>0.54324229999999996</v>
      </c>
      <c r="K67" s="70">
        <v>0.53255814000000001</v>
      </c>
      <c r="L67" s="70">
        <v>-3.4671823999999997E-2</v>
      </c>
      <c r="M67" s="70">
        <v>-7.1862449999999994E-2</v>
      </c>
      <c r="N67" s="70">
        <f t="shared" si="3"/>
        <v>0.14200795533333332</v>
      </c>
      <c r="O67" s="71" t="s">
        <v>144</v>
      </c>
    </row>
    <row r="68" spans="1:15" s="57" customFormat="1" ht="12.75">
      <c r="A68" s="68" t="s">
        <v>152</v>
      </c>
      <c r="B68" s="68" t="s">
        <v>153</v>
      </c>
      <c r="C68" s="69">
        <v>4.8630345999999998E-2</v>
      </c>
      <c r="D68" s="69">
        <v>5.6076976000000002E-3</v>
      </c>
      <c r="E68" s="70">
        <v>0.8515549</v>
      </c>
      <c r="F68" s="70">
        <v>1.0978927999999999</v>
      </c>
      <c r="G68" s="70">
        <v>0.93534079999999997</v>
      </c>
      <c r="H68" s="70">
        <f t="shared" si="2"/>
        <v>0.9615961666666667</v>
      </c>
      <c r="I68" s="69">
        <v>8.8400000000000006E-2</v>
      </c>
      <c r="J68" s="69">
        <v>5.4431873999999996E-3</v>
      </c>
      <c r="K68" s="70">
        <v>1.1807364</v>
      </c>
      <c r="L68" s="70">
        <v>1.5096198000000001</v>
      </c>
      <c r="M68" s="70">
        <v>1.2736788000000001</v>
      </c>
      <c r="N68" s="70">
        <f t="shared" si="3"/>
        <v>1.321345</v>
      </c>
      <c r="O68" s="71" t="s">
        <v>26</v>
      </c>
    </row>
    <row r="69" spans="1:15" s="57" customFormat="1" ht="12.75">
      <c r="A69" s="68" t="s">
        <v>154</v>
      </c>
      <c r="B69" s="68" t="s">
        <v>155</v>
      </c>
      <c r="C69" s="69"/>
      <c r="D69" s="69">
        <v>0.17368115000000001</v>
      </c>
      <c r="E69" s="70">
        <v>-8.2135730000000004E-2</v>
      </c>
      <c r="F69" s="70">
        <v>-1.8302906999999999</v>
      </c>
      <c r="G69" s="70">
        <v>-1.3166811</v>
      </c>
      <c r="H69" s="70">
        <f t="shared" si="2"/>
        <v>-1.0763691766666668</v>
      </c>
      <c r="I69" s="69"/>
      <c r="J69" s="69">
        <v>0.30281809999999998</v>
      </c>
      <c r="K69" s="70">
        <v>-0.94074166000000004</v>
      </c>
      <c r="L69" s="70">
        <v>-1.3345734999999999E-2</v>
      </c>
      <c r="M69" s="70">
        <v>-0.20997383</v>
      </c>
      <c r="N69" s="70">
        <f t="shared" si="3"/>
        <v>-0.38802040833333334</v>
      </c>
      <c r="O69" s="71" t="s">
        <v>147</v>
      </c>
    </row>
    <row r="70" spans="1:15" s="57" customFormat="1" ht="12.75">
      <c r="A70" s="68" t="s">
        <v>156</v>
      </c>
      <c r="B70" s="68" t="s">
        <v>157</v>
      </c>
      <c r="C70" s="69">
        <v>4.0361210000000002E-2</v>
      </c>
      <c r="D70" s="69">
        <v>1.4282584000000001E-3</v>
      </c>
      <c r="E70" s="70">
        <v>0.59115399999999996</v>
      </c>
      <c r="F70" s="70">
        <v>0.65142244000000005</v>
      </c>
      <c r="G70" s="70">
        <v>0.67148405</v>
      </c>
      <c r="H70" s="70">
        <f t="shared" si="2"/>
        <v>0.63802016333333345</v>
      </c>
      <c r="I70" s="69">
        <v>9.4299999999999995E-2</v>
      </c>
      <c r="J70" s="69">
        <v>7.7028022999999996E-3</v>
      </c>
      <c r="K70" s="70">
        <v>1.1861877000000001</v>
      </c>
      <c r="L70" s="70">
        <v>0.97079369999999998</v>
      </c>
      <c r="M70" s="70">
        <v>0.88528435999999999</v>
      </c>
      <c r="N70" s="70">
        <f t="shared" si="3"/>
        <v>1.0140885866666667</v>
      </c>
      <c r="O70" s="71" t="s">
        <v>158</v>
      </c>
    </row>
    <row r="71" spans="1:15" s="57" customFormat="1" ht="12.75">
      <c r="A71" s="68" t="s">
        <v>159</v>
      </c>
      <c r="B71" s="68" t="s">
        <v>160</v>
      </c>
      <c r="C71" s="69">
        <v>5.6673266E-2</v>
      </c>
      <c r="D71" s="69">
        <v>1.0534056E-2</v>
      </c>
      <c r="E71" s="70">
        <v>-0.44768902999999999</v>
      </c>
      <c r="F71" s="70">
        <v>-0.49354553000000001</v>
      </c>
      <c r="G71" s="70">
        <v>-0.34374997000000002</v>
      </c>
      <c r="H71" s="70">
        <f t="shared" si="2"/>
        <v>-0.42832817666666667</v>
      </c>
      <c r="I71" s="69">
        <v>0.104</v>
      </c>
      <c r="J71" s="69">
        <v>1.3381095000000001E-2</v>
      </c>
      <c r="K71" s="70">
        <v>-0.34719931999999998</v>
      </c>
      <c r="L71" s="70">
        <v>-0.5244723</v>
      </c>
      <c r="M71" s="70">
        <v>-0.44400119999999998</v>
      </c>
      <c r="N71" s="70">
        <f t="shared" si="3"/>
        <v>-0.43855760666666671</v>
      </c>
      <c r="O71" s="71" t="s">
        <v>158</v>
      </c>
    </row>
    <row r="72" spans="1:15" s="57" customFormat="1" ht="12.75">
      <c r="A72" s="68" t="s">
        <v>161</v>
      </c>
      <c r="B72" s="68" t="s">
        <v>162</v>
      </c>
      <c r="C72" s="69">
        <v>4.6371620000000002E-2</v>
      </c>
      <c r="D72" s="69">
        <v>3.8765691999999999E-3</v>
      </c>
      <c r="E72" s="70">
        <v>2.7380719999999998</v>
      </c>
      <c r="F72" s="70">
        <v>2.8820589999999999</v>
      </c>
      <c r="G72" s="70">
        <v>2.3295726999999999</v>
      </c>
      <c r="H72" s="70">
        <f t="shared" si="2"/>
        <v>2.6499012333333334</v>
      </c>
      <c r="I72" s="69">
        <v>0.1313</v>
      </c>
      <c r="J72" s="69">
        <v>4.0436963999999999E-2</v>
      </c>
      <c r="K72" s="70">
        <v>1.9221566000000001</v>
      </c>
      <c r="L72" s="70">
        <v>1.1686076999999999</v>
      </c>
      <c r="M72" s="70">
        <v>2.50542</v>
      </c>
      <c r="N72" s="70">
        <f t="shared" si="3"/>
        <v>1.8653947666666666</v>
      </c>
      <c r="O72" s="71" t="s">
        <v>163</v>
      </c>
    </row>
    <row r="73" spans="1:15" s="57" customFormat="1" ht="12.75">
      <c r="A73" s="68" t="s">
        <v>164</v>
      </c>
      <c r="B73" s="68" t="s">
        <v>165</v>
      </c>
      <c r="C73" s="69"/>
      <c r="D73" s="69">
        <v>6.3893809999999995E-2</v>
      </c>
      <c r="E73" s="70">
        <v>-0.42987966999999999</v>
      </c>
      <c r="F73" s="70">
        <v>-0.46667903999999999</v>
      </c>
      <c r="G73" s="70">
        <v>-0.93341569999999996</v>
      </c>
      <c r="H73" s="70">
        <f t="shared" si="2"/>
        <v>-0.60999146999999998</v>
      </c>
      <c r="I73" s="69"/>
      <c r="J73" s="69">
        <v>0.15190618</v>
      </c>
      <c r="K73" s="70">
        <v>-0.54382660000000005</v>
      </c>
      <c r="L73" s="70">
        <v>-0.4018407</v>
      </c>
      <c r="M73" s="70">
        <v>-5.0356444E-2</v>
      </c>
      <c r="N73" s="70">
        <f t="shared" si="3"/>
        <v>-0.33200791466666663</v>
      </c>
      <c r="O73" s="71" t="s">
        <v>166</v>
      </c>
    </row>
    <row r="74" spans="1:15" s="57" customFormat="1" ht="12.75">
      <c r="A74" s="68" t="s">
        <v>167</v>
      </c>
      <c r="B74" s="68" t="s">
        <v>168</v>
      </c>
      <c r="C74" s="69">
        <v>0.13802228999999999</v>
      </c>
      <c r="D74" s="69">
        <v>8.0094600000000002E-2</v>
      </c>
      <c r="E74" s="70">
        <v>0.60239226000000001</v>
      </c>
      <c r="F74" s="70">
        <v>0.90345109999999995</v>
      </c>
      <c r="G74" s="70">
        <v>0.28146739999999998</v>
      </c>
      <c r="H74" s="70">
        <f t="shared" si="2"/>
        <v>0.59577025333333333</v>
      </c>
      <c r="I74" s="69">
        <v>0.25990000000000002</v>
      </c>
      <c r="J74" s="69">
        <v>0.17479807</v>
      </c>
      <c r="K74" s="70">
        <v>0.28567976</v>
      </c>
      <c r="L74" s="70">
        <v>0.62829024</v>
      </c>
      <c r="M74" s="70">
        <v>7.8944139999999996E-2</v>
      </c>
      <c r="N74" s="70">
        <f t="shared" si="3"/>
        <v>0.33097137999999998</v>
      </c>
      <c r="O74" s="71" t="s">
        <v>169</v>
      </c>
    </row>
    <row r="75" spans="1:15" s="57" customFormat="1" ht="12.75">
      <c r="A75" s="68" t="s">
        <v>170</v>
      </c>
      <c r="B75" s="68" t="s">
        <v>171</v>
      </c>
      <c r="C75" s="69"/>
      <c r="D75" s="69">
        <v>0.87553409999999998</v>
      </c>
      <c r="E75" s="70">
        <v>-0.14704908</v>
      </c>
      <c r="F75" s="70">
        <v>-0.3619271</v>
      </c>
      <c r="G75" s="70">
        <v>0.38997680000000001</v>
      </c>
      <c r="H75" s="70">
        <f t="shared" si="2"/>
        <v>-3.9666459999999994E-2</v>
      </c>
      <c r="I75" s="69">
        <v>0.3155</v>
      </c>
      <c r="J75" s="69">
        <v>0.23175687</v>
      </c>
      <c r="K75" s="70">
        <v>-0.58302264999999998</v>
      </c>
      <c r="L75" s="70">
        <v>-5.6425106000000003E-2</v>
      </c>
      <c r="M75" s="70">
        <v>-0.17340477000000001</v>
      </c>
      <c r="N75" s="70">
        <f t="shared" si="3"/>
        <v>-0.27095084200000003</v>
      </c>
      <c r="O75" s="71" t="s">
        <v>172</v>
      </c>
    </row>
    <row r="76" spans="1:15" s="57" customFormat="1" ht="12.75">
      <c r="A76" s="68" t="s">
        <v>173</v>
      </c>
      <c r="B76" s="68" t="s">
        <v>174</v>
      </c>
      <c r="C76" s="69">
        <v>4.3673869999999997E-2</v>
      </c>
      <c r="D76" s="69">
        <v>2.4866789999999999E-3</v>
      </c>
      <c r="E76" s="70">
        <v>2.8786230000000002</v>
      </c>
      <c r="F76" s="70">
        <v>3.1181307</v>
      </c>
      <c r="G76" s="70">
        <v>2.6210879999999999</v>
      </c>
      <c r="H76" s="70">
        <f t="shared" si="2"/>
        <v>2.8726138999999997</v>
      </c>
      <c r="I76" s="69">
        <v>8.4400000000000003E-2</v>
      </c>
      <c r="J76" s="69">
        <v>3.6523267999999998E-3</v>
      </c>
      <c r="K76" s="70">
        <v>1.0978087999999999</v>
      </c>
      <c r="L76" s="70">
        <v>0.95350369999999995</v>
      </c>
      <c r="M76" s="70">
        <v>1.1761054</v>
      </c>
      <c r="N76" s="70">
        <f t="shared" si="3"/>
        <v>1.0758059666666666</v>
      </c>
      <c r="O76" s="71" t="s">
        <v>26</v>
      </c>
    </row>
    <row r="77" spans="1:15" s="57" customFormat="1" ht="12.75">
      <c r="A77" s="68" t="s">
        <v>175</v>
      </c>
      <c r="B77" s="68" t="s">
        <v>176</v>
      </c>
      <c r="C77" s="69">
        <v>3.8964987E-2</v>
      </c>
      <c r="D77" s="69">
        <v>7.45E-4</v>
      </c>
      <c r="E77" s="70">
        <v>4.1632749999999996</v>
      </c>
      <c r="F77" s="70">
        <v>4.4404973999999999</v>
      </c>
      <c r="G77" s="70">
        <v>4.5697720000000004</v>
      </c>
      <c r="H77" s="70">
        <f t="shared" si="2"/>
        <v>4.3911814666666666</v>
      </c>
      <c r="I77" s="69">
        <v>0.1023</v>
      </c>
      <c r="J77" s="69">
        <v>1.2243752E-2</v>
      </c>
      <c r="K77" s="70">
        <v>3.7854347000000002</v>
      </c>
      <c r="L77" s="70">
        <v>2.7028455999999998</v>
      </c>
      <c r="M77" s="70">
        <v>3.9339008</v>
      </c>
      <c r="N77" s="70">
        <f t="shared" si="3"/>
        <v>3.4740603666666665</v>
      </c>
      <c r="O77" s="71" t="s">
        <v>169</v>
      </c>
    </row>
    <row r="78" spans="1:15" s="57" customFormat="1" ht="12.75">
      <c r="A78" s="68" t="s">
        <v>177</v>
      </c>
      <c r="B78" s="68" t="s">
        <v>178</v>
      </c>
      <c r="C78" s="69">
        <v>5.4353286000000001E-2</v>
      </c>
      <c r="D78" s="69">
        <v>9.0464120000000002E-3</v>
      </c>
      <c r="E78" s="70">
        <v>0.52035719999999996</v>
      </c>
      <c r="F78" s="70">
        <v>0.66830343000000003</v>
      </c>
      <c r="G78" s="70">
        <v>0.72541135999999995</v>
      </c>
      <c r="H78" s="70">
        <f t="shared" si="2"/>
        <v>0.63802399666666665</v>
      </c>
      <c r="I78" s="69">
        <v>0.1091</v>
      </c>
      <c r="J78" s="69">
        <v>1.7543148000000001E-2</v>
      </c>
      <c r="K78" s="70">
        <v>1.0960121</v>
      </c>
      <c r="L78" s="70">
        <v>0.79207426000000003</v>
      </c>
      <c r="M78" s="70">
        <v>0.71439929999999996</v>
      </c>
      <c r="N78" s="70">
        <f t="shared" si="3"/>
        <v>0.86749522000000001</v>
      </c>
      <c r="O78" s="71" t="s">
        <v>166</v>
      </c>
    </row>
    <row r="79" spans="1:15" s="57" customFormat="1" ht="12.75">
      <c r="A79" s="68" t="s">
        <v>179</v>
      </c>
      <c r="B79" s="68" t="s">
        <v>180</v>
      </c>
      <c r="C79" s="69">
        <v>4.4331849999999999E-2</v>
      </c>
      <c r="D79" s="69">
        <v>2.7340531999999998E-3</v>
      </c>
      <c r="E79" s="70">
        <v>0.7028932</v>
      </c>
      <c r="F79" s="70">
        <v>0.7708178</v>
      </c>
      <c r="G79" s="70">
        <v>0.64284419999999998</v>
      </c>
      <c r="H79" s="70">
        <f t="shared" si="2"/>
        <v>0.70551839999999999</v>
      </c>
      <c r="I79" s="69">
        <v>0.24970000000000001</v>
      </c>
      <c r="J79" s="69">
        <v>0.16430901000000001</v>
      </c>
      <c r="K79" s="70">
        <v>-5.1525019999999998E-2</v>
      </c>
      <c r="L79" s="70">
        <v>-8.9284903999999998E-2</v>
      </c>
      <c r="M79" s="70">
        <v>-8.9653935000000001E-3</v>
      </c>
      <c r="N79" s="70">
        <f t="shared" si="3"/>
        <v>-4.9925105833333337E-2</v>
      </c>
      <c r="O79" s="71" t="s">
        <v>26</v>
      </c>
    </row>
    <row r="80" spans="1:15" s="57" customFormat="1" ht="12.75">
      <c r="A80" s="68" t="s">
        <v>181</v>
      </c>
      <c r="B80" s="68" t="s">
        <v>182</v>
      </c>
      <c r="C80" s="69"/>
      <c r="D80" s="69">
        <v>0.11070774</v>
      </c>
      <c r="E80" s="70">
        <v>-0.24965918000000001</v>
      </c>
      <c r="F80" s="70">
        <v>-0.98950106000000004</v>
      </c>
      <c r="G80" s="70">
        <v>-0.53726006000000004</v>
      </c>
      <c r="H80" s="70">
        <f t="shared" si="2"/>
        <v>-0.59214010000000006</v>
      </c>
      <c r="I80" s="69">
        <v>0.96379999999999999</v>
      </c>
      <c r="J80" s="69">
        <v>0.95476985000000003</v>
      </c>
      <c r="K80" s="70">
        <v>-0.15576756999999999</v>
      </c>
      <c r="L80" s="70">
        <v>0.10840705</v>
      </c>
      <c r="M80" s="70">
        <v>6.3026349999999995E-2</v>
      </c>
      <c r="N80" s="70">
        <f t="shared" si="3"/>
        <v>5.2219433333333355E-3</v>
      </c>
      <c r="O80" s="71" t="s">
        <v>183</v>
      </c>
    </row>
    <row r="81" spans="1:15" s="57" customFormat="1" ht="12.75">
      <c r="A81" s="68" t="s">
        <v>184</v>
      </c>
      <c r="B81" s="68" t="s">
        <v>185</v>
      </c>
      <c r="C81" s="69">
        <v>9.9746440000000006E-2</v>
      </c>
      <c r="D81" s="69">
        <v>4.5557380000000001E-2</v>
      </c>
      <c r="E81" s="70">
        <v>1.2358484000000001</v>
      </c>
      <c r="F81" s="70">
        <v>2.8335504999999999</v>
      </c>
      <c r="G81" s="70">
        <v>2.3519405999999998</v>
      </c>
      <c r="H81" s="70">
        <f t="shared" si="2"/>
        <v>2.1404464999999999</v>
      </c>
      <c r="I81" s="69">
        <v>7.7299999999999994E-2</v>
      </c>
      <c r="J81" s="69">
        <v>1.9390904E-3</v>
      </c>
      <c r="K81" s="70">
        <v>2.1020398</v>
      </c>
      <c r="L81" s="70">
        <v>1.8375055</v>
      </c>
      <c r="M81" s="70">
        <v>2.1061447000000002</v>
      </c>
      <c r="N81" s="70">
        <f t="shared" si="3"/>
        <v>2.0152300000000003</v>
      </c>
      <c r="O81" s="71" t="s">
        <v>26</v>
      </c>
    </row>
    <row r="82" spans="1:15" s="57" customFormat="1" ht="12.75">
      <c r="A82" s="68" t="s">
        <v>186</v>
      </c>
      <c r="B82" s="68" t="s">
        <v>187</v>
      </c>
      <c r="C82" s="69">
        <v>5.6441682999999999E-2</v>
      </c>
      <c r="D82" s="69">
        <v>1.04212435E-2</v>
      </c>
      <c r="E82" s="70">
        <v>1.7136541999999999</v>
      </c>
      <c r="F82" s="70">
        <v>2.4178073000000002</v>
      </c>
      <c r="G82" s="70">
        <v>1.9333720000000001</v>
      </c>
      <c r="H82" s="70">
        <f t="shared" si="2"/>
        <v>2.0216111666666667</v>
      </c>
      <c r="I82" s="69">
        <v>8.09E-2</v>
      </c>
      <c r="J82" s="69">
        <v>2.5424135E-3</v>
      </c>
      <c r="K82" s="70">
        <v>3.3598986000000002</v>
      </c>
      <c r="L82" s="70">
        <v>2.8879204000000001</v>
      </c>
      <c r="M82" s="70">
        <v>2.9074694999999999</v>
      </c>
      <c r="N82" s="70">
        <f t="shared" si="3"/>
        <v>3.0517628333333331</v>
      </c>
      <c r="O82" s="71" t="s">
        <v>188</v>
      </c>
    </row>
    <row r="83" spans="1:15" s="57" customFormat="1" ht="12.75">
      <c r="A83" s="68" t="s">
        <v>189</v>
      </c>
      <c r="B83" s="68" t="s">
        <v>190</v>
      </c>
      <c r="C83" s="69"/>
      <c r="D83" s="69">
        <v>0.5154647</v>
      </c>
      <c r="E83" s="70">
        <v>-0.69661320000000004</v>
      </c>
      <c r="F83" s="70">
        <v>-0.43594169999999999</v>
      </c>
      <c r="G83" s="70">
        <v>0.37461035999999998</v>
      </c>
      <c r="H83" s="70">
        <f t="shared" si="2"/>
        <v>-0.25264818000000006</v>
      </c>
      <c r="I83" s="69"/>
      <c r="J83" s="69">
        <v>0.81052964999999999</v>
      </c>
      <c r="K83" s="70">
        <v>0.23921113999999999</v>
      </c>
      <c r="L83" s="70">
        <v>-0.19089074</v>
      </c>
      <c r="M83" s="70">
        <v>-0.16195003999999999</v>
      </c>
      <c r="N83" s="70">
        <f t="shared" si="3"/>
        <v>-3.787654666666667E-2</v>
      </c>
      <c r="O83" s="71" t="s">
        <v>191</v>
      </c>
    </row>
    <row r="84" spans="1:15" s="57" customFormat="1" ht="12.75">
      <c r="A84" s="68" t="s">
        <v>192</v>
      </c>
      <c r="B84" s="68" t="s">
        <v>193</v>
      </c>
      <c r="C84" s="69">
        <v>4.6371620000000002E-2</v>
      </c>
      <c r="D84" s="69">
        <v>3.8693368E-3</v>
      </c>
      <c r="E84" s="70">
        <v>0.63323410000000002</v>
      </c>
      <c r="F84" s="70">
        <v>0.68720716000000004</v>
      </c>
      <c r="G84" s="70">
        <v>0.78282547000000002</v>
      </c>
      <c r="H84" s="70">
        <f t="shared" si="2"/>
        <v>0.70108891000000007</v>
      </c>
      <c r="I84" s="69">
        <v>8.4500000000000006E-2</v>
      </c>
      <c r="J84" s="69">
        <v>3.7165102999999998E-3</v>
      </c>
      <c r="K84" s="70">
        <v>1.0226077</v>
      </c>
      <c r="L84" s="70">
        <v>0.97751809999999995</v>
      </c>
      <c r="M84" s="70">
        <v>1.1912136</v>
      </c>
      <c r="N84" s="70">
        <f t="shared" si="3"/>
        <v>1.0637798000000001</v>
      </c>
      <c r="O84" s="71" t="s">
        <v>194</v>
      </c>
    </row>
    <row r="85" spans="1:15" s="57" customFormat="1" ht="12.75">
      <c r="A85" s="68" t="s">
        <v>195</v>
      </c>
      <c r="B85" s="68" t="s">
        <v>196</v>
      </c>
      <c r="C85" s="69"/>
      <c r="D85" s="69">
        <v>0.24322133000000001</v>
      </c>
      <c r="E85" s="70">
        <v>0.10037665</v>
      </c>
      <c r="F85" s="70">
        <v>-0.69873799999999997</v>
      </c>
      <c r="G85" s="70">
        <v>-0.85761416000000001</v>
      </c>
      <c r="H85" s="70">
        <f t="shared" si="2"/>
        <v>-0.48532517000000003</v>
      </c>
      <c r="I85" s="69"/>
      <c r="J85" s="69">
        <v>0.28865545999999997</v>
      </c>
      <c r="K85" s="70">
        <v>-4.6435837000000001E-2</v>
      </c>
      <c r="L85" s="70">
        <v>4.0187914999999996E-3</v>
      </c>
      <c r="M85" s="70">
        <v>-2.0143011999999998E-2</v>
      </c>
      <c r="N85" s="70">
        <f t="shared" si="3"/>
        <v>-2.0853352500000002E-2</v>
      </c>
      <c r="O85" s="71" t="s">
        <v>26</v>
      </c>
    </row>
    <row r="86" spans="1:15" s="57" customFormat="1" ht="12.75">
      <c r="A86" s="68" t="s">
        <v>197</v>
      </c>
      <c r="B86" s="68" t="s">
        <v>198</v>
      </c>
      <c r="C86" s="69">
        <v>0.80115575000000006</v>
      </c>
      <c r="D86" s="69">
        <v>0.76369949999999998</v>
      </c>
      <c r="E86" s="70">
        <v>-0.36735394999999998</v>
      </c>
      <c r="F86" s="70">
        <v>0.72082190000000002</v>
      </c>
      <c r="G86" s="70">
        <v>-2.2218737999999998E-2</v>
      </c>
      <c r="H86" s="70">
        <f t="shared" si="2"/>
        <v>0.11041640400000001</v>
      </c>
      <c r="I86" s="69">
        <v>0.32640000000000002</v>
      </c>
      <c r="J86" s="69">
        <v>0.24279834</v>
      </c>
      <c r="K86" s="70">
        <v>-1.3744125</v>
      </c>
      <c r="L86" s="70">
        <v>-0.64156157000000003</v>
      </c>
      <c r="M86" s="70">
        <v>2.6402539999999999E-2</v>
      </c>
      <c r="N86" s="70">
        <f t="shared" si="3"/>
        <v>-0.66319050999999996</v>
      </c>
      <c r="O86" s="71" t="s">
        <v>26</v>
      </c>
    </row>
    <row r="87" spans="1:15" s="57" customFormat="1" ht="12.75">
      <c r="A87" s="68" t="s">
        <v>199</v>
      </c>
      <c r="B87" s="68" t="s">
        <v>200</v>
      </c>
      <c r="C87" s="69"/>
      <c r="D87" s="69"/>
      <c r="E87" s="70"/>
      <c r="F87" s="70"/>
      <c r="G87" s="70"/>
      <c r="H87" s="70"/>
      <c r="I87" s="69"/>
      <c r="J87" s="69"/>
      <c r="K87" s="70"/>
      <c r="L87" s="70"/>
      <c r="M87" s="70"/>
      <c r="N87" s="70"/>
      <c r="O87" s="71"/>
    </row>
    <row r="88" spans="1:15" s="57" customFormat="1" ht="12.75">
      <c r="A88" s="68" t="s">
        <v>201</v>
      </c>
      <c r="B88" s="68" t="s">
        <v>202</v>
      </c>
      <c r="C88" s="69">
        <v>7.9391790000000004E-2</v>
      </c>
      <c r="D88" s="69">
        <v>2.8745992000000001E-2</v>
      </c>
      <c r="E88" s="70">
        <v>0.31288349999999998</v>
      </c>
      <c r="F88" s="70">
        <v>0.30292419999999998</v>
      </c>
      <c r="G88" s="70">
        <v>0.17169770000000001</v>
      </c>
      <c r="H88" s="70">
        <f t="shared" si="2"/>
        <v>0.26250179999999995</v>
      </c>
      <c r="I88" s="69">
        <v>0.13880000000000001</v>
      </c>
      <c r="J88" s="69">
        <v>4.8065565999999997E-2</v>
      </c>
      <c r="K88" s="70">
        <v>0.14079092000000001</v>
      </c>
      <c r="L88" s="70">
        <v>0.27454096</v>
      </c>
      <c r="M88" s="70">
        <v>0.15114215</v>
      </c>
      <c r="N88" s="70">
        <f t="shared" si="3"/>
        <v>0.18882467666666666</v>
      </c>
      <c r="O88" s="71" t="s">
        <v>26</v>
      </c>
    </row>
    <row r="89" spans="1:15" s="57" customFormat="1" ht="12.75">
      <c r="A89" s="68" t="s">
        <v>203</v>
      </c>
      <c r="B89" s="68" t="s">
        <v>204</v>
      </c>
      <c r="C89" s="69">
        <v>4.7081104999999998E-2</v>
      </c>
      <c r="D89" s="69">
        <v>4.4819865999999996E-3</v>
      </c>
      <c r="E89" s="70">
        <v>1.9714655000000001</v>
      </c>
      <c r="F89" s="70">
        <v>1.5599109</v>
      </c>
      <c r="G89" s="70">
        <v>1.8020206999999999</v>
      </c>
      <c r="H89" s="70">
        <f t="shared" si="2"/>
        <v>1.7777990333333333</v>
      </c>
      <c r="I89" s="69">
        <v>0.1011</v>
      </c>
      <c r="J89" s="69">
        <v>1.1597929E-2</v>
      </c>
      <c r="K89" s="70">
        <v>1.5736208</v>
      </c>
      <c r="L89" s="70">
        <v>1.8660766</v>
      </c>
      <c r="M89" s="70">
        <v>1.2746801000000001</v>
      </c>
      <c r="N89" s="70">
        <f t="shared" si="3"/>
        <v>1.5714591666666669</v>
      </c>
      <c r="O89" s="71" t="s">
        <v>205</v>
      </c>
    </row>
    <row r="90" spans="1:15" s="57" customFormat="1" ht="12.75">
      <c r="A90" s="68" t="s">
        <v>206</v>
      </c>
      <c r="B90" s="68" t="s">
        <v>207</v>
      </c>
      <c r="C90" s="69"/>
      <c r="D90" s="69">
        <v>0.22192779000000001</v>
      </c>
      <c r="E90" s="70">
        <v>-0.64370906000000006</v>
      </c>
      <c r="F90" s="70">
        <v>-0.36983365000000001</v>
      </c>
      <c r="G90" s="70">
        <v>1.2905981E-2</v>
      </c>
      <c r="H90" s="70">
        <f t="shared" si="2"/>
        <v>-0.33354557633333332</v>
      </c>
      <c r="I90" s="69"/>
      <c r="J90" s="69">
        <v>0.24048749</v>
      </c>
      <c r="K90" s="70">
        <v>0.32253127999999998</v>
      </c>
      <c r="L90" s="70">
        <v>1.3537927000000001</v>
      </c>
      <c r="M90" s="70">
        <v>0.16769851999999999</v>
      </c>
      <c r="N90" s="70">
        <f t="shared" si="3"/>
        <v>0.61467416666666674</v>
      </c>
      <c r="O90" s="71" t="s">
        <v>26</v>
      </c>
    </row>
    <row r="91" spans="1:15" s="57" customFormat="1" ht="12.75">
      <c r="A91" s="68" t="s">
        <v>208</v>
      </c>
      <c r="B91" s="68" t="s">
        <v>209</v>
      </c>
      <c r="C91" s="69">
        <v>0.21387303999999999</v>
      </c>
      <c r="D91" s="69">
        <v>0.15127942999999999</v>
      </c>
      <c r="E91" s="70">
        <v>0.26340102999999998</v>
      </c>
      <c r="F91" s="70">
        <v>0.80273349999999999</v>
      </c>
      <c r="G91" s="70">
        <v>0.21561815000000001</v>
      </c>
      <c r="H91" s="70">
        <f t="shared" si="2"/>
        <v>0.42725089333333338</v>
      </c>
      <c r="I91" s="69"/>
      <c r="J91" s="69">
        <v>0.75008019999999997</v>
      </c>
      <c r="K91" s="70">
        <v>-0.20022245999999999</v>
      </c>
      <c r="L91" s="70">
        <v>0.35603427999999998</v>
      </c>
      <c r="M91" s="70">
        <v>2.1243995000000002E-2</v>
      </c>
      <c r="N91" s="70">
        <f t="shared" si="3"/>
        <v>5.9018605000000002E-2</v>
      </c>
      <c r="O91" s="71" t="s">
        <v>26</v>
      </c>
    </row>
    <row r="92" spans="1:15" s="57" customFormat="1" ht="12.75">
      <c r="A92" s="68" t="s">
        <v>210</v>
      </c>
      <c r="B92" s="68" t="s">
        <v>211</v>
      </c>
      <c r="C92" s="69"/>
      <c r="D92" s="69">
        <v>0.54466015000000001</v>
      </c>
      <c r="E92" s="70">
        <v>-0.71290034000000002</v>
      </c>
      <c r="F92" s="70">
        <v>-0.40982976999999998</v>
      </c>
      <c r="G92" s="70">
        <v>0.40114667999999998</v>
      </c>
      <c r="H92" s="70">
        <f t="shared" si="2"/>
        <v>-0.24052781000000001</v>
      </c>
      <c r="I92" s="69"/>
      <c r="J92" s="69">
        <v>3.39E-4</v>
      </c>
      <c r="K92" s="70">
        <v>2.090128</v>
      </c>
      <c r="L92" s="70">
        <v>2.2271879999999999</v>
      </c>
      <c r="M92" s="70">
        <v>2.1733045999999998</v>
      </c>
      <c r="N92" s="70">
        <f t="shared" si="3"/>
        <v>2.1635401999999999</v>
      </c>
      <c r="O92" s="71" t="s">
        <v>26</v>
      </c>
    </row>
    <row r="93" spans="1:15" s="57" customFormat="1" ht="12.75">
      <c r="A93" s="68" t="s">
        <v>212</v>
      </c>
      <c r="B93" s="68" t="s">
        <v>213</v>
      </c>
      <c r="C93" s="69"/>
      <c r="D93" s="69">
        <v>0.58501314999999998</v>
      </c>
      <c r="E93" s="70">
        <v>-0.63700944000000004</v>
      </c>
      <c r="F93" s="70">
        <v>-0.35494619999999999</v>
      </c>
      <c r="G93" s="70">
        <v>0.3956326</v>
      </c>
      <c r="H93" s="70">
        <f t="shared" si="2"/>
        <v>-0.19877434666666668</v>
      </c>
      <c r="I93" s="69"/>
      <c r="J93" s="69">
        <v>0.37054229999999999</v>
      </c>
      <c r="K93" s="70">
        <v>0.39154815999999998</v>
      </c>
      <c r="L93" s="70">
        <v>0.92995833999999999</v>
      </c>
      <c r="M93" s="70">
        <v>-0.20000976000000001</v>
      </c>
      <c r="N93" s="70">
        <f t="shared" si="3"/>
        <v>0.37383224666666665</v>
      </c>
      <c r="O93" s="71" t="s">
        <v>214</v>
      </c>
    </row>
    <row r="94" spans="1:15" s="57" customFormat="1" ht="12.75">
      <c r="A94" s="68" t="s">
        <v>215</v>
      </c>
      <c r="B94" s="68" t="s">
        <v>216</v>
      </c>
      <c r="C94" s="69">
        <v>0.55184716</v>
      </c>
      <c r="D94" s="69">
        <v>0.49132648000000001</v>
      </c>
      <c r="E94" s="70">
        <v>0.17916636</v>
      </c>
      <c r="F94" s="70">
        <v>0.62874180000000002</v>
      </c>
      <c r="G94" s="70">
        <v>-0.20440678000000001</v>
      </c>
      <c r="H94" s="70">
        <f t="shared" si="2"/>
        <v>0.20116712666666667</v>
      </c>
      <c r="I94" s="69">
        <v>0.77300000000000002</v>
      </c>
      <c r="J94" s="69">
        <v>0.72425839999999997</v>
      </c>
      <c r="K94" s="70">
        <v>-0.86498339999999996</v>
      </c>
      <c r="L94" s="70">
        <v>1.1190772</v>
      </c>
      <c r="M94" s="70">
        <v>0.45560265</v>
      </c>
      <c r="N94" s="70">
        <f t="shared" si="3"/>
        <v>0.23656548333333335</v>
      </c>
      <c r="O94" s="71" t="s">
        <v>26</v>
      </c>
    </row>
    <row r="95" spans="1:15" s="57" customFormat="1" ht="12.75">
      <c r="A95" s="68" t="s">
        <v>217</v>
      </c>
      <c r="B95" s="68"/>
      <c r="C95" s="69"/>
      <c r="D95" s="69"/>
      <c r="E95" s="70"/>
      <c r="F95" s="70"/>
      <c r="G95" s="70"/>
      <c r="H95" s="70"/>
      <c r="I95" s="69"/>
      <c r="J95" s="69"/>
      <c r="K95" s="70"/>
      <c r="L95" s="70"/>
      <c r="M95" s="70"/>
      <c r="N95" s="70"/>
      <c r="O95" s="71"/>
    </row>
    <row r="96" spans="1:15" s="57" customFormat="1" ht="12.75">
      <c r="A96" s="68" t="s">
        <v>218</v>
      </c>
      <c r="B96" s="68" t="s">
        <v>219</v>
      </c>
      <c r="C96" s="69">
        <v>6.8713220000000005E-2</v>
      </c>
      <c r="D96" s="69">
        <v>2.010632E-2</v>
      </c>
      <c r="E96" s="70">
        <v>-0.48423855999999998</v>
      </c>
      <c r="F96" s="70">
        <v>-0.62923810000000002</v>
      </c>
      <c r="G96" s="70">
        <v>-0.38185882999999998</v>
      </c>
      <c r="H96" s="70">
        <f t="shared" si="2"/>
        <v>-0.49844516333333333</v>
      </c>
      <c r="I96" s="69">
        <v>0.108</v>
      </c>
      <c r="J96" s="69">
        <v>1.6519768000000001E-2</v>
      </c>
      <c r="K96" s="70">
        <v>-0.62394035000000003</v>
      </c>
      <c r="L96" s="70">
        <v>-0.53734210000000004</v>
      </c>
      <c r="M96" s="70">
        <v>-0.82851019999999997</v>
      </c>
      <c r="N96" s="70">
        <f t="shared" si="3"/>
        <v>-0.66326421666666668</v>
      </c>
      <c r="O96" s="71" t="s">
        <v>26</v>
      </c>
    </row>
    <row r="97" spans="1:15" s="57" customFormat="1" ht="12.75">
      <c r="A97" s="68" t="s">
        <v>220</v>
      </c>
      <c r="B97" s="68" t="s">
        <v>221</v>
      </c>
      <c r="C97" s="69">
        <v>6.1438207000000002E-2</v>
      </c>
      <c r="D97" s="69">
        <v>1.4121442999999999E-2</v>
      </c>
      <c r="E97" s="70">
        <v>0.61019789999999996</v>
      </c>
      <c r="F97" s="70">
        <v>0.71393393999999999</v>
      </c>
      <c r="G97" s="70">
        <v>0.91563994000000004</v>
      </c>
      <c r="H97" s="70">
        <f t="shared" si="2"/>
        <v>0.74659059333333333</v>
      </c>
      <c r="I97" s="69">
        <v>0.24179999999999999</v>
      </c>
      <c r="J97" s="69">
        <v>0.15665626999999999</v>
      </c>
      <c r="K97" s="70">
        <v>0.59488874999999997</v>
      </c>
      <c r="L97" s="70">
        <v>6.765641E-2</v>
      </c>
      <c r="M97" s="70">
        <v>0.35187239999999997</v>
      </c>
      <c r="N97" s="70">
        <f t="shared" si="3"/>
        <v>0.3381391866666667</v>
      </c>
      <c r="O97" s="71" t="s">
        <v>222</v>
      </c>
    </row>
    <row r="98" spans="1:15" s="57" customFormat="1" ht="12.75">
      <c r="A98" s="68" t="s">
        <v>223</v>
      </c>
      <c r="B98" s="68" t="s">
        <v>224</v>
      </c>
      <c r="C98" s="69"/>
      <c r="D98" s="69">
        <v>4.7928829999999999E-2</v>
      </c>
      <c r="E98" s="70">
        <v>-1.4140136000000001</v>
      </c>
      <c r="F98" s="70">
        <v>-1.6369388</v>
      </c>
      <c r="G98" s="70">
        <v>-0.69635844000000002</v>
      </c>
      <c r="H98" s="70">
        <f t="shared" si="2"/>
        <v>-1.2491036133333333</v>
      </c>
      <c r="I98" s="69"/>
      <c r="J98" s="69">
        <v>3.5084650000000002E-2</v>
      </c>
      <c r="K98" s="70">
        <v>-1.2255625999999999</v>
      </c>
      <c r="L98" s="70">
        <v>-1.2582564000000001</v>
      </c>
      <c r="M98" s="70">
        <v>-0.64127840000000003</v>
      </c>
      <c r="N98" s="70">
        <f t="shared" si="3"/>
        <v>-1.0416991333333334</v>
      </c>
      <c r="O98" s="71" t="s">
        <v>26</v>
      </c>
    </row>
    <row r="99" spans="1:15" s="57" customFormat="1" ht="12.75">
      <c r="A99" s="68" t="s">
        <v>225</v>
      </c>
      <c r="B99" s="68" t="s">
        <v>226</v>
      </c>
      <c r="C99" s="69"/>
      <c r="D99" s="69">
        <v>0.60420010000000002</v>
      </c>
      <c r="E99" s="70">
        <v>-0.67296869999999998</v>
      </c>
      <c r="F99" s="70">
        <v>-0.33891149999999998</v>
      </c>
      <c r="G99" s="70">
        <v>0.42037573</v>
      </c>
      <c r="H99" s="70">
        <f t="shared" si="2"/>
        <v>-0.19716815666666668</v>
      </c>
      <c r="I99" s="69"/>
      <c r="J99" s="69">
        <v>0.17613155</v>
      </c>
      <c r="K99" s="70">
        <v>0.89877640000000003</v>
      </c>
      <c r="L99" s="70">
        <v>1.9018972999999999</v>
      </c>
      <c r="M99" s="70">
        <v>0.21701665000000001</v>
      </c>
      <c r="N99" s="70">
        <f t="shared" si="3"/>
        <v>1.0058967833333334</v>
      </c>
      <c r="O99" s="71" t="s">
        <v>205</v>
      </c>
    </row>
    <row r="100" spans="1:15" s="57" customFormat="1" ht="12.75">
      <c r="A100" s="68" t="s">
        <v>227</v>
      </c>
      <c r="B100" s="68" t="s">
        <v>228</v>
      </c>
      <c r="C100" s="69"/>
      <c r="D100" s="69">
        <v>1.2733717E-2</v>
      </c>
      <c r="E100" s="70">
        <v>1.7582139000000001</v>
      </c>
      <c r="F100" s="70">
        <v>2.2108788000000001</v>
      </c>
      <c r="G100" s="70">
        <v>1.5001674</v>
      </c>
      <c r="H100" s="70">
        <f t="shared" si="2"/>
        <v>1.8230866999999999</v>
      </c>
      <c r="I100" s="69"/>
      <c r="J100" s="69">
        <v>0.57880454999999997</v>
      </c>
      <c r="K100" s="70">
        <v>-0.34564850000000003</v>
      </c>
      <c r="L100" s="70">
        <v>-0.32191989999999998</v>
      </c>
      <c r="M100" s="70">
        <v>0.27048197000000002</v>
      </c>
      <c r="N100" s="70">
        <f t="shared" si="3"/>
        <v>-0.13236214333333332</v>
      </c>
      <c r="O100" s="71" t="s">
        <v>26</v>
      </c>
    </row>
    <row r="101" spans="1:15" s="57" customFormat="1" ht="12.75">
      <c r="A101" s="68" t="s">
        <v>229</v>
      </c>
      <c r="B101" s="68" t="s">
        <v>230</v>
      </c>
      <c r="C101" s="69">
        <v>4.3332732999999998E-2</v>
      </c>
      <c r="D101" s="69">
        <v>2.1978117999999999E-3</v>
      </c>
      <c r="E101" s="70">
        <v>1.4648867000000001</v>
      </c>
      <c r="F101" s="70">
        <v>1.3743099999999999</v>
      </c>
      <c r="G101" s="70">
        <v>1.6134132000000001</v>
      </c>
      <c r="H101" s="70">
        <f t="shared" si="2"/>
        <v>1.4842033000000001</v>
      </c>
      <c r="I101" s="69">
        <v>8.7400000000000005E-2</v>
      </c>
      <c r="J101" s="69">
        <v>4.6953890000000003E-3</v>
      </c>
      <c r="K101" s="70">
        <v>1.966896</v>
      </c>
      <c r="L101" s="70">
        <v>1.6216680000000001</v>
      </c>
      <c r="M101" s="70">
        <v>1.5996140000000001</v>
      </c>
      <c r="N101" s="70">
        <f t="shared" si="3"/>
        <v>1.7293926666666666</v>
      </c>
      <c r="O101" s="71" t="s">
        <v>231</v>
      </c>
    </row>
    <row r="102" spans="1:15" s="57" customFormat="1" ht="12.75">
      <c r="A102" s="68" t="s">
        <v>232</v>
      </c>
      <c r="B102" s="68" t="s">
        <v>233</v>
      </c>
      <c r="C102" s="69">
        <v>0.10738488</v>
      </c>
      <c r="D102" s="69">
        <v>5.2468404000000003E-2</v>
      </c>
      <c r="E102" s="70">
        <v>-0.14962112999999999</v>
      </c>
      <c r="F102" s="70">
        <v>-0.32343769999999999</v>
      </c>
      <c r="G102" s="70">
        <v>-0.36984155000000002</v>
      </c>
      <c r="H102" s="70">
        <f t="shared" si="2"/>
        <v>-0.28096679333333335</v>
      </c>
      <c r="I102" s="69">
        <v>0.15920000000000001</v>
      </c>
      <c r="J102" s="69">
        <v>7.2075390000000003E-2</v>
      </c>
      <c r="K102" s="70">
        <v>-0.93387043000000003</v>
      </c>
      <c r="L102" s="70">
        <v>-0.96848769999999995</v>
      </c>
      <c r="M102" s="70">
        <v>-0.32047274999999997</v>
      </c>
      <c r="N102" s="70">
        <f t="shared" si="3"/>
        <v>-0.74094362666666669</v>
      </c>
      <c r="O102" s="71" t="s">
        <v>26</v>
      </c>
    </row>
    <row r="103" spans="1:15" s="57" customFormat="1" ht="12.75">
      <c r="A103" s="68" t="s">
        <v>234</v>
      </c>
      <c r="B103" s="68" t="s">
        <v>235</v>
      </c>
      <c r="C103" s="69">
        <v>4.7081104999999998E-2</v>
      </c>
      <c r="D103" s="69">
        <v>4.4982038000000004E-3</v>
      </c>
      <c r="E103" s="70">
        <v>5.1734594999999999</v>
      </c>
      <c r="F103" s="70">
        <v>4.6942969999999997</v>
      </c>
      <c r="G103" s="70">
        <v>4.0911274000000004</v>
      </c>
      <c r="H103" s="70">
        <f t="shared" si="2"/>
        <v>4.6529613000000003</v>
      </c>
      <c r="I103" s="69">
        <v>0.1154</v>
      </c>
      <c r="J103" s="69">
        <v>2.2775287000000002E-2</v>
      </c>
      <c r="K103" s="70">
        <v>4.05783</v>
      </c>
      <c r="L103" s="70">
        <v>2.34796</v>
      </c>
      <c r="M103" s="70">
        <v>3.6287215000000002</v>
      </c>
      <c r="N103" s="70">
        <f t="shared" si="3"/>
        <v>3.3448371666666668</v>
      </c>
      <c r="O103" s="71" t="s">
        <v>169</v>
      </c>
    </row>
    <row r="104" spans="1:15" s="57" customFormat="1" ht="12.75">
      <c r="A104" s="68" t="s">
        <v>236</v>
      </c>
      <c r="B104" s="68" t="s">
        <v>237</v>
      </c>
      <c r="C104" s="69"/>
      <c r="D104" s="69">
        <v>0.15488797000000001</v>
      </c>
      <c r="E104" s="70">
        <v>0.54750679999999996</v>
      </c>
      <c r="F104" s="70">
        <v>1.7569322999999999</v>
      </c>
      <c r="G104" s="70">
        <v>0.47908476</v>
      </c>
      <c r="H104" s="70">
        <f t="shared" si="2"/>
        <v>0.92784128666666665</v>
      </c>
      <c r="I104" s="69"/>
      <c r="J104" s="69">
        <v>0.88858539999999997</v>
      </c>
      <c r="K104" s="70">
        <v>-6.9110019999999994E-2</v>
      </c>
      <c r="L104" s="70">
        <v>1.5117959999999999</v>
      </c>
      <c r="M104" s="70">
        <v>-1.0835077</v>
      </c>
      <c r="N104" s="70">
        <f t="shared" si="3"/>
        <v>0.11972609333333328</v>
      </c>
      <c r="O104" s="71" t="s">
        <v>26</v>
      </c>
    </row>
    <row r="105" spans="1:15" s="57" customFormat="1" ht="12.75">
      <c r="A105" s="68" t="s">
        <v>238</v>
      </c>
      <c r="B105" s="68" t="s">
        <v>239</v>
      </c>
      <c r="C105" s="69">
        <v>0.37330619999999998</v>
      </c>
      <c r="D105" s="69">
        <v>0.30786355999999998</v>
      </c>
      <c r="E105" s="70">
        <v>-6.0847762999999999E-2</v>
      </c>
      <c r="F105" s="70">
        <v>-0.11066537</v>
      </c>
      <c r="G105" s="70">
        <v>-0.80317110000000003</v>
      </c>
      <c r="H105" s="70">
        <f t="shared" si="2"/>
        <v>-0.32489474433333337</v>
      </c>
      <c r="I105" s="69"/>
      <c r="J105" s="69">
        <v>0.20623203000000001</v>
      </c>
      <c r="K105" s="70">
        <v>-0.46930483000000001</v>
      </c>
      <c r="L105" s="70">
        <v>-1.2157081000000001</v>
      </c>
      <c r="M105" s="70">
        <v>-3.6722999999999999</v>
      </c>
      <c r="N105" s="70">
        <f t="shared" si="3"/>
        <v>-1.7857709766666667</v>
      </c>
      <c r="O105" s="71" t="s">
        <v>214</v>
      </c>
    </row>
    <row r="106" spans="1:15" s="57" customFormat="1" ht="12.75">
      <c r="A106" s="68" t="s">
        <v>240</v>
      </c>
      <c r="B106" s="68" t="s">
        <v>241</v>
      </c>
      <c r="C106" s="69"/>
      <c r="D106" s="69">
        <v>8.085167E-2</v>
      </c>
      <c r="E106" s="70">
        <v>0.33436072</v>
      </c>
      <c r="F106" s="70">
        <v>0.59743493999999997</v>
      </c>
      <c r="G106" s="70">
        <v>1.0076799000000001</v>
      </c>
      <c r="H106" s="70">
        <f t="shared" si="2"/>
        <v>0.64649185333333337</v>
      </c>
      <c r="I106" s="69"/>
      <c r="J106" s="69">
        <v>9.3058940000000003E-3</v>
      </c>
      <c r="K106" s="70">
        <v>-0.13644692</v>
      </c>
      <c r="L106" s="70">
        <v>-0.14533941</v>
      </c>
      <c r="M106" s="70">
        <v>-0.18564460999999999</v>
      </c>
      <c r="N106" s="70">
        <f t="shared" si="3"/>
        <v>-0.15581031333333331</v>
      </c>
      <c r="O106" s="71" t="s">
        <v>41</v>
      </c>
    </row>
    <row r="107" spans="1:15" s="57" customFormat="1" ht="12.75">
      <c r="A107" s="68" t="s">
        <v>242</v>
      </c>
      <c r="B107" s="68" t="s">
        <v>243</v>
      </c>
      <c r="C107" s="69">
        <v>4.5776267000000002E-2</v>
      </c>
      <c r="D107" s="69">
        <v>3.5177881E-3</v>
      </c>
      <c r="E107" s="70">
        <v>2.2703123000000001</v>
      </c>
      <c r="F107" s="70">
        <v>2.7925844</v>
      </c>
      <c r="G107" s="70">
        <v>2.5688361999999998</v>
      </c>
      <c r="H107" s="70">
        <f t="shared" si="2"/>
        <v>2.5439109666666666</v>
      </c>
      <c r="I107" s="69">
        <v>9.2899999999999996E-2</v>
      </c>
      <c r="J107" s="69">
        <v>6.9635896999999999E-3</v>
      </c>
      <c r="K107" s="70">
        <v>2.2653902000000001</v>
      </c>
      <c r="L107" s="70">
        <v>2.1307619999999998</v>
      </c>
      <c r="M107" s="70">
        <v>2.7894725999999999</v>
      </c>
      <c r="N107" s="70">
        <f t="shared" si="3"/>
        <v>2.3952082666666663</v>
      </c>
      <c r="O107" s="71" t="s">
        <v>244</v>
      </c>
    </row>
    <row r="108" spans="1:15" s="57" customFormat="1" ht="12.75">
      <c r="A108" s="68" t="s">
        <v>245</v>
      </c>
      <c r="B108" s="68" t="s">
        <v>246</v>
      </c>
      <c r="C108" s="69"/>
      <c r="D108" s="69"/>
      <c r="E108" s="70"/>
      <c r="F108" s="70"/>
      <c r="G108" s="70"/>
      <c r="H108" s="70"/>
      <c r="I108" s="69"/>
      <c r="J108" s="69"/>
      <c r="K108" s="70"/>
      <c r="L108" s="70"/>
      <c r="M108" s="70"/>
      <c r="N108" s="70"/>
      <c r="O108" s="71"/>
    </row>
    <row r="109" spans="1:15" s="57" customFormat="1" ht="12.75">
      <c r="A109" s="68" t="s">
        <v>247</v>
      </c>
      <c r="B109" s="68" t="s">
        <v>248</v>
      </c>
      <c r="C109" s="69">
        <v>0.48875152999999999</v>
      </c>
      <c r="D109" s="69">
        <v>0.42478516999999999</v>
      </c>
      <c r="E109" s="70">
        <v>-4.5156559999999998E-2</v>
      </c>
      <c r="F109" s="70">
        <v>0.12845993</v>
      </c>
      <c r="G109" s="70">
        <v>6.8604453999999995E-2</v>
      </c>
      <c r="H109" s="70">
        <f t="shared" si="2"/>
        <v>5.063594133333333E-2</v>
      </c>
      <c r="I109" s="69">
        <v>0.28710000000000002</v>
      </c>
      <c r="J109" s="69">
        <v>0.20244327000000001</v>
      </c>
      <c r="K109" s="70">
        <v>-0.44943719999999998</v>
      </c>
      <c r="L109" s="70">
        <v>-0.15186115</v>
      </c>
      <c r="M109" s="70">
        <v>-5.9109792000000001E-2</v>
      </c>
      <c r="N109" s="70">
        <f t="shared" si="3"/>
        <v>-0.22013604733333333</v>
      </c>
      <c r="O109" s="71" t="s">
        <v>249</v>
      </c>
    </row>
    <row r="110" spans="1:15" s="57" customFormat="1" ht="12.75">
      <c r="A110" s="68" t="s">
        <v>250</v>
      </c>
      <c r="B110" s="68" t="s">
        <v>251</v>
      </c>
      <c r="C110" s="69"/>
      <c r="D110" s="69">
        <v>0.91768499999999997</v>
      </c>
      <c r="E110" s="70">
        <v>-3.0804182999999999E-2</v>
      </c>
      <c r="F110" s="70">
        <v>0.52041630000000005</v>
      </c>
      <c r="G110" s="70">
        <v>-0.39625107999999998</v>
      </c>
      <c r="H110" s="70">
        <f t="shared" si="2"/>
        <v>3.1120345666666698E-2</v>
      </c>
      <c r="I110" s="69">
        <v>0.2253</v>
      </c>
      <c r="J110" s="69">
        <v>0.14013104000000001</v>
      </c>
      <c r="K110" s="70">
        <v>-7.7072130000000003E-2</v>
      </c>
      <c r="L110" s="70">
        <v>-1.3021522000000001E-2</v>
      </c>
      <c r="M110" s="70">
        <v>-4.2206793999999999E-2</v>
      </c>
      <c r="N110" s="70">
        <f t="shared" si="3"/>
        <v>-4.4100148666666665E-2</v>
      </c>
      <c r="O110" s="71" t="s">
        <v>26</v>
      </c>
    </row>
    <row r="111" spans="1:15" s="57" customFormat="1" ht="12.75">
      <c r="A111" s="68" t="s">
        <v>252</v>
      </c>
      <c r="B111" s="68" t="s">
        <v>253</v>
      </c>
      <c r="C111" s="69">
        <v>7.0599704999999999E-2</v>
      </c>
      <c r="D111" s="69">
        <v>2.1547295000000001E-2</v>
      </c>
      <c r="E111" s="70">
        <v>0.63830476999999997</v>
      </c>
      <c r="F111" s="70">
        <v>0.56151580000000001</v>
      </c>
      <c r="G111" s="70">
        <v>0.90718794000000003</v>
      </c>
      <c r="H111" s="70">
        <f t="shared" si="2"/>
        <v>0.70233617000000004</v>
      </c>
      <c r="I111" s="69">
        <v>0.17180000000000001</v>
      </c>
      <c r="J111" s="69">
        <v>8.5433149999999999E-2</v>
      </c>
      <c r="K111" s="70">
        <v>1.0431461</v>
      </c>
      <c r="L111" s="70">
        <v>0.63989260000000003</v>
      </c>
      <c r="M111" s="70">
        <v>0.32114791999999998</v>
      </c>
      <c r="N111" s="70">
        <f t="shared" si="3"/>
        <v>0.66806220666666671</v>
      </c>
      <c r="O111" s="71" t="s">
        <v>214</v>
      </c>
    </row>
    <row r="112" spans="1:15" s="57" customFormat="1" ht="12.75">
      <c r="A112" s="68" t="s">
        <v>254</v>
      </c>
      <c r="B112" s="68" t="s">
        <v>255</v>
      </c>
      <c r="C112" s="69">
        <v>4.5773572999999998E-2</v>
      </c>
      <c r="D112" s="69">
        <v>3.3608987E-3</v>
      </c>
      <c r="E112" s="70">
        <v>1.7470665000000001</v>
      </c>
      <c r="F112" s="70">
        <v>1.7220342</v>
      </c>
      <c r="G112" s="70">
        <v>1.4495049</v>
      </c>
      <c r="H112" s="70">
        <f t="shared" si="2"/>
        <v>1.6395352000000001</v>
      </c>
      <c r="I112" s="69">
        <v>0.20979999999999999</v>
      </c>
      <c r="J112" s="69">
        <v>0.124593616</v>
      </c>
      <c r="K112" s="70">
        <v>0.86036970000000002</v>
      </c>
      <c r="L112" s="70">
        <v>0.4253149</v>
      </c>
      <c r="M112" s="70">
        <v>0.20116326000000001</v>
      </c>
      <c r="N112" s="70">
        <f t="shared" si="3"/>
        <v>0.4956159533333333</v>
      </c>
      <c r="O112" s="71" t="s">
        <v>214</v>
      </c>
    </row>
    <row r="113" spans="1:15" s="57" customFormat="1" ht="25.5">
      <c r="A113" s="68" t="s">
        <v>256</v>
      </c>
      <c r="B113" s="68" t="s">
        <v>257</v>
      </c>
      <c r="C113" s="69"/>
      <c r="D113" s="69">
        <v>0.53893979999999997</v>
      </c>
      <c r="E113" s="70">
        <v>0.4792421</v>
      </c>
      <c r="F113" s="70">
        <v>-0.46403387000000001</v>
      </c>
      <c r="G113" s="70">
        <v>-0.92769400000000002</v>
      </c>
      <c r="H113" s="70">
        <f t="shared" si="2"/>
        <v>-0.30416192333333331</v>
      </c>
      <c r="I113" s="69"/>
      <c r="J113" s="69">
        <v>0.99245380000000005</v>
      </c>
      <c r="K113" s="70">
        <v>-0.40065065</v>
      </c>
      <c r="L113" s="70">
        <v>-0.16810037</v>
      </c>
      <c r="M113" s="70">
        <v>0.5782043</v>
      </c>
      <c r="N113" s="70">
        <f t="shared" si="3"/>
        <v>3.151093333333336E-3</v>
      </c>
      <c r="O113" s="71" t="s">
        <v>258</v>
      </c>
    </row>
    <row r="114" spans="1:15" s="57" customFormat="1" ht="12.75">
      <c r="A114" s="68" t="s">
        <v>259</v>
      </c>
      <c r="B114" s="68" t="s">
        <v>260</v>
      </c>
      <c r="C114" s="69"/>
      <c r="D114" s="69">
        <v>0.54988736000000005</v>
      </c>
      <c r="E114" s="70">
        <v>-0.63294150000000005</v>
      </c>
      <c r="F114" s="70">
        <v>-0.42774466</v>
      </c>
      <c r="G114" s="70">
        <v>0.39147133000000001</v>
      </c>
      <c r="H114" s="70">
        <f t="shared" si="2"/>
        <v>-0.22307160999999998</v>
      </c>
      <c r="I114" s="69"/>
      <c r="J114" s="69">
        <v>0.59355029999999998</v>
      </c>
      <c r="K114" s="70">
        <v>-0.40800716999999997</v>
      </c>
      <c r="L114" s="70">
        <v>-0.17991853999999999</v>
      </c>
      <c r="M114" s="70">
        <v>0.23355313</v>
      </c>
      <c r="N114" s="70">
        <f t="shared" si="3"/>
        <v>-0.11812419333333331</v>
      </c>
      <c r="O114" s="71" t="s">
        <v>169</v>
      </c>
    </row>
    <row r="115" spans="1:15" s="57" customFormat="1" ht="12.75">
      <c r="A115" s="68" t="s">
        <v>261</v>
      </c>
      <c r="B115" s="68"/>
      <c r="C115" s="69"/>
      <c r="D115" s="69"/>
      <c r="E115" s="70"/>
      <c r="F115" s="70"/>
      <c r="G115" s="70"/>
      <c r="H115" s="70"/>
      <c r="I115" s="69"/>
      <c r="J115" s="69"/>
      <c r="K115" s="70"/>
      <c r="L115" s="70"/>
      <c r="M115" s="70"/>
      <c r="N115" s="70"/>
      <c r="O115" s="71"/>
    </row>
    <row r="116" spans="1:15" s="57" customFormat="1" ht="12.75">
      <c r="A116" s="68" t="s">
        <v>262</v>
      </c>
      <c r="B116" s="68" t="s">
        <v>263</v>
      </c>
      <c r="C116" s="69"/>
      <c r="D116" s="69">
        <v>0.11566201</v>
      </c>
      <c r="E116" s="70">
        <v>-0.35737205</v>
      </c>
      <c r="F116" s="70">
        <v>-1.1615229</v>
      </c>
      <c r="G116" s="70">
        <v>-1.7709333</v>
      </c>
      <c r="H116" s="70">
        <f t="shared" si="2"/>
        <v>-1.0966094166666667</v>
      </c>
      <c r="I116" s="69"/>
      <c r="J116" s="69">
        <v>0.24220425000000001</v>
      </c>
      <c r="K116" s="70">
        <v>-0.31245324000000002</v>
      </c>
      <c r="L116" s="70">
        <v>-0.62201980000000001</v>
      </c>
      <c r="M116" s="70">
        <v>2.0438115999999999E-2</v>
      </c>
      <c r="N116" s="70">
        <f t="shared" si="3"/>
        <v>-0.30467830800000001</v>
      </c>
      <c r="O116" s="71" t="s">
        <v>264</v>
      </c>
    </row>
    <row r="117" spans="1:15" s="57" customFormat="1" ht="12.75">
      <c r="A117" s="68" t="s">
        <v>265</v>
      </c>
      <c r="B117" s="68" t="s">
        <v>266</v>
      </c>
      <c r="C117" s="69">
        <v>7.7367745000000002E-2</v>
      </c>
      <c r="D117" s="69">
        <v>2.6853450000000001E-2</v>
      </c>
      <c r="E117" s="70">
        <v>0.28218844999999998</v>
      </c>
      <c r="F117" s="70">
        <v>0.4649353</v>
      </c>
      <c r="G117" s="70">
        <v>0.29895880000000002</v>
      </c>
      <c r="H117" s="70">
        <f t="shared" ref="H117:H147" si="4">AVERAGE(E117:G117)</f>
        <v>0.3486941833333333</v>
      </c>
      <c r="I117" s="69">
        <v>0.1515</v>
      </c>
      <c r="J117" s="69">
        <v>6.3651369999999999E-2</v>
      </c>
      <c r="K117" s="70">
        <v>0.70829109999999995</v>
      </c>
      <c r="L117" s="70">
        <v>0.26922416999999998</v>
      </c>
      <c r="M117" s="70">
        <v>0.46063136999999998</v>
      </c>
      <c r="N117" s="70">
        <f t="shared" ref="N117:N147" si="5">AVERAGE(K117:M117)</f>
        <v>0.47938221333333325</v>
      </c>
      <c r="O117" s="71" t="s">
        <v>41</v>
      </c>
    </row>
    <row r="118" spans="1:15" s="57" customFormat="1" ht="12.75">
      <c r="A118" s="68" t="s">
        <v>267</v>
      </c>
      <c r="B118" s="68" t="s">
        <v>268</v>
      </c>
      <c r="C118" s="69"/>
      <c r="D118" s="69">
        <v>0.55114894999999997</v>
      </c>
      <c r="E118" s="70">
        <v>-0.64657019999999998</v>
      </c>
      <c r="F118" s="70">
        <v>-0.41007048000000001</v>
      </c>
      <c r="G118" s="70">
        <v>0.38898808000000001</v>
      </c>
      <c r="H118" s="70">
        <f t="shared" si="4"/>
        <v>-0.22255086666666668</v>
      </c>
      <c r="I118" s="69"/>
      <c r="J118" s="69">
        <v>0.71198530000000004</v>
      </c>
      <c r="K118" s="70">
        <v>-0.35513473000000001</v>
      </c>
      <c r="L118" s="70">
        <v>-0.16548795999999999</v>
      </c>
      <c r="M118" s="70">
        <v>0.28030226000000003</v>
      </c>
      <c r="N118" s="70">
        <f t="shared" si="5"/>
        <v>-8.0106809999999973E-2</v>
      </c>
      <c r="O118" s="71" t="s">
        <v>214</v>
      </c>
    </row>
    <row r="119" spans="1:15" s="57" customFormat="1" ht="12.75">
      <c r="A119" s="68" t="s">
        <v>269</v>
      </c>
      <c r="B119" s="68" t="s">
        <v>270</v>
      </c>
      <c r="C119" s="69">
        <v>5.7607323000000002E-2</v>
      </c>
      <c r="D119" s="69">
        <v>1.1042949999999999E-2</v>
      </c>
      <c r="E119" s="70">
        <v>0.97518150000000003</v>
      </c>
      <c r="F119" s="70">
        <v>0.67477330000000002</v>
      </c>
      <c r="G119" s="70">
        <v>0.89663696000000004</v>
      </c>
      <c r="H119" s="70">
        <f t="shared" si="4"/>
        <v>0.84886391999999999</v>
      </c>
      <c r="I119" s="69">
        <v>0.87270000000000003</v>
      </c>
      <c r="J119" s="69">
        <v>0.84338349999999995</v>
      </c>
      <c r="K119" s="70">
        <v>-0.17344192</v>
      </c>
      <c r="L119" s="70">
        <v>-0.82196236</v>
      </c>
      <c r="M119" s="70">
        <v>0.69895845999999995</v>
      </c>
      <c r="N119" s="70">
        <f t="shared" si="5"/>
        <v>-9.8815273333333356E-2</v>
      </c>
      <c r="O119" s="71" t="s">
        <v>26</v>
      </c>
    </row>
    <row r="120" spans="1:15" s="57" customFormat="1" ht="12.75">
      <c r="A120" s="68" t="s">
        <v>271</v>
      </c>
      <c r="B120" s="68" t="s">
        <v>272</v>
      </c>
      <c r="C120" s="69"/>
      <c r="D120" s="69">
        <v>0.74111610000000006</v>
      </c>
      <c r="E120" s="70">
        <v>-0.64111050000000003</v>
      </c>
      <c r="F120" s="70">
        <v>-0.35408040000000002</v>
      </c>
      <c r="G120" s="70">
        <v>0.57708890000000002</v>
      </c>
      <c r="H120" s="70">
        <f t="shared" si="4"/>
        <v>-0.13936733333333337</v>
      </c>
      <c r="I120" s="69"/>
      <c r="J120" s="69">
        <v>2.0148076000000001E-2</v>
      </c>
      <c r="K120" s="70">
        <v>-0.89773612999999997</v>
      </c>
      <c r="L120" s="70">
        <v>-0.73552799999999996</v>
      </c>
      <c r="M120" s="70">
        <v>-1.2000839999999999</v>
      </c>
      <c r="N120" s="70">
        <f t="shared" si="5"/>
        <v>-0.94444937666666673</v>
      </c>
      <c r="O120" s="71" t="s">
        <v>26</v>
      </c>
    </row>
    <row r="121" spans="1:15" s="57" customFormat="1" ht="12.75">
      <c r="A121" s="68" t="s">
        <v>273</v>
      </c>
      <c r="B121" s="68" t="s">
        <v>274</v>
      </c>
      <c r="C121" s="69">
        <v>3.8889106E-2</v>
      </c>
      <c r="D121" s="69">
        <v>7.1000000000000002E-4</v>
      </c>
      <c r="E121" s="70">
        <v>3.1080139999999998</v>
      </c>
      <c r="F121" s="70">
        <v>3.1194358000000002</v>
      </c>
      <c r="G121" s="70">
        <v>2.8713381</v>
      </c>
      <c r="H121" s="70">
        <f t="shared" si="4"/>
        <v>3.0329293000000006</v>
      </c>
      <c r="I121" s="69">
        <v>8.8099999999999998E-2</v>
      </c>
      <c r="J121" s="69">
        <v>4.9318614999999998E-3</v>
      </c>
      <c r="K121" s="70">
        <v>1.8093079999999999</v>
      </c>
      <c r="L121" s="70">
        <v>1.9074726</v>
      </c>
      <c r="M121" s="70">
        <v>2.2718706000000002</v>
      </c>
      <c r="N121" s="70">
        <f t="shared" si="5"/>
        <v>1.9962170666666665</v>
      </c>
      <c r="O121" s="71" t="s">
        <v>275</v>
      </c>
    </row>
    <row r="122" spans="1:15" s="57" customFormat="1" ht="12.75">
      <c r="A122" s="68" t="s">
        <v>276</v>
      </c>
      <c r="B122" s="68" t="s">
        <v>277</v>
      </c>
      <c r="C122" s="69">
        <v>8.7025489999999997E-2</v>
      </c>
      <c r="D122" s="69">
        <v>3.4997887999999998E-2</v>
      </c>
      <c r="E122" s="70">
        <v>-0.81886490000000001</v>
      </c>
      <c r="F122" s="70">
        <v>-0.42356487999999998</v>
      </c>
      <c r="G122" s="70">
        <v>-0.82142687000000003</v>
      </c>
      <c r="H122" s="70">
        <f t="shared" si="4"/>
        <v>-0.68795221666666662</v>
      </c>
      <c r="I122" s="69">
        <v>0.1416</v>
      </c>
      <c r="J122" s="69">
        <v>5.1645886000000002E-2</v>
      </c>
      <c r="K122" s="70">
        <v>-0.52327829999999997</v>
      </c>
      <c r="L122" s="70">
        <v>-0.60360044000000002</v>
      </c>
      <c r="M122" s="70">
        <v>-0.24621381000000001</v>
      </c>
      <c r="N122" s="70">
        <f t="shared" si="5"/>
        <v>-0.45769751666666664</v>
      </c>
      <c r="O122" s="71" t="s">
        <v>51</v>
      </c>
    </row>
    <row r="123" spans="1:15" s="57" customFormat="1" ht="12.75">
      <c r="A123" s="68" t="s">
        <v>278</v>
      </c>
      <c r="B123" s="68" t="s">
        <v>279</v>
      </c>
      <c r="C123" s="69">
        <v>0.3896579</v>
      </c>
      <c r="D123" s="69">
        <v>0.32424805000000001</v>
      </c>
      <c r="E123" s="70">
        <v>0.19455247000000001</v>
      </c>
      <c r="F123" s="70">
        <v>0.1883107</v>
      </c>
      <c r="G123" s="70">
        <v>-5.8613826000000001E-2</v>
      </c>
      <c r="H123" s="70">
        <f t="shared" si="4"/>
        <v>0.10808311466666669</v>
      </c>
      <c r="I123" s="69"/>
      <c r="J123" s="69">
        <v>3.7331576999999998E-2</v>
      </c>
      <c r="K123" s="70">
        <v>-0.46295774000000001</v>
      </c>
      <c r="L123" s="70">
        <v>-0.24636783000000001</v>
      </c>
      <c r="M123" s="70">
        <v>-0.28945795000000002</v>
      </c>
      <c r="N123" s="70">
        <f t="shared" si="5"/>
        <v>-0.33292784000000003</v>
      </c>
      <c r="O123" s="71" t="s">
        <v>26</v>
      </c>
    </row>
    <row r="124" spans="1:15" s="57" customFormat="1" ht="12.75">
      <c r="A124" s="68" t="s">
        <v>280</v>
      </c>
      <c r="B124" s="68" t="s">
        <v>281</v>
      </c>
      <c r="C124" s="69"/>
      <c r="D124" s="69">
        <v>0.30017830000000001</v>
      </c>
      <c r="E124" s="70">
        <v>-0.61357689999999998</v>
      </c>
      <c r="F124" s="70">
        <v>0.14324087999999999</v>
      </c>
      <c r="G124" s="70">
        <v>-0.51956910000000001</v>
      </c>
      <c r="H124" s="70">
        <f t="shared" si="4"/>
        <v>-0.32996837333333334</v>
      </c>
      <c r="I124" s="69">
        <v>0.26950000000000002</v>
      </c>
      <c r="J124" s="69">
        <v>0.18473028999999999</v>
      </c>
      <c r="K124" s="70">
        <v>-0.92632579999999998</v>
      </c>
      <c r="L124" s="70">
        <v>-0.77498339999999999</v>
      </c>
      <c r="M124" s="70">
        <v>-4.1617859999999998E-3</v>
      </c>
      <c r="N124" s="70">
        <f t="shared" si="5"/>
        <v>-0.5684903286666666</v>
      </c>
      <c r="O124" s="71" t="s">
        <v>26</v>
      </c>
    </row>
    <row r="125" spans="1:15" s="57" customFormat="1" ht="12.75">
      <c r="A125" s="68" t="s">
        <v>282</v>
      </c>
      <c r="B125" s="68" t="s">
        <v>283</v>
      </c>
      <c r="C125" s="69"/>
      <c r="D125" s="69">
        <v>0.17284055000000001</v>
      </c>
      <c r="E125" s="70">
        <v>-1.0794451</v>
      </c>
      <c r="F125" s="70">
        <v>-0.33859929999999999</v>
      </c>
      <c r="G125" s="70">
        <v>-0.23833324</v>
      </c>
      <c r="H125" s="70">
        <f t="shared" si="4"/>
        <v>-0.55212588000000007</v>
      </c>
      <c r="I125" s="69"/>
      <c r="J125" s="69">
        <v>0.12835604</v>
      </c>
      <c r="K125" s="70">
        <v>-0.34749841999999997</v>
      </c>
      <c r="L125" s="70">
        <v>-5.8674370000000003E-2</v>
      </c>
      <c r="M125" s="70">
        <v>-0.40960458</v>
      </c>
      <c r="N125" s="70">
        <f t="shared" si="5"/>
        <v>-0.27192579</v>
      </c>
      <c r="O125" s="71" t="s">
        <v>194</v>
      </c>
    </row>
    <row r="126" spans="1:15" s="57" customFormat="1" ht="12.75">
      <c r="A126" s="68" t="s">
        <v>284</v>
      </c>
      <c r="B126" s="68" t="s">
        <v>285</v>
      </c>
      <c r="C126" s="69">
        <v>0.35396945000000002</v>
      </c>
      <c r="D126" s="69">
        <v>0.28846228000000002</v>
      </c>
      <c r="E126" s="70">
        <v>-1.7583946E-2</v>
      </c>
      <c r="F126" s="70">
        <v>-0.22728915999999999</v>
      </c>
      <c r="G126" s="70">
        <v>-4.0472899999999999E-2</v>
      </c>
      <c r="H126" s="70">
        <f t="shared" si="4"/>
        <v>-9.5115335333333328E-2</v>
      </c>
      <c r="I126" s="69">
        <v>0.78220000000000001</v>
      </c>
      <c r="J126" s="69">
        <v>0.73529259999999996</v>
      </c>
      <c r="K126" s="70">
        <v>-0.16608806000000001</v>
      </c>
      <c r="L126" s="70">
        <v>0.34712026000000001</v>
      </c>
      <c r="M126" s="70">
        <v>-4.5900300000000002E-3</v>
      </c>
      <c r="N126" s="70">
        <f t="shared" si="5"/>
        <v>5.881405666666667E-2</v>
      </c>
      <c r="O126" s="71" t="s">
        <v>286</v>
      </c>
    </row>
    <row r="127" spans="1:15" s="57" customFormat="1" ht="12.75">
      <c r="A127" s="68" t="s">
        <v>287</v>
      </c>
      <c r="B127" s="68" t="s">
        <v>288</v>
      </c>
      <c r="C127" s="69"/>
      <c r="D127" s="69">
        <v>0.39844777999999997</v>
      </c>
      <c r="E127" s="70">
        <v>-0.20400248000000001</v>
      </c>
      <c r="F127" s="70">
        <v>0.10686018</v>
      </c>
      <c r="G127" s="70">
        <v>-0.28308102000000002</v>
      </c>
      <c r="H127" s="70">
        <f t="shared" si="4"/>
        <v>-0.12674110666666669</v>
      </c>
      <c r="I127" s="69">
        <v>0.93269999999999997</v>
      </c>
      <c r="J127" s="69">
        <v>0.91578203000000002</v>
      </c>
      <c r="K127" s="70">
        <v>2.7403892999999999E-2</v>
      </c>
      <c r="L127" s="70">
        <v>0.1179238</v>
      </c>
      <c r="M127" s="70">
        <v>-0.12041946000000001</v>
      </c>
      <c r="N127" s="70">
        <f t="shared" si="5"/>
        <v>8.3027443333333253E-3</v>
      </c>
      <c r="O127" s="71" t="s">
        <v>163</v>
      </c>
    </row>
    <row r="128" spans="1:15" s="57" customFormat="1" ht="12.75">
      <c r="A128" s="68" t="s">
        <v>289</v>
      </c>
      <c r="B128" s="68" t="s">
        <v>290</v>
      </c>
      <c r="C128" s="69">
        <v>4.8963020000000003E-2</v>
      </c>
      <c r="D128" s="69">
        <v>5.7170716999999996E-3</v>
      </c>
      <c r="E128" s="70">
        <v>-0.24894044000000001</v>
      </c>
      <c r="F128" s="70">
        <v>-0.1919575</v>
      </c>
      <c r="G128" s="70">
        <v>-0.21418198999999999</v>
      </c>
      <c r="H128" s="70">
        <f t="shared" si="4"/>
        <v>-0.21835997666666671</v>
      </c>
      <c r="I128" s="69">
        <v>0.155</v>
      </c>
      <c r="J128" s="69">
        <v>6.7221180000000005E-2</v>
      </c>
      <c r="K128" s="70">
        <v>0.41576185999999998</v>
      </c>
      <c r="L128" s="70">
        <v>0.62033740000000004</v>
      </c>
      <c r="M128" s="70">
        <v>0.22310066000000001</v>
      </c>
      <c r="N128" s="70">
        <f t="shared" si="5"/>
        <v>0.41973330666666669</v>
      </c>
      <c r="O128" s="71" t="s">
        <v>291</v>
      </c>
    </row>
    <row r="129" spans="1:15" s="57" customFormat="1" ht="12.75">
      <c r="A129" s="68" t="s">
        <v>292</v>
      </c>
      <c r="B129" s="68" t="s">
        <v>293</v>
      </c>
      <c r="C129" s="69">
        <v>5.8951937000000003E-2</v>
      </c>
      <c r="D129" s="69">
        <v>1.2041959E-2</v>
      </c>
      <c r="E129" s="70">
        <v>-0.31541776999999999</v>
      </c>
      <c r="F129" s="70">
        <v>-0.46620274</v>
      </c>
      <c r="G129" s="70">
        <v>-0.40911373000000001</v>
      </c>
      <c r="H129" s="70">
        <f t="shared" si="4"/>
        <v>-0.39691141333333335</v>
      </c>
      <c r="I129" s="69">
        <v>0.376</v>
      </c>
      <c r="J129" s="69">
        <v>0.29365872999999998</v>
      </c>
      <c r="K129" s="70">
        <v>-0.23304180999999999</v>
      </c>
      <c r="L129" s="70">
        <v>-0.44744780000000001</v>
      </c>
      <c r="M129" s="70">
        <v>5.9062193999999998E-2</v>
      </c>
      <c r="N129" s="70">
        <f t="shared" si="5"/>
        <v>-0.20714247199999999</v>
      </c>
      <c r="O129" s="71" t="s">
        <v>294</v>
      </c>
    </row>
    <row r="130" spans="1:15" s="57" customFormat="1" ht="12.75">
      <c r="A130" s="68" t="s">
        <v>295</v>
      </c>
      <c r="B130" s="68" t="s">
        <v>296</v>
      </c>
      <c r="C130" s="69"/>
      <c r="D130" s="69">
        <v>0.56499840000000001</v>
      </c>
      <c r="E130" s="70">
        <v>-0.66804116999999996</v>
      </c>
      <c r="F130" s="70">
        <v>-0.36655771999999998</v>
      </c>
      <c r="G130" s="70">
        <v>0.389737</v>
      </c>
      <c r="H130" s="70">
        <f t="shared" si="4"/>
        <v>-0.21495396333333328</v>
      </c>
      <c r="I130" s="69"/>
      <c r="J130" s="69">
        <v>0.38446673999999997</v>
      </c>
      <c r="K130" s="70">
        <v>-0.39518407</v>
      </c>
      <c r="L130" s="70">
        <v>-0.60349319999999995</v>
      </c>
      <c r="M130" s="70">
        <v>0.20045774</v>
      </c>
      <c r="N130" s="70">
        <f t="shared" si="5"/>
        <v>-0.26607317666666663</v>
      </c>
      <c r="O130" s="71" t="s">
        <v>36</v>
      </c>
    </row>
    <row r="131" spans="1:15" s="57" customFormat="1" ht="12.75">
      <c r="A131" s="68" t="s">
        <v>297</v>
      </c>
      <c r="B131" s="68" t="s">
        <v>298</v>
      </c>
      <c r="C131" s="69">
        <v>0.30270111999999999</v>
      </c>
      <c r="D131" s="69">
        <v>0.23751481999999999</v>
      </c>
      <c r="E131" s="70">
        <v>0.20833066</v>
      </c>
      <c r="F131" s="70">
        <v>0.72788805000000001</v>
      </c>
      <c r="G131" s="70">
        <v>6.7659360000000002E-2</v>
      </c>
      <c r="H131" s="70">
        <f t="shared" si="4"/>
        <v>0.33462602333333336</v>
      </c>
      <c r="I131" s="69"/>
      <c r="J131" s="69">
        <v>5.6916054000000001E-2</v>
      </c>
      <c r="K131" s="70">
        <v>-1.003101</v>
      </c>
      <c r="L131" s="70">
        <v>-0.44390434000000001</v>
      </c>
      <c r="M131" s="70">
        <v>-0.57938652999999996</v>
      </c>
      <c r="N131" s="70">
        <f t="shared" si="5"/>
        <v>-0.67546395666666659</v>
      </c>
      <c r="O131" s="71" t="s">
        <v>26</v>
      </c>
    </row>
    <row r="132" spans="1:15" s="57" customFormat="1" ht="12.75">
      <c r="A132" s="68" t="s">
        <v>299</v>
      </c>
      <c r="B132" s="68" t="s">
        <v>300</v>
      </c>
      <c r="C132" s="69">
        <v>0.54612780000000005</v>
      </c>
      <c r="D132" s="69">
        <v>0.48523149999999998</v>
      </c>
      <c r="E132" s="70">
        <v>0.38220130000000002</v>
      </c>
      <c r="F132" s="70">
        <v>-3.4274979999999997E-2</v>
      </c>
      <c r="G132" s="70">
        <v>-5.7477433999999997E-3</v>
      </c>
      <c r="H132" s="70">
        <f t="shared" si="4"/>
        <v>0.11405952553333333</v>
      </c>
      <c r="I132" s="69">
        <v>0.17399999999999999</v>
      </c>
      <c r="J132" s="69">
        <v>8.8087860000000004E-2</v>
      </c>
      <c r="K132" s="70">
        <v>-0.36585423</v>
      </c>
      <c r="L132" s="70">
        <v>-0.30591964999999999</v>
      </c>
      <c r="M132" s="70">
        <v>-9.6863779999999997E-2</v>
      </c>
      <c r="N132" s="70">
        <f t="shared" si="5"/>
        <v>-0.25621255333333331</v>
      </c>
      <c r="O132" s="71" t="s">
        <v>301</v>
      </c>
    </row>
    <row r="133" spans="1:15" s="57" customFormat="1" ht="12.75">
      <c r="A133" s="68" t="s">
        <v>302</v>
      </c>
      <c r="B133" s="68" t="s">
        <v>303</v>
      </c>
      <c r="C133" s="69">
        <v>5.2711304E-2</v>
      </c>
      <c r="D133" s="69">
        <v>7.8370920000000004E-3</v>
      </c>
      <c r="E133" s="70">
        <v>1.1223441000000001</v>
      </c>
      <c r="F133" s="70">
        <v>1.5281924</v>
      </c>
      <c r="G133" s="70">
        <v>1.4103664</v>
      </c>
      <c r="H133" s="70">
        <f t="shared" si="4"/>
        <v>1.3536343000000002</v>
      </c>
      <c r="I133" s="69">
        <v>0.9516</v>
      </c>
      <c r="J133" s="69">
        <v>0.93936759999999997</v>
      </c>
      <c r="K133" s="70">
        <v>-0.56772816000000004</v>
      </c>
      <c r="L133" s="70">
        <v>-0.34983920000000002</v>
      </c>
      <c r="M133" s="70">
        <v>0.80757909999999999</v>
      </c>
      <c r="N133" s="70">
        <f t="shared" si="5"/>
        <v>-3.6662753333333353E-2</v>
      </c>
      <c r="O133" s="71" t="s">
        <v>304</v>
      </c>
    </row>
    <row r="134" spans="1:15" s="57" customFormat="1" ht="12.75">
      <c r="A134" s="68" t="s">
        <v>305</v>
      </c>
      <c r="B134" s="68" t="s">
        <v>306</v>
      </c>
      <c r="C134" s="69"/>
      <c r="D134" s="69">
        <v>2.9967269000000001E-2</v>
      </c>
      <c r="E134" s="70">
        <v>0.28402992999999999</v>
      </c>
      <c r="F134" s="70">
        <v>0.51270300000000002</v>
      </c>
      <c r="G134" s="70">
        <v>0.52230840000000001</v>
      </c>
      <c r="H134" s="70">
        <f t="shared" si="4"/>
        <v>0.43968044333333339</v>
      </c>
      <c r="I134" s="69">
        <v>0.2087</v>
      </c>
      <c r="J134" s="69">
        <v>0.12328264</v>
      </c>
      <c r="K134" s="70">
        <v>-0.152833</v>
      </c>
      <c r="L134" s="70">
        <v>-0.40013685999999998</v>
      </c>
      <c r="M134" s="70">
        <v>-0.12428767</v>
      </c>
      <c r="N134" s="70">
        <f t="shared" si="5"/>
        <v>-0.22575250999999996</v>
      </c>
      <c r="O134" s="71" t="s">
        <v>307</v>
      </c>
    </row>
    <row r="135" spans="1:15" s="57" customFormat="1" ht="12.75">
      <c r="A135" s="68" t="s">
        <v>308</v>
      </c>
      <c r="B135" s="68"/>
      <c r="C135" s="69"/>
      <c r="D135" s="69"/>
      <c r="E135" s="70"/>
      <c r="F135" s="70"/>
      <c r="G135" s="70"/>
      <c r="H135" s="70"/>
      <c r="I135" s="69"/>
      <c r="J135" s="69"/>
      <c r="K135" s="70"/>
      <c r="L135" s="70"/>
      <c r="M135" s="70"/>
      <c r="N135" s="70"/>
      <c r="O135" s="71"/>
    </row>
    <row r="136" spans="1:15" s="57" customFormat="1" ht="15.75">
      <c r="A136" s="73" t="s">
        <v>3006</v>
      </c>
      <c r="B136" s="68"/>
      <c r="C136" s="69"/>
      <c r="D136" s="69"/>
      <c r="E136" s="70"/>
      <c r="F136" s="70"/>
      <c r="G136" s="70"/>
      <c r="H136" s="70"/>
      <c r="I136" s="69"/>
      <c r="J136" s="69"/>
      <c r="K136" s="70"/>
      <c r="L136" s="70"/>
      <c r="M136" s="70"/>
      <c r="N136" s="70"/>
      <c r="O136" s="71"/>
    </row>
    <row r="137" spans="1:15" s="57" customFormat="1" ht="12.75">
      <c r="A137" s="68" t="s">
        <v>309</v>
      </c>
      <c r="B137" s="68" t="s">
        <v>310</v>
      </c>
      <c r="C137" s="69">
        <v>5.2228700000000003E-2</v>
      </c>
      <c r="D137" s="69">
        <v>7.5402864999999999E-3</v>
      </c>
      <c r="E137" s="70">
        <v>0.80728869999999997</v>
      </c>
      <c r="F137" s="70">
        <v>0.63519479999999995</v>
      </c>
      <c r="G137" s="70">
        <v>0.62008770000000002</v>
      </c>
      <c r="H137" s="70">
        <f t="shared" si="4"/>
        <v>0.68752373333333328</v>
      </c>
      <c r="I137" s="69">
        <v>0.17530000000000001</v>
      </c>
      <c r="J137" s="69">
        <v>8.9595530000000007E-2</v>
      </c>
      <c r="K137" s="70">
        <v>0.46032902999999997</v>
      </c>
      <c r="L137" s="70">
        <v>1.1045113</v>
      </c>
      <c r="M137" s="70">
        <v>0.45237054999999998</v>
      </c>
      <c r="N137" s="70">
        <f t="shared" si="5"/>
        <v>0.67240362666666664</v>
      </c>
      <c r="O137" s="71" t="s">
        <v>311</v>
      </c>
    </row>
    <row r="138" spans="1:15" s="57" customFormat="1" ht="12.75">
      <c r="A138" s="68" t="s">
        <v>312</v>
      </c>
      <c r="B138" s="68" t="s">
        <v>313</v>
      </c>
      <c r="C138" s="69">
        <v>0.18359967999999999</v>
      </c>
      <c r="D138" s="69">
        <v>0.12228979</v>
      </c>
      <c r="E138" s="70">
        <v>-4.8172917000000003E-2</v>
      </c>
      <c r="F138" s="70">
        <v>-0.28777108000000001</v>
      </c>
      <c r="G138" s="70">
        <v>-0.29703146000000002</v>
      </c>
      <c r="H138" s="70">
        <f t="shared" si="4"/>
        <v>-0.210991819</v>
      </c>
      <c r="I138" s="69">
        <v>0.183</v>
      </c>
      <c r="J138" s="69">
        <v>9.7283910000000001E-2</v>
      </c>
      <c r="K138" s="70">
        <v>-0.62731265999999997</v>
      </c>
      <c r="L138" s="70">
        <v>-1.126709</v>
      </c>
      <c r="M138" s="70">
        <v>-0.32554250000000001</v>
      </c>
      <c r="N138" s="70">
        <f t="shared" si="5"/>
        <v>-0.69318805333333333</v>
      </c>
      <c r="O138" s="71" t="s">
        <v>314</v>
      </c>
    </row>
    <row r="139" spans="1:15" s="57" customFormat="1" ht="25.5">
      <c r="A139" s="68" t="s">
        <v>315</v>
      </c>
      <c r="B139" s="68" t="s">
        <v>316</v>
      </c>
      <c r="C139" s="69">
        <v>6.2716514000000001E-2</v>
      </c>
      <c r="D139" s="69">
        <v>1.5077213000000001E-2</v>
      </c>
      <c r="E139" s="70">
        <v>-0.14754202999999999</v>
      </c>
      <c r="F139" s="70">
        <v>-0.16526693000000001</v>
      </c>
      <c r="G139" s="70">
        <v>-0.10662458</v>
      </c>
      <c r="H139" s="70">
        <f t="shared" si="4"/>
        <v>-0.13981118000000001</v>
      </c>
      <c r="I139" s="69">
        <v>8.09E-2</v>
      </c>
      <c r="J139" s="69">
        <v>2.5671164000000001E-3</v>
      </c>
      <c r="K139" s="70">
        <v>-0.39902305999999998</v>
      </c>
      <c r="L139" s="70">
        <v>-0.37680435000000001</v>
      </c>
      <c r="M139" s="70">
        <v>-0.33491232999999998</v>
      </c>
      <c r="N139" s="70">
        <f t="shared" si="5"/>
        <v>-0.37024658000000005</v>
      </c>
      <c r="O139" s="71" t="s">
        <v>317</v>
      </c>
    </row>
    <row r="140" spans="1:15" s="57" customFormat="1" ht="25.5">
      <c r="A140" s="68" t="s">
        <v>318</v>
      </c>
      <c r="B140" s="68" t="s">
        <v>319</v>
      </c>
      <c r="C140" s="69">
        <v>5.3964882999999998E-2</v>
      </c>
      <c r="D140" s="69">
        <v>8.5670079999999992E-3</v>
      </c>
      <c r="E140" s="70">
        <v>-0.19694890000000001</v>
      </c>
      <c r="F140" s="70">
        <v>-0.14249143</v>
      </c>
      <c r="G140" s="70">
        <v>-0.16741744</v>
      </c>
      <c r="H140" s="70">
        <f t="shared" si="4"/>
        <v>-0.16895258999999999</v>
      </c>
      <c r="I140" s="69">
        <v>9.7100000000000006E-2</v>
      </c>
      <c r="J140" s="69">
        <v>8.9863400000000006E-3</v>
      </c>
      <c r="K140" s="70">
        <v>-0.69232570000000004</v>
      </c>
      <c r="L140" s="70">
        <v>-0.96475710000000003</v>
      </c>
      <c r="M140" s="70">
        <v>-0.81760305</v>
      </c>
      <c r="N140" s="70">
        <f t="shared" si="5"/>
        <v>-0.8248952833333334</v>
      </c>
      <c r="O140" s="71" t="s">
        <v>320</v>
      </c>
    </row>
    <row r="141" spans="1:15" s="57" customFormat="1" ht="38.25">
      <c r="A141" s="68" t="s">
        <v>321</v>
      </c>
      <c r="B141" s="68" t="s">
        <v>322</v>
      </c>
      <c r="C141" s="69">
        <v>0.14753084999999999</v>
      </c>
      <c r="D141" s="69">
        <v>8.9032910000000007E-2</v>
      </c>
      <c r="E141" s="70">
        <v>0.24911981999999999</v>
      </c>
      <c r="F141" s="70">
        <v>0.70251554000000005</v>
      </c>
      <c r="G141" s="70">
        <v>0.34300077000000001</v>
      </c>
      <c r="H141" s="70">
        <f t="shared" si="4"/>
        <v>0.43154537666666665</v>
      </c>
      <c r="I141" s="69">
        <v>0.1399</v>
      </c>
      <c r="J141" s="69">
        <v>4.9489386000000003E-2</v>
      </c>
      <c r="K141" s="70">
        <v>-0.91109289999999998</v>
      </c>
      <c r="L141" s="70">
        <v>-1.0468407</v>
      </c>
      <c r="M141" s="70">
        <v>-0.43785005999999999</v>
      </c>
      <c r="N141" s="70">
        <f t="shared" si="5"/>
        <v>-0.7985945533333334</v>
      </c>
      <c r="O141" s="71" t="s">
        <v>323</v>
      </c>
    </row>
    <row r="142" spans="1:15" s="57" customFormat="1" ht="12.75">
      <c r="A142" s="68" t="s">
        <v>324</v>
      </c>
      <c r="B142" s="68" t="s">
        <v>325</v>
      </c>
      <c r="C142" s="69">
        <v>4.3447840000000001E-2</v>
      </c>
      <c r="D142" s="69">
        <v>2.2895230999999999E-3</v>
      </c>
      <c r="E142" s="70">
        <v>-0.61656003999999998</v>
      </c>
      <c r="F142" s="70">
        <v>-0.60833539999999997</v>
      </c>
      <c r="G142" s="70">
        <v>-0.528698</v>
      </c>
      <c r="H142" s="70">
        <f t="shared" si="4"/>
        <v>-0.58453114666666661</v>
      </c>
      <c r="I142" s="69">
        <v>0.12920000000000001</v>
      </c>
      <c r="J142" s="69">
        <v>3.7637940000000002E-2</v>
      </c>
      <c r="K142" s="70">
        <v>-0.60257340000000004</v>
      </c>
      <c r="L142" s="70">
        <v>-0.82991784999999996</v>
      </c>
      <c r="M142" s="70">
        <v>-0.40631013999999999</v>
      </c>
      <c r="N142" s="70">
        <f t="shared" si="5"/>
        <v>-0.6129337966666667</v>
      </c>
      <c r="O142" s="71" t="s">
        <v>311</v>
      </c>
    </row>
    <row r="143" spans="1:15" s="57" customFormat="1" ht="12.75">
      <c r="A143" s="68" t="s">
        <v>326</v>
      </c>
      <c r="B143" s="68" t="s">
        <v>327</v>
      </c>
      <c r="C143" s="69">
        <v>4.1602273000000002E-2</v>
      </c>
      <c r="D143" s="69">
        <v>1.7899107E-3</v>
      </c>
      <c r="E143" s="70">
        <v>0.57441140000000002</v>
      </c>
      <c r="F143" s="70">
        <v>0.56007660000000004</v>
      </c>
      <c r="G143" s="70">
        <v>0.64144889999999999</v>
      </c>
      <c r="H143" s="70">
        <f t="shared" si="4"/>
        <v>0.59197896666666672</v>
      </c>
      <c r="I143" s="69">
        <v>0.61040000000000005</v>
      </c>
      <c r="J143" s="69">
        <v>0.54124119999999998</v>
      </c>
      <c r="K143" s="70">
        <v>-3.2225094999999999E-3</v>
      </c>
      <c r="L143" s="70">
        <v>8.158957E-2</v>
      </c>
      <c r="M143" s="70">
        <v>-0.41248499999999999</v>
      </c>
      <c r="N143" s="70">
        <f t="shared" si="5"/>
        <v>-0.11137264650000001</v>
      </c>
      <c r="O143" s="71" t="s">
        <v>328</v>
      </c>
    </row>
    <row r="144" spans="1:15" s="57" customFormat="1" ht="15.75">
      <c r="A144" s="73" t="s">
        <v>3007</v>
      </c>
      <c r="B144" s="68"/>
      <c r="C144" s="69"/>
      <c r="D144" s="69"/>
      <c r="E144" s="70"/>
      <c r="F144" s="70"/>
      <c r="G144" s="70"/>
      <c r="H144" s="70"/>
      <c r="I144" s="69"/>
      <c r="J144" s="69"/>
      <c r="K144" s="70"/>
      <c r="L144" s="70"/>
      <c r="M144" s="70"/>
      <c r="N144" s="70"/>
      <c r="O144" s="71"/>
    </row>
    <row r="145" spans="1:15" s="57" customFormat="1" ht="12.75">
      <c r="A145" s="68" t="s">
        <v>329</v>
      </c>
      <c r="B145" s="68"/>
      <c r="C145" s="69"/>
      <c r="D145" s="69"/>
      <c r="E145" s="70"/>
      <c r="F145" s="70"/>
      <c r="G145" s="70"/>
      <c r="H145" s="70"/>
      <c r="I145" s="69"/>
      <c r="J145" s="69"/>
      <c r="K145" s="70"/>
      <c r="L145" s="70"/>
      <c r="M145" s="70"/>
      <c r="N145" s="70"/>
      <c r="O145" s="71"/>
    </row>
    <row r="146" spans="1:15" s="57" customFormat="1" ht="12.75">
      <c r="A146" s="68" t="s">
        <v>330</v>
      </c>
      <c r="B146" s="68"/>
      <c r="C146" s="69"/>
      <c r="D146" s="69"/>
      <c r="E146" s="70"/>
      <c r="F146" s="70"/>
      <c r="G146" s="70"/>
      <c r="H146" s="70"/>
      <c r="I146" s="69"/>
      <c r="J146" s="69"/>
      <c r="K146" s="70"/>
      <c r="L146" s="70"/>
      <c r="M146" s="70"/>
      <c r="N146" s="70"/>
      <c r="O146" s="71"/>
    </row>
    <row r="147" spans="1:15" s="57" customFormat="1" ht="12.75">
      <c r="A147" s="68" t="s">
        <v>331</v>
      </c>
      <c r="B147" s="68" t="s">
        <v>332</v>
      </c>
      <c r="C147" s="69">
        <v>6.3618869999999994E-2</v>
      </c>
      <c r="D147" s="69">
        <v>1.5852120000000001E-2</v>
      </c>
      <c r="E147" s="70">
        <v>-0.11044312000000001</v>
      </c>
      <c r="F147" s="70">
        <v>-0.16676234000000001</v>
      </c>
      <c r="G147" s="70">
        <v>-0.16743463</v>
      </c>
      <c r="H147" s="70">
        <f t="shared" si="4"/>
        <v>-0.14821336333333335</v>
      </c>
      <c r="I147" s="69">
        <v>0.46789999999999998</v>
      </c>
      <c r="J147" s="69">
        <v>0.38933086</v>
      </c>
      <c r="K147" s="70">
        <v>-2.4234755E-2</v>
      </c>
      <c r="L147" s="70">
        <v>-0.33104339999999999</v>
      </c>
      <c r="M147" s="70">
        <v>4.1655909999999997E-3</v>
      </c>
      <c r="N147" s="70">
        <f t="shared" si="5"/>
        <v>-0.11703752133333332</v>
      </c>
      <c r="O147" s="71" t="s">
        <v>333</v>
      </c>
    </row>
    <row r="148" spans="1:15" s="57" customFormat="1" ht="12.75">
      <c r="A148" s="68" t="s">
        <v>334</v>
      </c>
      <c r="B148" s="68"/>
      <c r="C148" s="69"/>
      <c r="D148" s="69"/>
      <c r="E148" s="70"/>
      <c r="F148" s="70"/>
      <c r="G148" s="70"/>
      <c r="H148" s="70"/>
      <c r="I148" s="69"/>
      <c r="J148" s="69"/>
      <c r="K148" s="70"/>
      <c r="L148" s="70"/>
      <c r="M148" s="70"/>
      <c r="N148" s="70"/>
      <c r="O148" s="71"/>
    </row>
    <row r="149" spans="1:15" s="57" customFormat="1" ht="12.75">
      <c r="A149" s="68" t="s">
        <v>335</v>
      </c>
      <c r="B149" s="68" t="s">
        <v>336</v>
      </c>
      <c r="C149" s="69">
        <v>4.6022597999999998E-2</v>
      </c>
      <c r="D149" s="69">
        <v>3.6066668E-3</v>
      </c>
      <c r="E149" s="70">
        <v>0.32317683000000003</v>
      </c>
      <c r="F149" s="70">
        <v>0.26212079999999999</v>
      </c>
      <c r="G149" s="70">
        <v>0.29277419999999998</v>
      </c>
      <c r="H149" s="70">
        <f t="shared" ref="H149:H192" si="6">AVERAGE(E149:G149)</f>
        <v>0.29269061000000002</v>
      </c>
      <c r="I149" s="69">
        <v>0.1095</v>
      </c>
      <c r="J149" s="69">
        <v>1.7894289000000001E-2</v>
      </c>
      <c r="K149" s="70">
        <v>-0.14538486</v>
      </c>
      <c r="L149" s="70">
        <v>-0.18155572</v>
      </c>
      <c r="M149" s="70">
        <v>-0.23256879</v>
      </c>
      <c r="N149" s="70">
        <f t="shared" ref="N149:N192" si="7">AVERAGE(K149:M149)</f>
        <v>-0.18650312333333333</v>
      </c>
      <c r="O149" s="71" t="s">
        <v>337</v>
      </c>
    </row>
    <row r="150" spans="1:15" s="57" customFormat="1" ht="25.5">
      <c r="A150" s="68" t="s">
        <v>338</v>
      </c>
      <c r="B150" s="68" t="s">
        <v>339</v>
      </c>
      <c r="C150" s="69">
        <v>6.9654435000000001E-2</v>
      </c>
      <c r="D150" s="69">
        <v>2.0872938000000001E-2</v>
      </c>
      <c r="E150" s="70">
        <v>-0.37490656999999999</v>
      </c>
      <c r="F150" s="70">
        <v>-0.22302437</v>
      </c>
      <c r="G150" s="70">
        <v>-0.29819765999999998</v>
      </c>
      <c r="H150" s="70">
        <f t="shared" si="6"/>
        <v>-0.29870953333333333</v>
      </c>
      <c r="I150" s="69">
        <v>0.2409</v>
      </c>
      <c r="J150" s="69">
        <v>0.15572754999999999</v>
      </c>
      <c r="K150" s="70">
        <v>-0.18830213000000001</v>
      </c>
      <c r="L150" s="70">
        <v>-0.6850214</v>
      </c>
      <c r="M150" s="70">
        <v>-0.20998666999999999</v>
      </c>
      <c r="N150" s="70">
        <f t="shared" si="7"/>
        <v>-0.36110339999999996</v>
      </c>
      <c r="O150" s="71" t="s">
        <v>340</v>
      </c>
    </row>
    <row r="151" spans="1:15" s="57" customFormat="1" ht="12.75">
      <c r="A151" s="68" t="s">
        <v>341</v>
      </c>
      <c r="B151" s="68"/>
      <c r="C151" s="69"/>
      <c r="D151" s="69"/>
      <c r="E151" s="70"/>
      <c r="F151" s="70"/>
      <c r="G151" s="70"/>
      <c r="H151" s="70"/>
      <c r="I151" s="69"/>
      <c r="J151" s="69"/>
      <c r="K151" s="70"/>
      <c r="L151" s="70"/>
      <c r="M151" s="70"/>
      <c r="N151" s="70"/>
      <c r="O151" s="71"/>
    </row>
    <row r="152" spans="1:15" s="57" customFormat="1" ht="12.75">
      <c r="A152" s="68" t="s">
        <v>342</v>
      </c>
      <c r="B152" s="68" t="s">
        <v>343</v>
      </c>
      <c r="C152" s="69"/>
      <c r="D152" s="69"/>
      <c r="E152" s="70"/>
      <c r="F152" s="70"/>
      <c r="G152" s="70"/>
      <c r="H152" s="70"/>
      <c r="I152" s="69"/>
      <c r="J152" s="69"/>
      <c r="K152" s="70"/>
      <c r="L152" s="70"/>
      <c r="M152" s="70"/>
      <c r="N152" s="70"/>
      <c r="O152" s="71"/>
    </row>
    <row r="153" spans="1:15" s="57" customFormat="1" ht="12.75">
      <c r="A153" s="68" t="s">
        <v>344</v>
      </c>
      <c r="B153" s="68"/>
      <c r="C153" s="69"/>
      <c r="D153" s="69"/>
      <c r="E153" s="70"/>
      <c r="F153" s="70"/>
      <c r="G153" s="70"/>
      <c r="H153" s="70"/>
      <c r="I153" s="69"/>
      <c r="J153" s="69"/>
      <c r="K153" s="70"/>
      <c r="L153" s="70"/>
      <c r="M153" s="70"/>
      <c r="N153" s="70"/>
      <c r="O153" s="71"/>
    </row>
    <row r="154" spans="1:15" s="57" customFormat="1" ht="12.75">
      <c r="A154" s="68" t="s">
        <v>345</v>
      </c>
      <c r="B154" s="68"/>
      <c r="C154" s="69"/>
      <c r="D154" s="69"/>
      <c r="E154" s="70"/>
      <c r="F154" s="70"/>
      <c r="G154" s="70"/>
      <c r="H154" s="70"/>
      <c r="I154" s="69"/>
      <c r="J154" s="69"/>
      <c r="K154" s="70"/>
      <c r="L154" s="70"/>
      <c r="M154" s="70"/>
      <c r="N154" s="70"/>
      <c r="O154" s="71"/>
    </row>
    <row r="155" spans="1:15" s="57" customFormat="1" ht="12.75">
      <c r="A155" s="68" t="s">
        <v>346</v>
      </c>
      <c r="B155" s="68" t="s">
        <v>347</v>
      </c>
      <c r="C155" s="69">
        <v>0.19428197</v>
      </c>
      <c r="D155" s="69">
        <v>0.13252655999999999</v>
      </c>
      <c r="E155" s="70">
        <v>0.27603250000000001</v>
      </c>
      <c r="F155" s="70">
        <v>4.1714790000000002E-2</v>
      </c>
      <c r="G155" s="70">
        <v>0.31766792999999999</v>
      </c>
      <c r="H155" s="70">
        <f t="shared" si="6"/>
        <v>0.21180507333333334</v>
      </c>
      <c r="I155" s="69">
        <v>0.1268</v>
      </c>
      <c r="J155" s="69">
        <v>3.499646E-2</v>
      </c>
      <c r="K155" s="70">
        <v>-0.54043669999999999</v>
      </c>
      <c r="L155" s="70">
        <v>-0.61394702999999995</v>
      </c>
      <c r="M155" s="70">
        <v>-0.30423742999999998</v>
      </c>
      <c r="N155" s="70">
        <f t="shared" si="7"/>
        <v>-0.48620705333333331</v>
      </c>
      <c r="O155" s="71" t="s">
        <v>337</v>
      </c>
    </row>
    <row r="156" spans="1:15" s="57" customFormat="1" ht="12.75">
      <c r="A156" s="68" t="s">
        <v>348</v>
      </c>
      <c r="B156" s="68"/>
      <c r="C156" s="69"/>
      <c r="D156" s="69"/>
      <c r="E156" s="70"/>
      <c r="F156" s="70"/>
      <c r="G156" s="70"/>
      <c r="H156" s="70"/>
      <c r="I156" s="69"/>
      <c r="J156" s="69"/>
      <c r="K156" s="70"/>
      <c r="L156" s="70"/>
      <c r="M156" s="70"/>
      <c r="N156" s="70"/>
      <c r="O156" s="71"/>
    </row>
    <row r="157" spans="1:15" s="57" customFormat="1" ht="12.75">
      <c r="A157" s="68" t="s">
        <v>349</v>
      </c>
      <c r="B157" s="68"/>
      <c r="C157" s="69"/>
      <c r="D157" s="69"/>
      <c r="E157" s="70"/>
      <c r="F157" s="70"/>
      <c r="G157" s="70"/>
      <c r="H157" s="70"/>
      <c r="I157" s="69"/>
      <c r="J157" s="69"/>
      <c r="K157" s="70"/>
      <c r="L157" s="70"/>
      <c r="M157" s="70"/>
      <c r="N157" s="70"/>
      <c r="O157" s="71"/>
    </row>
    <row r="158" spans="1:15" s="57" customFormat="1" ht="12.75">
      <c r="A158" s="68" t="s">
        <v>350</v>
      </c>
      <c r="B158" s="68"/>
      <c r="C158" s="69"/>
      <c r="D158" s="69"/>
      <c r="E158" s="70"/>
      <c r="F158" s="70"/>
      <c r="G158" s="70"/>
      <c r="H158" s="70"/>
      <c r="I158" s="69"/>
      <c r="J158" s="69"/>
      <c r="K158" s="70"/>
      <c r="L158" s="70"/>
      <c r="M158" s="70"/>
      <c r="N158" s="70"/>
      <c r="O158" s="71"/>
    </row>
    <row r="159" spans="1:15" s="57" customFormat="1" ht="12.75">
      <c r="A159" s="68" t="s">
        <v>351</v>
      </c>
      <c r="B159" s="68"/>
      <c r="C159" s="69"/>
      <c r="D159" s="69"/>
      <c r="E159" s="70"/>
      <c r="F159" s="70"/>
      <c r="G159" s="70"/>
      <c r="H159" s="70"/>
      <c r="I159" s="69"/>
      <c r="J159" s="69"/>
      <c r="K159" s="70"/>
      <c r="L159" s="70"/>
      <c r="M159" s="70"/>
      <c r="N159" s="70"/>
      <c r="O159" s="71"/>
    </row>
    <row r="160" spans="1:15" s="57" customFormat="1" ht="12.75">
      <c r="A160" s="68" t="s">
        <v>352</v>
      </c>
      <c r="B160" s="68"/>
      <c r="C160" s="69"/>
      <c r="D160" s="69"/>
      <c r="E160" s="70"/>
      <c r="F160" s="70"/>
      <c r="G160" s="70"/>
      <c r="H160" s="70"/>
      <c r="I160" s="69"/>
      <c r="J160" s="69"/>
      <c r="K160" s="70"/>
      <c r="L160" s="70"/>
      <c r="M160" s="70"/>
      <c r="N160" s="70"/>
      <c r="O160" s="71"/>
    </row>
    <row r="161" spans="1:15" s="57" customFormat="1" ht="12.75">
      <c r="A161" s="68" t="s">
        <v>353</v>
      </c>
      <c r="B161" s="68"/>
      <c r="C161" s="69"/>
      <c r="D161" s="69"/>
      <c r="E161" s="70"/>
      <c r="F161" s="70"/>
      <c r="G161" s="70"/>
      <c r="H161" s="70"/>
      <c r="I161" s="69"/>
      <c r="J161" s="69"/>
      <c r="K161" s="70"/>
      <c r="L161" s="70"/>
      <c r="M161" s="70"/>
      <c r="N161" s="70"/>
      <c r="O161" s="71"/>
    </row>
    <row r="162" spans="1:15" s="57" customFormat="1" ht="12.75">
      <c r="A162" s="68" t="s">
        <v>354</v>
      </c>
      <c r="B162" s="68"/>
      <c r="C162" s="69"/>
      <c r="D162" s="69"/>
      <c r="E162" s="70"/>
      <c r="F162" s="70"/>
      <c r="G162" s="70"/>
      <c r="H162" s="70"/>
      <c r="I162" s="69"/>
      <c r="J162" s="69"/>
      <c r="K162" s="70"/>
      <c r="L162" s="70"/>
      <c r="M162" s="70"/>
      <c r="N162" s="70"/>
      <c r="O162" s="71"/>
    </row>
    <row r="163" spans="1:15" s="57" customFormat="1" ht="12.75">
      <c r="A163" s="68" t="s">
        <v>355</v>
      </c>
      <c r="B163" s="68"/>
      <c r="C163" s="69"/>
      <c r="D163" s="69"/>
      <c r="E163" s="70"/>
      <c r="F163" s="70"/>
      <c r="G163" s="70"/>
      <c r="H163" s="70"/>
      <c r="I163" s="69"/>
      <c r="J163" s="69"/>
      <c r="K163" s="70"/>
      <c r="L163" s="70"/>
      <c r="M163" s="70"/>
      <c r="N163" s="70"/>
      <c r="O163" s="71"/>
    </row>
    <row r="164" spans="1:15" s="57" customFormat="1" ht="12.75">
      <c r="A164" s="68" t="s">
        <v>356</v>
      </c>
      <c r="B164" s="68"/>
      <c r="C164" s="69"/>
      <c r="D164" s="69"/>
      <c r="E164" s="70"/>
      <c r="F164" s="70"/>
      <c r="G164" s="70"/>
      <c r="H164" s="70"/>
      <c r="I164" s="69"/>
      <c r="J164" s="69"/>
      <c r="K164" s="70"/>
      <c r="L164" s="70"/>
      <c r="M164" s="70"/>
      <c r="N164" s="70"/>
      <c r="O164" s="71"/>
    </row>
    <row r="165" spans="1:15" s="57" customFormat="1" ht="12.75">
      <c r="A165" s="68" t="s">
        <v>357</v>
      </c>
      <c r="B165" s="68" t="s">
        <v>358</v>
      </c>
      <c r="C165" s="69">
        <v>0.10743962999999999</v>
      </c>
      <c r="D165" s="69">
        <v>5.2507150000000002E-2</v>
      </c>
      <c r="E165" s="70">
        <v>-0.15933137</v>
      </c>
      <c r="F165" s="70">
        <v>-0.39033315000000002</v>
      </c>
      <c r="G165" s="70">
        <v>-0.29153250000000003</v>
      </c>
      <c r="H165" s="70">
        <f t="shared" si="6"/>
        <v>-0.28039900666666667</v>
      </c>
      <c r="I165" s="69">
        <v>0.38969999999999999</v>
      </c>
      <c r="J165" s="69">
        <v>0.30796295000000001</v>
      </c>
      <c r="K165" s="70">
        <v>-0.15677158999999999</v>
      </c>
      <c r="L165" s="70">
        <v>-0.71749879999999999</v>
      </c>
      <c r="M165" s="70">
        <v>-6.0748160000000002E-3</v>
      </c>
      <c r="N165" s="70">
        <f t="shared" si="7"/>
        <v>-0.293448402</v>
      </c>
      <c r="O165" s="71" t="s">
        <v>333</v>
      </c>
    </row>
    <row r="166" spans="1:15" s="57" customFormat="1" ht="12.75">
      <c r="A166" s="68" t="s">
        <v>359</v>
      </c>
      <c r="B166" s="68" t="s">
        <v>360</v>
      </c>
      <c r="C166" s="69">
        <v>0.37859765000000001</v>
      </c>
      <c r="D166" s="69">
        <v>0.31303029999999998</v>
      </c>
      <c r="E166" s="70">
        <v>0.33578014</v>
      </c>
      <c r="F166" s="70">
        <v>0.56885189999999997</v>
      </c>
      <c r="G166" s="70">
        <v>-0.108181916</v>
      </c>
      <c r="H166" s="70">
        <f t="shared" si="6"/>
        <v>0.26548337466666666</v>
      </c>
      <c r="I166" s="69">
        <v>0.186</v>
      </c>
      <c r="J166" s="69">
        <v>0.10042614499999999</v>
      </c>
      <c r="K166" s="70">
        <v>-8.3897579999999999E-2</v>
      </c>
      <c r="L166" s="70">
        <v>-0.10117492</v>
      </c>
      <c r="M166" s="70">
        <v>-0.2364927</v>
      </c>
      <c r="N166" s="70">
        <f t="shared" si="7"/>
        <v>-0.14052173333333332</v>
      </c>
      <c r="O166" s="71" t="s">
        <v>361</v>
      </c>
    </row>
    <row r="167" spans="1:15" s="57" customFormat="1" ht="12.75">
      <c r="A167" s="68" t="s">
        <v>362</v>
      </c>
      <c r="B167" s="68"/>
      <c r="C167" s="69"/>
      <c r="D167" s="69"/>
      <c r="E167" s="70"/>
      <c r="F167" s="70"/>
      <c r="G167" s="70"/>
      <c r="H167" s="70"/>
      <c r="I167" s="69"/>
      <c r="J167" s="69"/>
      <c r="K167" s="70"/>
      <c r="L167" s="70"/>
      <c r="M167" s="70"/>
      <c r="N167" s="70"/>
      <c r="O167" s="71"/>
    </row>
    <row r="168" spans="1:15" s="57" customFormat="1" ht="25.5">
      <c r="A168" s="68" t="s">
        <v>363</v>
      </c>
      <c r="B168" s="68" t="s">
        <v>364</v>
      </c>
      <c r="C168" s="69">
        <v>7.7515760000000003E-2</v>
      </c>
      <c r="D168" s="69">
        <v>2.6950439999999999E-2</v>
      </c>
      <c r="E168" s="70">
        <v>-0.1552858</v>
      </c>
      <c r="F168" s="70">
        <v>-0.18891140000000001</v>
      </c>
      <c r="G168" s="70">
        <v>-0.103042565</v>
      </c>
      <c r="H168" s="70">
        <f t="shared" si="6"/>
        <v>-0.14907992166666664</v>
      </c>
      <c r="I168" s="69">
        <v>0.32850000000000001</v>
      </c>
      <c r="J168" s="69">
        <v>0.24505252999999999</v>
      </c>
      <c r="K168" s="70">
        <v>-0.35045720000000002</v>
      </c>
      <c r="L168" s="70">
        <v>-0.90613085000000004</v>
      </c>
      <c r="M168" s="70">
        <v>-1.3937855000000001E-2</v>
      </c>
      <c r="N168" s="70">
        <f t="shared" si="7"/>
        <v>-0.42350863499999997</v>
      </c>
      <c r="O168" s="71" t="s">
        <v>365</v>
      </c>
    </row>
    <row r="169" spans="1:15" s="57" customFormat="1" ht="12.75">
      <c r="A169" s="68" t="s">
        <v>366</v>
      </c>
      <c r="B169" s="68" t="s">
        <v>367</v>
      </c>
      <c r="C169" s="69">
        <v>5.4353286000000001E-2</v>
      </c>
      <c r="D169" s="69">
        <v>8.9678610000000006E-3</v>
      </c>
      <c r="E169" s="70">
        <v>0.39565845999999999</v>
      </c>
      <c r="F169" s="70">
        <v>0.52807146000000005</v>
      </c>
      <c r="G169" s="70">
        <v>0.40747352999999997</v>
      </c>
      <c r="H169" s="70">
        <f t="shared" si="6"/>
        <v>0.44373448333333326</v>
      </c>
      <c r="I169" s="69">
        <v>0.23949999999999999</v>
      </c>
      <c r="J169" s="69">
        <v>0.15435753999999999</v>
      </c>
      <c r="K169" s="70">
        <v>-0.32873917000000002</v>
      </c>
      <c r="L169" s="70">
        <v>-0.82383823</v>
      </c>
      <c r="M169" s="70">
        <v>-0.17036145999999999</v>
      </c>
      <c r="N169" s="70">
        <f t="shared" si="7"/>
        <v>-0.44097962000000002</v>
      </c>
      <c r="O169" s="71" t="s">
        <v>368</v>
      </c>
    </row>
    <row r="170" spans="1:15" s="57" customFormat="1" ht="12.75">
      <c r="A170" s="68" t="s">
        <v>369</v>
      </c>
      <c r="B170" s="68" t="s">
        <v>370</v>
      </c>
      <c r="C170" s="69">
        <v>0.14724733000000001</v>
      </c>
      <c r="D170" s="69">
        <v>8.8779869999999997E-2</v>
      </c>
      <c r="E170" s="70">
        <v>-0.32293797000000002</v>
      </c>
      <c r="F170" s="70">
        <v>-0.27070329999999998</v>
      </c>
      <c r="G170" s="70">
        <v>-8.4745440000000005E-2</v>
      </c>
      <c r="H170" s="70">
        <f t="shared" si="6"/>
        <v>-0.22612890333333335</v>
      </c>
      <c r="I170" s="69">
        <v>0.15279999999999999</v>
      </c>
      <c r="J170" s="69">
        <v>6.4903349999999999E-2</v>
      </c>
      <c r="K170" s="70">
        <v>-0.48609728000000002</v>
      </c>
      <c r="L170" s="70">
        <v>-0.72290049999999995</v>
      </c>
      <c r="M170" s="70">
        <v>-0.26644135000000002</v>
      </c>
      <c r="N170" s="70">
        <f t="shared" si="7"/>
        <v>-0.49181304333333337</v>
      </c>
      <c r="O170" s="71" t="s">
        <v>371</v>
      </c>
    </row>
    <row r="171" spans="1:15" s="57" customFormat="1" ht="12.75">
      <c r="A171" s="68" t="s">
        <v>372</v>
      </c>
      <c r="B171" s="68" t="s">
        <v>373</v>
      </c>
      <c r="C171" s="69">
        <v>4.7107186000000002E-2</v>
      </c>
      <c r="D171" s="69">
        <v>4.7126650000000004E-3</v>
      </c>
      <c r="E171" s="70">
        <v>0.55324923999999998</v>
      </c>
      <c r="F171" s="70">
        <v>0.53291889999999997</v>
      </c>
      <c r="G171" s="70">
        <v>0.66224289999999997</v>
      </c>
      <c r="H171" s="70">
        <f t="shared" si="6"/>
        <v>0.58280367999999994</v>
      </c>
      <c r="I171" s="69">
        <v>0.32629999999999998</v>
      </c>
      <c r="J171" s="69">
        <v>0.24259027999999999</v>
      </c>
      <c r="K171" s="70">
        <v>-3.3422380000000002E-2</v>
      </c>
      <c r="L171" s="70">
        <v>-0.51877110000000004</v>
      </c>
      <c r="M171" s="70">
        <v>-0.16220675000000001</v>
      </c>
      <c r="N171" s="70">
        <f t="shared" si="7"/>
        <v>-0.23813341000000002</v>
      </c>
      <c r="O171" s="71" t="s">
        <v>368</v>
      </c>
    </row>
    <row r="172" spans="1:15" s="57" customFormat="1" ht="12.75">
      <c r="A172" s="68" t="s">
        <v>374</v>
      </c>
      <c r="B172" s="68"/>
      <c r="C172" s="69"/>
      <c r="D172" s="69"/>
      <c r="E172" s="70"/>
      <c r="F172" s="70"/>
      <c r="G172" s="70"/>
      <c r="H172" s="70"/>
      <c r="I172" s="69"/>
      <c r="J172" s="69"/>
      <c r="K172" s="70"/>
      <c r="L172" s="70"/>
      <c r="M172" s="70"/>
      <c r="N172" s="70"/>
      <c r="O172" s="71"/>
    </row>
    <row r="173" spans="1:15" s="57" customFormat="1" ht="38.25">
      <c r="A173" s="68" t="s">
        <v>375</v>
      </c>
      <c r="B173" s="68" t="s">
        <v>376</v>
      </c>
      <c r="C173" s="69">
        <v>0.93607090000000004</v>
      </c>
      <c r="D173" s="69">
        <v>0.92200629999999995</v>
      </c>
      <c r="E173" s="70">
        <v>2.8719854999999999E-2</v>
      </c>
      <c r="F173" s="70">
        <v>-7.174438E-3</v>
      </c>
      <c r="G173" s="70">
        <v>-2.6953714E-2</v>
      </c>
      <c r="H173" s="70">
        <f t="shared" si="6"/>
        <v>-1.8027656666666676E-3</v>
      </c>
      <c r="I173" s="69">
        <v>0.23699999999999999</v>
      </c>
      <c r="J173" s="69">
        <v>0.15185129999999999</v>
      </c>
      <c r="K173" s="70">
        <v>-3.4351401999999998E-3</v>
      </c>
      <c r="L173" s="70">
        <v>-3.7673905000000001E-2</v>
      </c>
      <c r="M173" s="70">
        <v>-2.8253509999999999E-2</v>
      </c>
      <c r="N173" s="70">
        <f t="shared" si="7"/>
        <v>-2.3120851733333333E-2</v>
      </c>
      <c r="O173" s="71" t="s">
        <v>377</v>
      </c>
    </row>
    <row r="174" spans="1:15" s="57" customFormat="1" ht="12.75">
      <c r="A174" s="68" t="s">
        <v>378</v>
      </c>
      <c r="B174" s="68" t="s">
        <v>379</v>
      </c>
      <c r="C174" s="69">
        <v>5.7981875000000002E-2</v>
      </c>
      <c r="D174" s="69">
        <v>1.1305463E-2</v>
      </c>
      <c r="E174" s="70">
        <v>-5.4357561999999998E-2</v>
      </c>
      <c r="F174" s="70">
        <v>-7.9236009999999996E-2</v>
      </c>
      <c r="G174" s="70">
        <v>-6.7394233999999997E-2</v>
      </c>
      <c r="H174" s="70">
        <f t="shared" si="6"/>
        <v>-6.6995935333333326E-2</v>
      </c>
      <c r="I174" s="69">
        <v>0.25019999999999998</v>
      </c>
      <c r="J174" s="69">
        <v>0.16486566999999999</v>
      </c>
      <c r="K174" s="70">
        <v>4.2429052000000002E-2</v>
      </c>
      <c r="L174" s="70">
        <v>2.9474278999999999E-2</v>
      </c>
      <c r="M174" s="70">
        <v>0.12870221000000001</v>
      </c>
      <c r="N174" s="70">
        <f t="shared" si="7"/>
        <v>6.6868513666666671E-2</v>
      </c>
      <c r="O174" s="71" t="s">
        <v>371</v>
      </c>
    </row>
    <row r="175" spans="1:15" s="57" customFormat="1" ht="12.75">
      <c r="A175" s="68" t="s">
        <v>380</v>
      </c>
      <c r="B175" s="68" t="s">
        <v>381</v>
      </c>
      <c r="C175" s="69"/>
      <c r="D175" s="69">
        <v>0.54282969999999997</v>
      </c>
      <c r="E175" s="70">
        <v>-0.65798959999999995</v>
      </c>
      <c r="F175" s="70">
        <v>-0.42221057000000001</v>
      </c>
      <c r="G175" s="70">
        <v>0.38880682</v>
      </c>
      <c r="H175" s="70">
        <f t="shared" si="6"/>
        <v>-0.23046444999999996</v>
      </c>
      <c r="I175" s="69"/>
      <c r="J175" s="69">
        <v>0.25372797000000002</v>
      </c>
      <c r="K175" s="70">
        <v>-0.89669829999999995</v>
      </c>
      <c r="L175" s="70">
        <v>-1.1953854E-2</v>
      </c>
      <c r="M175" s="70">
        <v>-0.32371566000000002</v>
      </c>
      <c r="N175" s="70">
        <f t="shared" si="7"/>
        <v>-0.41078927133333337</v>
      </c>
      <c r="O175" s="71" t="s">
        <v>51</v>
      </c>
    </row>
    <row r="176" spans="1:15" s="57" customFormat="1" ht="25.5">
      <c r="A176" s="68" t="s">
        <v>382</v>
      </c>
      <c r="B176" s="68" t="s">
        <v>383</v>
      </c>
      <c r="C176" s="69">
        <v>0.11866076</v>
      </c>
      <c r="D176" s="69">
        <v>6.2375809999999997E-2</v>
      </c>
      <c r="E176" s="70">
        <v>-9.3497360000000002E-2</v>
      </c>
      <c r="F176" s="70">
        <v>-0.13751313000000001</v>
      </c>
      <c r="G176" s="70">
        <v>-5.1881799999999999E-2</v>
      </c>
      <c r="H176" s="70">
        <f t="shared" si="6"/>
        <v>-9.4297430000000002E-2</v>
      </c>
      <c r="I176" s="69">
        <v>0.27439999999999998</v>
      </c>
      <c r="J176" s="69">
        <v>0.18953344</v>
      </c>
      <c r="K176" s="70">
        <v>-0.14291472999999999</v>
      </c>
      <c r="L176" s="70">
        <v>-0.11592769999999999</v>
      </c>
      <c r="M176" s="70">
        <v>5.1800000000000001E-4</v>
      </c>
      <c r="N176" s="70">
        <f t="shared" si="7"/>
        <v>-8.6108143333333317E-2</v>
      </c>
      <c r="O176" s="71" t="s">
        <v>384</v>
      </c>
    </row>
    <row r="177" spans="1:15" s="57" customFormat="1" ht="12.75">
      <c r="A177" s="68" t="s">
        <v>385</v>
      </c>
      <c r="B177" s="68"/>
      <c r="C177" s="69"/>
      <c r="D177" s="69"/>
      <c r="E177" s="70"/>
      <c r="F177" s="70"/>
      <c r="G177" s="70"/>
      <c r="H177" s="70"/>
      <c r="I177" s="69"/>
      <c r="J177" s="69"/>
      <c r="K177" s="70"/>
      <c r="L177" s="70"/>
      <c r="M177" s="70"/>
      <c r="N177" s="70"/>
      <c r="O177" s="71"/>
    </row>
    <row r="178" spans="1:15" s="57" customFormat="1" ht="25.5">
      <c r="A178" s="68" t="s">
        <v>386</v>
      </c>
      <c r="B178" s="68" t="s">
        <v>387</v>
      </c>
      <c r="C178" s="69">
        <v>7.5611769999999995E-2</v>
      </c>
      <c r="D178" s="69">
        <v>2.5463935E-2</v>
      </c>
      <c r="E178" s="70">
        <v>-0.30881792000000002</v>
      </c>
      <c r="F178" s="70">
        <v>-0.51110553999999997</v>
      </c>
      <c r="G178" s="70">
        <v>-0.33985423999999997</v>
      </c>
      <c r="H178" s="70">
        <f t="shared" si="6"/>
        <v>-0.38659256666666669</v>
      </c>
      <c r="I178" s="69">
        <v>0.1381</v>
      </c>
      <c r="J178" s="69">
        <v>4.7075376000000002E-2</v>
      </c>
      <c r="K178" s="70">
        <v>-0.867116</v>
      </c>
      <c r="L178" s="70">
        <v>-0.57893280000000003</v>
      </c>
      <c r="M178" s="70">
        <v>-0.39299687999999999</v>
      </c>
      <c r="N178" s="70">
        <f t="shared" si="7"/>
        <v>-0.61301522666666663</v>
      </c>
      <c r="O178" s="71" t="s">
        <v>388</v>
      </c>
    </row>
    <row r="179" spans="1:15" s="57" customFormat="1" ht="12.75">
      <c r="A179" s="68" t="s">
        <v>389</v>
      </c>
      <c r="B179" s="68" t="s">
        <v>390</v>
      </c>
      <c r="C179" s="69">
        <v>0.26158172000000002</v>
      </c>
      <c r="D179" s="69">
        <v>0.19704193</v>
      </c>
      <c r="E179" s="70">
        <v>-1.9076334E-2</v>
      </c>
      <c r="F179" s="70">
        <v>-0.16963101999999999</v>
      </c>
      <c r="G179" s="70">
        <v>-6.5647189999999994E-2</v>
      </c>
      <c r="H179" s="70">
        <f t="shared" si="6"/>
        <v>-8.478484800000001E-2</v>
      </c>
      <c r="I179" s="69">
        <v>0.1351</v>
      </c>
      <c r="J179" s="69">
        <v>4.4065420000000001E-2</v>
      </c>
      <c r="K179" s="70">
        <v>-0.60277559999999997</v>
      </c>
      <c r="L179" s="70">
        <v>-0.55923179999999995</v>
      </c>
      <c r="M179" s="70">
        <v>-0.2719049</v>
      </c>
      <c r="N179" s="70">
        <f t="shared" si="7"/>
        <v>-0.4779707666666666</v>
      </c>
      <c r="O179" s="71" t="s">
        <v>391</v>
      </c>
    </row>
    <row r="180" spans="1:15" s="57" customFormat="1" ht="25.5">
      <c r="A180" s="68" t="s">
        <v>392</v>
      </c>
      <c r="B180" s="68" t="s">
        <v>393</v>
      </c>
      <c r="C180" s="69">
        <v>8.4947555999999994E-2</v>
      </c>
      <c r="D180" s="69">
        <v>3.3423519999999998E-2</v>
      </c>
      <c r="E180" s="70">
        <v>-0.11827464</v>
      </c>
      <c r="F180" s="70">
        <v>-7.0885554000000003E-2</v>
      </c>
      <c r="G180" s="70">
        <v>-0.140934</v>
      </c>
      <c r="H180" s="70">
        <f t="shared" si="6"/>
        <v>-0.110031398</v>
      </c>
      <c r="I180" s="69">
        <v>0.24829999999999999</v>
      </c>
      <c r="J180" s="69">
        <v>0.16297471999999999</v>
      </c>
      <c r="K180" s="70">
        <v>-0.36922549999999998</v>
      </c>
      <c r="L180" s="70">
        <v>-0.94982339999999998</v>
      </c>
      <c r="M180" s="70">
        <v>-0.18164738999999999</v>
      </c>
      <c r="N180" s="70">
        <f t="shared" si="7"/>
        <v>-0.50023209666666657</v>
      </c>
      <c r="O180" s="71" t="s">
        <v>394</v>
      </c>
    </row>
    <row r="181" spans="1:15" s="57" customFormat="1" ht="25.5">
      <c r="A181" s="68" t="s">
        <v>395</v>
      </c>
      <c r="B181" s="68" t="s">
        <v>396</v>
      </c>
      <c r="C181" s="69">
        <v>0.15951460000000001</v>
      </c>
      <c r="D181" s="69">
        <v>9.974537E-2</v>
      </c>
      <c r="E181" s="70">
        <v>5.9720065000000003E-2</v>
      </c>
      <c r="F181" s="70">
        <v>7.5539540000000002E-2</v>
      </c>
      <c r="G181" s="70">
        <v>0.17169846999999999</v>
      </c>
      <c r="H181" s="70">
        <f t="shared" si="6"/>
        <v>0.10231935833333333</v>
      </c>
      <c r="I181" s="69">
        <v>0.29409999999999997</v>
      </c>
      <c r="J181" s="69">
        <v>0.209921</v>
      </c>
      <c r="K181" s="70">
        <v>-0.10569197</v>
      </c>
      <c r="L181" s="70">
        <v>-0.36528211999999999</v>
      </c>
      <c r="M181" s="70">
        <v>-5.4773370000000002E-2</v>
      </c>
      <c r="N181" s="70">
        <f t="shared" si="7"/>
        <v>-0.17524915333333335</v>
      </c>
      <c r="O181" s="71" t="s">
        <v>397</v>
      </c>
    </row>
    <row r="182" spans="1:15" s="57" customFormat="1" ht="25.5">
      <c r="A182" s="68" t="s">
        <v>398</v>
      </c>
      <c r="B182" s="68" t="s">
        <v>399</v>
      </c>
      <c r="C182" s="69">
        <v>0.10081171999999999</v>
      </c>
      <c r="D182" s="69">
        <v>4.6482846000000001E-2</v>
      </c>
      <c r="E182" s="70">
        <v>-8.1494300000000006E-2</v>
      </c>
      <c r="F182" s="70">
        <v>-3.7789362999999999E-2</v>
      </c>
      <c r="G182" s="70">
        <v>-5.2820305999999997E-2</v>
      </c>
      <c r="H182" s="70">
        <f t="shared" si="6"/>
        <v>-5.7367989666666674E-2</v>
      </c>
      <c r="I182" s="69">
        <v>0.14180000000000001</v>
      </c>
      <c r="J182" s="69">
        <v>5.1885318E-2</v>
      </c>
      <c r="K182" s="70">
        <v>-0.18689162000000001</v>
      </c>
      <c r="L182" s="70">
        <v>-0.39910400000000001</v>
      </c>
      <c r="M182" s="70">
        <v>-0.23142725</v>
      </c>
      <c r="N182" s="70">
        <f t="shared" si="7"/>
        <v>-0.27247429000000001</v>
      </c>
      <c r="O182" s="71" t="s">
        <v>400</v>
      </c>
    </row>
    <row r="183" spans="1:15" s="57" customFormat="1" ht="25.5">
      <c r="A183" s="68" t="s">
        <v>401</v>
      </c>
      <c r="B183" s="68" t="s">
        <v>402</v>
      </c>
      <c r="C183" s="69">
        <v>6.2800110000000006E-2</v>
      </c>
      <c r="D183" s="69">
        <v>1.5114063E-2</v>
      </c>
      <c r="E183" s="70">
        <v>-0.17541023</v>
      </c>
      <c r="F183" s="70">
        <v>-0.1393614</v>
      </c>
      <c r="G183" s="70">
        <v>-0.114140466</v>
      </c>
      <c r="H183" s="70">
        <f t="shared" si="6"/>
        <v>-0.14297069866666665</v>
      </c>
      <c r="I183" s="69">
        <v>0.27610000000000001</v>
      </c>
      <c r="J183" s="69">
        <v>0.19118984</v>
      </c>
      <c r="K183" s="70">
        <v>-0.27932069999999998</v>
      </c>
      <c r="L183" s="70">
        <v>-0.98103136000000002</v>
      </c>
      <c r="M183" s="70">
        <v>-0.19428533000000001</v>
      </c>
      <c r="N183" s="70">
        <f t="shared" si="7"/>
        <v>-0.48487912999999999</v>
      </c>
      <c r="O183" s="71" t="s">
        <v>394</v>
      </c>
    </row>
    <row r="184" spans="1:15" s="57" customFormat="1" ht="12.75">
      <c r="A184" s="68" t="s">
        <v>403</v>
      </c>
      <c r="B184" s="68" t="s">
        <v>404</v>
      </c>
      <c r="C184" s="69">
        <v>0.52790360000000003</v>
      </c>
      <c r="D184" s="69">
        <v>0.46560645000000001</v>
      </c>
      <c r="E184" s="70">
        <v>-0.13513367000000001</v>
      </c>
      <c r="F184" s="70">
        <v>-0.11859697</v>
      </c>
      <c r="G184" s="70">
        <v>7.3828740000000004E-2</v>
      </c>
      <c r="H184" s="70">
        <f t="shared" si="6"/>
        <v>-5.9967300000000001E-2</v>
      </c>
      <c r="I184" s="69">
        <v>0.4869</v>
      </c>
      <c r="J184" s="69">
        <v>0.40912914</v>
      </c>
      <c r="K184" s="70">
        <v>0.23307984000000001</v>
      </c>
      <c r="L184" s="70">
        <v>-9.7650559999999997E-2</v>
      </c>
      <c r="M184" s="70">
        <v>0.18523598999999999</v>
      </c>
      <c r="N184" s="70">
        <f t="shared" si="7"/>
        <v>0.10688842333333333</v>
      </c>
      <c r="O184" s="71" t="s">
        <v>405</v>
      </c>
    </row>
    <row r="185" spans="1:15" s="57" customFormat="1" ht="12.75">
      <c r="A185" s="68" t="s">
        <v>406</v>
      </c>
      <c r="B185" s="68" t="s">
        <v>407</v>
      </c>
      <c r="C185" s="69">
        <v>0.14299302999999999</v>
      </c>
      <c r="D185" s="69">
        <v>8.4844929999999999E-2</v>
      </c>
      <c r="E185" s="70">
        <v>-0.12838169999999999</v>
      </c>
      <c r="F185" s="70">
        <v>-0.37473773999999999</v>
      </c>
      <c r="G185" s="70">
        <v>-0.20091338</v>
      </c>
      <c r="H185" s="70">
        <f t="shared" si="6"/>
        <v>-0.23467760666666668</v>
      </c>
      <c r="I185" s="69">
        <v>0.13009999999999999</v>
      </c>
      <c r="J185" s="69">
        <v>3.8929644999999999E-2</v>
      </c>
      <c r="K185" s="70">
        <v>-0.59892650000000003</v>
      </c>
      <c r="L185" s="70">
        <v>-0.68985459999999998</v>
      </c>
      <c r="M185" s="70">
        <v>-0.32575696999999998</v>
      </c>
      <c r="N185" s="70">
        <f t="shared" si="7"/>
        <v>-0.53817935666666672</v>
      </c>
      <c r="O185" s="71" t="s">
        <v>408</v>
      </c>
    </row>
    <row r="186" spans="1:15" s="57" customFormat="1" ht="38.25">
      <c r="A186" s="68" t="s">
        <v>409</v>
      </c>
      <c r="B186" s="68" t="s">
        <v>410</v>
      </c>
      <c r="C186" s="69">
        <v>6.4883864999999999E-2</v>
      </c>
      <c r="D186" s="69">
        <v>1.6748059999999999E-2</v>
      </c>
      <c r="E186" s="70">
        <v>-0.19950302</v>
      </c>
      <c r="F186" s="70">
        <v>-0.18407069000000001</v>
      </c>
      <c r="G186" s="70">
        <v>-0.12630846000000001</v>
      </c>
      <c r="H186" s="70">
        <f t="shared" si="6"/>
        <v>-0.16996072333333334</v>
      </c>
      <c r="I186" s="69">
        <v>0.1074</v>
      </c>
      <c r="J186" s="69">
        <v>1.6249504000000001E-2</v>
      </c>
      <c r="K186" s="70">
        <v>-0.11624345</v>
      </c>
      <c r="L186" s="70">
        <v>-0.13458821000000001</v>
      </c>
      <c r="M186" s="70">
        <v>-0.1784945</v>
      </c>
      <c r="N186" s="70">
        <f t="shared" si="7"/>
        <v>-0.14310871999999999</v>
      </c>
      <c r="O186" s="71" t="s">
        <v>411</v>
      </c>
    </row>
    <row r="187" spans="1:15" s="57" customFormat="1" ht="25.5">
      <c r="A187" s="68" t="s">
        <v>412</v>
      </c>
      <c r="B187" s="68" t="s">
        <v>413</v>
      </c>
      <c r="C187" s="69">
        <v>0.32257497000000002</v>
      </c>
      <c r="D187" s="69">
        <v>0.25739905000000002</v>
      </c>
      <c r="E187" s="70">
        <v>-0.12997052000000001</v>
      </c>
      <c r="F187" s="70">
        <v>-0.49383068000000002</v>
      </c>
      <c r="G187" s="70">
        <v>-3.4502980000000003E-2</v>
      </c>
      <c r="H187" s="70">
        <f t="shared" si="6"/>
        <v>-0.21943472666666666</v>
      </c>
      <c r="I187" s="69"/>
      <c r="J187" s="69">
        <v>6.8439150000000004E-2</v>
      </c>
      <c r="K187" s="70">
        <v>-0.79911670000000001</v>
      </c>
      <c r="L187" s="70">
        <v>-1.1584030000000001</v>
      </c>
      <c r="M187" s="70">
        <v>-0.40559430000000002</v>
      </c>
      <c r="N187" s="70">
        <f t="shared" si="7"/>
        <v>-0.78770466666666683</v>
      </c>
      <c r="O187" s="71" t="s">
        <v>388</v>
      </c>
    </row>
    <row r="188" spans="1:15" s="57" customFormat="1" ht="12.75">
      <c r="A188" s="68" t="s">
        <v>414</v>
      </c>
      <c r="B188" s="68" t="s">
        <v>415</v>
      </c>
      <c r="C188" s="69">
        <v>0.10019612999999999</v>
      </c>
      <c r="D188" s="69">
        <v>4.5981451999999999E-2</v>
      </c>
      <c r="E188" s="70">
        <v>-0.27421844000000001</v>
      </c>
      <c r="F188" s="70">
        <v>-0.23947911</v>
      </c>
      <c r="G188" s="70">
        <v>-0.11944006</v>
      </c>
      <c r="H188" s="70">
        <f t="shared" si="6"/>
        <v>-0.21104587</v>
      </c>
      <c r="I188" s="69">
        <v>0.79590000000000005</v>
      </c>
      <c r="J188" s="69">
        <v>0.75116885</v>
      </c>
      <c r="K188" s="70">
        <v>0.10280710999999999</v>
      </c>
      <c r="L188" s="70">
        <v>-0.16580010000000001</v>
      </c>
      <c r="M188" s="70">
        <v>0.17632765</v>
      </c>
      <c r="N188" s="70">
        <f t="shared" si="7"/>
        <v>3.7778219999999994E-2</v>
      </c>
      <c r="O188" s="71" t="s">
        <v>51</v>
      </c>
    </row>
    <row r="189" spans="1:15" s="57" customFormat="1" ht="12.75">
      <c r="A189" s="68" t="s">
        <v>416</v>
      </c>
      <c r="B189" s="68" t="s">
        <v>417</v>
      </c>
      <c r="C189" s="69"/>
      <c r="D189" s="69"/>
      <c r="E189" s="70"/>
      <c r="F189" s="70"/>
      <c r="G189" s="70"/>
      <c r="H189" s="70"/>
      <c r="I189" s="69"/>
      <c r="J189" s="69"/>
      <c r="K189" s="70"/>
      <c r="L189" s="70"/>
      <c r="M189" s="70"/>
      <c r="N189" s="70"/>
      <c r="O189" s="71"/>
    </row>
    <row r="190" spans="1:15" s="57" customFormat="1" ht="12.75">
      <c r="A190" s="68" t="s">
        <v>418</v>
      </c>
      <c r="B190" s="68" t="s">
        <v>419</v>
      </c>
      <c r="C190" s="69">
        <v>8.7773359999999995E-2</v>
      </c>
      <c r="D190" s="69">
        <v>3.5541586999999999E-2</v>
      </c>
      <c r="E190" s="70">
        <v>0.7492008</v>
      </c>
      <c r="F190" s="70">
        <v>0.97428703000000005</v>
      </c>
      <c r="G190" s="70">
        <v>0.48162073</v>
      </c>
      <c r="H190" s="70">
        <f t="shared" si="6"/>
        <v>0.7350361866666667</v>
      </c>
      <c r="I190" s="69">
        <v>0.13270000000000001</v>
      </c>
      <c r="J190" s="69">
        <v>4.1620961999999997E-2</v>
      </c>
      <c r="K190" s="70">
        <v>0.74090195000000003</v>
      </c>
      <c r="L190" s="70">
        <v>0.38143336999999999</v>
      </c>
      <c r="M190" s="70">
        <v>0.4488279</v>
      </c>
      <c r="N190" s="70">
        <f t="shared" si="7"/>
        <v>0.52372107333333329</v>
      </c>
      <c r="O190" s="71" t="s">
        <v>420</v>
      </c>
    </row>
    <row r="191" spans="1:15" s="57" customFormat="1" ht="12.75">
      <c r="A191" s="68" t="s">
        <v>421</v>
      </c>
      <c r="B191" s="68" t="s">
        <v>422</v>
      </c>
      <c r="C191" s="69"/>
      <c r="D191" s="69">
        <v>5.3493529999999997E-2</v>
      </c>
      <c r="E191" s="70">
        <v>-1.5124029000000001</v>
      </c>
      <c r="F191" s="70">
        <v>-0.62863400000000003</v>
      </c>
      <c r="G191" s="70">
        <v>-1.0369166999999999</v>
      </c>
      <c r="H191" s="70">
        <f t="shared" si="6"/>
        <v>-1.0593178666666667</v>
      </c>
      <c r="I191" s="69">
        <v>0.1023</v>
      </c>
      <c r="J191" s="69">
        <v>1.2261731E-2</v>
      </c>
      <c r="K191" s="70">
        <v>-0.75350669999999997</v>
      </c>
      <c r="L191" s="70">
        <v>-0.93723493999999996</v>
      </c>
      <c r="M191" s="70">
        <v>-0.63923070000000004</v>
      </c>
      <c r="N191" s="70">
        <f t="shared" si="7"/>
        <v>-0.77665744666666658</v>
      </c>
      <c r="O191" s="71" t="s">
        <v>17</v>
      </c>
    </row>
    <row r="192" spans="1:15" s="57" customFormat="1" ht="12.75">
      <c r="A192" s="68" t="s">
        <v>423</v>
      </c>
      <c r="B192" s="68" t="s">
        <v>424</v>
      </c>
      <c r="C192" s="69">
        <v>6.2154226E-2</v>
      </c>
      <c r="D192" s="69">
        <v>1.4555789E-2</v>
      </c>
      <c r="E192" s="70">
        <v>-0.42927024000000003</v>
      </c>
      <c r="F192" s="70">
        <v>-0.66135025000000003</v>
      </c>
      <c r="G192" s="70">
        <v>-0.5753722</v>
      </c>
      <c r="H192" s="70">
        <f t="shared" si="6"/>
        <v>-0.55533089666666668</v>
      </c>
      <c r="I192" s="69">
        <v>0.10730000000000001</v>
      </c>
      <c r="J192" s="69">
        <v>1.6093449999999999E-2</v>
      </c>
      <c r="K192" s="70">
        <v>-0.50823580000000002</v>
      </c>
      <c r="L192" s="70">
        <v>-0.516038</v>
      </c>
      <c r="M192" s="70">
        <v>-0.33740702</v>
      </c>
      <c r="N192" s="70">
        <f t="shared" si="7"/>
        <v>-0.45389360666666673</v>
      </c>
      <c r="O192" s="71" t="s">
        <v>425</v>
      </c>
    </row>
    <row r="193" spans="1:15" s="57" customFormat="1" ht="12.75">
      <c r="A193" s="68" t="s">
        <v>426</v>
      </c>
      <c r="B193" s="68"/>
      <c r="C193" s="69"/>
      <c r="D193" s="69"/>
      <c r="E193" s="70"/>
      <c r="F193" s="70"/>
      <c r="G193" s="70"/>
      <c r="H193" s="70"/>
      <c r="I193" s="69"/>
      <c r="J193" s="69"/>
      <c r="K193" s="70"/>
      <c r="L193" s="70"/>
      <c r="M193" s="70"/>
      <c r="N193" s="70"/>
      <c r="O193" s="71"/>
    </row>
    <row r="194" spans="1:15" s="57" customFormat="1" ht="12.75">
      <c r="A194" s="68" t="s">
        <v>427</v>
      </c>
      <c r="B194" s="68" t="s">
        <v>428</v>
      </c>
      <c r="C194" s="69"/>
      <c r="D194" s="69">
        <v>1.7292887000000001E-3</v>
      </c>
      <c r="E194" s="70">
        <v>-1.2230897000000001</v>
      </c>
      <c r="F194" s="70">
        <v>-1.0850043</v>
      </c>
      <c r="G194" s="70">
        <v>-1.0792602</v>
      </c>
      <c r="H194" s="70">
        <f t="shared" ref="H194:H257" si="8">AVERAGE(E194:G194)</f>
        <v>-1.1291180666666667</v>
      </c>
      <c r="I194" s="69">
        <v>0.25440000000000002</v>
      </c>
      <c r="J194" s="69">
        <v>0.16908324</v>
      </c>
      <c r="K194" s="70">
        <v>-3.1794650000000001E-2</v>
      </c>
      <c r="L194" s="70">
        <v>-0.83986419999999995</v>
      </c>
      <c r="M194" s="70">
        <v>-0.88803387</v>
      </c>
      <c r="N194" s="70">
        <f t="shared" ref="N194:N257" si="9">AVERAGE(K194:M194)</f>
        <v>-0.58656423999999996</v>
      </c>
      <c r="O194" s="71" t="s">
        <v>163</v>
      </c>
    </row>
    <row r="195" spans="1:15" s="57" customFormat="1" ht="12.75">
      <c r="A195" s="73" t="s">
        <v>429</v>
      </c>
      <c r="B195" s="68"/>
      <c r="C195" s="69"/>
      <c r="D195" s="69"/>
      <c r="E195" s="70"/>
      <c r="F195" s="70"/>
      <c r="G195" s="70"/>
      <c r="H195" s="70"/>
      <c r="I195" s="69"/>
      <c r="J195" s="69"/>
      <c r="K195" s="70"/>
      <c r="L195" s="70"/>
      <c r="M195" s="70"/>
      <c r="N195" s="70"/>
      <c r="O195" s="71"/>
    </row>
    <row r="196" spans="1:15" s="57" customFormat="1" ht="25.5">
      <c r="A196" s="68" t="s">
        <v>430</v>
      </c>
      <c r="B196" s="68" t="s">
        <v>431</v>
      </c>
      <c r="C196" s="69">
        <v>6.5672754999999999E-2</v>
      </c>
      <c r="D196" s="69">
        <v>1.7459227000000001E-2</v>
      </c>
      <c r="E196" s="70">
        <v>0.23873462000000001</v>
      </c>
      <c r="F196" s="70">
        <v>0.3571725</v>
      </c>
      <c r="G196" s="70">
        <v>0.24993761</v>
      </c>
      <c r="H196" s="70">
        <f t="shared" si="8"/>
        <v>0.28194824333333335</v>
      </c>
      <c r="I196" s="69">
        <v>0.12820000000000001</v>
      </c>
      <c r="J196" s="69">
        <v>3.6674418E-2</v>
      </c>
      <c r="K196" s="70">
        <v>0.74879359999999995</v>
      </c>
      <c r="L196" s="70">
        <v>0.39828962000000001</v>
      </c>
      <c r="M196" s="70">
        <v>0.81167509999999998</v>
      </c>
      <c r="N196" s="70">
        <f t="shared" si="9"/>
        <v>0.65291943999999991</v>
      </c>
      <c r="O196" s="71" t="s">
        <v>432</v>
      </c>
    </row>
    <row r="197" spans="1:15" s="57" customFormat="1" ht="12.75">
      <c r="A197" s="68" t="s">
        <v>433</v>
      </c>
      <c r="B197" s="68" t="s">
        <v>434</v>
      </c>
      <c r="C197" s="69">
        <v>0.44785367999999998</v>
      </c>
      <c r="D197" s="69">
        <v>0.38289719999999999</v>
      </c>
      <c r="E197" s="70">
        <v>-0.71074545</v>
      </c>
      <c r="F197" s="70">
        <v>-2.3402924999999999</v>
      </c>
      <c r="G197" s="70">
        <v>0.40176024999999999</v>
      </c>
      <c r="H197" s="70">
        <f t="shared" si="8"/>
        <v>-0.88309256666666658</v>
      </c>
      <c r="I197" s="69"/>
      <c r="J197" s="69">
        <v>0.34715532999999998</v>
      </c>
      <c r="K197" s="70">
        <v>-1.8094049000000001</v>
      </c>
      <c r="L197" s="70">
        <v>-1.1195588000000001</v>
      </c>
      <c r="M197" s="70">
        <v>0.46596193000000002</v>
      </c>
      <c r="N197" s="70">
        <f t="shared" si="9"/>
        <v>-0.82100059000000003</v>
      </c>
      <c r="O197" s="71" t="s">
        <v>435</v>
      </c>
    </row>
    <row r="198" spans="1:15" s="57" customFormat="1" ht="25.5">
      <c r="A198" s="68" t="s">
        <v>436</v>
      </c>
      <c r="B198" s="68" t="s">
        <v>437</v>
      </c>
      <c r="C198" s="69">
        <v>0.87949290000000002</v>
      </c>
      <c r="D198" s="69">
        <v>0.85445479999999996</v>
      </c>
      <c r="E198" s="70">
        <v>8.9487979999999995E-2</v>
      </c>
      <c r="F198" s="70">
        <v>-0.36579850000000003</v>
      </c>
      <c r="G198" s="70">
        <v>0.41817494999999999</v>
      </c>
      <c r="H198" s="70">
        <f t="shared" si="8"/>
        <v>4.7288143333333331E-2</v>
      </c>
      <c r="I198" s="69"/>
      <c r="J198" s="69">
        <v>0.56881623999999997</v>
      </c>
      <c r="K198" s="70">
        <v>-0.47404426</v>
      </c>
      <c r="L198" s="70">
        <v>-0.20602487</v>
      </c>
      <c r="M198" s="70">
        <v>0.25095426999999998</v>
      </c>
      <c r="N198" s="70">
        <f t="shared" si="9"/>
        <v>-0.14303828666666668</v>
      </c>
      <c r="O198" s="71" t="s">
        <v>438</v>
      </c>
    </row>
    <row r="199" spans="1:15" s="57" customFormat="1" ht="12.75">
      <c r="A199" s="68" t="s">
        <v>439</v>
      </c>
      <c r="B199" s="68" t="s">
        <v>440</v>
      </c>
      <c r="C199" s="69"/>
      <c r="D199" s="69"/>
      <c r="E199" s="70"/>
      <c r="F199" s="70"/>
      <c r="G199" s="70"/>
      <c r="H199" s="70"/>
      <c r="I199" s="69"/>
      <c r="J199" s="69"/>
      <c r="K199" s="70"/>
      <c r="L199" s="70"/>
      <c r="M199" s="70"/>
      <c r="N199" s="70"/>
      <c r="O199" s="71"/>
    </row>
    <row r="200" spans="1:15" s="57" customFormat="1" ht="12.75">
      <c r="A200" s="68" t="s">
        <v>441</v>
      </c>
      <c r="B200" s="68" t="s">
        <v>442</v>
      </c>
      <c r="C200" s="69">
        <v>0.73588940000000003</v>
      </c>
      <c r="D200" s="69">
        <v>0.69081550000000003</v>
      </c>
      <c r="E200" s="70">
        <v>-0.2920642</v>
      </c>
      <c r="F200" s="70">
        <v>0.20631745000000001</v>
      </c>
      <c r="G200" s="70">
        <v>-0.115488954</v>
      </c>
      <c r="H200" s="70">
        <f t="shared" si="8"/>
        <v>-6.7078567999999991E-2</v>
      </c>
      <c r="I200" s="69">
        <v>0.161</v>
      </c>
      <c r="J200" s="69">
        <v>7.3869859999999996E-2</v>
      </c>
      <c r="K200" s="70">
        <v>-0.84843636</v>
      </c>
      <c r="L200" s="70">
        <v>-1.1612910999999999</v>
      </c>
      <c r="M200" s="70">
        <v>-0.37406244999999999</v>
      </c>
      <c r="N200" s="70">
        <f t="shared" si="9"/>
        <v>-0.79459663666666647</v>
      </c>
      <c r="O200" s="71" t="s">
        <v>443</v>
      </c>
    </row>
    <row r="201" spans="1:15" s="57" customFormat="1" ht="12.75">
      <c r="A201" s="68" t="s">
        <v>444</v>
      </c>
      <c r="B201" s="68" t="s">
        <v>445</v>
      </c>
      <c r="C201" s="69"/>
      <c r="D201" s="69">
        <v>0.59073215999999995</v>
      </c>
      <c r="E201" s="70">
        <v>-0.63365525</v>
      </c>
      <c r="F201" s="70">
        <v>-0.35779436999999997</v>
      </c>
      <c r="G201" s="70">
        <v>0.40209647999999998</v>
      </c>
      <c r="H201" s="70">
        <f t="shared" si="8"/>
        <v>-0.19645104666666668</v>
      </c>
      <c r="I201" s="69"/>
      <c r="J201" s="69">
        <v>0.73069846999999999</v>
      </c>
      <c r="K201" s="70">
        <v>-0.20102022999999999</v>
      </c>
      <c r="L201" s="70">
        <v>-0.20854871999999999</v>
      </c>
      <c r="M201" s="70">
        <v>0.81146160000000001</v>
      </c>
      <c r="N201" s="70">
        <f t="shared" si="9"/>
        <v>0.13396421666666666</v>
      </c>
      <c r="O201" s="71" t="s">
        <v>446</v>
      </c>
    </row>
    <row r="202" spans="1:15" s="57" customFormat="1" ht="12.75">
      <c r="A202" s="68" t="s">
        <v>447</v>
      </c>
      <c r="B202" s="68" t="s">
        <v>448</v>
      </c>
      <c r="C202" s="69">
        <v>7.1062559999999997E-2</v>
      </c>
      <c r="D202" s="69">
        <v>2.1844966E-2</v>
      </c>
      <c r="E202" s="70">
        <v>-6.4066849999999995E-2</v>
      </c>
      <c r="F202" s="70">
        <v>-6.1823799999999998E-2</v>
      </c>
      <c r="G202" s="70">
        <v>-9.6274330000000005E-2</v>
      </c>
      <c r="H202" s="70">
        <f t="shared" si="8"/>
        <v>-7.4054993333333333E-2</v>
      </c>
      <c r="I202" s="69">
        <v>0.63239999999999996</v>
      </c>
      <c r="J202" s="69">
        <v>0.56510395000000002</v>
      </c>
      <c r="K202" s="70">
        <v>-4.8672773000000003E-2</v>
      </c>
      <c r="L202" s="70">
        <v>2.2722191999999999E-2</v>
      </c>
      <c r="M202" s="70">
        <v>0.13631826999999999</v>
      </c>
      <c r="N202" s="70">
        <f t="shared" si="9"/>
        <v>3.6789229666666666E-2</v>
      </c>
      <c r="O202" s="71" t="s">
        <v>449</v>
      </c>
    </row>
    <row r="203" spans="1:15" s="57" customFormat="1" ht="12.75">
      <c r="A203" s="68" t="s">
        <v>450</v>
      </c>
      <c r="B203" s="68" t="s">
        <v>451</v>
      </c>
      <c r="C203" s="69"/>
      <c r="D203" s="69">
        <v>0.26380880000000001</v>
      </c>
      <c r="E203" s="70">
        <v>-0.24591294999999999</v>
      </c>
      <c r="F203" s="70">
        <v>7.4244439999999997E-3</v>
      </c>
      <c r="G203" s="70">
        <v>-0.66174257000000003</v>
      </c>
      <c r="H203" s="70">
        <f t="shared" si="8"/>
        <v>-0.30007702533333336</v>
      </c>
      <c r="I203" s="69">
        <v>0.63429999999999997</v>
      </c>
      <c r="J203" s="69">
        <v>0.56730323999999999</v>
      </c>
      <c r="K203" s="70">
        <v>-0.26642987000000001</v>
      </c>
      <c r="L203" s="70">
        <v>0.19373799999999999</v>
      </c>
      <c r="M203" s="70">
        <v>-0.22723399</v>
      </c>
      <c r="N203" s="70">
        <f t="shared" si="9"/>
        <v>-9.9975286666666663E-2</v>
      </c>
      <c r="O203" s="71" t="s">
        <v>452</v>
      </c>
    </row>
    <row r="204" spans="1:15" s="57" customFormat="1" ht="12.75">
      <c r="A204" s="68" t="s">
        <v>453</v>
      </c>
      <c r="B204" s="68" t="s">
        <v>454</v>
      </c>
      <c r="C204" s="69">
        <v>0.76611810000000002</v>
      </c>
      <c r="D204" s="69">
        <v>0.72434235000000002</v>
      </c>
      <c r="E204" s="70">
        <v>-3.8280424E-2</v>
      </c>
      <c r="F204" s="70">
        <v>0.12187574</v>
      </c>
      <c r="G204" s="70">
        <v>-2.1726655000000001E-2</v>
      </c>
      <c r="H204" s="70">
        <f t="shared" si="8"/>
        <v>2.0622887000000003E-2</v>
      </c>
      <c r="I204" s="69">
        <v>0.68510000000000004</v>
      </c>
      <c r="J204" s="69">
        <v>0.62349224000000003</v>
      </c>
      <c r="K204" s="70">
        <v>0.19468878000000001</v>
      </c>
      <c r="L204" s="70">
        <v>5.8799683999999998E-2</v>
      </c>
      <c r="M204" s="70">
        <v>-0.77771380000000001</v>
      </c>
      <c r="N204" s="70">
        <f t="shared" si="9"/>
        <v>-0.17474177866666665</v>
      </c>
      <c r="O204" s="71" t="s">
        <v>126</v>
      </c>
    </row>
    <row r="205" spans="1:15" s="57" customFormat="1" ht="12.75">
      <c r="A205" s="68" t="s">
        <v>455</v>
      </c>
      <c r="B205" s="68" t="s">
        <v>456</v>
      </c>
      <c r="C205" s="69"/>
      <c r="D205" s="69">
        <v>1.5528323E-2</v>
      </c>
      <c r="E205" s="70">
        <v>-0.39214426000000002</v>
      </c>
      <c r="F205" s="70">
        <v>-0.26007643000000003</v>
      </c>
      <c r="G205" s="70">
        <v>-0.29273167</v>
      </c>
      <c r="H205" s="70">
        <f t="shared" si="8"/>
        <v>-0.31498412000000003</v>
      </c>
      <c r="I205" s="69">
        <v>0.23169999999999999</v>
      </c>
      <c r="J205" s="69">
        <v>0.14644567999999999</v>
      </c>
      <c r="K205" s="70">
        <v>-4.5864139999999998E-2</v>
      </c>
      <c r="L205" s="70">
        <v>-0.39330379999999998</v>
      </c>
      <c r="M205" s="70">
        <v>-0.2663259</v>
      </c>
      <c r="N205" s="70">
        <f t="shared" si="9"/>
        <v>-0.2351646133333333</v>
      </c>
      <c r="O205" s="71" t="s">
        <v>443</v>
      </c>
    </row>
    <row r="206" spans="1:15" s="57" customFormat="1" ht="12.75">
      <c r="A206" s="68" t="s">
        <v>457</v>
      </c>
      <c r="B206" s="68" t="s">
        <v>458</v>
      </c>
      <c r="C206" s="69"/>
      <c r="D206" s="69">
        <v>0.47389880000000001</v>
      </c>
      <c r="E206" s="70">
        <v>0.20995589000000001</v>
      </c>
      <c r="F206" s="70">
        <v>-0.16408375</v>
      </c>
      <c r="G206" s="70">
        <v>0.3685427</v>
      </c>
      <c r="H206" s="70">
        <f t="shared" si="8"/>
        <v>0.13813828</v>
      </c>
      <c r="I206" s="69"/>
      <c r="J206" s="69">
        <v>0.82504325999999995</v>
      </c>
      <c r="K206" s="70">
        <v>-0.41828966000000001</v>
      </c>
      <c r="L206" s="70">
        <v>0.92764336000000003</v>
      </c>
      <c r="M206" s="70">
        <v>-0.9263557</v>
      </c>
      <c r="N206" s="70">
        <f t="shared" si="9"/>
        <v>-0.13900066666666666</v>
      </c>
      <c r="O206" s="71" t="s">
        <v>459</v>
      </c>
    </row>
    <row r="207" spans="1:15" s="57" customFormat="1" ht="12.75">
      <c r="A207" s="68" t="s">
        <v>460</v>
      </c>
      <c r="B207" s="68" t="s">
        <v>461</v>
      </c>
      <c r="C207" s="69">
        <v>4.4331849999999999E-2</v>
      </c>
      <c r="D207" s="69">
        <v>2.7631140000000001E-3</v>
      </c>
      <c r="E207" s="70">
        <v>0.25231936999999999</v>
      </c>
      <c r="F207" s="70">
        <v>0.25211909999999998</v>
      </c>
      <c r="G207" s="70">
        <v>0.21435737999999999</v>
      </c>
      <c r="H207" s="70">
        <f t="shared" si="8"/>
        <v>0.23959861666666668</v>
      </c>
      <c r="I207" s="69">
        <v>0.34670000000000001</v>
      </c>
      <c r="J207" s="69">
        <v>0.26413609999999998</v>
      </c>
      <c r="K207" s="70">
        <v>0.59414389999999995</v>
      </c>
      <c r="L207" s="70">
        <v>-0.11572456</v>
      </c>
      <c r="M207" s="70">
        <v>0.74859330000000002</v>
      </c>
      <c r="N207" s="70">
        <f t="shared" si="9"/>
        <v>0.40900421333333331</v>
      </c>
      <c r="O207" s="71" t="s">
        <v>462</v>
      </c>
    </row>
    <row r="208" spans="1:15" s="57" customFormat="1" ht="12.75">
      <c r="A208" s="68" t="s">
        <v>463</v>
      </c>
      <c r="B208" s="68" t="s">
        <v>464</v>
      </c>
      <c r="C208" s="69">
        <v>8.7940164000000001E-2</v>
      </c>
      <c r="D208" s="69">
        <v>3.5669190000000003E-2</v>
      </c>
      <c r="E208" s="70">
        <v>-0.17094799999999999</v>
      </c>
      <c r="F208" s="70">
        <v>-0.18205170000000001</v>
      </c>
      <c r="G208" s="70">
        <v>-0.30357372999999999</v>
      </c>
      <c r="H208" s="70">
        <f t="shared" si="8"/>
        <v>-0.21885781000000001</v>
      </c>
      <c r="I208" s="69">
        <v>0.62509999999999999</v>
      </c>
      <c r="J208" s="69">
        <v>0.55708159999999995</v>
      </c>
      <c r="K208" s="70">
        <v>-0.26588817999999997</v>
      </c>
      <c r="L208" s="70">
        <v>-0.11245639</v>
      </c>
      <c r="M208" s="70">
        <v>0.13413422999999999</v>
      </c>
      <c r="N208" s="70">
        <f t="shared" si="9"/>
        <v>-8.1403446666666671E-2</v>
      </c>
      <c r="O208" s="71" t="s">
        <v>465</v>
      </c>
    </row>
    <row r="209" spans="1:15" s="57" customFormat="1" ht="25.5">
      <c r="A209" s="68" t="s">
        <v>466</v>
      </c>
      <c r="B209" s="68" t="s">
        <v>467</v>
      </c>
      <c r="C209" s="69">
        <v>4.1428130000000001E-2</v>
      </c>
      <c r="D209" s="69">
        <v>1.7020975E-3</v>
      </c>
      <c r="E209" s="70">
        <v>3.1235225</v>
      </c>
      <c r="F209" s="70">
        <v>3.138099</v>
      </c>
      <c r="G209" s="70">
        <v>3.5353180000000002</v>
      </c>
      <c r="H209" s="70">
        <f t="shared" si="8"/>
        <v>3.2656465000000003</v>
      </c>
      <c r="I209" s="69">
        <v>0.1079</v>
      </c>
      <c r="J209" s="69">
        <v>1.646651E-2</v>
      </c>
      <c r="K209" s="70">
        <v>3.8024770000000001</v>
      </c>
      <c r="L209" s="70">
        <v>4.3986080000000003</v>
      </c>
      <c r="M209" s="70">
        <v>2.7715955000000001</v>
      </c>
      <c r="N209" s="70">
        <f t="shared" si="9"/>
        <v>3.6575601666666668</v>
      </c>
      <c r="O209" s="71" t="s">
        <v>432</v>
      </c>
    </row>
    <row r="210" spans="1:15" s="57" customFormat="1" ht="25.5">
      <c r="A210" s="68" t="s">
        <v>468</v>
      </c>
      <c r="B210" s="68" t="s">
        <v>469</v>
      </c>
      <c r="C210" s="69">
        <v>5.0325679999999998E-2</v>
      </c>
      <c r="D210" s="69">
        <v>6.4708580000000003E-3</v>
      </c>
      <c r="E210" s="70">
        <v>4.3949822999999997</v>
      </c>
      <c r="F210" s="70">
        <v>3.5328210000000002</v>
      </c>
      <c r="G210" s="70">
        <v>4.6545342999999999</v>
      </c>
      <c r="H210" s="70">
        <f t="shared" si="8"/>
        <v>4.1941125333333327</v>
      </c>
      <c r="I210" s="69">
        <v>7.6799999999999993E-2</v>
      </c>
      <c r="J210" s="69">
        <v>1.2318473E-3</v>
      </c>
      <c r="K210" s="70">
        <v>5.594951</v>
      </c>
      <c r="L210" s="70">
        <v>5.1635980000000004</v>
      </c>
      <c r="M210" s="70">
        <v>4.9720430000000002</v>
      </c>
      <c r="N210" s="70">
        <f t="shared" si="9"/>
        <v>5.2435306666666675</v>
      </c>
      <c r="O210" s="71" t="s">
        <v>432</v>
      </c>
    </row>
    <row r="211" spans="1:15" s="57" customFormat="1" ht="12.75">
      <c r="A211" s="68" t="s">
        <v>470</v>
      </c>
      <c r="B211" s="68" t="s">
        <v>471</v>
      </c>
      <c r="C211" s="69">
        <v>7.8264650000000005E-2</v>
      </c>
      <c r="D211" s="69">
        <v>2.776524E-2</v>
      </c>
      <c r="E211" s="70">
        <v>-0.38348112000000001</v>
      </c>
      <c r="F211" s="70">
        <v>-0.58375270000000001</v>
      </c>
      <c r="G211" s="70">
        <v>-0.34335998000000001</v>
      </c>
      <c r="H211" s="70">
        <f t="shared" si="8"/>
        <v>-0.43686459999999999</v>
      </c>
      <c r="I211" s="69">
        <v>0.14269999999999999</v>
      </c>
      <c r="J211" s="69">
        <v>5.2785367E-2</v>
      </c>
      <c r="K211" s="70">
        <v>-0.25761038000000003</v>
      </c>
      <c r="L211" s="70">
        <v>-0.59363365000000001</v>
      </c>
      <c r="M211" s="70">
        <v>-0.37970453999999998</v>
      </c>
      <c r="N211" s="70">
        <f t="shared" si="9"/>
        <v>-0.41031619000000003</v>
      </c>
      <c r="O211" s="71" t="s">
        <v>472</v>
      </c>
    </row>
    <row r="212" spans="1:15" s="57" customFormat="1" ht="12.75">
      <c r="A212" s="68" t="s">
        <v>473</v>
      </c>
      <c r="B212" s="68" t="s">
        <v>474</v>
      </c>
      <c r="C212" s="69">
        <v>0.23672753999999999</v>
      </c>
      <c r="D212" s="69">
        <v>0.17302723</v>
      </c>
      <c r="E212" s="70">
        <v>-0.11557829</v>
      </c>
      <c r="F212" s="70">
        <v>-1.1918564E-2</v>
      </c>
      <c r="G212" s="70">
        <v>-0.18301861999999999</v>
      </c>
      <c r="H212" s="70">
        <f t="shared" si="8"/>
        <v>-0.103505158</v>
      </c>
      <c r="I212" s="69">
        <v>0.19270000000000001</v>
      </c>
      <c r="J212" s="69">
        <v>0.10692337</v>
      </c>
      <c r="K212" s="70">
        <v>-0.54945949999999999</v>
      </c>
      <c r="L212" s="70">
        <v>-0.42828171999999998</v>
      </c>
      <c r="M212" s="70">
        <v>-0.11429115400000001</v>
      </c>
      <c r="N212" s="70">
        <f t="shared" si="9"/>
        <v>-0.36401079133333331</v>
      </c>
      <c r="O212" s="71" t="s">
        <v>475</v>
      </c>
    </row>
    <row r="213" spans="1:15" s="57" customFormat="1" ht="25.5">
      <c r="A213" s="68" t="s">
        <v>476</v>
      </c>
      <c r="B213" s="68" t="s">
        <v>477</v>
      </c>
      <c r="C213" s="69">
        <v>0.15606834999999999</v>
      </c>
      <c r="D213" s="69">
        <v>9.6740745000000003E-2</v>
      </c>
      <c r="E213" s="70">
        <v>-6.6635219999999995E-2</v>
      </c>
      <c r="F213" s="70">
        <v>-0.17530729</v>
      </c>
      <c r="G213" s="70">
        <v>-7.2798219999999997E-2</v>
      </c>
      <c r="H213" s="70">
        <f t="shared" si="8"/>
        <v>-0.10491357666666667</v>
      </c>
      <c r="I213" s="69">
        <v>0.78349999999999997</v>
      </c>
      <c r="J213" s="69">
        <v>0.73680687</v>
      </c>
      <c r="K213" s="70">
        <v>-0.15583042999999999</v>
      </c>
      <c r="L213" s="70">
        <v>5.6500460000000002E-2</v>
      </c>
      <c r="M213" s="70">
        <v>2.3040771000000002E-2</v>
      </c>
      <c r="N213" s="70">
        <f t="shared" si="9"/>
        <v>-2.5429732999999996E-2</v>
      </c>
      <c r="O213" s="71" t="s">
        <v>478</v>
      </c>
    </row>
    <row r="214" spans="1:15" s="57" customFormat="1" ht="12.75">
      <c r="A214" s="68" t="s">
        <v>479</v>
      </c>
      <c r="B214" s="68" t="s">
        <v>480</v>
      </c>
      <c r="C214" s="69"/>
      <c r="D214" s="69">
        <v>6.3972550000000003E-2</v>
      </c>
      <c r="E214" s="70">
        <v>-0.89393670000000003</v>
      </c>
      <c r="F214" s="70">
        <v>-0.49509665000000003</v>
      </c>
      <c r="G214" s="70">
        <v>-0.37663745999999998</v>
      </c>
      <c r="H214" s="70">
        <f t="shared" si="8"/>
        <v>-0.58855693666666664</v>
      </c>
      <c r="I214" s="69">
        <v>0.25669999999999998</v>
      </c>
      <c r="J214" s="69">
        <v>0.17137090999999999</v>
      </c>
      <c r="K214" s="70">
        <v>-0.124032564</v>
      </c>
      <c r="L214" s="70">
        <v>-0.16173551999999999</v>
      </c>
      <c r="M214" s="70">
        <v>-6.9285071999999996E-3</v>
      </c>
      <c r="N214" s="70">
        <f t="shared" si="9"/>
        <v>-9.7565530399999989E-2</v>
      </c>
      <c r="O214" s="71" t="s">
        <v>462</v>
      </c>
    </row>
    <row r="215" spans="1:15" s="57" customFormat="1" ht="12.75">
      <c r="A215" s="68" t="s">
        <v>481</v>
      </c>
      <c r="B215" s="68"/>
      <c r="C215" s="69"/>
      <c r="D215" s="69"/>
      <c r="E215" s="70"/>
      <c r="F215" s="70"/>
      <c r="G215" s="70"/>
      <c r="H215" s="70"/>
      <c r="I215" s="69"/>
      <c r="J215" s="69"/>
      <c r="K215" s="70"/>
      <c r="L215" s="70"/>
      <c r="M215" s="70"/>
      <c r="N215" s="70"/>
      <c r="O215" s="71"/>
    </row>
    <row r="216" spans="1:15" s="57" customFormat="1" ht="25.5">
      <c r="A216" s="68" t="s">
        <v>482</v>
      </c>
      <c r="B216" s="68" t="s">
        <v>483</v>
      </c>
      <c r="C216" s="69">
        <v>0.11354228</v>
      </c>
      <c r="D216" s="69">
        <v>5.803635E-2</v>
      </c>
      <c r="E216" s="70">
        <v>-0.19127174</v>
      </c>
      <c r="F216" s="70">
        <v>-0.25297259999999999</v>
      </c>
      <c r="G216" s="70">
        <v>-9.6704974999999999E-2</v>
      </c>
      <c r="H216" s="70">
        <f t="shared" si="8"/>
        <v>-0.18031643833333333</v>
      </c>
      <c r="I216" s="69">
        <v>0.16719999999999999</v>
      </c>
      <c r="J216" s="69">
        <v>8.0589030000000006E-2</v>
      </c>
      <c r="K216" s="70">
        <v>-0.29541686</v>
      </c>
      <c r="L216" s="70">
        <v>-8.7740979999999996E-2</v>
      </c>
      <c r="M216" s="70">
        <v>-0.21764852000000001</v>
      </c>
      <c r="N216" s="70">
        <f t="shared" si="9"/>
        <v>-0.20026878666666667</v>
      </c>
      <c r="O216" s="71" t="s">
        <v>484</v>
      </c>
    </row>
    <row r="217" spans="1:15" s="57" customFormat="1" ht="12.75">
      <c r="A217" s="68" t="s">
        <v>485</v>
      </c>
      <c r="B217" s="68" t="s">
        <v>486</v>
      </c>
      <c r="C217" s="69">
        <v>0.15364774</v>
      </c>
      <c r="D217" s="69">
        <v>9.4685000000000005E-2</v>
      </c>
      <c r="E217" s="70">
        <v>-0.50412259999999998</v>
      </c>
      <c r="F217" s="70">
        <v>-0.12266156</v>
      </c>
      <c r="G217" s="70">
        <v>-0.44386014000000001</v>
      </c>
      <c r="H217" s="70">
        <f t="shared" si="8"/>
        <v>-0.35688143333333328</v>
      </c>
      <c r="I217" s="69">
        <v>0.4</v>
      </c>
      <c r="J217" s="69">
        <v>0.31858966</v>
      </c>
      <c r="K217" s="70">
        <v>-0.55887883999999999</v>
      </c>
      <c r="L217" s="70">
        <v>-0.89136979999999999</v>
      </c>
      <c r="M217" s="70">
        <v>0.18871878</v>
      </c>
      <c r="N217" s="70">
        <f t="shared" si="9"/>
        <v>-0.42050995333333324</v>
      </c>
      <c r="O217" s="71" t="s">
        <v>443</v>
      </c>
    </row>
    <row r="218" spans="1:15" s="57" customFormat="1" ht="25.5">
      <c r="A218" s="68" t="s">
        <v>487</v>
      </c>
      <c r="B218" s="68" t="s">
        <v>488</v>
      </c>
      <c r="C218" s="69">
        <v>9.6962610000000005E-2</v>
      </c>
      <c r="D218" s="69">
        <v>4.3101425999999998E-2</v>
      </c>
      <c r="E218" s="70">
        <v>-0.92339134</v>
      </c>
      <c r="F218" s="70">
        <v>-0.54460330000000001</v>
      </c>
      <c r="G218" s="70">
        <v>-0.47616862999999998</v>
      </c>
      <c r="H218" s="70">
        <f t="shared" si="8"/>
        <v>-0.64805442333333341</v>
      </c>
      <c r="I218" s="69">
        <v>0.15279999999999999</v>
      </c>
      <c r="J218" s="69">
        <v>6.4947469999999993E-2</v>
      </c>
      <c r="K218" s="70">
        <v>-0.36661339999999998</v>
      </c>
      <c r="L218" s="70">
        <v>-0.12968730000000001</v>
      </c>
      <c r="M218" s="70">
        <v>-0.33543587000000002</v>
      </c>
      <c r="N218" s="70">
        <f t="shared" si="9"/>
        <v>-0.27724552333333335</v>
      </c>
      <c r="O218" s="71" t="s">
        <v>489</v>
      </c>
    </row>
    <row r="219" spans="1:15" s="57" customFormat="1" ht="12.75">
      <c r="A219" s="68" t="s">
        <v>490</v>
      </c>
      <c r="B219" s="68" t="s">
        <v>491</v>
      </c>
      <c r="C219" s="69">
        <v>4.3552372999999998E-2</v>
      </c>
      <c r="D219" s="69">
        <v>2.3342060000000001E-3</v>
      </c>
      <c r="E219" s="70">
        <v>0.26534180000000002</v>
      </c>
      <c r="F219" s="70">
        <v>0.31156070000000002</v>
      </c>
      <c r="G219" s="70">
        <v>0.27797607000000002</v>
      </c>
      <c r="H219" s="70">
        <f t="shared" si="8"/>
        <v>0.28495952333333335</v>
      </c>
      <c r="I219" s="69">
        <v>0.43730000000000002</v>
      </c>
      <c r="J219" s="69">
        <v>0.35798854000000002</v>
      </c>
      <c r="K219" s="70">
        <v>-0.25662996999999999</v>
      </c>
      <c r="L219" s="70">
        <v>-0.44479849999999999</v>
      </c>
      <c r="M219" s="70">
        <v>0.116005026</v>
      </c>
      <c r="N219" s="70">
        <f t="shared" si="9"/>
        <v>-0.19514114800000001</v>
      </c>
      <c r="O219" s="71" t="s">
        <v>492</v>
      </c>
    </row>
    <row r="220" spans="1:15" s="57" customFormat="1" ht="25.5">
      <c r="A220" s="68" t="s">
        <v>493</v>
      </c>
      <c r="B220" s="68" t="s">
        <v>494</v>
      </c>
      <c r="C220" s="69">
        <v>4.3576818000000003E-2</v>
      </c>
      <c r="D220" s="69">
        <v>2.4454837999999999E-3</v>
      </c>
      <c r="E220" s="70">
        <v>1.3584088999999999</v>
      </c>
      <c r="F220" s="70">
        <v>1.2624253999999999</v>
      </c>
      <c r="G220" s="70">
        <v>1.1434728000000001</v>
      </c>
      <c r="H220" s="70">
        <f t="shared" si="8"/>
        <v>1.2547690333333332</v>
      </c>
      <c r="I220" s="69">
        <v>0.1467</v>
      </c>
      <c r="J220" s="69">
        <v>5.7523115999999999E-2</v>
      </c>
      <c r="K220" s="70">
        <v>1.0179701000000001</v>
      </c>
      <c r="L220" s="70">
        <v>0.41646007000000002</v>
      </c>
      <c r="M220" s="70">
        <v>1.0665921</v>
      </c>
      <c r="N220" s="70">
        <f t="shared" si="9"/>
        <v>0.83367409000000003</v>
      </c>
      <c r="O220" s="71" t="s">
        <v>495</v>
      </c>
    </row>
    <row r="221" spans="1:15" s="57" customFormat="1" ht="12.75">
      <c r="A221" s="68" t="s">
        <v>496</v>
      </c>
      <c r="B221" s="68" t="s">
        <v>497</v>
      </c>
      <c r="C221" s="69">
        <v>0.16703881000000001</v>
      </c>
      <c r="D221" s="69">
        <v>0.10671737000000001</v>
      </c>
      <c r="E221" s="70">
        <v>0.64604620000000001</v>
      </c>
      <c r="F221" s="70">
        <v>0.82120079999999995</v>
      </c>
      <c r="G221" s="70">
        <v>0.17085172000000001</v>
      </c>
      <c r="H221" s="70">
        <f t="shared" si="8"/>
        <v>0.5460329066666666</v>
      </c>
      <c r="I221" s="69"/>
      <c r="J221" s="69">
        <v>0.90994244999999996</v>
      </c>
      <c r="K221" s="70">
        <v>-0.31465769999999998</v>
      </c>
      <c r="L221" s="70">
        <v>-0.16594131000000001</v>
      </c>
      <c r="M221" s="70">
        <v>0.58776530000000005</v>
      </c>
      <c r="N221" s="70">
        <f t="shared" si="9"/>
        <v>3.5722096666666682E-2</v>
      </c>
      <c r="O221" s="71" t="s">
        <v>449</v>
      </c>
    </row>
    <row r="222" spans="1:15" s="57" customFormat="1" ht="12.75">
      <c r="A222" s="68" t="s">
        <v>498</v>
      </c>
      <c r="B222" s="68" t="s">
        <v>499</v>
      </c>
      <c r="C222" s="69">
        <v>7.1670524999999999E-2</v>
      </c>
      <c r="D222" s="69">
        <v>2.2397684000000001E-2</v>
      </c>
      <c r="E222" s="70">
        <v>0.26797866999999997</v>
      </c>
      <c r="F222" s="70">
        <v>0.17890171999999999</v>
      </c>
      <c r="G222" s="70">
        <v>0.16991507</v>
      </c>
      <c r="H222" s="70">
        <f t="shared" si="8"/>
        <v>0.20559848666666666</v>
      </c>
      <c r="I222" s="69">
        <v>0.37990000000000002</v>
      </c>
      <c r="J222" s="69">
        <v>0.29756078000000002</v>
      </c>
      <c r="K222" s="70">
        <v>-0.26191421999999998</v>
      </c>
      <c r="L222" s="70">
        <v>-0.7181729</v>
      </c>
      <c r="M222" s="70">
        <v>4.8175860000000001E-2</v>
      </c>
      <c r="N222" s="70">
        <f t="shared" si="9"/>
        <v>-0.31063708666666667</v>
      </c>
      <c r="O222" s="71" t="s">
        <v>472</v>
      </c>
    </row>
    <row r="223" spans="1:15" s="57" customFormat="1" ht="12.75">
      <c r="A223" s="68" t="s">
        <v>500</v>
      </c>
      <c r="B223" s="68" t="s">
        <v>501</v>
      </c>
      <c r="C223" s="69">
        <v>0.15649932999999999</v>
      </c>
      <c r="D223" s="69">
        <v>9.7108440000000004E-2</v>
      </c>
      <c r="E223" s="70">
        <v>-0.57636790000000004</v>
      </c>
      <c r="F223" s="70">
        <v>-0.32794810000000002</v>
      </c>
      <c r="G223" s="70">
        <v>-0.16396150000000001</v>
      </c>
      <c r="H223" s="70">
        <f t="shared" si="8"/>
        <v>-0.35609250000000009</v>
      </c>
      <c r="I223" s="69">
        <v>0.61280000000000001</v>
      </c>
      <c r="J223" s="69">
        <v>0.54371049999999999</v>
      </c>
      <c r="K223" s="70">
        <v>-2.9096654E-2</v>
      </c>
      <c r="L223" s="70">
        <v>0.11581807</v>
      </c>
      <c r="M223" s="70">
        <v>-0.46988197999999998</v>
      </c>
      <c r="N223" s="70">
        <f t="shared" si="9"/>
        <v>-0.12772018799999998</v>
      </c>
      <c r="O223" s="71" t="s">
        <v>502</v>
      </c>
    </row>
    <row r="224" spans="1:15" s="57" customFormat="1" ht="25.5">
      <c r="A224" s="68" t="s">
        <v>503</v>
      </c>
      <c r="B224" s="68" t="s">
        <v>504</v>
      </c>
      <c r="C224" s="69">
        <v>0.31125686000000002</v>
      </c>
      <c r="D224" s="69">
        <v>0.24617486</v>
      </c>
      <c r="E224" s="70">
        <v>-0.1334505</v>
      </c>
      <c r="F224" s="70">
        <v>2.0079614999999999E-2</v>
      </c>
      <c r="G224" s="70">
        <v>-0.16867351999999999</v>
      </c>
      <c r="H224" s="70">
        <f t="shared" si="8"/>
        <v>-9.4014801666666661E-2</v>
      </c>
      <c r="I224" s="69">
        <v>0.1744</v>
      </c>
      <c r="J224" s="69">
        <v>8.8481379999999998E-2</v>
      </c>
      <c r="K224" s="70">
        <v>-0.50520896999999998</v>
      </c>
      <c r="L224" s="70">
        <v>-0.4952163</v>
      </c>
      <c r="M224" s="70">
        <v>-0.13733387999999999</v>
      </c>
      <c r="N224" s="70">
        <f t="shared" si="9"/>
        <v>-0.37925304999999998</v>
      </c>
      <c r="O224" s="71" t="s">
        <v>505</v>
      </c>
    </row>
    <row r="225" spans="1:15" s="57" customFormat="1" ht="12.75">
      <c r="A225" s="68" t="s">
        <v>506</v>
      </c>
      <c r="B225" s="68" t="s">
        <v>507</v>
      </c>
      <c r="C225" s="69">
        <v>7.6621670000000003E-2</v>
      </c>
      <c r="D225" s="69">
        <v>2.6228186000000001E-2</v>
      </c>
      <c r="E225" s="70">
        <v>-0.51931565999999996</v>
      </c>
      <c r="F225" s="70">
        <v>-0.49541760000000001</v>
      </c>
      <c r="G225" s="70">
        <v>-0.29239756</v>
      </c>
      <c r="H225" s="70">
        <f t="shared" si="8"/>
        <v>-0.43571027333333329</v>
      </c>
      <c r="I225" s="69">
        <v>0.113</v>
      </c>
      <c r="J225" s="69">
        <v>2.1152118000000001E-2</v>
      </c>
      <c r="K225" s="70">
        <v>-0.34109885000000001</v>
      </c>
      <c r="L225" s="70">
        <v>-0.41074466999999998</v>
      </c>
      <c r="M225" s="70">
        <v>-0.24199481</v>
      </c>
      <c r="N225" s="70">
        <f t="shared" si="9"/>
        <v>-0.33127944333333331</v>
      </c>
      <c r="O225" s="71" t="s">
        <v>51</v>
      </c>
    </row>
    <row r="226" spans="1:15" s="57" customFormat="1" ht="25.5">
      <c r="A226" s="68" t="s">
        <v>508</v>
      </c>
      <c r="B226" s="68" t="s">
        <v>509</v>
      </c>
      <c r="C226" s="69">
        <v>0.84510269999999998</v>
      </c>
      <c r="D226" s="69">
        <v>0.81369069999999999</v>
      </c>
      <c r="E226" s="70">
        <v>-7.6401570000000002E-2</v>
      </c>
      <c r="F226" s="70">
        <v>-0.10125443000000001</v>
      </c>
      <c r="G226" s="70">
        <v>0.12107088000000001</v>
      </c>
      <c r="H226" s="70">
        <f t="shared" si="8"/>
        <v>-1.8861706666666669E-2</v>
      </c>
      <c r="I226" s="69">
        <v>0.1275</v>
      </c>
      <c r="J226" s="69">
        <v>3.5941969999999997E-2</v>
      </c>
      <c r="K226" s="70">
        <v>-0.2755261</v>
      </c>
      <c r="L226" s="70">
        <v>-0.44394776000000002</v>
      </c>
      <c r="M226" s="70">
        <v>-0.24209496</v>
      </c>
      <c r="N226" s="70">
        <f t="shared" si="9"/>
        <v>-0.32052293999999998</v>
      </c>
      <c r="O226" s="71" t="s">
        <v>510</v>
      </c>
    </row>
    <row r="227" spans="1:15" s="57" customFormat="1" ht="12.75">
      <c r="A227" s="68" t="s">
        <v>511</v>
      </c>
      <c r="B227" s="68" t="s">
        <v>512</v>
      </c>
      <c r="C227" s="69">
        <v>0.25619054000000002</v>
      </c>
      <c r="D227" s="69">
        <v>0.19183901</v>
      </c>
      <c r="E227" s="70">
        <v>-0.17937565999999999</v>
      </c>
      <c r="F227" s="70">
        <v>-6.0156821999999999E-2</v>
      </c>
      <c r="G227" s="70">
        <v>-2.8228695000000002E-2</v>
      </c>
      <c r="H227" s="70">
        <f t="shared" si="8"/>
        <v>-8.9253725666666672E-2</v>
      </c>
      <c r="I227" s="69">
        <v>0.92449999999999999</v>
      </c>
      <c r="J227" s="69">
        <v>0.90568550000000003</v>
      </c>
      <c r="K227" s="70">
        <v>-8.8792819999999995E-2</v>
      </c>
      <c r="L227" s="70">
        <v>0.19099820000000001</v>
      </c>
      <c r="M227" s="70">
        <v>-0.1438741</v>
      </c>
      <c r="N227" s="70">
        <f t="shared" si="9"/>
        <v>-1.388957333333333E-2</v>
      </c>
      <c r="O227" s="71" t="s">
        <v>449</v>
      </c>
    </row>
    <row r="228" spans="1:15" s="57" customFormat="1" ht="12.75">
      <c r="A228" s="68" t="s">
        <v>513</v>
      </c>
      <c r="B228" s="68" t="s">
        <v>514</v>
      </c>
      <c r="C228" s="69">
        <v>5.2200995E-2</v>
      </c>
      <c r="D228" s="69">
        <v>7.3910913999999999E-3</v>
      </c>
      <c r="E228" s="70">
        <v>-0.57381724999999995</v>
      </c>
      <c r="F228" s="70">
        <v>-0.4500866</v>
      </c>
      <c r="G228" s="70">
        <v>-0.60306459999999995</v>
      </c>
      <c r="H228" s="70">
        <f t="shared" si="8"/>
        <v>-0.5423228166666666</v>
      </c>
      <c r="I228" s="69">
        <v>0.10390000000000001</v>
      </c>
      <c r="J228" s="69">
        <v>1.3190877E-2</v>
      </c>
      <c r="K228" s="70">
        <v>-0.79194355000000005</v>
      </c>
      <c r="L228" s="70">
        <v>-0.52645206</v>
      </c>
      <c r="M228" s="70">
        <v>-0.70823950000000002</v>
      </c>
      <c r="N228" s="70">
        <f t="shared" si="9"/>
        <v>-0.67554503666666665</v>
      </c>
      <c r="O228" s="71" t="s">
        <v>515</v>
      </c>
    </row>
    <row r="229" spans="1:15" s="57" customFormat="1" ht="12.75">
      <c r="A229" s="68" t="s">
        <v>516</v>
      </c>
      <c r="B229" s="68" t="s">
        <v>517</v>
      </c>
      <c r="C229" s="69">
        <v>9.7641069999999996E-2</v>
      </c>
      <c r="D229" s="69">
        <v>4.3675249999999999E-2</v>
      </c>
      <c r="E229" s="70">
        <v>-0.42094606000000001</v>
      </c>
      <c r="F229" s="70">
        <v>-0.76508620000000005</v>
      </c>
      <c r="G229" s="70">
        <v>-0.41653728000000001</v>
      </c>
      <c r="H229" s="70">
        <f t="shared" si="8"/>
        <v>-0.53418984666666669</v>
      </c>
      <c r="I229" s="69">
        <v>0.1192</v>
      </c>
      <c r="J229" s="69">
        <v>2.6462479000000001E-2</v>
      </c>
      <c r="K229" s="70">
        <v>-0.34455966999999998</v>
      </c>
      <c r="L229" s="70">
        <v>-0.51141930000000002</v>
      </c>
      <c r="M229" s="70">
        <v>-0.30140299999999998</v>
      </c>
      <c r="N229" s="70">
        <f t="shared" si="9"/>
        <v>-0.38579398999999998</v>
      </c>
      <c r="O229" s="71" t="s">
        <v>51</v>
      </c>
    </row>
    <row r="230" spans="1:15" s="57" customFormat="1" ht="12.75">
      <c r="A230" s="68" t="s">
        <v>518</v>
      </c>
      <c r="B230" s="68" t="s">
        <v>519</v>
      </c>
      <c r="C230" s="69">
        <v>5.4353286000000001E-2</v>
      </c>
      <c r="D230" s="69">
        <v>8.9647835000000002E-3</v>
      </c>
      <c r="E230" s="70">
        <v>-0.52166760000000001</v>
      </c>
      <c r="F230" s="70">
        <v>-0.39716820000000003</v>
      </c>
      <c r="G230" s="70">
        <v>-0.39558795000000002</v>
      </c>
      <c r="H230" s="70">
        <f t="shared" si="8"/>
        <v>-0.43814124999999998</v>
      </c>
      <c r="I230" s="69">
        <v>0.36230000000000001</v>
      </c>
      <c r="J230" s="69">
        <v>0.27984416000000001</v>
      </c>
      <c r="K230" s="70">
        <v>0.23643294000000001</v>
      </c>
      <c r="L230" s="70">
        <v>1.9219289000000001E-2</v>
      </c>
      <c r="M230" s="70">
        <v>4.5667685999999999E-2</v>
      </c>
      <c r="N230" s="70">
        <f t="shared" si="9"/>
        <v>0.10043997166666667</v>
      </c>
      <c r="O230" s="71" t="s">
        <v>520</v>
      </c>
    </row>
    <row r="231" spans="1:15" s="57" customFormat="1" ht="25.5">
      <c r="A231" s="68" t="s">
        <v>521</v>
      </c>
      <c r="B231" s="68" t="s">
        <v>522</v>
      </c>
      <c r="C231" s="69">
        <v>0.15192974000000001</v>
      </c>
      <c r="D231" s="69">
        <v>9.3020104000000006E-2</v>
      </c>
      <c r="E231" s="70">
        <v>0.14469541999999999</v>
      </c>
      <c r="F231" s="70">
        <v>0.15689564</v>
      </c>
      <c r="G231" s="70">
        <v>0.37158682999999998</v>
      </c>
      <c r="H231" s="70">
        <f t="shared" si="8"/>
        <v>0.22439263000000001</v>
      </c>
      <c r="I231" s="69">
        <v>9.9400000000000002E-2</v>
      </c>
      <c r="J231" s="69">
        <v>1.0165187500000001E-2</v>
      </c>
      <c r="K231" s="70">
        <v>0.32560533000000003</v>
      </c>
      <c r="L231" s="70">
        <v>0.25521272</v>
      </c>
      <c r="M231" s="70">
        <v>0.23434836000000001</v>
      </c>
      <c r="N231" s="70">
        <f t="shared" si="9"/>
        <v>0.27172213666666667</v>
      </c>
      <c r="O231" s="71" t="s">
        <v>523</v>
      </c>
    </row>
    <row r="232" spans="1:15" s="57" customFormat="1" ht="25.5">
      <c r="A232" s="68" t="s">
        <v>524</v>
      </c>
      <c r="B232" s="68" t="s">
        <v>525</v>
      </c>
      <c r="C232" s="69">
        <v>5.8466940000000002E-2</v>
      </c>
      <c r="D232" s="69">
        <v>1.1712302000000001E-2</v>
      </c>
      <c r="E232" s="70">
        <v>-0.23792562</v>
      </c>
      <c r="F232" s="70">
        <v>-0.27809998000000002</v>
      </c>
      <c r="G232" s="70">
        <v>-0.18930817</v>
      </c>
      <c r="H232" s="70">
        <f t="shared" si="8"/>
        <v>-0.23511125666666668</v>
      </c>
      <c r="I232" s="69">
        <v>0.60940000000000005</v>
      </c>
      <c r="J232" s="69">
        <v>0.54018630000000001</v>
      </c>
      <c r="K232" s="70">
        <v>-0.19287494999999999</v>
      </c>
      <c r="L232" s="70">
        <v>0.14002700000000001</v>
      </c>
      <c r="M232" s="70">
        <v>-0.18981730999999999</v>
      </c>
      <c r="N232" s="70">
        <f t="shared" si="9"/>
        <v>-8.0888419999999989E-2</v>
      </c>
      <c r="O232" s="71" t="s">
        <v>510</v>
      </c>
    </row>
    <row r="233" spans="1:15" s="57" customFormat="1" ht="25.5">
      <c r="A233" s="68" t="s">
        <v>526</v>
      </c>
      <c r="B233" s="68" t="s">
        <v>527</v>
      </c>
      <c r="C233" s="69"/>
      <c r="D233" s="69">
        <v>0.42058823000000001</v>
      </c>
      <c r="E233" s="70">
        <v>-0.68604140000000002</v>
      </c>
      <c r="F233" s="70">
        <v>-0.60654277000000001</v>
      </c>
      <c r="G233" s="70">
        <v>0.31932094999999999</v>
      </c>
      <c r="H233" s="70">
        <f t="shared" si="8"/>
        <v>-0.32442107333333331</v>
      </c>
      <c r="I233" s="69">
        <v>0.104</v>
      </c>
      <c r="J233" s="69">
        <v>1.3432632999999999E-2</v>
      </c>
      <c r="K233" s="70">
        <v>1.6967835</v>
      </c>
      <c r="L233" s="70">
        <v>1.5491676000000001</v>
      </c>
      <c r="M233" s="70">
        <v>1.1271768</v>
      </c>
      <c r="N233" s="70">
        <f t="shared" si="9"/>
        <v>1.4577093000000001</v>
      </c>
      <c r="O233" s="71" t="s">
        <v>489</v>
      </c>
    </row>
    <row r="234" spans="1:15" s="57" customFormat="1" ht="12.75">
      <c r="A234" s="68" t="s">
        <v>528</v>
      </c>
      <c r="B234" s="68" t="s">
        <v>529</v>
      </c>
      <c r="C234" s="69">
        <v>5.4353286000000001E-2</v>
      </c>
      <c r="D234" s="69">
        <v>8.9668030000000006E-3</v>
      </c>
      <c r="E234" s="70">
        <v>-0.47747414999999999</v>
      </c>
      <c r="F234" s="70">
        <v>-0.60483354</v>
      </c>
      <c r="G234" s="70">
        <v>-0.66613286999999999</v>
      </c>
      <c r="H234" s="70">
        <f t="shared" si="8"/>
        <v>-0.58281351999999997</v>
      </c>
      <c r="I234" s="69">
        <v>0.42030000000000001</v>
      </c>
      <c r="J234" s="69">
        <v>0.33978723999999999</v>
      </c>
      <c r="K234" s="70">
        <v>-0.23211490000000001</v>
      </c>
      <c r="L234" s="70">
        <v>3.1831756000000003E-2</v>
      </c>
      <c r="M234" s="70">
        <v>-8.4536529999999999E-2</v>
      </c>
      <c r="N234" s="70">
        <f t="shared" si="9"/>
        <v>-9.4939891333333346E-2</v>
      </c>
      <c r="O234" s="71" t="s">
        <v>530</v>
      </c>
    </row>
    <row r="235" spans="1:15" s="57" customFormat="1" ht="12.75">
      <c r="A235" s="68" t="s">
        <v>531</v>
      </c>
      <c r="B235" s="68" t="s">
        <v>532</v>
      </c>
      <c r="C235" s="69">
        <v>0.99049807000000001</v>
      </c>
      <c r="D235" s="69">
        <v>0.98821943999999995</v>
      </c>
      <c r="E235" s="70">
        <v>-9.6736879999999997E-2</v>
      </c>
      <c r="F235" s="70">
        <v>0.87460952999999997</v>
      </c>
      <c r="G235" s="70">
        <v>-0.80216836999999996</v>
      </c>
      <c r="H235" s="70">
        <f t="shared" si="8"/>
        <v>-8.0985733333333396E-3</v>
      </c>
      <c r="I235" s="69">
        <v>0.33119999999999999</v>
      </c>
      <c r="J235" s="69">
        <v>0.24783705</v>
      </c>
      <c r="K235" s="70">
        <v>3.0421302000000001E-2</v>
      </c>
      <c r="L235" s="70">
        <v>-0.21821839000000001</v>
      </c>
      <c r="M235" s="70">
        <v>-0.33975171999999998</v>
      </c>
      <c r="N235" s="70">
        <f t="shared" si="9"/>
        <v>-0.17584960266666663</v>
      </c>
      <c r="O235" s="71" t="s">
        <v>472</v>
      </c>
    </row>
    <row r="236" spans="1:15" s="57" customFormat="1" ht="12.75">
      <c r="A236" s="68" t="s">
        <v>533</v>
      </c>
      <c r="B236" s="68" t="s">
        <v>534</v>
      </c>
      <c r="C236" s="69">
        <v>0.19319186999999999</v>
      </c>
      <c r="D236" s="69">
        <v>0.13140103</v>
      </c>
      <c r="E236" s="70">
        <v>0.21373566999999999</v>
      </c>
      <c r="F236" s="70">
        <v>0.16767707000000001</v>
      </c>
      <c r="G236" s="70">
        <v>2.9726002000000001E-2</v>
      </c>
      <c r="H236" s="70">
        <f t="shared" si="8"/>
        <v>0.13704624733333334</v>
      </c>
      <c r="I236" s="69">
        <v>0.31590000000000001</v>
      </c>
      <c r="J236" s="69">
        <v>0.23209639000000001</v>
      </c>
      <c r="K236" s="70">
        <v>0.14107512</v>
      </c>
      <c r="L236" s="70">
        <v>1.8297147E-2</v>
      </c>
      <c r="M236" s="70">
        <v>0.37877270000000002</v>
      </c>
      <c r="N236" s="70">
        <f t="shared" si="9"/>
        <v>0.17938165566666667</v>
      </c>
      <c r="O236" s="71" t="s">
        <v>472</v>
      </c>
    </row>
    <row r="237" spans="1:15" s="57" customFormat="1" ht="12.75">
      <c r="A237" s="68" t="s">
        <v>535</v>
      </c>
      <c r="B237" s="68" t="s">
        <v>536</v>
      </c>
      <c r="C237" s="69"/>
      <c r="D237" s="69"/>
      <c r="E237" s="70"/>
      <c r="F237" s="70"/>
      <c r="G237" s="70"/>
      <c r="H237" s="70"/>
      <c r="I237" s="69"/>
      <c r="J237" s="69"/>
      <c r="K237" s="70"/>
      <c r="L237" s="70"/>
      <c r="M237" s="70"/>
      <c r="N237" s="70"/>
      <c r="O237" s="71"/>
    </row>
    <row r="238" spans="1:15" s="57" customFormat="1" ht="12.75">
      <c r="A238" s="68" t="s">
        <v>537</v>
      </c>
      <c r="B238" s="68" t="s">
        <v>538</v>
      </c>
      <c r="C238" s="69">
        <v>4.6693529999999997E-2</v>
      </c>
      <c r="D238" s="69">
        <v>4.0759267000000004E-3</v>
      </c>
      <c r="E238" s="70">
        <v>-0.35764216999999998</v>
      </c>
      <c r="F238" s="70">
        <v>-0.43289176000000001</v>
      </c>
      <c r="G238" s="70">
        <v>-0.36078352000000002</v>
      </c>
      <c r="H238" s="70">
        <f t="shared" si="8"/>
        <v>-0.38377248333333336</v>
      </c>
      <c r="I238" s="69">
        <v>0.23230000000000001</v>
      </c>
      <c r="J238" s="69">
        <v>0.14721972</v>
      </c>
      <c r="K238" s="70">
        <v>-0.35037136000000002</v>
      </c>
      <c r="L238" s="70">
        <v>-5.0553336999999997E-2</v>
      </c>
      <c r="M238" s="70">
        <v>-0.1986675</v>
      </c>
      <c r="N238" s="70">
        <f t="shared" si="9"/>
        <v>-0.19986406566666667</v>
      </c>
      <c r="O238" s="71" t="s">
        <v>462</v>
      </c>
    </row>
    <row r="239" spans="1:15" s="57" customFormat="1" ht="12.75">
      <c r="A239" s="68" t="s">
        <v>539</v>
      </c>
      <c r="B239" s="68" t="s">
        <v>540</v>
      </c>
      <c r="C239" s="69">
        <v>0.14670071000000001</v>
      </c>
      <c r="D239" s="69">
        <v>8.8303279999999998E-2</v>
      </c>
      <c r="E239" s="70">
        <v>5.2439693000000002E-2</v>
      </c>
      <c r="F239" s="70">
        <v>0.19184314</v>
      </c>
      <c r="G239" s="70">
        <v>0.13770679</v>
      </c>
      <c r="H239" s="70">
        <f t="shared" si="8"/>
        <v>0.12732987433333334</v>
      </c>
      <c r="I239" s="69">
        <v>0.53779999999999994</v>
      </c>
      <c r="J239" s="69">
        <v>0.46311286000000002</v>
      </c>
      <c r="K239" s="70">
        <v>-0.17741022000000001</v>
      </c>
      <c r="L239" s="70">
        <v>-0.31730356999999998</v>
      </c>
      <c r="M239" s="70">
        <v>0.13432118000000001</v>
      </c>
      <c r="N239" s="70">
        <f t="shared" si="9"/>
        <v>-0.12013087</v>
      </c>
      <c r="O239" s="71" t="s">
        <v>462</v>
      </c>
    </row>
    <row r="240" spans="1:15" s="57" customFormat="1" ht="12.75">
      <c r="A240" s="68" t="s">
        <v>541</v>
      </c>
      <c r="B240" s="68" t="s">
        <v>542</v>
      </c>
      <c r="C240" s="69">
        <v>8.3222850000000001E-2</v>
      </c>
      <c r="D240" s="69">
        <v>3.2055309999999997E-2</v>
      </c>
      <c r="E240" s="70">
        <v>-0.70916456000000005</v>
      </c>
      <c r="F240" s="70">
        <v>-0.46499344999999997</v>
      </c>
      <c r="G240" s="70">
        <v>-0.39239301999999998</v>
      </c>
      <c r="H240" s="70">
        <f t="shared" si="8"/>
        <v>-0.52218367666666665</v>
      </c>
      <c r="I240" s="69">
        <v>0.15079999999999999</v>
      </c>
      <c r="J240" s="69">
        <v>6.2787659999999995E-2</v>
      </c>
      <c r="K240" s="70">
        <v>-0.49605262</v>
      </c>
      <c r="L240" s="70">
        <v>-0.79337524999999998</v>
      </c>
      <c r="M240" s="70">
        <v>-0.31136124999999998</v>
      </c>
      <c r="N240" s="70">
        <f t="shared" si="9"/>
        <v>-0.53359637333333332</v>
      </c>
      <c r="O240" s="71" t="s">
        <v>543</v>
      </c>
    </row>
    <row r="241" spans="1:15" s="57" customFormat="1" ht="12.75">
      <c r="A241" s="73" t="s">
        <v>2931</v>
      </c>
      <c r="B241" s="68"/>
      <c r="C241" s="69"/>
      <c r="D241" s="69"/>
      <c r="E241" s="70"/>
      <c r="F241" s="70"/>
      <c r="G241" s="70"/>
      <c r="H241" s="70"/>
      <c r="I241" s="69"/>
      <c r="J241" s="69"/>
      <c r="K241" s="70"/>
      <c r="L241" s="70"/>
      <c r="M241" s="70"/>
      <c r="N241" s="70"/>
      <c r="O241" s="71"/>
    </row>
    <row r="242" spans="1:15" s="57" customFormat="1" ht="12.75">
      <c r="A242" s="68" t="s">
        <v>544</v>
      </c>
      <c r="B242" s="68" t="s">
        <v>545</v>
      </c>
      <c r="C242" s="69">
        <v>8.2802790000000001E-2</v>
      </c>
      <c r="D242" s="69">
        <v>3.1635903E-2</v>
      </c>
      <c r="E242" s="70">
        <v>-0.38105782999999999</v>
      </c>
      <c r="F242" s="70">
        <v>-0.54707795000000004</v>
      </c>
      <c r="G242" s="70">
        <v>-0.29400584000000002</v>
      </c>
      <c r="H242" s="70">
        <f t="shared" si="8"/>
        <v>-0.40738054000000007</v>
      </c>
      <c r="I242" s="69">
        <v>0.72719999999999996</v>
      </c>
      <c r="J242" s="69">
        <v>0.67196727000000001</v>
      </c>
      <c r="K242" s="70">
        <v>1.4471916499999999E-2</v>
      </c>
      <c r="L242" s="70">
        <v>0.31572533000000003</v>
      </c>
      <c r="M242" s="70">
        <v>-0.13494112999999999</v>
      </c>
      <c r="N242" s="70">
        <f t="shared" si="9"/>
        <v>6.5085372166666683E-2</v>
      </c>
      <c r="O242" s="71" t="s">
        <v>546</v>
      </c>
    </row>
    <row r="243" spans="1:15" s="57" customFormat="1" ht="38.25">
      <c r="A243" s="68" t="s">
        <v>547</v>
      </c>
      <c r="B243" s="68" t="s">
        <v>548</v>
      </c>
      <c r="C243" s="69">
        <v>6.9189020000000004E-2</v>
      </c>
      <c r="D243" s="69">
        <v>2.0406733999999999E-2</v>
      </c>
      <c r="E243" s="70">
        <v>-0.37794873000000001</v>
      </c>
      <c r="F243" s="70">
        <v>-0.53021620000000003</v>
      </c>
      <c r="G243" s="70">
        <v>-0.33172992000000001</v>
      </c>
      <c r="H243" s="70">
        <f t="shared" si="8"/>
        <v>-0.4132982833333334</v>
      </c>
      <c r="I243" s="69">
        <v>0.14080000000000001</v>
      </c>
      <c r="J243" s="69">
        <v>5.0688247999999998E-2</v>
      </c>
      <c r="K243" s="70">
        <v>-0.70435519999999996</v>
      </c>
      <c r="L243" s="70">
        <v>-0.50692360000000003</v>
      </c>
      <c r="M243" s="70">
        <v>-0.29672140000000002</v>
      </c>
      <c r="N243" s="70">
        <f t="shared" si="9"/>
        <v>-0.50266673333333334</v>
      </c>
      <c r="O243" s="71" t="s">
        <v>549</v>
      </c>
    </row>
    <row r="244" spans="1:15" s="57" customFormat="1" ht="12.75">
      <c r="A244" s="73" t="s">
        <v>2932</v>
      </c>
      <c r="B244" s="68"/>
      <c r="C244" s="69"/>
      <c r="D244" s="69"/>
      <c r="E244" s="70"/>
      <c r="F244" s="70"/>
      <c r="G244" s="70"/>
      <c r="H244" s="70"/>
      <c r="I244" s="69"/>
      <c r="J244" s="69"/>
      <c r="K244" s="70"/>
      <c r="L244" s="70"/>
      <c r="M244" s="70"/>
      <c r="N244" s="70"/>
      <c r="O244" s="71"/>
    </row>
    <row r="245" spans="1:15" s="57" customFormat="1" ht="12.75">
      <c r="A245" s="68" t="s">
        <v>550</v>
      </c>
      <c r="B245" s="68" t="s">
        <v>551</v>
      </c>
      <c r="C245" s="69">
        <v>9.7522449999999997E-2</v>
      </c>
      <c r="D245" s="69">
        <v>4.3587136999999998E-2</v>
      </c>
      <c r="E245" s="70">
        <v>-0.26125428000000001</v>
      </c>
      <c r="F245" s="70">
        <v>-0.26221763999999997</v>
      </c>
      <c r="G245" s="70">
        <v>-0.12231436</v>
      </c>
      <c r="H245" s="70">
        <f t="shared" si="8"/>
        <v>-0.21526209333333332</v>
      </c>
      <c r="I245" s="69">
        <v>0.12820000000000001</v>
      </c>
      <c r="J245" s="69">
        <v>3.6706460000000003E-2</v>
      </c>
      <c r="K245" s="70">
        <v>-0.31376088000000002</v>
      </c>
      <c r="L245" s="70">
        <v>-0.33515355000000002</v>
      </c>
      <c r="M245" s="70">
        <v>-0.16512008</v>
      </c>
      <c r="N245" s="70">
        <f t="shared" si="9"/>
        <v>-0.2713448366666667</v>
      </c>
      <c r="O245" s="71" t="s">
        <v>552</v>
      </c>
    </row>
    <row r="246" spans="1:15" s="57" customFormat="1" ht="25.5">
      <c r="A246" s="68" t="s">
        <v>553</v>
      </c>
      <c r="B246" s="68" t="s">
        <v>554</v>
      </c>
      <c r="C246" s="69"/>
      <c r="D246" s="69">
        <v>4.2712145E-2</v>
      </c>
      <c r="E246" s="70">
        <v>-0.89988612999999995</v>
      </c>
      <c r="F246" s="70">
        <v>-0.91395336000000005</v>
      </c>
      <c r="G246" s="70">
        <v>-1.6456772</v>
      </c>
      <c r="H246" s="70">
        <f t="shared" si="8"/>
        <v>-1.15317223</v>
      </c>
      <c r="I246" s="69">
        <v>9.7699999999999995E-2</v>
      </c>
      <c r="J246" s="69">
        <v>9.4947550000000006E-3</v>
      </c>
      <c r="K246" s="70">
        <v>-0.72489786</v>
      </c>
      <c r="L246" s="70">
        <v>-0.78379785999999996</v>
      </c>
      <c r="M246" s="70">
        <v>-0.55803495999999997</v>
      </c>
      <c r="N246" s="70">
        <f t="shared" si="9"/>
        <v>-0.68891022666666668</v>
      </c>
      <c r="O246" s="71" t="s">
        <v>555</v>
      </c>
    </row>
    <row r="247" spans="1:15" s="57" customFormat="1" ht="12.75">
      <c r="A247" s="68" t="s">
        <v>556</v>
      </c>
      <c r="B247" s="68" t="s">
        <v>557</v>
      </c>
      <c r="C247" s="69">
        <v>0.19900845</v>
      </c>
      <c r="D247" s="69">
        <v>0.13700432000000001</v>
      </c>
      <c r="E247" s="70">
        <v>0.17297451</v>
      </c>
      <c r="F247" s="70">
        <v>6.4316819999999997E-2</v>
      </c>
      <c r="G247" s="70">
        <v>0.33692273</v>
      </c>
      <c r="H247" s="70">
        <f t="shared" si="8"/>
        <v>0.19140468666666666</v>
      </c>
      <c r="I247" s="69">
        <v>0.1137</v>
      </c>
      <c r="J247" s="69">
        <v>2.1544325999999999E-2</v>
      </c>
      <c r="K247" s="70">
        <v>-0.15605356000000001</v>
      </c>
      <c r="L247" s="70">
        <v>-9.7347320000000001E-2</v>
      </c>
      <c r="M247" s="70">
        <v>-0.16219991</v>
      </c>
      <c r="N247" s="70">
        <f t="shared" si="9"/>
        <v>-0.13853359666666668</v>
      </c>
      <c r="O247" s="71" t="s">
        <v>558</v>
      </c>
    </row>
    <row r="248" spans="1:15" s="57" customFormat="1" ht="12.75">
      <c r="A248" s="68" t="s">
        <v>559</v>
      </c>
      <c r="B248" s="68" t="s">
        <v>560</v>
      </c>
      <c r="C248" s="69"/>
      <c r="D248" s="69"/>
      <c r="E248" s="70"/>
      <c r="F248" s="70"/>
      <c r="G248" s="70"/>
      <c r="H248" s="70"/>
      <c r="I248" s="69"/>
      <c r="J248" s="69"/>
      <c r="K248" s="70"/>
      <c r="L248" s="70"/>
      <c r="M248" s="70"/>
      <c r="N248" s="70"/>
      <c r="O248" s="71"/>
    </row>
    <row r="249" spans="1:15" s="57" customFormat="1" ht="12.75">
      <c r="A249" s="68" t="s">
        <v>561</v>
      </c>
      <c r="B249" s="68" t="s">
        <v>562</v>
      </c>
      <c r="C249" s="69">
        <v>8.2536680000000001E-2</v>
      </c>
      <c r="D249" s="69">
        <v>3.1409630000000001E-2</v>
      </c>
      <c r="E249" s="70">
        <v>-8.3521860000000003E-2</v>
      </c>
      <c r="F249" s="70">
        <v>-9.5674549999999997E-2</v>
      </c>
      <c r="G249" s="70">
        <v>-0.14806752000000001</v>
      </c>
      <c r="H249" s="70">
        <f t="shared" si="8"/>
        <v>-0.10908797666666666</v>
      </c>
      <c r="I249" s="69">
        <v>0.11169999999999999</v>
      </c>
      <c r="J249" s="69">
        <v>1.9576775000000001E-2</v>
      </c>
      <c r="K249" s="70">
        <v>-0.35300155999999999</v>
      </c>
      <c r="L249" s="70">
        <v>-0.2142143</v>
      </c>
      <c r="M249" s="70">
        <v>-0.27961835000000002</v>
      </c>
      <c r="N249" s="70">
        <f t="shared" si="9"/>
        <v>-0.28227806999999999</v>
      </c>
      <c r="O249" s="71" t="s">
        <v>563</v>
      </c>
    </row>
    <row r="250" spans="1:15" s="57" customFormat="1" ht="12.75">
      <c r="A250" s="68" t="s">
        <v>564</v>
      </c>
      <c r="B250" s="68" t="s">
        <v>565</v>
      </c>
      <c r="C250" s="69">
        <v>0.16545907000000001</v>
      </c>
      <c r="D250" s="69">
        <v>0.10518129</v>
      </c>
      <c r="E250" s="70">
        <v>-0.25672676999999999</v>
      </c>
      <c r="F250" s="70">
        <v>-5.5823247999999999E-2</v>
      </c>
      <c r="G250" s="70">
        <v>-0.25621757000000001</v>
      </c>
      <c r="H250" s="70">
        <f t="shared" si="8"/>
        <v>-0.18958919600000002</v>
      </c>
      <c r="I250" s="69">
        <v>0.1017</v>
      </c>
      <c r="J250" s="69">
        <v>1.2001945999999999E-2</v>
      </c>
      <c r="K250" s="70">
        <v>-0.64622396000000004</v>
      </c>
      <c r="L250" s="70">
        <v>-0.59399409999999997</v>
      </c>
      <c r="M250" s="70">
        <v>-0.43995573999999998</v>
      </c>
      <c r="N250" s="70">
        <f t="shared" si="9"/>
        <v>-0.56005793333333342</v>
      </c>
      <c r="O250" s="71" t="s">
        <v>552</v>
      </c>
    </row>
    <row r="251" spans="1:15" s="57" customFormat="1" ht="25.5">
      <c r="A251" s="68" t="s">
        <v>566</v>
      </c>
      <c r="B251" s="68" t="s">
        <v>567</v>
      </c>
      <c r="C251" s="69">
        <v>0.11375815</v>
      </c>
      <c r="D251" s="69">
        <v>5.8228469999999997E-2</v>
      </c>
      <c r="E251" s="70">
        <v>-0.49846030000000002</v>
      </c>
      <c r="F251" s="70">
        <v>-1.192876</v>
      </c>
      <c r="G251" s="70">
        <v>-1.3042809</v>
      </c>
      <c r="H251" s="70">
        <f t="shared" si="8"/>
        <v>-0.99853906666666659</v>
      </c>
      <c r="I251" s="69">
        <v>0.12790000000000001</v>
      </c>
      <c r="J251" s="69">
        <v>3.6411236999999999E-2</v>
      </c>
      <c r="K251" s="70">
        <v>-0.65219970000000005</v>
      </c>
      <c r="L251" s="70">
        <v>-0.34156045000000002</v>
      </c>
      <c r="M251" s="70">
        <v>-0.42516330000000002</v>
      </c>
      <c r="N251" s="70">
        <f t="shared" si="9"/>
        <v>-0.47297448333333336</v>
      </c>
      <c r="O251" s="71" t="s">
        <v>568</v>
      </c>
    </row>
    <row r="252" spans="1:15" s="57" customFormat="1" ht="12.75">
      <c r="A252" s="68" t="s">
        <v>569</v>
      </c>
      <c r="B252" s="68" t="s">
        <v>570</v>
      </c>
      <c r="C252" s="69">
        <v>5.3485791999999997E-2</v>
      </c>
      <c r="D252" s="69">
        <v>8.3573950000000001E-3</v>
      </c>
      <c r="E252" s="70">
        <v>0.41315928000000002</v>
      </c>
      <c r="F252" s="70">
        <v>0.39928819999999998</v>
      </c>
      <c r="G252" s="70">
        <v>0.52905077</v>
      </c>
      <c r="H252" s="70">
        <f t="shared" si="8"/>
        <v>0.4471660833333333</v>
      </c>
      <c r="I252" s="69">
        <v>0.1143</v>
      </c>
      <c r="J252" s="69">
        <v>2.1981094E-2</v>
      </c>
      <c r="K252" s="70">
        <v>1.1936215999999999</v>
      </c>
      <c r="L252" s="70">
        <v>0.80037206000000005</v>
      </c>
      <c r="M252" s="70">
        <v>0.75962260000000004</v>
      </c>
      <c r="N252" s="70">
        <f t="shared" si="9"/>
        <v>0.91787208666666675</v>
      </c>
      <c r="O252" s="71" t="s">
        <v>571</v>
      </c>
    </row>
    <row r="253" spans="1:15" s="57" customFormat="1" ht="12.75">
      <c r="A253" s="68" t="s">
        <v>572</v>
      </c>
      <c r="B253" s="68" t="s">
        <v>573</v>
      </c>
      <c r="C253" s="69">
        <v>0.1243061</v>
      </c>
      <c r="D253" s="69">
        <v>6.7315444000000002E-2</v>
      </c>
      <c r="E253" s="70">
        <v>-0.13092902000000001</v>
      </c>
      <c r="F253" s="70">
        <v>-0.12998097</v>
      </c>
      <c r="G253" s="70">
        <v>-4.6418163999999998E-2</v>
      </c>
      <c r="H253" s="70">
        <f t="shared" si="8"/>
        <v>-0.102442718</v>
      </c>
      <c r="I253" s="69">
        <v>9.9299999999999999E-2</v>
      </c>
      <c r="J253" s="69">
        <v>9.9634289999999993E-3</v>
      </c>
      <c r="K253" s="70">
        <v>-0.51191719999999996</v>
      </c>
      <c r="L253" s="70">
        <v>-0.55494874999999999</v>
      </c>
      <c r="M253" s="70">
        <v>-0.39157107000000002</v>
      </c>
      <c r="N253" s="70">
        <f t="shared" si="9"/>
        <v>-0.48614567333333331</v>
      </c>
      <c r="O253" s="71" t="s">
        <v>558</v>
      </c>
    </row>
    <row r="254" spans="1:15" s="57" customFormat="1" ht="12.75">
      <c r="A254" s="68" t="s">
        <v>574</v>
      </c>
      <c r="B254" s="68" t="s">
        <v>575</v>
      </c>
      <c r="C254" s="69">
        <v>0.19253508999999999</v>
      </c>
      <c r="D254" s="69">
        <v>0.13080897999999999</v>
      </c>
      <c r="E254" s="70">
        <v>-0.14889055000000001</v>
      </c>
      <c r="F254" s="70">
        <v>-0.27595615000000001</v>
      </c>
      <c r="G254" s="70">
        <v>-5.4218273999999997E-2</v>
      </c>
      <c r="H254" s="70">
        <f t="shared" si="8"/>
        <v>-0.15968832466666669</v>
      </c>
      <c r="I254" s="69">
        <v>0.1139</v>
      </c>
      <c r="J254" s="69">
        <v>2.1680225000000001E-2</v>
      </c>
      <c r="K254" s="70">
        <v>-0.73966980000000004</v>
      </c>
      <c r="L254" s="70">
        <v>-0.75245569999999995</v>
      </c>
      <c r="M254" s="70">
        <v>-0.45483792000000001</v>
      </c>
      <c r="N254" s="70">
        <f t="shared" si="9"/>
        <v>-0.64898780666666667</v>
      </c>
      <c r="O254" s="71" t="s">
        <v>563</v>
      </c>
    </row>
    <row r="255" spans="1:15" s="57" customFormat="1" ht="12.75">
      <c r="A255" s="68" t="s">
        <v>576</v>
      </c>
      <c r="B255" s="68" t="s">
        <v>577</v>
      </c>
      <c r="C255" s="69"/>
      <c r="D255" s="69">
        <v>0.111731686</v>
      </c>
      <c r="E255" s="70">
        <v>-0.65639950000000002</v>
      </c>
      <c r="F255" s="70">
        <v>-0.33954309999999999</v>
      </c>
      <c r="G255" s="70">
        <v>-1.2859043999999999</v>
      </c>
      <c r="H255" s="70">
        <f t="shared" si="8"/>
        <v>-0.76061566666666669</v>
      </c>
      <c r="I255" s="69"/>
      <c r="J255" s="69">
        <v>0.74561909999999998</v>
      </c>
      <c r="K255" s="70">
        <v>-0.35981353999999999</v>
      </c>
      <c r="L255" s="70">
        <v>-0.51213430000000004</v>
      </c>
      <c r="M255" s="70">
        <v>0.51486259999999995</v>
      </c>
      <c r="N255" s="70">
        <f t="shared" si="9"/>
        <v>-0.11902841333333336</v>
      </c>
      <c r="O255" s="71" t="s">
        <v>51</v>
      </c>
    </row>
    <row r="256" spans="1:15" s="57" customFormat="1" ht="12.75">
      <c r="A256" s="68" t="s">
        <v>578</v>
      </c>
      <c r="B256" s="68" t="s">
        <v>579</v>
      </c>
      <c r="C256" s="69"/>
      <c r="D256" s="69"/>
      <c r="E256" s="70"/>
      <c r="F256" s="70"/>
      <c r="G256" s="70"/>
      <c r="H256" s="70"/>
      <c r="I256" s="69"/>
      <c r="J256" s="69"/>
      <c r="K256" s="70"/>
      <c r="L256" s="70"/>
      <c r="M256" s="70"/>
      <c r="N256" s="70"/>
      <c r="O256" s="71"/>
    </row>
    <row r="257" spans="1:15" s="57" customFormat="1" ht="25.5">
      <c r="A257" s="68" t="s">
        <v>580</v>
      </c>
      <c r="B257" s="68" t="s">
        <v>581</v>
      </c>
      <c r="C257" s="69">
        <v>0.54715943</v>
      </c>
      <c r="D257" s="69">
        <v>0.48628744000000002</v>
      </c>
      <c r="E257" s="70">
        <v>-1.0786806</v>
      </c>
      <c r="F257" s="70">
        <v>-0.24851611000000001</v>
      </c>
      <c r="G257" s="70">
        <v>0.30545752999999998</v>
      </c>
      <c r="H257" s="70">
        <f t="shared" si="8"/>
        <v>-0.34057972666666664</v>
      </c>
      <c r="I257" s="69">
        <v>0.2445</v>
      </c>
      <c r="J257" s="69">
        <v>0.15931396</v>
      </c>
      <c r="K257" s="70">
        <v>-0.40829185000000001</v>
      </c>
      <c r="L257" s="70">
        <v>-0.8222834</v>
      </c>
      <c r="M257" s="70">
        <v>-0.11705923999999999</v>
      </c>
      <c r="N257" s="70">
        <f t="shared" si="9"/>
        <v>-0.44921149666666665</v>
      </c>
      <c r="O257" s="71" t="s">
        <v>582</v>
      </c>
    </row>
    <row r="258" spans="1:15" s="57" customFormat="1" ht="12.75">
      <c r="A258" s="68" t="s">
        <v>583</v>
      </c>
      <c r="B258" s="68" t="s">
        <v>584</v>
      </c>
      <c r="C258" s="69">
        <v>7.4238090000000007E-2</v>
      </c>
      <c r="D258" s="69">
        <v>2.4358205000000001E-2</v>
      </c>
      <c r="E258" s="70">
        <v>0.17027473000000001</v>
      </c>
      <c r="F258" s="70">
        <v>0.22134313</v>
      </c>
      <c r="G258" s="70">
        <v>0.29574400000000001</v>
      </c>
      <c r="H258" s="70">
        <f t="shared" ref="H258:H297" si="10">AVERAGE(E258:G258)</f>
        <v>0.22912062</v>
      </c>
      <c r="I258" s="69">
        <v>0.1925</v>
      </c>
      <c r="J258" s="69">
        <v>0.10676114</v>
      </c>
      <c r="K258" s="70">
        <v>1.8163052</v>
      </c>
      <c r="L258" s="70">
        <v>1.543971</v>
      </c>
      <c r="M258" s="70">
        <v>0.37268347000000002</v>
      </c>
      <c r="N258" s="70">
        <f t="shared" ref="N258:N297" si="11">AVERAGE(K258:M258)</f>
        <v>1.2443198900000001</v>
      </c>
      <c r="O258" s="71" t="s">
        <v>126</v>
      </c>
    </row>
    <row r="259" spans="1:15" s="57" customFormat="1" ht="12.75">
      <c r="A259" s="68" t="s">
        <v>585</v>
      </c>
      <c r="B259" s="68" t="s">
        <v>586</v>
      </c>
      <c r="C259" s="69"/>
      <c r="D259" s="69"/>
      <c r="E259" s="70"/>
      <c r="F259" s="70"/>
      <c r="G259" s="70"/>
      <c r="H259" s="70"/>
      <c r="I259" s="69"/>
      <c r="J259" s="69"/>
      <c r="K259" s="70"/>
      <c r="L259" s="70"/>
      <c r="M259" s="70"/>
      <c r="N259" s="70"/>
      <c r="O259" s="71"/>
    </row>
    <row r="260" spans="1:15" s="57" customFormat="1" ht="12.75">
      <c r="A260" s="68" t="s">
        <v>587</v>
      </c>
      <c r="B260" s="68" t="s">
        <v>588</v>
      </c>
      <c r="C260" s="69"/>
      <c r="D260" s="69"/>
      <c r="E260" s="70"/>
      <c r="F260" s="70"/>
      <c r="G260" s="70"/>
      <c r="H260" s="70"/>
      <c r="I260" s="69"/>
      <c r="J260" s="69"/>
      <c r="K260" s="70"/>
      <c r="L260" s="70"/>
      <c r="M260" s="70"/>
      <c r="N260" s="70"/>
      <c r="O260" s="71"/>
    </row>
    <row r="261" spans="1:15" s="57" customFormat="1" ht="12.75">
      <c r="A261" s="68" t="s">
        <v>589</v>
      </c>
      <c r="B261" s="68" t="s">
        <v>590</v>
      </c>
      <c r="C261" s="69"/>
      <c r="D261" s="69"/>
      <c r="E261" s="70"/>
      <c r="F261" s="70"/>
      <c r="G261" s="70"/>
      <c r="H261" s="70"/>
      <c r="I261" s="69"/>
      <c r="J261" s="69"/>
      <c r="K261" s="70"/>
      <c r="L261" s="70"/>
      <c r="M261" s="70"/>
      <c r="N261" s="70"/>
      <c r="O261" s="71"/>
    </row>
    <row r="262" spans="1:15" s="57" customFormat="1" ht="12.75">
      <c r="A262" s="73" t="s">
        <v>2933</v>
      </c>
      <c r="B262" s="68"/>
      <c r="C262" s="69"/>
      <c r="D262" s="69"/>
      <c r="E262" s="70"/>
      <c r="F262" s="70"/>
      <c r="G262" s="70"/>
      <c r="H262" s="70"/>
      <c r="I262" s="69"/>
      <c r="J262" s="69"/>
      <c r="K262" s="70"/>
      <c r="L262" s="70"/>
      <c r="M262" s="70"/>
      <c r="N262" s="70"/>
      <c r="O262" s="71"/>
    </row>
    <row r="263" spans="1:15" s="57" customFormat="1" ht="12.75">
      <c r="A263" s="68" t="s">
        <v>591</v>
      </c>
      <c r="B263" s="68" t="s">
        <v>592</v>
      </c>
      <c r="C263" s="69">
        <v>0.30842128000000002</v>
      </c>
      <c r="D263" s="69">
        <v>0.24324483999999999</v>
      </c>
      <c r="E263" s="70">
        <v>8.663189E-3</v>
      </c>
      <c r="F263" s="70">
        <v>-0.25545314000000002</v>
      </c>
      <c r="G263" s="70">
        <v>-0.12774943999999999</v>
      </c>
      <c r="H263" s="70">
        <f t="shared" si="10"/>
        <v>-0.12484646366666667</v>
      </c>
      <c r="I263" s="69">
        <v>0.2364</v>
      </c>
      <c r="J263" s="69">
        <v>0.15130836</v>
      </c>
      <c r="K263" s="70">
        <v>-0.71222870000000005</v>
      </c>
      <c r="L263" s="70">
        <v>-0.93402479999999999</v>
      </c>
      <c r="M263" s="70">
        <v>-8.4875119999999998E-2</v>
      </c>
      <c r="N263" s="70">
        <f t="shared" si="11"/>
        <v>-0.57704287333333337</v>
      </c>
      <c r="O263" s="71" t="s">
        <v>593</v>
      </c>
    </row>
    <row r="264" spans="1:15" s="57" customFormat="1" ht="25.5">
      <c r="A264" s="68" t="s">
        <v>594</v>
      </c>
      <c r="B264" s="68" t="s">
        <v>595</v>
      </c>
      <c r="C264" s="69"/>
      <c r="D264" s="69">
        <v>0.87125280000000005</v>
      </c>
      <c r="E264" s="70">
        <v>-0.69469440000000005</v>
      </c>
      <c r="F264" s="70">
        <v>-0.36323689999999997</v>
      </c>
      <c r="G264" s="70">
        <v>0.80703753</v>
      </c>
      <c r="H264" s="70">
        <f t="shared" si="10"/>
        <v>-8.363125666666664E-2</v>
      </c>
      <c r="I264" s="69"/>
      <c r="J264" s="69">
        <v>0.26791573000000002</v>
      </c>
      <c r="K264" s="70">
        <v>-1.2230780999999999</v>
      </c>
      <c r="L264" s="70">
        <v>1.171233E-2</v>
      </c>
      <c r="M264" s="70">
        <v>-0.43454992999999997</v>
      </c>
      <c r="N264" s="70">
        <f t="shared" si="11"/>
        <v>-0.54863856666666666</v>
      </c>
      <c r="O264" s="71" t="s">
        <v>596</v>
      </c>
    </row>
    <row r="265" spans="1:15" s="57" customFormat="1" ht="12.75">
      <c r="A265" s="68" t="s">
        <v>597</v>
      </c>
      <c r="B265" s="68" t="s">
        <v>598</v>
      </c>
      <c r="C265" s="69">
        <v>7.0094089999999998E-2</v>
      </c>
      <c r="D265" s="69">
        <v>2.1222457E-2</v>
      </c>
      <c r="E265" s="70">
        <v>-0.55653673000000004</v>
      </c>
      <c r="F265" s="70">
        <v>-0.70976733999999997</v>
      </c>
      <c r="G265" s="70">
        <v>-0.42143923</v>
      </c>
      <c r="H265" s="70">
        <f t="shared" si="10"/>
        <v>-0.56258109999999995</v>
      </c>
      <c r="I265" s="69">
        <v>0.1724</v>
      </c>
      <c r="J265" s="69">
        <v>8.6104130000000001E-2</v>
      </c>
      <c r="K265" s="70">
        <v>-0.59138389999999996</v>
      </c>
      <c r="L265" s="70">
        <v>-0.63139814000000005</v>
      </c>
      <c r="M265" s="70">
        <v>-0.17403125999999999</v>
      </c>
      <c r="N265" s="70">
        <f t="shared" si="11"/>
        <v>-0.46560443333333335</v>
      </c>
      <c r="O265" s="71" t="s">
        <v>163</v>
      </c>
    </row>
    <row r="266" spans="1:15" s="57" customFormat="1" ht="25.5">
      <c r="A266" s="68" t="s">
        <v>599</v>
      </c>
      <c r="B266" s="68" t="s">
        <v>600</v>
      </c>
      <c r="C266" s="69"/>
      <c r="D266" s="69">
        <v>3.0964775E-2</v>
      </c>
      <c r="E266" s="70">
        <v>-0.55258180000000001</v>
      </c>
      <c r="F266" s="70">
        <v>-0.35089823999999997</v>
      </c>
      <c r="G266" s="70">
        <v>-0.67655399999999999</v>
      </c>
      <c r="H266" s="70">
        <f t="shared" si="10"/>
        <v>-0.52667801333333342</v>
      </c>
      <c r="I266" s="69"/>
      <c r="J266" s="69">
        <v>0.16158502999999999</v>
      </c>
      <c r="K266" s="70">
        <v>7.3055149999999999E-2</v>
      </c>
      <c r="L266" s="70">
        <v>0.46854015999999998</v>
      </c>
      <c r="M266" s="70">
        <v>0.21376163000000001</v>
      </c>
      <c r="N266" s="70">
        <f t="shared" si="11"/>
        <v>0.25178564666666664</v>
      </c>
      <c r="O266" s="71" t="s">
        <v>596</v>
      </c>
    </row>
    <row r="267" spans="1:15" s="57" customFormat="1" ht="12.75">
      <c r="A267" s="68" t="s">
        <v>601</v>
      </c>
      <c r="B267" s="68" t="s">
        <v>602</v>
      </c>
      <c r="C267" s="69">
        <v>0.22259891000000001</v>
      </c>
      <c r="D267" s="69">
        <v>0.15966791</v>
      </c>
      <c r="E267" s="70">
        <v>-8.5281300000000004E-2</v>
      </c>
      <c r="F267" s="70">
        <v>-0.40049173999999998</v>
      </c>
      <c r="G267" s="70">
        <v>-0.14789383</v>
      </c>
      <c r="H267" s="70">
        <f t="shared" si="10"/>
        <v>-0.21122229000000001</v>
      </c>
      <c r="I267" s="69">
        <v>0.12939999999999999</v>
      </c>
      <c r="J267" s="69">
        <v>3.8222510000000001E-2</v>
      </c>
      <c r="K267" s="70">
        <v>-0.58906930000000002</v>
      </c>
      <c r="L267" s="70">
        <v>-0.47757712000000002</v>
      </c>
      <c r="M267" s="70">
        <v>-0.27999010000000002</v>
      </c>
      <c r="N267" s="70">
        <f t="shared" si="11"/>
        <v>-0.44887884000000006</v>
      </c>
      <c r="O267" s="71" t="s">
        <v>603</v>
      </c>
    </row>
    <row r="268" spans="1:15" s="57" customFormat="1" ht="25.5">
      <c r="A268" s="68" t="s">
        <v>604</v>
      </c>
      <c r="B268" s="68" t="s">
        <v>605</v>
      </c>
      <c r="C268" s="69">
        <v>0.55770843999999997</v>
      </c>
      <c r="D268" s="69">
        <v>0.49762747000000002</v>
      </c>
      <c r="E268" s="70">
        <v>0.13490489999999999</v>
      </c>
      <c r="F268" s="70">
        <v>-6.2366482000000001E-2</v>
      </c>
      <c r="G268" s="70">
        <v>7.0652950000000006E-2</v>
      </c>
      <c r="H268" s="70">
        <f t="shared" si="10"/>
        <v>4.7730455999999997E-2</v>
      </c>
      <c r="I268" s="69">
        <v>0.1371</v>
      </c>
      <c r="J268" s="69">
        <v>4.6073272999999998E-2</v>
      </c>
      <c r="K268" s="70">
        <v>-0.20046528999999999</v>
      </c>
      <c r="L268" s="70">
        <v>-0.27352914</v>
      </c>
      <c r="M268" s="70">
        <v>-0.12081997</v>
      </c>
      <c r="N268" s="70">
        <f t="shared" si="11"/>
        <v>-0.19827146666666665</v>
      </c>
      <c r="O268" s="71" t="s">
        <v>596</v>
      </c>
    </row>
    <row r="269" spans="1:15" s="57" customFormat="1" ht="38.25">
      <c r="A269" s="68" t="s">
        <v>606</v>
      </c>
      <c r="B269" s="68" t="s">
        <v>607</v>
      </c>
      <c r="C269" s="69">
        <v>0.20836762</v>
      </c>
      <c r="D269" s="69">
        <v>0.1458798</v>
      </c>
      <c r="E269" s="70">
        <v>-2.886582E-2</v>
      </c>
      <c r="F269" s="70">
        <v>-0.29781812000000002</v>
      </c>
      <c r="G269" s="70">
        <v>-0.25288397000000001</v>
      </c>
      <c r="H269" s="70">
        <f t="shared" si="10"/>
        <v>-0.19318930333333331</v>
      </c>
      <c r="I269" s="69">
        <v>0.29089999999999999</v>
      </c>
      <c r="J269" s="69">
        <v>0.20667529000000001</v>
      </c>
      <c r="K269" s="70">
        <v>-0.47229474999999999</v>
      </c>
      <c r="L269" s="70">
        <v>-0.76537219999999995</v>
      </c>
      <c r="M269" s="70">
        <v>1.8663518000000001E-3</v>
      </c>
      <c r="N269" s="70">
        <f t="shared" si="11"/>
        <v>-0.41193353273333333</v>
      </c>
      <c r="O269" s="71" t="s">
        <v>608</v>
      </c>
    </row>
    <row r="270" spans="1:15" s="57" customFormat="1" ht="25.5">
      <c r="A270" s="68" t="s">
        <v>609</v>
      </c>
      <c r="B270" s="68" t="s">
        <v>610</v>
      </c>
      <c r="C270" s="69">
        <v>0.18837570000000001</v>
      </c>
      <c r="D270" s="69">
        <v>0.12671684999999999</v>
      </c>
      <c r="E270" s="70">
        <v>-3.6071789999999999E-2</v>
      </c>
      <c r="F270" s="70">
        <v>-0.24475093000000001</v>
      </c>
      <c r="G270" s="70">
        <v>-0.22532360000000001</v>
      </c>
      <c r="H270" s="70">
        <f t="shared" si="10"/>
        <v>-0.16871544000000002</v>
      </c>
      <c r="I270" s="69">
        <v>0.20150000000000001</v>
      </c>
      <c r="J270" s="69">
        <v>0.11575793500000001</v>
      </c>
      <c r="K270" s="70">
        <v>-0.4668369</v>
      </c>
      <c r="L270" s="70">
        <v>-0.66320219999999996</v>
      </c>
      <c r="M270" s="70">
        <v>-0.1273099</v>
      </c>
      <c r="N270" s="70">
        <f t="shared" si="11"/>
        <v>-0.41911633333333326</v>
      </c>
      <c r="O270" s="71" t="s">
        <v>596</v>
      </c>
    </row>
    <row r="271" spans="1:15" s="57" customFormat="1" ht="25.5">
      <c r="A271" s="68" t="s">
        <v>611</v>
      </c>
      <c r="B271" s="68" t="s">
        <v>612</v>
      </c>
      <c r="C271" s="69"/>
      <c r="D271" s="69">
        <v>5.2525124999999999E-2</v>
      </c>
      <c r="E271" s="70">
        <v>0.92975569999999996</v>
      </c>
      <c r="F271" s="70">
        <v>0.80154216</v>
      </c>
      <c r="G271" s="70">
        <v>1.6698427</v>
      </c>
      <c r="H271" s="70">
        <f t="shared" si="10"/>
        <v>1.1337135199999999</v>
      </c>
      <c r="I271" s="69">
        <v>0.1343</v>
      </c>
      <c r="J271" s="69">
        <v>4.3056150000000001E-2</v>
      </c>
      <c r="K271" s="70">
        <v>0.947959</v>
      </c>
      <c r="L271" s="70">
        <v>1.9793223</v>
      </c>
      <c r="M271" s="70">
        <v>1.3034296000000001</v>
      </c>
      <c r="N271" s="70">
        <f t="shared" si="11"/>
        <v>1.4102369666666668</v>
      </c>
      <c r="O271" s="71" t="s">
        <v>596</v>
      </c>
    </row>
    <row r="272" spans="1:15" s="57" customFormat="1" ht="12.75">
      <c r="A272" s="68" t="s">
        <v>613</v>
      </c>
      <c r="B272" s="68" t="s">
        <v>614</v>
      </c>
      <c r="C272" s="69">
        <v>6.3189229999999999E-2</v>
      </c>
      <c r="D272" s="69">
        <v>1.5544999E-2</v>
      </c>
      <c r="E272" s="70">
        <v>-0.34206393000000002</v>
      </c>
      <c r="F272" s="70">
        <v>-0.47731790000000002</v>
      </c>
      <c r="G272" s="70">
        <v>-0.32524404000000001</v>
      </c>
      <c r="H272" s="70">
        <f t="shared" si="10"/>
        <v>-0.38154195666666668</v>
      </c>
      <c r="I272" s="69">
        <v>0.2472</v>
      </c>
      <c r="J272" s="69">
        <v>0.16189326000000001</v>
      </c>
      <c r="K272" s="70">
        <v>-0.27506444000000002</v>
      </c>
      <c r="L272" s="70">
        <v>-0.52872839999999999</v>
      </c>
      <c r="M272" s="70">
        <v>-6.6802020000000004E-2</v>
      </c>
      <c r="N272" s="70">
        <f t="shared" si="11"/>
        <v>-0.29019828666666669</v>
      </c>
      <c r="O272" s="71" t="s">
        <v>593</v>
      </c>
    </row>
    <row r="273" spans="1:15" s="57" customFormat="1" ht="25.5">
      <c r="A273" s="68" t="s">
        <v>615</v>
      </c>
      <c r="B273" s="68" t="s">
        <v>616</v>
      </c>
      <c r="C273" s="69"/>
      <c r="D273" s="69">
        <v>2.2809820000000001E-2</v>
      </c>
      <c r="E273" s="70">
        <v>0.32211906000000001</v>
      </c>
      <c r="F273" s="70">
        <v>0.55575569999999996</v>
      </c>
      <c r="G273" s="70">
        <v>0.43880629999999998</v>
      </c>
      <c r="H273" s="70">
        <f t="shared" si="10"/>
        <v>0.43889368666666667</v>
      </c>
      <c r="I273" s="69">
        <v>0.1207</v>
      </c>
      <c r="J273" s="69">
        <v>2.8288685000000001E-2</v>
      </c>
      <c r="K273" s="70">
        <v>1.5975398999999999</v>
      </c>
      <c r="L273" s="70">
        <v>0.98907082999999996</v>
      </c>
      <c r="M273" s="70">
        <v>1.8426404000000001</v>
      </c>
      <c r="N273" s="70">
        <f t="shared" si="11"/>
        <v>1.4764170433333332</v>
      </c>
      <c r="O273" s="71" t="s">
        <v>596</v>
      </c>
    </row>
    <row r="274" spans="1:15" s="57" customFormat="1" ht="12.75">
      <c r="A274" s="68" t="s">
        <v>617</v>
      </c>
      <c r="B274" s="68" t="s">
        <v>618</v>
      </c>
      <c r="C274" s="69"/>
      <c r="D274" s="69"/>
      <c r="E274" s="70"/>
      <c r="F274" s="70"/>
      <c r="G274" s="70"/>
      <c r="H274" s="70"/>
      <c r="I274" s="69"/>
      <c r="J274" s="69"/>
      <c r="K274" s="70"/>
      <c r="L274" s="70"/>
      <c r="M274" s="70"/>
      <c r="N274" s="70"/>
      <c r="O274" s="71"/>
    </row>
    <row r="275" spans="1:15" s="57" customFormat="1" ht="12.75">
      <c r="A275" s="68" t="s">
        <v>619</v>
      </c>
      <c r="B275" s="68" t="s">
        <v>620</v>
      </c>
      <c r="C275" s="69"/>
      <c r="D275" s="69"/>
      <c r="E275" s="70"/>
      <c r="F275" s="70"/>
      <c r="G275" s="70"/>
      <c r="H275" s="70"/>
      <c r="I275" s="69"/>
      <c r="J275" s="69"/>
      <c r="K275" s="70"/>
      <c r="L275" s="70"/>
      <c r="M275" s="70"/>
      <c r="N275" s="70"/>
      <c r="O275" s="71"/>
    </row>
    <row r="276" spans="1:15" s="57" customFormat="1" ht="12.75">
      <c r="A276" s="68" t="s">
        <v>621</v>
      </c>
      <c r="B276" s="68" t="s">
        <v>622</v>
      </c>
      <c r="C276" s="69"/>
      <c r="D276" s="69"/>
      <c r="E276" s="70"/>
      <c r="F276" s="70"/>
      <c r="G276" s="70"/>
      <c r="H276" s="70"/>
      <c r="I276" s="69"/>
      <c r="J276" s="69"/>
      <c r="K276" s="70"/>
      <c r="L276" s="70"/>
      <c r="M276" s="70"/>
      <c r="N276" s="70"/>
      <c r="O276" s="71"/>
    </row>
    <row r="277" spans="1:15" s="57" customFormat="1" ht="25.5">
      <c r="A277" s="68" t="s">
        <v>623</v>
      </c>
      <c r="B277" s="68" t="s">
        <v>624</v>
      </c>
      <c r="C277" s="69">
        <v>0.14017555000000001</v>
      </c>
      <c r="D277" s="69">
        <v>8.2044519999999996E-2</v>
      </c>
      <c r="E277" s="70">
        <v>-0.13058293000000001</v>
      </c>
      <c r="F277" s="70">
        <v>-0.44992824999999997</v>
      </c>
      <c r="G277" s="70">
        <v>-0.33788775999999998</v>
      </c>
      <c r="H277" s="70">
        <f t="shared" si="10"/>
        <v>-0.30613298</v>
      </c>
      <c r="I277" s="69">
        <v>0.15509999999999999</v>
      </c>
      <c r="J277" s="69">
        <v>6.7297469999999998E-2</v>
      </c>
      <c r="K277" s="70">
        <v>-0.68751430000000002</v>
      </c>
      <c r="L277" s="70">
        <v>-0.45765886</v>
      </c>
      <c r="M277" s="70">
        <v>-0.24786572000000001</v>
      </c>
      <c r="N277" s="70">
        <f t="shared" si="11"/>
        <v>-0.46434629333333338</v>
      </c>
      <c r="O277" s="71" t="s">
        <v>596</v>
      </c>
    </row>
    <row r="278" spans="1:15" s="57" customFormat="1" ht="25.5">
      <c r="A278" s="68" t="s">
        <v>625</v>
      </c>
      <c r="B278" s="68" t="s">
        <v>626</v>
      </c>
      <c r="C278" s="69">
        <v>0.43391313999999997</v>
      </c>
      <c r="D278" s="69">
        <v>0.36834266999999998</v>
      </c>
      <c r="E278" s="70">
        <v>0.18829816999999999</v>
      </c>
      <c r="F278" s="70">
        <v>-1.9975683000000001E-2</v>
      </c>
      <c r="G278" s="70">
        <v>4.4483174E-2</v>
      </c>
      <c r="H278" s="70">
        <f t="shared" si="10"/>
        <v>7.0935220333333326E-2</v>
      </c>
      <c r="I278" s="69">
        <v>0.23089999999999999</v>
      </c>
      <c r="J278" s="69">
        <v>0.14567225</v>
      </c>
      <c r="K278" s="70">
        <v>-0.28206152000000001</v>
      </c>
      <c r="L278" s="70">
        <v>-0.54333109999999996</v>
      </c>
      <c r="M278" s="70">
        <v>-9.0273889999999996E-2</v>
      </c>
      <c r="N278" s="70">
        <f t="shared" si="11"/>
        <v>-0.30522216999999996</v>
      </c>
      <c r="O278" s="71" t="s">
        <v>596</v>
      </c>
    </row>
    <row r="279" spans="1:15" s="57" customFormat="1" ht="12.75">
      <c r="A279" s="68" t="s">
        <v>627</v>
      </c>
      <c r="B279" s="68" t="s">
        <v>628</v>
      </c>
      <c r="C279" s="69">
        <v>0.41948550000000001</v>
      </c>
      <c r="D279" s="69">
        <v>0.35392394999999999</v>
      </c>
      <c r="E279" s="70">
        <v>-1.8661451999999999E-2</v>
      </c>
      <c r="F279" s="70">
        <v>-2.8083839999999999E-2</v>
      </c>
      <c r="G279" s="70">
        <v>-0.37860966000000001</v>
      </c>
      <c r="H279" s="70">
        <f t="shared" si="10"/>
        <v>-0.141784984</v>
      </c>
      <c r="I279" s="69">
        <v>0.71599999999999997</v>
      </c>
      <c r="J279" s="69">
        <v>0.65892965000000003</v>
      </c>
      <c r="K279" s="70">
        <v>-6.2151986999999999E-2</v>
      </c>
      <c r="L279" s="70">
        <v>0.17140390999999999</v>
      </c>
      <c r="M279" s="70">
        <v>-0.33409694000000001</v>
      </c>
      <c r="N279" s="70">
        <f t="shared" si="11"/>
        <v>-7.4948339000000003E-2</v>
      </c>
      <c r="O279" s="71" t="s">
        <v>629</v>
      </c>
    </row>
    <row r="280" spans="1:15" s="57" customFormat="1" ht="12.75">
      <c r="A280" s="68" t="s">
        <v>630</v>
      </c>
      <c r="B280" s="68" t="s">
        <v>631</v>
      </c>
      <c r="C280" s="69">
        <v>0.19513685</v>
      </c>
      <c r="D280" s="69">
        <v>0.13329907999999999</v>
      </c>
      <c r="E280" s="70">
        <v>0.11096671</v>
      </c>
      <c r="F280" s="70">
        <v>1.4674177E-2</v>
      </c>
      <c r="G280" s="70">
        <v>8.9488949999999998E-2</v>
      </c>
      <c r="H280" s="70">
        <f t="shared" si="10"/>
        <v>7.1709945666666663E-2</v>
      </c>
      <c r="I280" s="69">
        <v>0.13439999999999999</v>
      </c>
      <c r="J280" s="69">
        <v>4.3132200000000002E-2</v>
      </c>
      <c r="K280" s="70">
        <v>-0.85911362999999996</v>
      </c>
      <c r="L280" s="70">
        <v>-0.74562543999999997</v>
      </c>
      <c r="M280" s="70">
        <v>-0.38635160000000002</v>
      </c>
      <c r="N280" s="70">
        <f t="shared" si="11"/>
        <v>-0.66369688999999998</v>
      </c>
      <c r="O280" s="71" t="s">
        <v>126</v>
      </c>
    </row>
    <row r="281" spans="1:15" s="57" customFormat="1" ht="12.75">
      <c r="A281" s="68" t="s">
        <v>632</v>
      </c>
      <c r="B281" s="68" t="s">
        <v>633</v>
      </c>
      <c r="C281" s="69"/>
      <c r="D281" s="69">
        <v>0.22493817999999999</v>
      </c>
      <c r="E281" s="70">
        <v>3.0278664E-2</v>
      </c>
      <c r="F281" s="70">
        <v>8.6826774999999995E-3</v>
      </c>
      <c r="G281" s="70">
        <v>3.5995739999999999E-3</v>
      </c>
      <c r="H281" s="70">
        <f t="shared" si="10"/>
        <v>1.4186971833333333E-2</v>
      </c>
      <c r="I281" s="69">
        <v>0.60099999999999998</v>
      </c>
      <c r="J281" s="69">
        <v>0.53107625000000003</v>
      </c>
      <c r="K281" s="70">
        <v>0.2341213</v>
      </c>
      <c r="L281" s="70">
        <v>0.48552521999999998</v>
      </c>
      <c r="M281" s="70">
        <v>-0.24031262</v>
      </c>
      <c r="N281" s="70">
        <f t="shared" si="11"/>
        <v>0.15977796666666666</v>
      </c>
      <c r="O281" s="71" t="s">
        <v>634</v>
      </c>
    </row>
    <row r="282" spans="1:15" s="57" customFormat="1" ht="12.75">
      <c r="A282" s="68" t="s">
        <v>635</v>
      </c>
      <c r="B282" s="68"/>
      <c r="C282" s="69"/>
      <c r="D282" s="69"/>
      <c r="E282" s="70"/>
      <c r="F282" s="70"/>
      <c r="G282" s="70"/>
      <c r="H282" s="70"/>
      <c r="I282" s="69"/>
      <c r="J282" s="69"/>
      <c r="K282" s="70"/>
      <c r="L282" s="70"/>
      <c r="M282" s="70"/>
      <c r="N282" s="70"/>
      <c r="O282" s="71"/>
    </row>
    <row r="283" spans="1:15" s="57" customFormat="1" ht="12.75">
      <c r="A283" s="68" t="s">
        <v>636</v>
      </c>
      <c r="B283" s="68" t="s">
        <v>637</v>
      </c>
      <c r="C283" s="69"/>
      <c r="D283" s="69">
        <v>9.8028295000000001E-2</v>
      </c>
      <c r="E283" s="70">
        <v>1.018346</v>
      </c>
      <c r="F283" s="70">
        <v>0.23721360999999999</v>
      </c>
      <c r="G283" s="70">
        <v>0.91149729999999995</v>
      </c>
      <c r="H283" s="70">
        <f t="shared" si="10"/>
        <v>0.72235230333333333</v>
      </c>
      <c r="I283" s="69"/>
      <c r="J283" s="69">
        <v>5.7046289999999999E-2</v>
      </c>
      <c r="K283" s="70">
        <v>0.95980560000000004</v>
      </c>
      <c r="L283" s="70">
        <v>1.3831931</v>
      </c>
      <c r="M283" s="70">
        <v>0.54941309999999999</v>
      </c>
      <c r="N283" s="70">
        <f t="shared" si="11"/>
        <v>0.96413726666666655</v>
      </c>
      <c r="O283" s="71" t="s">
        <v>638</v>
      </c>
    </row>
    <row r="284" spans="1:15" s="57" customFormat="1" ht="12.75">
      <c r="A284" s="68" t="s">
        <v>639</v>
      </c>
      <c r="B284" s="68" t="s">
        <v>640</v>
      </c>
      <c r="C284" s="69">
        <v>6.6859829999999995E-2</v>
      </c>
      <c r="D284" s="69">
        <v>1.8510222E-2</v>
      </c>
      <c r="E284" s="70">
        <v>-0.18253322999999999</v>
      </c>
      <c r="F284" s="70">
        <v>-0.18553627</v>
      </c>
      <c r="G284" s="70">
        <v>-0.27235981999999997</v>
      </c>
      <c r="H284" s="70">
        <f t="shared" si="10"/>
        <v>-0.21347643999999999</v>
      </c>
      <c r="I284" s="69">
        <v>0.22090000000000001</v>
      </c>
      <c r="J284" s="69">
        <v>0.13568456000000001</v>
      </c>
      <c r="K284" s="70">
        <v>-0.43166554000000001</v>
      </c>
      <c r="L284" s="70">
        <v>-0.14630220999999999</v>
      </c>
      <c r="M284" s="70">
        <v>-0.13268279999999999</v>
      </c>
      <c r="N284" s="70">
        <f t="shared" si="11"/>
        <v>-0.23688351666666665</v>
      </c>
      <c r="O284" s="71" t="s">
        <v>641</v>
      </c>
    </row>
    <row r="285" spans="1:15" s="57" customFormat="1" ht="25.5">
      <c r="A285" s="68" t="s">
        <v>642</v>
      </c>
      <c r="B285" s="68" t="s">
        <v>643</v>
      </c>
      <c r="C285" s="69">
        <v>0.25020464999999997</v>
      </c>
      <c r="D285" s="69">
        <v>0.18600763000000001</v>
      </c>
      <c r="E285" s="70">
        <v>-4.7780145000000003E-3</v>
      </c>
      <c r="F285" s="70">
        <v>-8.5035280000000005E-2</v>
      </c>
      <c r="G285" s="70">
        <v>-0.13378245999999999</v>
      </c>
      <c r="H285" s="70">
        <f t="shared" si="10"/>
        <v>-7.4531918166666669E-2</v>
      </c>
      <c r="I285" s="69">
        <v>0.12939999999999999</v>
      </c>
      <c r="J285" s="69">
        <v>3.8114111999999999E-2</v>
      </c>
      <c r="K285" s="70">
        <v>0.13672050999999999</v>
      </c>
      <c r="L285" s="70">
        <v>0.25171369999999998</v>
      </c>
      <c r="M285" s="70">
        <v>0.28630155000000002</v>
      </c>
      <c r="N285" s="70">
        <f t="shared" si="11"/>
        <v>0.22491192000000002</v>
      </c>
      <c r="O285" s="71" t="s">
        <v>644</v>
      </c>
    </row>
    <row r="286" spans="1:15" s="57" customFormat="1" ht="12.75">
      <c r="A286" s="68" t="s">
        <v>645</v>
      </c>
      <c r="B286" s="68" t="s">
        <v>646</v>
      </c>
      <c r="C286" s="69">
        <v>0.2860586</v>
      </c>
      <c r="D286" s="69">
        <v>0.22136122999999999</v>
      </c>
      <c r="E286" s="70">
        <v>0.21563993000000001</v>
      </c>
      <c r="F286" s="70">
        <v>0.14163211000000001</v>
      </c>
      <c r="G286" s="70">
        <v>-9.115181E-3</v>
      </c>
      <c r="H286" s="70">
        <f t="shared" si="10"/>
        <v>0.11605228633333335</v>
      </c>
      <c r="I286" s="69">
        <v>0.87370000000000003</v>
      </c>
      <c r="J286" s="69">
        <v>0.84454775000000004</v>
      </c>
      <c r="K286" s="70">
        <v>-0.23904225000000001</v>
      </c>
      <c r="L286" s="70">
        <v>9.0112070000000002E-3</v>
      </c>
      <c r="M286" s="70">
        <v>0.15350238999999999</v>
      </c>
      <c r="N286" s="70">
        <f t="shared" si="11"/>
        <v>-2.5509551000000009E-2</v>
      </c>
      <c r="O286" s="71" t="s">
        <v>647</v>
      </c>
    </row>
    <row r="287" spans="1:15" s="57" customFormat="1" ht="12.75">
      <c r="A287" s="68" t="s">
        <v>648</v>
      </c>
      <c r="B287" s="68" t="s">
        <v>649</v>
      </c>
      <c r="C287" s="69">
        <v>0.21662999999999999</v>
      </c>
      <c r="D287" s="69">
        <v>0.15384466999999999</v>
      </c>
      <c r="E287" s="70">
        <v>-0.18403717999999999</v>
      </c>
      <c r="F287" s="70">
        <v>-0.8081912</v>
      </c>
      <c r="G287" s="70">
        <v>-0.29937074000000002</v>
      </c>
      <c r="H287" s="70">
        <f t="shared" si="10"/>
        <v>-0.43053304000000003</v>
      </c>
      <c r="I287" s="69">
        <v>0.17269999999999999</v>
      </c>
      <c r="J287" s="69">
        <v>8.6389359999999998E-2</v>
      </c>
      <c r="K287" s="70">
        <v>-0.86015419999999998</v>
      </c>
      <c r="L287" s="70">
        <v>-1.1692122</v>
      </c>
      <c r="M287" s="70">
        <v>-0.32412252000000003</v>
      </c>
      <c r="N287" s="70">
        <f t="shared" si="11"/>
        <v>-0.78449630666666659</v>
      </c>
      <c r="O287" s="71" t="s">
        <v>603</v>
      </c>
    </row>
    <row r="288" spans="1:15" s="57" customFormat="1" ht="25.5">
      <c r="A288" s="68" t="s">
        <v>650</v>
      </c>
      <c r="B288" s="68" t="s">
        <v>651</v>
      </c>
      <c r="C288" s="69">
        <v>0.90067803999999996</v>
      </c>
      <c r="D288" s="69">
        <v>0.8794788</v>
      </c>
      <c r="E288" s="70">
        <v>0.18422021999999999</v>
      </c>
      <c r="F288" s="70">
        <v>-0.17261319</v>
      </c>
      <c r="G288" s="70">
        <v>4.1810025000000001E-2</v>
      </c>
      <c r="H288" s="70">
        <f t="shared" si="10"/>
        <v>1.7805684999999998E-2</v>
      </c>
      <c r="I288" s="69">
        <v>0.32590000000000002</v>
      </c>
      <c r="J288" s="69">
        <v>0.24220066000000001</v>
      </c>
      <c r="K288" s="70">
        <v>-0.39403912000000002</v>
      </c>
      <c r="L288" s="70">
        <v>-0.77657310000000002</v>
      </c>
      <c r="M288" s="70">
        <v>2.7064334999999998E-2</v>
      </c>
      <c r="N288" s="70">
        <f t="shared" si="11"/>
        <v>-0.38118262833333333</v>
      </c>
      <c r="O288" s="71" t="s">
        <v>596</v>
      </c>
    </row>
    <row r="289" spans="1:15" s="57" customFormat="1" ht="12.75">
      <c r="A289" s="68" t="s">
        <v>652</v>
      </c>
      <c r="B289" s="68" t="s">
        <v>653</v>
      </c>
      <c r="C289" s="69">
        <v>8.6868909999999994E-2</v>
      </c>
      <c r="D289" s="69">
        <v>3.4866220000000003E-2</v>
      </c>
      <c r="E289" s="70">
        <v>-0.4174157</v>
      </c>
      <c r="F289" s="70">
        <v>-0.68768119999999999</v>
      </c>
      <c r="G289" s="70">
        <v>-0.38769817000000001</v>
      </c>
      <c r="H289" s="70">
        <f t="shared" si="10"/>
        <v>-0.49759835666666663</v>
      </c>
      <c r="I289" s="69">
        <v>0.15240000000000001</v>
      </c>
      <c r="J289" s="69">
        <v>6.4424330000000002E-2</v>
      </c>
      <c r="K289" s="70">
        <v>-0.61549187000000005</v>
      </c>
      <c r="L289" s="70">
        <v>-0.48694229999999999</v>
      </c>
      <c r="M289" s="70">
        <v>-0.21710204</v>
      </c>
      <c r="N289" s="70">
        <f t="shared" si="11"/>
        <v>-0.43984540333333327</v>
      </c>
      <c r="O289" s="71" t="s">
        <v>603</v>
      </c>
    </row>
    <row r="290" spans="1:15" s="57" customFormat="1" ht="12.75">
      <c r="A290" s="68" t="s">
        <v>654</v>
      </c>
      <c r="B290" s="68" t="s">
        <v>655</v>
      </c>
      <c r="C290" s="69">
        <v>0.21050440000000001</v>
      </c>
      <c r="D290" s="69">
        <v>0.14807059</v>
      </c>
      <c r="E290" s="70">
        <v>-8.0067669999999994E-2</v>
      </c>
      <c r="F290" s="70">
        <v>-0.42118644999999999</v>
      </c>
      <c r="G290" s="70">
        <v>-0.19178392999999999</v>
      </c>
      <c r="H290" s="70">
        <f t="shared" si="10"/>
        <v>-0.23101268333333333</v>
      </c>
      <c r="I290" s="69">
        <v>0.16239999999999999</v>
      </c>
      <c r="J290" s="69">
        <v>7.5342179999999995E-2</v>
      </c>
      <c r="K290" s="70">
        <v>-0.50025750000000002</v>
      </c>
      <c r="L290" s="70">
        <v>-0.45759484</v>
      </c>
      <c r="M290" s="70">
        <v>-0.15652369999999999</v>
      </c>
      <c r="N290" s="70">
        <f t="shared" si="11"/>
        <v>-0.37145867999999999</v>
      </c>
      <c r="O290" s="71" t="s">
        <v>603</v>
      </c>
    </row>
    <row r="291" spans="1:15" s="57" customFormat="1" ht="25.5">
      <c r="A291" s="68" t="s">
        <v>656</v>
      </c>
      <c r="B291" s="68" t="s">
        <v>657</v>
      </c>
      <c r="C291" s="69">
        <v>8.8763739999999994E-2</v>
      </c>
      <c r="D291" s="69">
        <v>3.6368243000000001E-2</v>
      </c>
      <c r="E291" s="70">
        <v>-8.2825620000000003E-2</v>
      </c>
      <c r="F291" s="70">
        <v>-0.16747664000000001</v>
      </c>
      <c r="G291" s="70">
        <v>-0.15670294000000001</v>
      </c>
      <c r="H291" s="70">
        <f t="shared" si="10"/>
        <v>-0.13566839999999999</v>
      </c>
      <c r="I291" s="69">
        <v>0.121</v>
      </c>
      <c r="J291" s="69">
        <v>2.8825170000000001E-2</v>
      </c>
      <c r="K291" s="70">
        <v>-0.39328380000000002</v>
      </c>
      <c r="L291" s="70">
        <v>-0.48202420000000001</v>
      </c>
      <c r="M291" s="70">
        <v>-0.25682076999999998</v>
      </c>
      <c r="N291" s="70">
        <f t="shared" si="11"/>
        <v>-0.37737625666666669</v>
      </c>
      <c r="O291" s="71" t="s">
        <v>596</v>
      </c>
    </row>
    <row r="292" spans="1:15" s="57" customFormat="1" ht="12.75">
      <c r="A292" s="68" t="s">
        <v>658</v>
      </c>
      <c r="B292" s="68" t="s">
        <v>659</v>
      </c>
      <c r="C292" s="69">
        <v>6.0234907999999997E-2</v>
      </c>
      <c r="D292" s="69">
        <v>1.2977961E-2</v>
      </c>
      <c r="E292" s="70">
        <v>-0.17357545999999999</v>
      </c>
      <c r="F292" s="70">
        <v>-0.25080973000000001</v>
      </c>
      <c r="G292" s="70">
        <v>-0.18951799999999999</v>
      </c>
      <c r="H292" s="70">
        <f t="shared" si="10"/>
        <v>-0.20463439666666663</v>
      </c>
      <c r="I292" s="69">
        <v>0.33489999999999998</v>
      </c>
      <c r="J292" s="69">
        <v>0.25171858000000003</v>
      </c>
      <c r="K292" s="70">
        <v>-0.2927303</v>
      </c>
      <c r="L292" s="70">
        <v>1.4066626E-2</v>
      </c>
      <c r="M292" s="70">
        <v>-0.14527893</v>
      </c>
      <c r="N292" s="70">
        <f t="shared" si="11"/>
        <v>-0.14131420133333331</v>
      </c>
      <c r="O292" s="71" t="s">
        <v>660</v>
      </c>
    </row>
    <row r="293" spans="1:15" s="57" customFormat="1" ht="12.75">
      <c r="A293" s="73" t="s">
        <v>2934</v>
      </c>
      <c r="B293" s="68"/>
      <c r="C293" s="69"/>
      <c r="D293" s="69"/>
      <c r="E293" s="70"/>
      <c r="F293" s="70"/>
      <c r="G293" s="70"/>
      <c r="H293" s="70"/>
      <c r="I293" s="69"/>
      <c r="J293" s="69"/>
      <c r="K293" s="70"/>
      <c r="L293" s="70"/>
      <c r="M293" s="70"/>
      <c r="N293" s="70"/>
      <c r="O293" s="71"/>
    </row>
    <row r="294" spans="1:15" s="57" customFormat="1" ht="12.75">
      <c r="A294" s="68" t="s">
        <v>661</v>
      </c>
      <c r="B294" s="68" t="s">
        <v>662</v>
      </c>
      <c r="C294" s="69">
        <v>5.4885674000000002E-2</v>
      </c>
      <c r="D294" s="69">
        <v>9.3575759999999994E-3</v>
      </c>
      <c r="E294" s="70">
        <v>-0.74424409999999996</v>
      </c>
      <c r="F294" s="70">
        <v>-0.66970306999999996</v>
      </c>
      <c r="G294" s="70">
        <v>-0.52903694000000001</v>
      </c>
      <c r="H294" s="70">
        <f t="shared" si="10"/>
        <v>-0.6476613699999999</v>
      </c>
      <c r="I294" s="69">
        <v>0.12520000000000001</v>
      </c>
      <c r="J294" s="69">
        <v>3.3277117000000002E-2</v>
      </c>
      <c r="K294" s="70">
        <v>-0.52172949999999996</v>
      </c>
      <c r="L294" s="70">
        <v>-0.32257465000000002</v>
      </c>
      <c r="M294" s="70">
        <v>-0.29639631999999999</v>
      </c>
      <c r="N294" s="70">
        <f t="shared" si="11"/>
        <v>-0.38023348999999995</v>
      </c>
      <c r="O294" s="71" t="s">
        <v>663</v>
      </c>
    </row>
    <row r="295" spans="1:15" s="57" customFormat="1" ht="12.75">
      <c r="A295" s="68" t="s">
        <v>664</v>
      </c>
      <c r="B295" s="68" t="s">
        <v>665</v>
      </c>
      <c r="C295" s="69">
        <v>8.7563489999999994E-2</v>
      </c>
      <c r="D295" s="69">
        <v>3.534959E-2</v>
      </c>
      <c r="E295" s="70">
        <v>-0.19657801</v>
      </c>
      <c r="F295" s="70">
        <v>-0.11367313599999999</v>
      </c>
      <c r="G295" s="70">
        <v>-0.23118024000000001</v>
      </c>
      <c r="H295" s="70">
        <f t="shared" si="10"/>
        <v>-0.18047712866666665</v>
      </c>
      <c r="I295" s="69">
        <v>0.112</v>
      </c>
      <c r="J295" s="69">
        <v>1.9816795000000002E-2</v>
      </c>
      <c r="K295" s="70">
        <v>-0.25558945999999999</v>
      </c>
      <c r="L295" s="70">
        <v>-0.18274783999999999</v>
      </c>
      <c r="M295" s="70">
        <v>-0.16119481999999999</v>
      </c>
      <c r="N295" s="70">
        <f t="shared" si="11"/>
        <v>-0.19984404</v>
      </c>
      <c r="O295" s="71" t="s">
        <v>666</v>
      </c>
    </row>
    <row r="296" spans="1:15" s="57" customFormat="1" ht="12.75">
      <c r="A296" s="68" t="s">
        <v>667</v>
      </c>
      <c r="B296" s="68" t="s">
        <v>668</v>
      </c>
      <c r="C296" s="69">
        <v>0.96352470000000001</v>
      </c>
      <c r="D296" s="69">
        <v>0.95535099999999995</v>
      </c>
      <c r="E296" s="70">
        <v>-0.11268817</v>
      </c>
      <c r="F296" s="70">
        <v>0.57079446</v>
      </c>
      <c r="G296" s="70">
        <v>-0.40335696999999998</v>
      </c>
      <c r="H296" s="70">
        <f t="shared" si="10"/>
        <v>1.8249773333333347E-2</v>
      </c>
      <c r="I296" s="69">
        <v>0.24859999999999999</v>
      </c>
      <c r="J296" s="69">
        <v>0.16330194000000001</v>
      </c>
      <c r="K296" s="70">
        <v>0.43012709999999998</v>
      </c>
      <c r="L296" s="70">
        <v>0.95685774000000001</v>
      </c>
      <c r="M296" s="70">
        <v>0.14851676999999999</v>
      </c>
      <c r="N296" s="70">
        <f t="shared" si="11"/>
        <v>0.51183387000000002</v>
      </c>
      <c r="O296" s="71" t="s">
        <v>666</v>
      </c>
    </row>
    <row r="297" spans="1:15" s="57" customFormat="1" ht="12.75">
      <c r="A297" s="74" t="s">
        <v>669</v>
      </c>
      <c r="B297" s="74" t="s">
        <v>670</v>
      </c>
      <c r="C297" s="75">
        <v>0.18237144999999999</v>
      </c>
      <c r="D297" s="75">
        <v>0.12119638000000001</v>
      </c>
      <c r="E297" s="76">
        <v>-0.38485625000000001</v>
      </c>
      <c r="F297" s="76">
        <v>-6.5920889999999996E-2</v>
      </c>
      <c r="G297" s="76">
        <v>-0.39925372999999997</v>
      </c>
      <c r="H297" s="76">
        <f t="shared" si="10"/>
        <v>-0.28334362333333335</v>
      </c>
      <c r="I297" s="75">
        <v>0.31640000000000001</v>
      </c>
      <c r="J297" s="75">
        <v>0.2325826</v>
      </c>
      <c r="K297" s="76">
        <v>3.1803995000000002E-2</v>
      </c>
      <c r="L297" s="76">
        <v>-0.26916129999999999</v>
      </c>
      <c r="M297" s="76">
        <v>-0.30386447999999999</v>
      </c>
      <c r="N297" s="76">
        <f t="shared" si="11"/>
        <v>-0.18040726166666665</v>
      </c>
      <c r="O297" s="77" t="s">
        <v>663</v>
      </c>
    </row>
    <row r="298" spans="1:15" s="7" customFormat="1">
      <c r="O298" s="56"/>
    </row>
    <row r="299" spans="1:15" s="7" customFormat="1">
      <c r="O299" s="56"/>
    </row>
    <row r="300" spans="1:15" s="7" customFormat="1">
      <c r="O300" s="56"/>
    </row>
    <row r="301" spans="1:15" s="7" customFormat="1">
      <c r="O301" s="56"/>
    </row>
    <row r="302" spans="1:15" s="7" customFormat="1">
      <c r="O302" s="56"/>
    </row>
    <row r="303" spans="1:15" s="7" customFormat="1">
      <c r="O303" s="56"/>
    </row>
    <row r="304" spans="1:15" s="7" customFormat="1">
      <c r="O304" s="56"/>
    </row>
    <row r="305" spans="15:15" s="7" customFormat="1">
      <c r="O305" s="56"/>
    </row>
    <row r="306" spans="15:15" s="7" customFormat="1">
      <c r="O306" s="56"/>
    </row>
    <row r="307" spans="15:15" s="7" customFormat="1">
      <c r="O307" s="56"/>
    </row>
    <row r="308" spans="15:15" s="7" customFormat="1">
      <c r="O308" s="56"/>
    </row>
    <row r="309" spans="15:15" s="7" customFormat="1">
      <c r="O309" s="56"/>
    </row>
    <row r="310" spans="15:15" s="7" customFormat="1">
      <c r="O310" s="56"/>
    </row>
    <row r="311" spans="15:15" s="7" customFormat="1">
      <c r="O311" s="56"/>
    </row>
    <row r="312" spans="15:15" s="7" customFormat="1">
      <c r="O312" s="56"/>
    </row>
    <row r="313" spans="15:15" s="7" customFormat="1">
      <c r="O313" s="56"/>
    </row>
    <row r="314" spans="15:15" s="7" customFormat="1">
      <c r="O314" s="56"/>
    </row>
    <row r="315" spans="15:15" s="7" customFormat="1">
      <c r="O315" s="56"/>
    </row>
    <row r="316" spans="15:15" s="7" customFormat="1">
      <c r="O316" s="56"/>
    </row>
    <row r="317" spans="15:15" s="7" customFormat="1">
      <c r="O317" s="56"/>
    </row>
    <row r="318" spans="15:15" s="7" customFormat="1">
      <c r="O318" s="56"/>
    </row>
    <row r="319" spans="15:15" s="7" customFormat="1">
      <c r="O319" s="56"/>
    </row>
    <row r="320" spans="15:15" s="7" customFormat="1">
      <c r="O320" s="56"/>
    </row>
    <row r="321" spans="15:15" s="7" customFormat="1">
      <c r="O321" s="56"/>
    </row>
    <row r="322" spans="15:15" s="7" customFormat="1">
      <c r="O322" s="56"/>
    </row>
  </sheetData>
  <mergeCells count="2">
    <mergeCell ref="C2:H2"/>
    <mergeCell ref="I2:N2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60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99"/>
  <sheetViews>
    <sheetView topLeftCell="A145" zoomScaleNormal="100" workbookViewId="0">
      <selection activeCell="L160" sqref="L160"/>
    </sheetView>
  </sheetViews>
  <sheetFormatPr defaultColWidth="9" defaultRowHeight="14.25"/>
  <cols>
    <col min="1" max="1" width="16.75" style="1" customWidth="1"/>
    <col min="2" max="2" width="12.75" style="1" customWidth="1"/>
    <col min="3" max="4" width="8.75" style="2" customWidth="1"/>
    <col min="5" max="7" width="8.75" style="1" customWidth="1"/>
    <col min="8" max="8" width="12.75" style="1" customWidth="1"/>
    <col min="9" max="13" width="8.75" style="1" customWidth="1"/>
    <col min="14" max="14" width="12.75" style="1" customWidth="1"/>
    <col min="15" max="15" width="45.75" style="44" customWidth="1"/>
    <col min="16" max="16384" width="9" style="1"/>
  </cols>
  <sheetData>
    <row r="1" spans="1:15" ht="18.75">
      <c r="A1" s="88" t="s">
        <v>2922</v>
      </c>
    </row>
    <row r="2" spans="1:15" ht="18.75">
      <c r="C2" s="103" t="s">
        <v>2991</v>
      </c>
      <c r="D2" s="103"/>
      <c r="E2" s="103"/>
      <c r="F2" s="103"/>
      <c r="G2" s="103"/>
      <c r="H2" s="103"/>
      <c r="I2" s="103" t="s">
        <v>2992</v>
      </c>
      <c r="J2" s="103"/>
      <c r="K2" s="103"/>
      <c r="L2" s="103"/>
      <c r="M2" s="103"/>
      <c r="N2" s="103"/>
    </row>
    <row r="3" spans="1:15" ht="15.75">
      <c r="A3" s="45"/>
      <c r="B3" s="45"/>
      <c r="C3" s="46"/>
      <c r="D3" s="47"/>
      <c r="E3" s="18" t="s">
        <v>0</v>
      </c>
      <c r="F3" s="48"/>
      <c r="G3" s="48"/>
      <c r="H3" s="18"/>
      <c r="I3" s="46"/>
      <c r="J3" s="47"/>
      <c r="K3" s="18" t="s">
        <v>0</v>
      </c>
      <c r="L3" s="48"/>
      <c r="M3" s="48"/>
      <c r="N3" s="18"/>
      <c r="O3" s="49"/>
    </row>
    <row r="4" spans="1:15" ht="31.5">
      <c r="A4" s="50" t="s">
        <v>1</v>
      </c>
      <c r="B4" s="51" t="s">
        <v>2</v>
      </c>
      <c r="C4" s="51" t="s">
        <v>2989</v>
      </c>
      <c r="D4" s="52" t="s">
        <v>2990</v>
      </c>
      <c r="E4" s="53">
        <v>1</v>
      </c>
      <c r="F4" s="53">
        <v>2</v>
      </c>
      <c r="G4" s="53">
        <v>3</v>
      </c>
      <c r="H4" s="54" t="s">
        <v>3</v>
      </c>
      <c r="I4" s="51" t="s">
        <v>2989</v>
      </c>
      <c r="J4" s="52" t="s">
        <v>2990</v>
      </c>
      <c r="K4" s="53">
        <v>1</v>
      </c>
      <c r="L4" s="53">
        <v>2</v>
      </c>
      <c r="M4" s="53">
        <v>3</v>
      </c>
      <c r="N4" s="54" t="s">
        <v>3</v>
      </c>
      <c r="O4" s="55" t="s">
        <v>4</v>
      </c>
    </row>
    <row r="5" spans="1:15" s="57" customFormat="1" ht="12.75">
      <c r="A5" s="65" t="s">
        <v>2935</v>
      </c>
      <c r="B5" s="66"/>
      <c r="C5" s="79"/>
      <c r="D5" s="79"/>
      <c r="E5" s="80"/>
      <c r="F5" s="80"/>
      <c r="G5" s="80"/>
      <c r="H5" s="80"/>
      <c r="I5" s="79"/>
      <c r="J5" s="79"/>
      <c r="K5" s="80"/>
      <c r="L5" s="80"/>
      <c r="M5" s="80"/>
      <c r="N5" s="80"/>
      <c r="O5" s="67"/>
    </row>
    <row r="6" spans="1:15" s="57" customFormat="1" ht="12.75">
      <c r="A6" s="81" t="s">
        <v>2571</v>
      </c>
      <c r="B6" s="81" t="s">
        <v>2572</v>
      </c>
      <c r="C6" s="82"/>
      <c r="D6" s="82">
        <v>0.59187540000000005</v>
      </c>
      <c r="E6" s="83">
        <v>-0.61421232999999997</v>
      </c>
      <c r="F6" s="83">
        <v>-0.4194195</v>
      </c>
      <c r="G6" s="83">
        <v>0.42729008000000002</v>
      </c>
      <c r="H6" s="83">
        <f>AVERAGE(E6:G6)</f>
        <v>-0.20211391666666667</v>
      </c>
      <c r="I6" s="82"/>
      <c r="J6" s="82">
        <v>0.72299840000000004</v>
      </c>
      <c r="K6" s="83">
        <v>-0.35438367999999998</v>
      </c>
      <c r="L6" s="83">
        <v>-0.16756655000000001</v>
      </c>
      <c r="M6" s="83">
        <v>0.28844565</v>
      </c>
      <c r="N6" s="83">
        <f>AVERAGE(K6:M6)</f>
        <v>-7.7834859999999992E-2</v>
      </c>
      <c r="O6" s="71" t="s">
        <v>2573</v>
      </c>
    </row>
    <row r="7" spans="1:15" s="57" customFormat="1" ht="12.75">
      <c r="A7" s="81" t="s">
        <v>2574</v>
      </c>
      <c r="B7" s="81" t="s">
        <v>2575</v>
      </c>
      <c r="C7" s="82">
        <v>5.0309613000000003E-2</v>
      </c>
      <c r="D7" s="82">
        <v>6.4469365999999997E-3</v>
      </c>
      <c r="E7" s="83">
        <v>-0.34768870000000002</v>
      </c>
      <c r="F7" s="83">
        <v>-0.44980039999999999</v>
      </c>
      <c r="G7" s="83">
        <v>-0.44616224999999998</v>
      </c>
      <c r="H7" s="83">
        <f t="shared" ref="H7:H58" si="0">AVERAGE(E7:G7)</f>
        <v>-0.41455044999999996</v>
      </c>
      <c r="I7" s="82">
        <v>0.48509999999999998</v>
      </c>
      <c r="J7" s="82">
        <v>0.40718695999999999</v>
      </c>
      <c r="K7" s="83">
        <v>-0.33575630000000001</v>
      </c>
      <c r="L7" s="83">
        <v>-1.1261901999999999</v>
      </c>
      <c r="M7" s="83">
        <v>0.23200703</v>
      </c>
      <c r="N7" s="83">
        <f t="shared" ref="N7:N58" si="1">AVERAGE(K7:M7)</f>
        <v>-0.40997982333333322</v>
      </c>
      <c r="O7" s="71" t="s">
        <v>2576</v>
      </c>
    </row>
    <row r="8" spans="1:15" s="57" customFormat="1" ht="12.75">
      <c r="A8" s="81" t="s">
        <v>2577</v>
      </c>
      <c r="B8" s="81" t="s">
        <v>2578</v>
      </c>
      <c r="C8" s="82">
        <v>0.55720632999999997</v>
      </c>
      <c r="D8" s="82">
        <v>0.49709936999999998</v>
      </c>
      <c r="E8" s="83">
        <v>7.34205E-2</v>
      </c>
      <c r="F8" s="83">
        <v>-2.412038E-2</v>
      </c>
      <c r="G8" s="83">
        <v>2.0298896E-2</v>
      </c>
      <c r="H8" s="83">
        <f t="shared" si="0"/>
        <v>2.3199672000000001E-2</v>
      </c>
      <c r="I8" s="82">
        <v>0.13039999999999999</v>
      </c>
      <c r="J8" s="82">
        <v>3.9243060000000003E-2</v>
      </c>
      <c r="K8" s="83">
        <v>-0.18311975999999999</v>
      </c>
      <c r="L8" s="83">
        <v>-0.36814296000000002</v>
      </c>
      <c r="M8" s="83">
        <v>-0.37671092</v>
      </c>
      <c r="N8" s="83">
        <f t="shared" si="1"/>
        <v>-0.3093245466666667</v>
      </c>
      <c r="O8" s="71" t="s">
        <v>2579</v>
      </c>
    </row>
    <row r="9" spans="1:15" s="57" customFormat="1" ht="12.75">
      <c r="A9" s="81" t="s">
        <v>2580</v>
      </c>
      <c r="B9" s="81" t="s">
        <v>2581</v>
      </c>
      <c r="C9" s="82"/>
      <c r="D9" s="82"/>
      <c r="E9" s="83"/>
      <c r="F9" s="83"/>
      <c r="G9" s="83"/>
      <c r="H9" s="83"/>
      <c r="I9" s="82"/>
      <c r="J9" s="82"/>
      <c r="K9" s="83"/>
      <c r="L9" s="83"/>
      <c r="M9" s="83"/>
      <c r="N9" s="83"/>
      <c r="O9" s="71"/>
    </row>
    <row r="10" spans="1:15" s="57" customFormat="1" ht="12.75">
      <c r="A10" s="81" t="s">
        <v>2582</v>
      </c>
      <c r="B10" s="81" t="s">
        <v>2583</v>
      </c>
      <c r="C10" s="82"/>
      <c r="D10" s="82">
        <v>0.55609980000000003</v>
      </c>
      <c r="E10" s="83">
        <v>-0.6373974</v>
      </c>
      <c r="F10" s="83">
        <v>-0.42199847000000001</v>
      </c>
      <c r="G10" s="83">
        <v>0.39708926999999999</v>
      </c>
      <c r="H10" s="83">
        <f t="shared" si="0"/>
        <v>-0.22076886666666665</v>
      </c>
      <c r="I10" s="82"/>
      <c r="J10" s="82">
        <v>0.16651595999999999</v>
      </c>
      <c r="K10" s="83">
        <v>-0.3505006</v>
      </c>
      <c r="L10" s="83">
        <v>-0.16400571</v>
      </c>
      <c r="M10" s="83">
        <v>-0.90068110000000001</v>
      </c>
      <c r="N10" s="83">
        <f t="shared" si="1"/>
        <v>-0.47172913666666672</v>
      </c>
      <c r="O10" s="71" t="s">
        <v>2584</v>
      </c>
    </row>
    <row r="11" spans="1:15" s="57" customFormat="1" ht="12.75">
      <c r="A11" s="81" t="s">
        <v>2585</v>
      </c>
      <c r="B11" s="81" t="s">
        <v>2586</v>
      </c>
      <c r="C11" s="82"/>
      <c r="D11" s="82">
        <v>0.47861125999999998</v>
      </c>
      <c r="E11" s="83">
        <v>-0.93767166000000002</v>
      </c>
      <c r="F11" s="83">
        <v>-0.43571873999999999</v>
      </c>
      <c r="G11" s="83">
        <v>0.37892029999999999</v>
      </c>
      <c r="H11" s="83">
        <f t="shared" si="0"/>
        <v>-0.33149003333333332</v>
      </c>
      <c r="I11" s="82"/>
      <c r="J11" s="82">
        <v>0.17349547000000001</v>
      </c>
      <c r="K11" s="83">
        <v>-0.30428509999999998</v>
      </c>
      <c r="L11" s="83">
        <v>-0.2324534</v>
      </c>
      <c r="M11" s="83">
        <v>-1.0113349</v>
      </c>
      <c r="N11" s="83">
        <f t="shared" si="1"/>
        <v>-0.51602446666666668</v>
      </c>
      <c r="O11" s="71" t="s">
        <v>163</v>
      </c>
    </row>
    <row r="12" spans="1:15" s="57" customFormat="1" ht="12.75">
      <c r="A12" s="81" t="s">
        <v>2587</v>
      </c>
      <c r="B12" s="81" t="s">
        <v>2588</v>
      </c>
      <c r="C12" s="82"/>
      <c r="D12" s="82">
        <v>0.56340440000000003</v>
      </c>
      <c r="E12" s="83">
        <v>-0.71231604000000004</v>
      </c>
      <c r="F12" s="83">
        <v>-0.394901</v>
      </c>
      <c r="G12" s="83">
        <v>0.41572540000000002</v>
      </c>
      <c r="H12" s="83">
        <f t="shared" si="0"/>
        <v>-0.23049721333333337</v>
      </c>
      <c r="I12" s="82"/>
      <c r="J12" s="82">
        <v>7.3237196000000004E-2</v>
      </c>
      <c r="K12" s="83">
        <v>-0.33904147000000001</v>
      </c>
      <c r="L12" s="83">
        <v>-0.11658890500000001</v>
      </c>
      <c r="M12" s="83">
        <v>-0.21749233000000001</v>
      </c>
      <c r="N12" s="83">
        <f t="shared" si="1"/>
        <v>-0.22437423500000001</v>
      </c>
      <c r="O12" s="71" t="s">
        <v>2589</v>
      </c>
    </row>
    <row r="13" spans="1:15" s="57" customFormat="1" ht="25.5">
      <c r="A13" s="81" t="s">
        <v>2590</v>
      </c>
      <c r="B13" s="81" t="s">
        <v>2591</v>
      </c>
      <c r="C13" s="82">
        <v>6.9495730000000006E-2</v>
      </c>
      <c r="D13" s="82">
        <v>2.0661223999999999E-2</v>
      </c>
      <c r="E13" s="83">
        <v>-0.59328510000000001</v>
      </c>
      <c r="F13" s="83">
        <v>-0.38350475000000001</v>
      </c>
      <c r="G13" s="83">
        <v>-0.40174093999999999</v>
      </c>
      <c r="H13" s="83">
        <f t="shared" si="0"/>
        <v>-0.45951026333333339</v>
      </c>
      <c r="I13" s="82">
        <v>0.13750000000000001</v>
      </c>
      <c r="J13" s="82">
        <v>4.6429270000000002E-2</v>
      </c>
      <c r="K13" s="83">
        <v>-0.33629324999999999</v>
      </c>
      <c r="L13" s="83">
        <v>-0.55743600000000004</v>
      </c>
      <c r="M13" s="83">
        <v>-0.27088454000000001</v>
      </c>
      <c r="N13" s="83">
        <f t="shared" si="1"/>
        <v>-0.38820459666666668</v>
      </c>
      <c r="O13" s="71" t="s">
        <v>2592</v>
      </c>
    </row>
    <row r="14" spans="1:15" s="57" customFormat="1" ht="25.5">
      <c r="A14" s="81" t="s">
        <v>2593</v>
      </c>
      <c r="B14" s="81" t="s">
        <v>2594</v>
      </c>
      <c r="C14" s="82"/>
      <c r="D14" s="82">
        <v>0.61280643999999995</v>
      </c>
      <c r="E14" s="83">
        <v>-0.65771650000000004</v>
      </c>
      <c r="F14" s="83">
        <v>-0.34793940000000001</v>
      </c>
      <c r="G14" s="83">
        <v>0.42948692999999999</v>
      </c>
      <c r="H14" s="83">
        <f t="shared" si="0"/>
        <v>-0.19205632333333336</v>
      </c>
      <c r="I14" s="82"/>
      <c r="J14" s="82">
        <v>0.18419455000000001</v>
      </c>
      <c r="K14" s="83">
        <v>1.2131927000000001E-2</v>
      </c>
      <c r="L14" s="83">
        <v>0.39514603999999998</v>
      </c>
      <c r="M14" s="83">
        <v>0.26605459999999997</v>
      </c>
      <c r="N14" s="83">
        <f t="shared" si="1"/>
        <v>0.22444418899999996</v>
      </c>
      <c r="O14" s="71" t="s">
        <v>2592</v>
      </c>
    </row>
    <row r="15" spans="1:15" s="57" customFormat="1" ht="12.75">
      <c r="A15" s="81" t="s">
        <v>2595</v>
      </c>
      <c r="B15" s="81" t="s">
        <v>2596</v>
      </c>
      <c r="C15" s="82">
        <v>9.2315300000000003E-2</v>
      </c>
      <c r="D15" s="82">
        <v>3.9243963E-2</v>
      </c>
      <c r="E15" s="83">
        <v>-0.50189256999999998</v>
      </c>
      <c r="F15" s="83">
        <v>-0.24531122999999999</v>
      </c>
      <c r="G15" s="83">
        <v>-0.34824985000000003</v>
      </c>
      <c r="H15" s="83">
        <f t="shared" si="0"/>
        <v>-0.36515121666666667</v>
      </c>
      <c r="I15" s="82">
        <v>0.21049999999999999</v>
      </c>
      <c r="J15" s="82">
        <v>0.12527037999999999</v>
      </c>
      <c r="K15" s="83">
        <v>0.13566686</v>
      </c>
      <c r="L15" s="83">
        <v>0.39676677999999999</v>
      </c>
      <c r="M15" s="83">
        <v>0.13496584</v>
      </c>
      <c r="N15" s="83">
        <f t="shared" si="1"/>
        <v>0.22246649333333335</v>
      </c>
      <c r="O15" s="71" t="s">
        <v>2597</v>
      </c>
    </row>
    <row r="16" spans="1:15" s="57" customFormat="1" ht="12.75">
      <c r="A16" s="81" t="s">
        <v>2598</v>
      </c>
      <c r="B16" s="81" t="s">
        <v>2599</v>
      </c>
      <c r="C16" s="82">
        <v>0.13263753</v>
      </c>
      <c r="D16" s="82">
        <v>7.5277284E-2</v>
      </c>
      <c r="E16" s="83">
        <v>-0.64894956000000004</v>
      </c>
      <c r="F16" s="83">
        <v>-0.20356553999999999</v>
      </c>
      <c r="G16" s="83">
        <v>-0.59776300000000004</v>
      </c>
      <c r="H16" s="83">
        <f t="shared" si="0"/>
        <v>-0.48342603333333334</v>
      </c>
      <c r="I16" s="82">
        <v>0.1139</v>
      </c>
      <c r="J16" s="82">
        <v>2.1642570999999999E-2</v>
      </c>
      <c r="K16" s="83">
        <v>-0.28607088000000003</v>
      </c>
      <c r="L16" s="83">
        <v>-0.42883006000000001</v>
      </c>
      <c r="M16" s="83">
        <v>-0.27579977999999999</v>
      </c>
      <c r="N16" s="83">
        <f t="shared" si="1"/>
        <v>-0.33023357333333331</v>
      </c>
      <c r="O16" s="71" t="s">
        <v>2600</v>
      </c>
    </row>
    <row r="17" spans="1:15" s="57" customFormat="1" ht="12.75">
      <c r="A17" s="81" t="s">
        <v>2601</v>
      </c>
      <c r="B17" s="81" t="s">
        <v>2602</v>
      </c>
      <c r="C17" s="82">
        <v>5.8995400000000003E-2</v>
      </c>
      <c r="D17" s="82">
        <v>1.2163825E-2</v>
      </c>
      <c r="E17" s="83">
        <v>0.18487171999999999</v>
      </c>
      <c r="F17" s="83">
        <v>0.18426323</v>
      </c>
      <c r="G17" s="83">
        <v>0.12911130000000001</v>
      </c>
      <c r="H17" s="83">
        <f t="shared" si="0"/>
        <v>0.16608208333333332</v>
      </c>
      <c r="I17" s="82">
        <v>0.25519999999999998</v>
      </c>
      <c r="J17" s="82">
        <v>0.16992304999999999</v>
      </c>
      <c r="K17" s="83">
        <v>-7.9563999999999996E-2</v>
      </c>
      <c r="L17" s="83">
        <v>-0.33501720000000001</v>
      </c>
      <c r="M17" s="83">
        <v>-0.10157113500000001</v>
      </c>
      <c r="N17" s="83">
        <f t="shared" si="1"/>
        <v>-0.17205077833333335</v>
      </c>
      <c r="O17" s="71" t="s">
        <v>126</v>
      </c>
    </row>
    <row r="18" spans="1:15" s="57" customFormat="1" ht="12.75">
      <c r="A18" s="81" t="s">
        <v>2603</v>
      </c>
      <c r="B18" s="81" t="s">
        <v>2604</v>
      </c>
      <c r="C18" s="82"/>
      <c r="D18" s="82">
        <v>5.0881072999999999E-2</v>
      </c>
      <c r="E18" s="83">
        <v>0.74941784</v>
      </c>
      <c r="F18" s="83">
        <v>1.1981624</v>
      </c>
      <c r="G18" s="83">
        <v>0.53875446000000005</v>
      </c>
      <c r="H18" s="83">
        <f t="shared" si="0"/>
        <v>0.82877823333333334</v>
      </c>
      <c r="I18" s="82">
        <v>8.8099999999999998E-2</v>
      </c>
      <c r="J18" s="82">
        <v>4.8616305000000002E-3</v>
      </c>
      <c r="K18" s="83">
        <v>0.94707876000000002</v>
      </c>
      <c r="L18" s="83">
        <v>1.1416299999999999</v>
      </c>
      <c r="M18" s="83">
        <v>0.91828346000000005</v>
      </c>
      <c r="N18" s="83">
        <f t="shared" si="1"/>
        <v>1.0023307399999999</v>
      </c>
      <c r="O18" s="71" t="s">
        <v>2605</v>
      </c>
    </row>
    <row r="19" spans="1:15" s="57" customFormat="1" ht="12.75">
      <c r="A19" s="81" t="s">
        <v>2606</v>
      </c>
      <c r="B19" s="81" t="s">
        <v>2607</v>
      </c>
      <c r="C19" s="82">
        <v>0.10898447</v>
      </c>
      <c r="D19" s="82">
        <v>5.3869355000000001E-2</v>
      </c>
      <c r="E19" s="83">
        <v>0.64780897000000004</v>
      </c>
      <c r="F19" s="83">
        <v>0.53903866</v>
      </c>
      <c r="G19" s="83">
        <v>0.25697613000000002</v>
      </c>
      <c r="H19" s="83">
        <f t="shared" si="0"/>
        <v>0.48127458666666662</v>
      </c>
      <c r="I19" s="82">
        <v>0.29099999999999998</v>
      </c>
      <c r="J19" s="82">
        <v>0.20675004999999999</v>
      </c>
      <c r="K19" s="83">
        <v>0.42271705999999998</v>
      </c>
      <c r="L19" s="83">
        <v>-2.3525114999999999E-2</v>
      </c>
      <c r="M19" s="83">
        <v>0.47332575999999998</v>
      </c>
      <c r="N19" s="83">
        <f t="shared" si="1"/>
        <v>0.29083923499999997</v>
      </c>
      <c r="O19" s="71" t="s">
        <v>2608</v>
      </c>
    </row>
    <row r="20" spans="1:15" s="57" customFormat="1" ht="38.25">
      <c r="A20" s="81" t="s">
        <v>2609</v>
      </c>
      <c r="B20" s="81" t="s">
        <v>2610</v>
      </c>
      <c r="C20" s="82">
        <v>0.13999559</v>
      </c>
      <c r="D20" s="82">
        <v>8.1843579999999999E-2</v>
      </c>
      <c r="E20" s="83">
        <v>-0.70907443999999997</v>
      </c>
      <c r="F20" s="83">
        <v>-0.50623220000000002</v>
      </c>
      <c r="G20" s="83">
        <v>-0.20983987000000001</v>
      </c>
      <c r="H20" s="83">
        <f t="shared" si="0"/>
        <v>-0.4750488366666667</v>
      </c>
      <c r="I20" s="82">
        <v>8.8400000000000006E-2</v>
      </c>
      <c r="J20" s="82">
        <v>5.2054757E-3</v>
      </c>
      <c r="K20" s="83">
        <v>-0.62309550000000002</v>
      </c>
      <c r="L20" s="83">
        <v>-0.76024055000000001</v>
      </c>
      <c r="M20" s="83">
        <v>-0.60962209999999994</v>
      </c>
      <c r="N20" s="83">
        <f t="shared" si="1"/>
        <v>-0.66431938333333329</v>
      </c>
      <c r="O20" s="71" t="s">
        <v>2611</v>
      </c>
    </row>
    <row r="21" spans="1:15" s="57" customFormat="1" ht="12.75">
      <c r="A21" s="81" t="s">
        <v>2612</v>
      </c>
      <c r="B21" s="81" t="s">
        <v>2613</v>
      </c>
      <c r="C21" s="82"/>
      <c r="D21" s="82"/>
      <c r="E21" s="83"/>
      <c r="F21" s="83"/>
      <c r="G21" s="83"/>
      <c r="H21" s="83"/>
      <c r="I21" s="82"/>
      <c r="J21" s="82"/>
      <c r="K21" s="83"/>
      <c r="L21" s="83"/>
      <c r="M21" s="83"/>
      <c r="N21" s="83"/>
      <c r="O21" s="71"/>
    </row>
    <row r="22" spans="1:15" s="57" customFormat="1" ht="25.5">
      <c r="A22" s="81" t="s">
        <v>2614</v>
      </c>
      <c r="B22" s="81" t="s">
        <v>2615</v>
      </c>
      <c r="C22" s="82"/>
      <c r="D22" s="82">
        <v>0.25653902000000001</v>
      </c>
      <c r="E22" s="83">
        <v>-0.80388886000000004</v>
      </c>
      <c r="F22" s="83">
        <v>0.12800454999999999</v>
      </c>
      <c r="G22" s="83">
        <v>-1.3082031999999999</v>
      </c>
      <c r="H22" s="83">
        <f t="shared" si="0"/>
        <v>-0.66136250333333335</v>
      </c>
      <c r="I22" s="82">
        <v>0.14860000000000001</v>
      </c>
      <c r="J22" s="82">
        <v>5.9852204999999999E-2</v>
      </c>
      <c r="K22" s="83">
        <v>-1.9311351999999999</v>
      </c>
      <c r="L22" s="83">
        <v>-1.0016039999999999</v>
      </c>
      <c r="M22" s="83">
        <v>-0.90234464000000003</v>
      </c>
      <c r="N22" s="83">
        <f t="shared" si="1"/>
        <v>-1.2783612799999999</v>
      </c>
      <c r="O22" s="71" t="s">
        <v>2616</v>
      </c>
    </row>
    <row r="23" spans="1:15" s="57" customFormat="1" ht="12.75">
      <c r="A23" s="81" t="s">
        <v>2617</v>
      </c>
      <c r="B23" s="81" t="s">
        <v>2618</v>
      </c>
      <c r="C23" s="82">
        <v>0.39679933000000001</v>
      </c>
      <c r="D23" s="82">
        <v>0.33118910000000001</v>
      </c>
      <c r="E23" s="83">
        <v>-2.903924E-3</v>
      </c>
      <c r="F23" s="83">
        <v>9.1403103999999999E-2</v>
      </c>
      <c r="G23" s="83">
        <v>1.9921362000000001E-2</v>
      </c>
      <c r="H23" s="83">
        <f t="shared" si="0"/>
        <v>3.6140180666666667E-2</v>
      </c>
      <c r="I23" s="82">
        <v>0.1053</v>
      </c>
      <c r="J23" s="82">
        <v>1.4466931000000001E-2</v>
      </c>
      <c r="K23" s="83">
        <v>0.41340726999999999</v>
      </c>
      <c r="L23" s="83">
        <v>0.34437079999999998</v>
      </c>
      <c r="M23" s="83">
        <v>0.26924229999999999</v>
      </c>
      <c r="N23" s="83">
        <f t="shared" si="1"/>
        <v>0.34234012333333336</v>
      </c>
      <c r="O23" s="71" t="s">
        <v>2619</v>
      </c>
    </row>
    <row r="24" spans="1:15" s="57" customFormat="1" ht="12.75">
      <c r="A24" s="81" t="s">
        <v>2620</v>
      </c>
      <c r="B24" s="81" t="s">
        <v>2621</v>
      </c>
      <c r="C24" s="82"/>
      <c r="D24" s="82">
        <v>6.3622730000000002E-2</v>
      </c>
      <c r="E24" s="83">
        <v>-0.40763947</v>
      </c>
      <c r="F24" s="83">
        <v>-0.92242729999999995</v>
      </c>
      <c r="G24" s="83">
        <v>-1.1470349</v>
      </c>
      <c r="H24" s="83">
        <f t="shared" si="0"/>
        <v>-0.82570055666666653</v>
      </c>
      <c r="I24" s="82">
        <v>0.1447</v>
      </c>
      <c r="J24" s="82">
        <v>5.5007430000000003E-2</v>
      </c>
      <c r="K24" s="83">
        <v>-1.1383051</v>
      </c>
      <c r="L24" s="83">
        <v>-0.58470683999999995</v>
      </c>
      <c r="M24" s="83">
        <v>-0.56983899999999998</v>
      </c>
      <c r="N24" s="83">
        <f t="shared" si="1"/>
        <v>-0.76428364666666671</v>
      </c>
      <c r="O24" s="71" t="s">
        <v>2622</v>
      </c>
    </row>
    <row r="25" spans="1:15" s="57" customFormat="1" ht="25.5">
      <c r="A25" s="81" t="s">
        <v>2623</v>
      </c>
      <c r="B25" s="81" t="s">
        <v>2624</v>
      </c>
      <c r="C25" s="82"/>
      <c r="D25" s="82">
        <v>0.22627902</v>
      </c>
      <c r="E25" s="83">
        <v>-0.82201164999999998</v>
      </c>
      <c r="F25" s="83">
        <v>-1.2726729000000001</v>
      </c>
      <c r="G25" s="83">
        <v>6.2587710000000005E-2</v>
      </c>
      <c r="H25" s="83">
        <f t="shared" si="0"/>
        <v>-0.67736561333333345</v>
      </c>
      <c r="I25" s="82">
        <v>0.34660000000000002</v>
      </c>
      <c r="J25" s="82">
        <v>0.26403937</v>
      </c>
      <c r="K25" s="83">
        <v>-0.2368836</v>
      </c>
      <c r="L25" s="83">
        <v>-0.30591390000000002</v>
      </c>
      <c r="M25" s="83">
        <v>4.6108839999999998E-2</v>
      </c>
      <c r="N25" s="83">
        <f t="shared" si="1"/>
        <v>-0.16556288666666669</v>
      </c>
      <c r="O25" s="71" t="s">
        <v>2625</v>
      </c>
    </row>
    <row r="26" spans="1:15" s="57" customFormat="1" ht="12.75">
      <c r="A26" s="81" t="s">
        <v>2626</v>
      </c>
      <c r="B26" s="81" t="s">
        <v>2627</v>
      </c>
      <c r="C26" s="82">
        <v>0.13929253999999999</v>
      </c>
      <c r="D26" s="82">
        <v>8.1267334999999996E-2</v>
      </c>
      <c r="E26" s="83">
        <v>0.40196890000000002</v>
      </c>
      <c r="F26" s="83">
        <v>0.75366359999999999</v>
      </c>
      <c r="G26" s="83">
        <v>0.26975675999999998</v>
      </c>
      <c r="H26" s="83">
        <f t="shared" si="0"/>
        <v>0.47512975333333335</v>
      </c>
      <c r="I26" s="82">
        <v>0.26829999999999998</v>
      </c>
      <c r="J26" s="82">
        <v>0.18334278000000001</v>
      </c>
      <c r="K26" s="83">
        <v>0.57269939999999997</v>
      </c>
      <c r="L26" s="83">
        <v>0.72747903999999997</v>
      </c>
      <c r="M26" s="83">
        <v>9.5071080000000002E-3</v>
      </c>
      <c r="N26" s="83">
        <f t="shared" si="1"/>
        <v>0.43656184933333325</v>
      </c>
      <c r="O26" s="71" t="s">
        <v>2597</v>
      </c>
    </row>
    <row r="27" spans="1:15" s="57" customFormat="1" ht="12.75">
      <c r="A27" s="81" t="s">
        <v>2628</v>
      </c>
      <c r="B27" s="81" t="s">
        <v>2629</v>
      </c>
      <c r="C27" s="82"/>
      <c r="D27" s="82"/>
      <c r="E27" s="83"/>
      <c r="F27" s="83"/>
      <c r="G27" s="83"/>
      <c r="H27" s="83"/>
      <c r="I27" s="82"/>
      <c r="J27" s="82"/>
      <c r="K27" s="83"/>
      <c r="L27" s="83"/>
      <c r="M27" s="83"/>
      <c r="N27" s="83"/>
      <c r="O27" s="71"/>
    </row>
    <row r="28" spans="1:15" s="57" customFormat="1" ht="12.75">
      <c r="A28" s="81" t="s">
        <v>2630</v>
      </c>
      <c r="B28" s="81" t="s">
        <v>2631</v>
      </c>
      <c r="C28" s="82">
        <v>8.7762469999999995E-2</v>
      </c>
      <c r="D28" s="82">
        <v>3.5518332999999999E-2</v>
      </c>
      <c r="E28" s="83">
        <v>0.13618369999999999</v>
      </c>
      <c r="F28" s="83">
        <v>0.11707296</v>
      </c>
      <c r="G28" s="83">
        <v>0.21598142000000001</v>
      </c>
      <c r="H28" s="83">
        <f t="shared" si="0"/>
        <v>0.15641269333333332</v>
      </c>
      <c r="I28" s="82">
        <v>0.1694</v>
      </c>
      <c r="J28" s="82">
        <v>8.2796869999999995E-2</v>
      </c>
      <c r="K28" s="83">
        <v>0.52262980000000003</v>
      </c>
      <c r="L28" s="83">
        <v>0.17085080999999999</v>
      </c>
      <c r="M28" s="83">
        <v>0.30683034999999997</v>
      </c>
      <c r="N28" s="83">
        <f t="shared" si="1"/>
        <v>0.33343698666666666</v>
      </c>
      <c r="O28" s="71" t="s">
        <v>2605</v>
      </c>
    </row>
    <row r="29" spans="1:15" s="57" customFormat="1" ht="12.75">
      <c r="A29" s="81" t="s">
        <v>2632</v>
      </c>
      <c r="B29" s="81"/>
      <c r="C29" s="82"/>
      <c r="D29" s="82"/>
      <c r="E29" s="83"/>
      <c r="F29" s="83"/>
      <c r="G29" s="83"/>
      <c r="H29" s="83"/>
      <c r="I29" s="82"/>
      <c r="J29" s="82"/>
      <c r="K29" s="83"/>
      <c r="L29" s="83"/>
      <c r="M29" s="83"/>
      <c r="N29" s="83"/>
      <c r="O29" s="71"/>
    </row>
    <row r="30" spans="1:15" s="57" customFormat="1" ht="12.75">
      <c r="A30" s="81" t="s">
        <v>2633</v>
      </c>
      <c r="B30" s="81" t="s">
        <v>2634</v>
      </c>
      <c r="C30" s="82"/>
      <c r="D30" s="82">
        <v>0.55642146000000003</v>
      </c>
      <c r="E30" s="83">
        <v>-0.98272484999999998</v>
      </c>
      <c r="F30" s="83">
        <v>-0.31779793000000001</v>
      </c>
      <c r="G30" s="83">
        <v>0.43845454</v>
      </c>
      <c r="H30" s="83">
        <f t="shared" si="0"/>
        <v>-0.28735608000000007</v>
      </c>
      <c r="I30" s="82"/>
      <c r="J30" s="82">
        <v>0.62614800000000004</v>
      </c>
      <c r="K30" s="83">
        <v>-0.42911870000000002</v>
      </c>
      <c r="L30" s="83">
        <v>-0.19854799000000001</v>
      </c>
      <c r="M30" s="83">
        <v>0.27385219999999999</v>
      </c>
      <c r="N30" s="83">
        <f t="shared" si="1"/>
        <v>-0.11793816333333336</v>
      </c>
      <c r="O30" s="71" t="s">
        <v>2619</v>
      </c>
    </row>
    <row r="31" spans="1:15" s="57" customFormat="1" ht="25.5">
      <c r="A31" s="81" t="s">
        <v>2635</v>
      </c>
      <c r="B31" s="81" t="s">
        <v>2636</v>
      </c>
      <c r="C31" s="82"/>
      <c r="D31" s="82">
        <v>0.20619786000000001</v>
      </c>
      <c r="E31" s="83">
        <v>-0.32842082</v>
      </c>
      <c r="F31" s="83">
        <v>-0.98590350000000004</v>
      </c>
      <c r="G31" s="83">
        <v>-0.12467745</v>
      </c>
      <c r="H31" s="83">
        <f t="shared" si="0"/>
        <v>-0.47966725666666671</v>
      </c>
      <c r="I31" s="82"/>
      <c r="J31" s="82">
        <v>0.52626616000000004</v>
      </c>
      <c r="K31" s="83">
        <v>0.13681984</v>
      </c>
      <c r="L31" s="83">
        <v>-0.61761330000000003</v>
      </c>
      <c r="M31" s="83">
        <v>-3.926234E-2</v>
      </c>
      <c r="N31" s="83">
        <f t="shared" si="1"/>
        <v>-0.17335193333333332</v>
      </c>
      <c r="O31" s="71" t="s">
        <v>2637</v>
      </c>
    </row>
    <row r="32" spans="1:15" s="57" customFormat="1" ht="12.75">
      <c r="A32" s="81" t="s">
        <v>2638</v>
      </c>
      <c r="B32" s="81" t="s">
        <v>2639</v>
      </c>
      <c r="C32" s="82"/>
      <c r="D32" s="82">
        <v>0.50866354000000003</v>
      </c>
      <c r="E32" s="83">
        <v>-0.66706339999999997</v>
      </c>
      <c r="F32" s="83">
        <v>-0.48133594000000002</v>
      </c>
      <c r="G32" s="83">
        <v>0.37798786000000001</v>
      </c>
      <c r="H32" s="83">
        <f t="shared" si="0"/>
        <v>-0.25680382666666673</v>
      </c>
      <c r="I32" s="82"/>
      <c r="J32" s="82">
        <v>8.7421276000000006E-2</v>
      </c>
      <c r="K32" s="83">
        <v>-0.54472019999999999</v>
      </c>
      <c r="L32" s="83">
        <v>-0.319297</v>
      </c>
      <c r="M32" s="83">
        <v>-0.16922186</v>
      </c>
      <c r="N32" s="83">
        <f t="shared" si="1"/>
        <v>-0.34441301999999996</v>
      </c>
      <c r="O32" s="71" t="s">
        <v>126</v>
      </c>
    </row>
    <row r="33" spans="1:15" s="57" customFormat="1" ht="12.75">
      <c r="A33" s="81" t="s">
        <v>2640</v>
      </c>
      <c r="B33" s="81" t="s">
        <v>2641</v>
      </c>
      <c r="C33" s="82">
        <v>0.23978882000000001</v>
      </c>
      <c r="D33" s="82">
        <v>0.17598016999999999</v>
      </c>
      <c r="E33" s="83">
        <v>-0.16795449000000001</v>
      </c>
      <c r="F33" s="83">
        <v>-3.3370018000000001E-2</v>
      </c>
      <c r="G33" s="83">
        <v>-0.33261292999999997</v>
      </c>
      <c r="H33" s="83">
        <f t="shared" si="0"/>
        <v>-0.17797914599999998</v>
      </c>
      <c r="I33" s="82">
        <v>0.21460000000000001</v>
      </c>
      <c r="J33" s="82">
        <v>0.12952285999999999</v>
      </c>
      <c r="K33" s="83">
        <v>-0.22769359</v>
      </c>
      <c r="L33" s="83">
        <v>-0.54893309999999995</v>
      </c>
      <c r="M33" s="83">
        <v>-0.14603612999999999</v>
      </c>
      <c r="N33" s="83">
        <f t="shared" si="1"/>
        <v>-0.30755427333333335</v>
      </c>
      <c r="O33" s="71" t="s">
        <v>2642</v>
      </c>
    </row>
    <row r="34" spans="1:15" s="57" customFormat="1" ht="12.75">
      <c r="A34" s="81" t="s">
        <v>2643</v>
      </c>
      <c r="B34" s="81" t="s">
        <v>2644</v>
      </c>
      <c r="C34" s="82">
        <v>0.12375841</v>
      </c>
      <c r="D34" s="82">
        <v>6.6790394000000003E-2</v>
      </c>
      <c r="E34" s="83">
        <v>-0.14040369999999999</v>
      </c>
      <c r="F34" s="83">
        <v>-4.9559616000000001E-2</v>
      </c>
      <c r="G34" s="83">
        <v>-0.13613796</v>
      </c>
      <c r="H34" s="83">
        <f t="shared" si="0"/>
        <v>-0.10870042533333334</v>
      </c>
      <c r="I34" s="82">
        <v>0.19289999999999999</v>
      </c>
      <c r="J34" s="82">
        <v>0.10714479</v>
      </c>
      <c r="K34" s="83">
        <v>0.12613113000000001</v>
      </c>
      <c r="L34" s="83">
        <v>0.27109337</v>
      </c>
      <c r="M34" s="83">
        <v>8.2411719999999994E-2</v>
      </c>
      <c r="N34" s="83">
        <f t="shared" si="1"/>
        <v>0.15987873999999999</v>
      </c>
      <c r="O34" s="71" t="s">
        <v>2605</v>
      </c>
    </row>
    <row r="35" spans="1:15" s="57" customFormat="1" ht="12.75">
      <c r="A35" s="81" t="s">
        <v>2645</v>
      </c>
      <c r="B35" s="81" t="s">
        <v>2646</v>
      </c>
      <c r="C35" s="82"/>
      <c r="D35" s="82">
        <v>0.63750404000000005</v>
      </c>
      <c r="E35" s="83">
        <v>0.58118486000000003</v>
      </c>
      <c r="F35" s="83">
        <v>1.2318695</v>
      </c>
      <c r="G35" s="83">
        <v>-0.81609905000000005</v>
      </c>
      <c r="H35" s="83">
        <f t="shared" si="0"/>
        <v>0.33231843666666666</v>
      </c>
      <c r="I35" s="82"/>
      <c r="J35" s="82">
        <v>0.80620639999999999</v>
      </c>
      <c r="K35" s="83">
        <v>-0.31678313000000002</v>
      </c>
      <c r="L35" s="83">
        <v>0.34174969999999999</v>
      </c>
      <c r="M35" s="83">
        <v>0.13817881000000001</v>
      </c>
      <c r="N35" s="83">
        <f t="shared" si="1"/>
        <v>5.4381793333333324E-2</v>
      </c>
      <c r="O35" s="71" t="s">
        <v>2605</v>
      </c>
    </row>
    <row r="36" spans="1:15" s="57" customFormat="1" ht="12.75">
      <c r="A36" s="81" t="s">
        <v>2647</v>
      </c>
      <c r="B36" s="81" t="s">
        <v>2648</v>
      </c>
      <c r="C36" s="82"/>
      <c r="D36" s="82">
        <v>0.62268239999999997</v>
      </c>
      <c r="E36" s="83">
        <v>0.16448637999999999</v>
      </c>
      <c r="F36" s="83">
        <v>0.30697963</v>
      </c>
      <c r="G36" s="83">
        <v>-0.20676850999999999</v>
      </c>
      <c r="H36" s="83">
        <f t="shared" si="0"/>
        <v>8.8232500000000005E-2</v>
      </c>
      <c r="I36" s="82"/>
      <c r="J36" s="82">
        <v>0.43426394000000001</v>
      </c>
      <c r="K36" s="83">
        <v>-0.113268375</v>
      </c>
      <c r="L36" s="83">
        <v>0.37902012000000002</v>
      </c>
      <c r="M36" s="83">
        <v>0.14817399000000001</v>
      </c>
      <c r="N36" s="83">
        <f t="shared" si="1"/>
        <v>0.137975245</v>
      </c>
      <c r="O36" s="71" t="s">
        <v>126</v>
      </c>
    </row>
    <row r="37" spans="1:15" s="57" customFormat="1" ht="12.75">
      <c r="A37" s="84" t="s">
        <v>2936</v>
      </c>
      <c r="B37" s="81"/>
      <c r="C37" s="82"/>
      <c r="D37" s="82"/>
      <c r="E37" s="83"/>
      <c r="F37" s="83"/>
      <c r="G37" s="83"/>
      <c r="H37" s="83"/>
      <c r="I37" s="82"/>
      <c r="J37" s="82"/>
      <c r="K37" s="83"/>
      <c r="L37" s="83"/>
      <c r="M37" s="83"/>
      <c r="N37" s="83"/>
      <c r="O37" s="71"/>
    </row>
    <row r="38" spans="1:15" s="57" customFormat="1" ht="25.5">
      <c r="A38" s="81" t="s">
        <v>2649</v>
      </c>
      <c r="B38" s="81" t="s">
        <v>2650</v>
      </c>
      <c r="C38" s="82"/>
      <c r="D38" s="82">
        <v>8.6066686000000003E-2</v>
      </c>
      <c r="E38" s="83">
        <v>0.26249074999999999</v>
      </c>
      <c r="F38" s="83">
        <v>0.75957859999999999</v>
      </c>
      <c r="G38" s="83">
        <v>0.96096647000000002</v>
      </c>
      <c r="H38" s="83">
        <f t="shared" si="0"/>
        <v>0.66101193999999996</v>
      </c>
      <c r="I38" s="82">
        <v>0.15540000000000001</v>
      </c>
      <c r="J38" s="82">
        <v>6.7673830000000004E-2</v>
      </c>
      <c r="K38" s="83">
        <v>-6.2332182999999999E-2</v>
      </c>
      <c r="L38" s="83">
        <v>-0.17355159000000001</v>
      </c>
      <c r="M38" s="83">
        <v>-0.115426995</v>
      </c>
      <c r="N38" s="83">
        <f t="shared" si="1"/>
        <v>-0.11710358933333335</v>
      </c>
      <c r="O38" s="71" t="s">
        <v>2651</v>
      </c>
    </row>
    <row r="39" spans="1:15" s="57" customFormat="1" ht="12.75">
      <c r="A39" s="81" t="s">
        <v>2652</v>
      </c>
      <c r="B39" s="81" t="s">
        <v>2653</v>
      </c>
      <c r="C39" s="82"/>
      <c r="D39" s="82">
        <v>1.5585758999999999E-2</v>
      </c>
      <c r="E39" s="83">
        <v>-0.74720854000000003</v>
      </c>
      <c r="F39" s="83">
        <v>-1.0281495</v>
      </c>
      <c r="G39" s="83">
        <v>-0.69271797000000002</v>
      </c>
      <c r="H39" s="83">
        <f t="shared" si="0"/>
        <v>-0.82269200333333325</v>
      </c>
      <c r="I39" s="82">
        <v>0.87360000000000004</v>
      </c>
      <c r="J39" s="82">
        <v>0.84445490000000001</v>
      </c>
      <c r="K39" s="83">
        <v>-8.4189445000000002E-2</v>
      </c>
      <c r="L39" s="83">
        <v>0.66917309999999997</v>
      </c>
      <c r="M39" s="83">
        <v>-0.88469319999999996</v>
      </c>
      <c r="N39" s="83">
        <f t="shared" si="1"/>
        <v>-9.9903181666666674E-2</v>
      </c>
      <c r="O39" s="71" t="s">
        <v>2654</v>
      </c>
    </row>
    <row r="40" spans="1:15" s="57" customFormat="1" ht="12.75">
      <c r="A40" s="81" t="s">
        <v>2655</v>
      </c>
      <c r="B40" s="81" t="s">
        <v>2656</v>
      </c>
      <c r="C40" s="82"/>
      <c r="D40" s="82">
        <v>8.9452409999999996E-2</v>
      </c>
      <c r="E40" s="83">
        <v>-1.0114055</v>
      </c>
      <c r="F40" s="83">
        <v>-0.26752271999999999</v>
      </c>
      <c r="G40" s="83">
        <v>-0.76623154000000004</v>
      </c>
      <c r="H40" s="83">
        <f t="shared" si="0"/>
        <v>-0.68171992000000003</v>
      </c>
      <c r="I40" s="82"/>
      <c r="J40" s="82">
        <v>9.4093679999999999E-2</v>
      </c>
      <c r="K40" s="83">
        <v>-0.39227857999999999</v>
      </c>
      <c r="L40" s="83">
        <v>-0.15790386000000001</v>
      </c>
      <c r="M40" s="83">
        <v>-0.59435576000000001</v>
      </c>
      <c r="N40" s="83">
        <f t="shared" si="1"/>
        <v>-0.3815127333333333</v>
      </c>
      <c r="O40" s="71" t="s">
        <v>2657</v>
      </c>
    </row>
    <row r="41" spans="1:15" s="57" customFormat="1" ht="12.75">
      <c r="A41" s="81" t="s">
        <v>2658</v>
      </c>
      <c r="B41" s="81" t="s">
        <v>2659</v>
      </c>
      <c r="C41" s="82">
        <v>5.7573369999999999E-2</v>
      </c>
      <c r="D41" s="82">
        <v>1.1017994999999999E-2</v>
      </c>
      <c r="E41" s="83">
        <v>1.9506648</v>
      </c>
      <c r="F41" s="83">
        <v>1.8776652</v>
      </c>
      <c r="G41" s="83">
        <v>1.3678317</v>
      </c>
      <c r="H41" s="83">
        <f t="shared" si="0"/>
        <v>1.7320539000000001</v>
      </c>
      <c r="I41" s="82"/>
      <c r="J41" s="82">
        <v>0.10021384</v>
      </c>
      <c r="K41" s="83">
        <v>-0.98437333000000005</v>
      </c>
      <c r="L41" s="83">
        <v>-0.25915579999999999</v>
      </c>
      <c r="M41" s="83">
        <v>-0.59038290000000004</v>
      </c>
      <c r="N41" s="83">
        <f t="shared" si="1"/>
        <v>-0.61130401000000001</v>
      </c>
      <c r="O41" s="71" t="s">
        <v>126</v>
      </c>
    </row>
    <row r="42" spans="1:15" s="57" customFormat="1" ht="12.75">
      <c r="A42" s="81" t="s">
        <v>2660</v>
      </c>
      <c r="B42" s="81" t="s">
        <v>2661</v>
      </c>
      <c r="C42" s="82"/>
      <c r="D42" s="82">
        <v>0.59448814000000005</v>
      </c>
      <c r="E42" s="83">
        <v>-0.65197563000000003</v>
      </c>
      <c r="F42" s="83">
        <v>-0.29866108000000002</v>
      </c>
      <c r="G42" s="83">
        <v>0.38045588000000002</v>
      </c>
      <c r="H42" s="83">
        <f t="shared" si="0"/>
        <v>-0.19006027666666667</v>
      </c>
      <c r="I42" s="82"/>
      <c r="J42" s="82">
        <v>0.12704909</v>
      </c>
      <c r="K42" s="83">
        <v>-1.4895175</v>
      </c>
      <c r="L42" s="83">
        <v>-0.60753400000000002</v>
      </c>
      <c r="M42" s="83">
        <v>-0.41477013000000001</v>
      </c>
      <c r="N42" s="83">
        <f t="shared" si="1"/>
        <v>-0.83727387666666664</v>
      </c>
      <c r="O42" s="71" t="s">
        <v>51</v>
      </c>
    </row>
    <row r="43" spans="1:15" s="57" customFormat="1" ht="12.75">
      <c r="A43" s="81" t="s">
        <v>2662</v>
      </c>
      <c r="B43" s="81" t="s">
        <v>2663</v>
      </c>
      <c r="C43" s="82"/>
      <c r="D43" s="82"/>
      <c r="E43" s="83"/>
      <c r="F43" s="83"/>
      <c r="G43" s="83"/>
      <c r="H43" s="83"/>
      <c r="I43" s="82"/>
      <c r="J43" s="82"/>
      <c r="K43" s="83"/>
      <c r="L43" s="83"/>
      <c r="M43" s="83"/>
      <c r="N43" s="83"/>
      <c r="O43" s="71"/>
    </row>
    <row r="44" spans="1:15" s="57" customFormat="1" ht="12.75">
      <c r="A44" s="81" t="s">
        <v>2664</v>
      </c>
      <c r="B44" s="81" t="s">
        <v>2665</v>
      </c>
      <c r="C44" s="82"/>
      <c r="D44" s="82"/>
      <c r="E44" s="83"/>
      <c r="F44" s="83"/>
      <c r="G44" s="83"/>
      <c r="H44" s="83"/>
      <c r="I44" s="82"/>
      <c r="J44" s="82"/>
      <c r="K44" s="83"/>
      <c r="L44" s="83"/>
      <c r="M44" s="83"/>
      <c r="N44" s="83"/>
      <c r="O44" s="71"/>
    </row>
    <row r="45" spans="1:15" s="57" customFormat="1" ht="12.75">
      <c r="A45" s="81" t="s">
        <v>2666</v>
      </c>
      <c r="B45" s="81" t="s">
        <v>2667</v>
      </c>
      <c r="C45" s="82">
        <v>0.9447972</v>
      </c>
      <c r="D45" s="82">
        <v>0.93267310000000003</v>
      </c>
      <c r="E45" s="83">
        <v>5.0000000000000001E-4</v>
      </c>
      <c r="F45" s="83">
        <v>0.52139279999999999</v>
      </c>
      <c r="G45" s="83">
        <v>-0.44217060000000002</v>
      </c>
      <c r="H45" s="83">
        <f t="shared" si="0"/>
        <v>2.6574066666666635E-2</v>
      </c>
      <c r="I45" s="82">
        <v>0.6522</v>
      </c>
      <c r="J45" s="82">
        <v>0.58676236999999998</v>
      </c>
      <c r="K45" s="83">
        <v>0.18571994</v>
      </c>
      <c r="L45" s="83">
        <v>-4.8824247000000001E-2</v>
      </c>
      <c r="M45" s="83">
        <v>5.5000000000000003E-4</v>
      </c>
      <c r="N45" s="83">
        <f t="shared" si="1"/>
        <v>4.5815230999999991E-2</v>
      </c>
      <c r="O45" s="71" t="s">
        <v>2654</v>
      </c>
    </row>
    <row r="46" spans="1:15" s="57" customFormat="1" ht="12.75">
      <c r="A46" s="81" t="s">
        <v>2668</v>
      </c>
      <c r="B46" s="81" t="s">
        <v>2669</v>
      </c>
      <c r="C46" s="82"/>
      <c r="D46" s="82"/>
      <c r="E46" s="83"/>
      <c r="F46" s="83"/>
      <c r="G46" s="83"/>
      <c r="H46" s="83"/>
      <c r="I46" s="82"/>
      <c r="J46" s="82"/>
      <c r="K46" s="83"/>
      <c r="L46" s="83"/>
      <c r="M46" s="83"/>
      <c r="N46" s="83"/>
      <c r="O46" s="71"/>
    </row>
    <row r="47" spans="1:15" s="57" customFormat="1" ht="25.5">
      <c r="A47" s="81" t="s">
        <v>2670</v>
      </c>
      <c r="B47" s="81" t="s">
        <v>2671</v>
      </c>
      <c r="C47" s="82">
        <v>4.0091300000000003E-2</v>
      </c>
      <c r="D47" s="82">
        <v>1.0332660999999999E-3</v>
      </c>
      <c r="E47" s="83">
        <v>-0.80421540000000002</v>
      </c>
      <c r="F47" s="83">
        <v>-0.83371399999999996</v>
      </c>
      <c r="G47" s="83">
        <v>-0.74663360000000001</v>
      </c>
      <c r="H47" s="83">
        <f t="shared" si="0"/>
        <v>-0.79485433333333333</v>
      </c>
      <c r="I47" s="82">
        <v>0.1036</v>
      </c>
      <c r="J47" s="82">
        <v>1.3056251E-2</v>
      </c>
      <c r="K47" s="83">
        <v>-0.83531569999999999</v>
      </c>
      <c r="L47" s="83">
        <v>-1.2266140000000001</v>
      </c>
      <c r="M47" s="83">
        <v>-0.95245170000000001</v>
      </c>
      <c r="N47" s="83">
        <f t="shared" si="1"/>
        <v>-1.0047938000000001</v>
      </c>
      <c r="O47" s="71" t="s">
        <v>2672</v>
      </c>
    </row>
    <row r="48" spans="1:15" s="57" customFormat="1" ht="25.5">
      <c r="A48" s="81" t="s">
        <v>2673</v>
      </c>
      <c r="B48" s="81" t="s">
        <v>2674</v>
      </c>
      <c r="C48" s="82">
        <v>0.2643838</v>
      </c>
      <c r="D48" s="82">
        <v>0.19993192000000001</v>
      </c>
      <c r="E48" s="83">
        <v>-9.1643199999999994E-2</v>
      </c>
      <c r="F48" s="83">
        <v>-2.7473439999999998E-2</v>
      </c>
      <c r="G48" s="83">
        <v>-0.24375247999999999</v>
      </c>
      <c r="H48" s="83">
        <f t="shared" si="0"/>
        <v>-0.12095637333333333</v>
      </c>
      <c r="I48" s="82">
        <v>0.1009</v>
      </c>
      <c r="J48" s="82">
        <v>1.1113283E-2</v>
      </c>
      <c r="K48" s="83">
        <v>-0.46426200000000001</v>
      </c>
      <c r="L48" s="83">
        <v>-0.44825456000000002</v>
      </c>
      <c r="M48" s="83">
        <v>-0.61841679999999999</v>
      </c>
      <c r="N48" s="83">
        <f t="shared" si="1"/>
        <v>-0.51031112000000001</v>
      </c>
      <c r="O48" s="71" t="s">
        <v>2675</v>
      </c>
    </row>
    <row r="49" spans="1:15" s="57" customFormat="1" ht="25.5">
      <c r="A49" s="81" t="s">
        <v>2676</v>
      </c>
      <c r="B49" s="81" t="s">
        <v>2677</v>
      </c>
      <c r="C49" s="82">
        <v>4.7265287000000003E-2</v>
      </c>
      <c r="D49" s="82">
        <v>4.7920602E-3</v>
      </c>
      <c r="E49" s="83">
        <v>-0.62468915999999997</v>
      </c>
      <c r="F49" s="83">
        <v>-0.50711539999999999</v>
      </c>
      <c r="G49" s="83">
        <v>-0.63437706000000005</v>
      </c>
      <c r="H49" s="83">
        <f t="shared" si="0"/>
        <v>-0.58872720666666667</v>
      </c>
      <c r="I49" s="82">
        <v>0.12189999999999999</v>
      </c>
      <c r="J49" s="82">
        <v>3.0482456000000002E-2</v>
      </c>
      <c r="K49" s="83">
        <v>-0.89355269999999998</v>
      </c>
      <c r="L49" s="83">
        <v>-0.86757479999999998</v>
      </c>
      <c r="M49" s="83">
        <v>-0.48059180000000001</v>
      </c>
      <c r="N49" s="83">
        <f t="shared" si="1"/>
        <v>-0.74723976666666658</v>
      </c>
      <c r="O49" s="71" t="s">
        <v>2675</v>
      </c>
    </row>
    <row r="50" spans="1:15" s="57" customFormat="1" ht="12.75">
      <c r="A50" s="81" t="s">
        <v>2678</v>
      </c>
      <c r="B50" s="81"/>
      <c r="C50" s="82"/>
      <c r="D50" s="82"/>
      <c r="E50" s="83"/>
      <c r="F50" s="83"/>
      <c r="G50" s="83"/>
      <c r="H50" s="83"/>
      <c r="I50" s="82"/>
      <c r="J50" s="82"/>
      <c r="K50" s="83"/>
      <c r="L50" s="83"/>
      <c r="M50" s="83"/>
      <c r="N50" s="83"/>
      <c r="O50" s="71"/>
    </row>
    <row r="51" spans="1:15" s="57" customFormat="1" ht="12.75">
      <c r="A51" s="81" t="s">
        <v>2679</v>
      </c>
      <c r="B51" s="81"/>
      <c r="C51" s="82"/>
      <c r="D51" s="82"/>
      <c r="E51" s="83"/>
      <c r="F51" s="83"/>
      <c r="G51" s="83"/>
      <c r="H51" s="83"/>
      <c r="I51" s="82"/>
      <c r="J51" s="82"/>
      <c r="K51" s="83"/>
      <c r="L51" s="83"/>
      <c r="M51" s="83"/>
      <c r="N51" s="83"/>
      <c r="O51" s="71"/>
    </row>
    <row r="52" spans="1:15" s="57" customFormat="1" ht="12.75">
      <c r="A52" s="81" t="s">
        <v>2680</v>
      </c>
      <c r="B52" s="81"/>
      <c r="C52" s="82"/>
      <c r="D52" s="82"/>
      <c r="E52" s="83"/>
      <c r="F52" s="83"/>
      <c r="G52" s="83"/>
      <c r="H52" s="83"/>
      <c r="I52" s="82"/>
      <c r="J52" s="82"/>
      <c r="K52" s="83"/>
      <c r="L52" s="83"/>
      <c r="M52" s="83"/>
      <c r="N52" s="83"/>
      <c r="O52" s="71"/>
    </row>
    <row r="53" spans="1:15" s="57" customFormat="1" ht="12.75">
      <c r="A53" s="81" t="s">
        <v>2681</v>
      </c>
      <c r="B53" s="81"/>
      <c r="C53" s="82"/>
      <c r="D53" s="82"/>
      <c r="E53" s="83"/>
      <c r="F53" s="83"/>
      <c r="G53" s="83"/>
      <c r="H53" s="83"/>
      <c r="I53" s="82"/>
      <c r="J53" s="82"/>
      <c r="K53" s="83"/>
      <c r="L53" s="83"/>
      <c r="M53" s="83"/>
      <c r="N53" s="83"/>
      <c r="O53" s="71"/>
    </row>
    <row r="54" spans="1:15" s="57" customFormat="1" ht="12.75">
      <c r="A54" s="81" t="s">
        <v>2682</v>
      </c>
      <c r="B54" s="81" t="s">
        <v>2683</v>
      </c>
      <c r="C54" s="82"/>
      <c r="D54" s="82"/>
      <c r="E54" s="83"/>
      <c r="F54" s="83"/>
      <c r="G54" s="83"/>
      <c r="H54" s="83"/>
      <c r="I54" s="82"/>
      <c r="J54" s="82"/>
      <c r="K54" s="83"/>
      <c r="L54" s="83"/>
      <c r="M54" s="83"/>
      <c r="N54" s="83"/>
      <c r="O54" s="71"/>
    </row>
    <row r="55" spans="1:15" s="57" customFormat="1" ht="12.75">
      <c r="A55" s="81" t="s">
        <v>2684</v>
      </c>
      <c r="B55" s="81" t="s">
        <v>2685</v>
      </c>
      <c r="C55" s="82"/>
      <c r="D55" s="82">
        <v>0.17057130000000001</v>
      </c>
      <c r="E55" s="83">
        <v>-0.78964909999999999</v>
      </c>
      <c r="F55" s="83">
        <v>-5.0684350000000003E-2</v>
      </c>
      <c r="G55" s="83">
        <v>-1.0601887999999999</v>
      </c>
      <c r="H55" s="83">
        <f t="shared" si="0"/>
        <v>-0.63350741666666666</v>
      </c>
      <c r="I55" s="82">
        <v>0.1583</v>
      </c>
      <c r="J55" s="82">
        <v>7.1056864999999997E-2</v>
      </c>
      <c r="K55" s="83">
        <v>-0.77133125000000002</v>
      </c>
      <c r="L55" s="83">
        <v>-0.32452874999999998</v>
      </c>
      <c r="M55" s="83">
        <v>-0.99068869999999998</v>
      </c>
      <c r="N55" s="83">
        <f t="shared" si="1"/>
        <v>-0.69551623333333323</v>
      </c>
      <c r="O55" s="71" t="s">
        <v>2654</v>
      </c>
    </row>
    <row r="56" spans="1:15" s="57" customFormat="1" ht="12.75">
      <c r="A56" s="81" t="s">
        <v>2686</v>
      </c>
      <c r="B56" s="81" t="s">
        <v>2687</v>
      </c>
      <c r="C56" s="82"/>
      <c r="D56" s="82"/>
      <c r="E56" s="83"/>
      <c r="F56" s="83"/>
      <c r="G56" s="83"/>
      <c r="H56" s="83"/>
      <c r="I56" s="82"/>
      <c r="J56" s="82"/>
      <c r="K56" s="83"/>
      <c r="L56" s="83"/>
      <c r="M56" s="83"/>
      <c r="N56" s="83"/>
      <c r="O56" s="71"/>
    </row>
    <row r="57" spans="1:15" s="57" customFormat="1" ht="12.75">
      <c r="A57" s="81" t="s">
        <v>2688</v>
      </c>
      <c r="B57" s="81" t="s">
        <v>2689</v>
      </c>
      <c r="C57" s="82">
        <v>0.17159773</v>
      </c>
      <c r="D57" s="82">
        <v>0.11093405000000001</v>
      </c>
      <c r="E57" s="83">
        <v>0.84441142999999996</v>
      </c>
      <c r="F57" s="83">
        <v>0.16580868000000001</v>
      </c>
      <c r="G57" s="83">
        <v>0.65684604999999996</v>
      </c>
      <c r="H57" s="83">
        <f t="shared" si="0"/>
        <v>0.55568871999999991</v>
      </c>
      <c r="I57" s="82">
        <v>0.1421</v>
      </c>
      <c r="J57" s="82">
        <v>5.2151219999999998E-2</v>
      </c>
      <c r="K57" s="83">
        <v>0.33926107999999999</v>
      </c>
      <c r="L57" s="83">
        <v>0.66368103000000001</v>
      </c>
      <c r="M57" s="83">
        <v>0.34650806000000001</v>
      </c>
      <c r="N57" s="83">
        <f t="shared" si="1"/>
        <v>0.44981672333333328</v>
      </c>
      <c r="O57" s="71" t="s">
        <v>2654</v>
      </c>
    </row>
    <row r="58" spans="1:15" s="57" customFormat="1" ht="12.75">
      <c r="A58" s="81" t="s">
        <v>2690</v>
      </c>
      <c r="B58" s="81" t="s">
        <v>2691</v>
      </c>
      <c r="C58" s="82"/>
      <c r="D58" s="82">
        <v>0.52352874999999999</v>
      </c>
      <c r="E58" s="83">
        <v>0.1682121</v>
      </c>
      <c r="F58" s="83">
        <v>-0.40722852999999998</v>
      </c>
      <c r="G58" s="83">
        <v>1.6422516</v>
      </c>
      <c r="H58" s="83">
        <f t="shared" si="0"/>
        <v>0.46774505666666671</v>
      </c>
      <c r="I58" s="82">
        <v>0.111</v>
      </c>
      <c r="J58" s="82">
        <v>1.8996729E-2</v>
      </c>
      <c r="K58" s="83">
        <v>0.28843215</v>
      </c>
      <c r="L58" s="83">
        <v>0.45254805999999997</v>
      </c>
      <c r="M58" s="83">
        <v>0.3253974</v>
      </c>
      <c r="N58" s="83">
        <f t="shared" si="1"/>
        <v>0.35545920333333331</v>
      </c>
      <c r="O58" s="71" t="s">
        <v>2654</v>
      </c>
    </row>
    <row r="59" spans="1:15" s="57" customFormat="1" ht="12.75">
      <c r="A59" s="84" t="s">
        <v>2937</v>
      </c>
      <c r="B59" s="81"/>
      <c r="C59" s="82"/>
      <c r="D59" s="82"/>
      <c r="E59" s="83"/>
      <c r="F59" s="83"/>
      <c r="G59" s="83"/>
      <c r="H59" s="83"/>
      <c r="I59" s="82"/>
      <c r="J59" s="82"/>
      <c r="K59" s="83"/>
      <c r="L59" s="83"/>
      <c r="M59" s="83"/>
      <c r="N59" s="83"/>
      <c r="O59" s="71"/>
    </row>
    <row r="60" spans="1:15" s="57" customFormat="1" ht="12.75">
      <c r="A60" s="81" t="s">
        <v>2692</v>
      </c>
      <c r="B60" s="81" t="s">
        <v>2693</v>
      </c>
      <c r="C60" s="82">
        <v>8.9072419999999999E-2</v>
      </c>
      <c r="D60" s="82">
        <v>3.6707956E-2</v>
      </c>
      <c r="E60" s="83">
        <v>-1.333871</v>
      </c>
      <c r="F60" s="83">
        <v>-2.2852397</v>
      </c>
      <c r="G60" s="83">
        <v>-1.2991511</v>
      </c>
      <c r="H60" s="83">
        <f t="shared" ref="H60:H103" si="2">AVERAGE(E60:G60)</f>
        <v>-1.6394206</v>
      </c>
      <c r="I60" s="82">
        <v>7.22E-2</v>
      </c>
      <c r="J60" s="82">
        <v>6.1499999999999999E-4</v>
      </c>
      <c r="K60" s="83">
        <v>-1.6302184</v>
      </c>
      <c r="L60" s="83">
        <v>-1.6266265</v>
      </c>
      <c r="M60" s="83">
        <v>-1.5102093999999999</v>
      </c>
      <c r="N60" s="83">
        <f t="shared" ref="N60:N103" si="3">AVERAGE(K60:M60)</f>
        <v>-1.5890180999999999</v>
      </c>
      <c r="O60" s="71" t="s">
        <v>2694</v>
      </c>
    </row>
    <row r="61" spans="1:15" s="57" customFormat="1" ht="12.75">
      <c r="A61" s="81" t="s">
        <v>2695</v>
      </c>
      <c r="B61" s="81" t="s">
        <v>2696</v>
      </c>
      <c r="C61" s="82"/>
      <c r="D61" s="82">
        <v>1.9213395000000001E-2</v>
      </c>
      <c r="E61" s="83">
        <v>-0.58606040000000004</v>
      </c>
      <c r="F61" s="83">
        <v>-0.36343688000000002</v>
      </c>
      <c r="G61" s="83">
        <v>-0.56547093000000004</v>
      </c>
      <c r="H61" s="83">
        <f t="shared" si="2"/>
        <v>-0.50498940333333342</v>
      </c>
      <c r="I61" s="82">
        <v>0.31130000000000002</v>
      </c>
      <c r="J61" s="82">
        <v>0.22742920999999999</v>
      </c>
      <c r="K61" s="83">
        <v>0.13484082999999999</v>
      </c>
      <c r="L61" s="83">
        <v>0.65392399999999995</v>
      </c>
      <c r="M61" s="83">
        <v>0.11868718</v>
      </c>
      <c r="N61" s="83">
        <f t="shared" si="3"/>
        <v>0.30248400333333331</v>
      </c>
      <c r="O61" s="71" t="s">
        <v>2697</v>
      </c>
    </row>
    <row r="62" spans="1:15" s="57" customFormat="1" ht="12.75">
      <c r="A62" s="81" t="s">
        <v>2698</v>
      </c>
      <c r="B62" s="81"/>
      <c r="C62" s="82"/>
      <c r="D62" s="82"/>
      <c r="E62" s="83"/>
      <c r="F62" s="83"/>
      <c r="G62" s="83"/>
      <c r="H62" s="83"/>
      <c r="I62" s="82"/>
      <c r="J62" s="82"/>
      <c r="K62" s="83"/>
      <c r="L62" s="83"/>
      <c r="M62" s="83"/>
      <c r="N62" s="83"/>
      <c r="O62" s="71"/>
    </row>
    <row r="63" spans="1:15" s="57" customFormat="1" ht="12.75">
      <c r="A63" s="81" t="s">
        <v>2699</v>
      </c>
      <c r="B63" s="81" t="s">
        <v>2700</v>
      </c>
      <c r="C63" s="82">
        <v>5.4317799999999999E-2</v>
      </c>
      <c r="D63" s="82">
        <v>8.9294249999999995E-3</v>
      </c>
      <c r="E63" s="83">
        <v>-1.6316832999999999</v>
      </c>
      <c r="F63" s="83">
        <v>-1.2188907</v>
      </c>
      <c r="G63" s="83">
        <v>-1.2654915</v>
      </c>
      <c r="H63" s="83">
        <f t="shared" si="2"/>
        <v>-1.3720218333333332</v>
      </c>
      <c r="I63" s="82">
        <v>0.1169</v>
      </c>
      <c r="J63" s="82">
        <v>2.3937770000000001E-2</v>
      </c>
      <c r="K63" s="83">
        <v>-0.76480674999999998</v>
      </c>
      <c r="L63" s="83">
        <v>-0.92462630000000001</v>
      </c>
      <c r="M63" s="83">
        <v>-1.2939426000000001</v>
      </c>
      <c r="N63" s="83">
        <f t="shared" si="3"/>
        <v>-0.99445855000000005</v>
      </c>
      <c r="O63" s="71" t="s">
        <v>2694</v>
      </c>
    </row>
    <row r="64" spans="1:15" s="57" customFormat="1" ht="12.75">
      <c r="A64" s="81" t="s">
        <v>2701</v>
      </c>
      <c r="B64" s="81" t="s">
        <v>2702</v>
      </c>
      <c r="C64" s="82">
        <v>5.2704804000000001E-2</v>
      </c>
      <c r="D64" s="82">
        <v>7.7901565999999997E-3</v>
      </c>
      <c r="E64" s="83">
        <v>0.32583904000000002</v>
      </c>
      <c r="F64" s="83">
        <v>0.26514729999999997</v>
      </c>
      <c r="G64" s="83">
        <v>0.24330431</v>
      </c>
      <c r="H64" s="83">
        <f t="shared" si="2"/>
        <v>0.27809688333333332</v>
      </c>
      <c r="I64" s="82"/>
      <c r="J64" s="82">
        <v>5.8184004999999997E-2</v>
      </c>
      <c r="K64" s="83">
        <v>-0.57738109999999998</v>
      </c>
      <c r="L64" s="83">
        <v>-0.25134410000000001</v>
      </c>
      <c r="M64" s="83">
        <v>-0.66356236000000002</v>
      </c>
      <c r="N64" s="83">
        <f t="shared" si="3"/>
        <v>-0.49742918666666669</v>
      </c>
      <c r="O64" s="71" t="s">
        <v>2703</v>
      </c>
    </row>
    <row r="65" spans="1:15" s="57" customFormat="1" ht="12.75">
      <c r="A65" s="81" t="s">
        <v>2704</v>
      </c>
      <c r="B65" s="81" t="s">
        <v>2705</v>
      </c>
      <c r="C65" s="82">
        <v>0.20982923000000001</v>
      </c>
      <c r="D65" s="82">
        <v>0.14744331999999999</v>
      </c>
      <c r="E65" s="83">
        <v>2.8609590000000001E-2</v>
      </c>
      <c r="F65" s="83">
        <v>0.30119025999999999</v>
      </c>
      <c r="G65" s="83">
        <v>0.24610994999999999</v>
      </c>
      <c r="H65" s="83">
        <f t="shared" si="2"/>
        <v>0.19196993333333334</v>
      </c>
      <c r="I65" s="82">
        <v>0.17879999999999999</v>
      </c>
      <c r="J65" s="82">
        <v>9.2918630000000002E-2</v>
      </c>
      <c r="K65" s="83">
        <v>0.41554254000000002</v>
      </c>
      <c r="L65" s="83">
        <v>0.3401632</v>
      </c>
      <c r="M65" s="83">
        <v>0.10354811</v>
      </c>
      <c r="N65" s="83">
        <f t="shared" si="3"/>
        <v>0.28641794999999998</v>
      </c>
      <c r="O65" s="71" t="s">
        <v>2706</v>
      </c>
    </row>
    <row r="66" spans="1:15" s="57" customFormat="1" ht="12.75">
      <c r="A66" s="81" t="s">
        <v>2707</v>
      </c>
      <c r="B66" s="81" t="s">
        <v>2708</v>
      </c>
      <c r="C66" s="82"/>
      <c r="D66" s="82"/>
      <c r="E66" s="83"/>
      <c r="F66" s="83"/>
      <c r="G66" s="83"/>
      <c r="H66" s="83"/>
      <c r="I66" s="82"/>
      <c r="J66" s="82"/>
      <c r="K66" s="83"/>
      <c r="L66" s="83"/>
      <c r="M66" s="83"/>
      <c r="N66" s="83"/>
      <c r="O66" s="71"/>
    </row>
    <row r="67" spans="1:15" s="57" customFormat="1" ht="12.75">
      <c r="A67" s="81" t="s">
        <v>2709</v>
      </c>
      <c r="B67" s="81" t="s">
        <v>2710</v>
      </c>
      <c r="C67" s="82">
        <v>5.9581905999999997E-2</v>
      </c>
      <c r="D67" s="82">
        <v>1.2589697E-2</v>
      </c>
      <c r="E67" s="83">
        <v>0.63887780000000005</v>
      </c>
      <c r="F67" s="83">
        <v>0.58790109999999995</v>
      </c>
      <c r="G67" s="83">
        <v>0.43087962000000002</v>
      </c>
      <c r="H67" s="83">
        <f t="shared" si="2"/>
        <v>0.55255284000000005</v>
      </c>
      <c r="I67" s="82">
        <v>0.42980000000000002</v>
      </c>
      <c r="J67" s="82">
        <v>0.35009983</v>
      </c>
      <c r="K67" s="83">
        <v>0.28956217000000001</v>
      </c>
      <c r="L67" s="83">
        <v>0.36977956000000001</v>
      </c>
      <c r="M67" s="83">
        <v>-0.11503413</v>
      </c>
      <c r="N67" s="83">
        <f t="shared" si="3"/>
        <v>0.18143586666666667</v>
      </c>
      <c r="O67" s="71" t="s">
        <v>2694</v>
      </c>
    </row>
    <row r="68" spans="1:15" s="57" customFormat="1" ht="12.75">
      <c r="A68" s="81" t="s">
        <v>2711</v>
      </c>
      <c r="B68" s="81" t="s">
        <v>2712</v>
      </c>
      <c r="C68" s="82">
        <v>0.36251911999999997</v>
      </c>
      <c r="D68" s="82">
        <v>0.29697647999999999</v>
      </c>
      <c r="E68" s="83">
        <v>1.1661493E-2</v>
      </c>
      <c r="F68" s="83">
        <v>7.1211759999999999E-2</v>
      </c>
      <c r="G68" s="83">
        <v>5.2243057000000001E-3</v>
      </c>
      <c r="H68" s="83">
        <f t="shared" si="2"/>
        <v>2.9365852899999999E-2</v>
      </c>
      <c r="I68" s="82">
        <v>0.57489999999999997</v>
      </c>
      <c r="J68" s="82">
        <v>0.50289326999999995</v>
      </c>
      <c r="K68" s="83">
        <v>8.7748170000000007E-3</v>
      </c>
      <c r="L68" s="83">
        <v>-0.5191365</v>
      </c>
      <c r="M68" s="83">
        <v>6.030837E-2</v>
      </c>
      <c r="N68" s="83">
        <f t="shared" si="3"/>
        <v>-0.15001777099999999</v>
      </c>
      <c r="O68" s="71" t="s">
        <v>2713</v>
      </c>
    </row>
    <row r="69" spans="1:15" s="57" customFormat="1" ht="12.75">
      <c r="A69" s="81" t="s">
        <v>2714</v>
      </c>
      <c r="B69" s="81" t="s">
        <v>2715</v>
      </c>
      <c r="C69" s="82">
        <v>0.41533967999999999</v>
      </c>
      <c r="D69" s="82">
        <v>0.34982887000000001</v>
      </c>
      <c r="E69" s="83">
        <v>2.2120560000000001E-2</v>
      </c>
      <c r="F69" s="83">
        <v>-5.2939393000000001E-2</v>
      </c>
      <c r="G69" s="83">
        <v>-8.0545425000000004E-2</v>
      </c>
      <c r="H69" s="83">
        <f t="shared" si="2"/>
        <v>-3.7121419333333336E-2</v>
      </c>
      <c r="I69" s="82">
        <v>0.14630000000000001</v>
      </c>
      <c r="J69" s="82">
        <v>5.7077345000000002E-2</v>
      </c>
      <c r="K69" s="83">
        <v>8.4738820000000006E-2</v>
      </c>
      <c r="L69" s="83">
        <v>0.19083683000000001</v>
      </c>
      <c r="M69" s="83">
        <v>0.22110930000000001</v>
      </c>
      <c r="N69" s="83">
        <f t="shared" si="3"/>
        <v>0.16556165</v>
      </c>
      <c r="O69" s="71" t="s">
        <v>2694</v>
      </c>
    </row>
    <row r="70" spans="1:15" s="57" customFormat="1" ht="12.75">
      <c r="A70" s="81" t="s">
        <v>2716</v>
      </c>
      <c r="B70" s="81" t="s">
        <v>2717</v>
      </c>
      <c r="C70" s="82"/>
      <c r="D70" s="82"/>
      <c r="E70" s="83"/>
      <c r="F70" s="83"/>
      <c r="G70" s="83"/>
      <c r="H70" s="83"/>
      <c r="I70" s="82"/>
      <c r="J70" s="82"/>
      <c r="K70" s="83"/>
      <c r="L70" s="83"/>
      <c r="M70" s="83"/>
      <c r="N70" s="83"/>
      <c r="O70" s="71"/>
    </row>
    <row r="71" spans="1:15" s="57" customFormat="1" ht="12.75">
      <c r="A71" s="81" t="s">
        <v>2718</v>
      </c>
      <c r="B71" s="81" t="s">
        <v>2719</v>
      </c>
      <c r="C71" s="82"/>
      <c r="D71" s="82"/>
      <c r="E71" s="83"/>
      <c r="F71" s="83"/>
      <c r="G71" s="83"/>
      <c r="H71" s="83"/>
      <c r="I71" s="82"/>
      <c r="J71" s="82"/>
      <c r="K71" s="83"/>
      <c r="L71" s="83"/>
      <c r="M71" s="83"/>
      <c r="N71" s="83"/>
      <c r="O71" s="71"/>
    </row>
    <row r="72" spans="1:15" s="57" customFormat="1" ht="12.75">
      <c r="A72" s="84" t="s">
        <v>2938</v>
      </c>
      <c r="B72" s="81"/>
      <c r="C72" s="82"/>
      <c r="D72" s="82"/>
      <c r="E72" s="83"/>
      <c r="F72" s="83"/>
      <c r="G72" s="83"/>
      <c r="H72" s="83"/>
      <c r="I72" s="82"/>
      <c r="J72" s="82"/>
      <c r="K72" s="83"/>
      <c r="L72" s="83"/>
      <c r="M72" s="83"/>
      <c r="N72" s="83"/>
      <c r="O72" s="71"/>
    </row>
    <row r="73" spans="1:15" s="57" customFormat="1" ht="12.75">
      <c r="A73" s="81" t="s">
        <v>2720</v>
      </c>
      <c r="B73" s="81" t="s">
        <v>2721</v>
      </c>
      <c r="C73" s="82">
        <v>0.10135871</v>
      </c>
      <c r="D73" s="82">
        <v>4.6986136999999997E-2</v>
      </c>
      <c r="E73" s="83">
        <v>-0.26682751999999998</v>
      </c>
      <c r="F73" s="83">
        <v>-0.16495319</v>
      </c>
      <c r="G73" s="83">
        <v>-0.37407684000000002</v>
      </c>
      <c r="H73" s="83">
        <f t="shared" si="2"/>
        <v>-0.26861918333333334</v>
      </c>
      <c r="I73" s="82">
        <v>0.82609999999999995</v>
      </c>
      <c r="J73" s="82">
        <v>0.78711443999999997</v>
      </c>
      <c r="K73" s="83">
        <v>-6.289293E-2</v>
      </c>
      <c r="L73" s="83">
        <v>0.27358347</v>
      </c>
      <c r="M73" s="83">
        <v>-0.100720346</v>
      </c>
      <c r="N73" s="83">
        <f t="shared" si="3"/>
        <v>3.6656731333333324E-2</v>
      </c>
      <c r="O73" s="71" t="s">
        <v>2722</v>
      </c>
    </row>
    <row r="74" spans="1:15" s="57" customFormat="1" ht="12.75">
      <c r="A74" s="84" t="s">
        <v>2939</v>
      </c>
      <c r="B74" s="81"/>
      <c r="C74" s="82"/>
      <c r="D74" s="82"/>
      <c r="E74" s="83"/>
      <c r="F74" s="83"/>
      <c r="G74" s="83"/>
      <c r="H74" s="83"/>
      <c r="I74" s="82"/>
      <c r="J74" s="82"/>
      <c r="K74" s="83"/>
      <c r="L74" s="83"/>
      <c r="M74" s="83"/>
      <c r="N74" s="83"/>
      <c r="O74" s="71"/>
    </row>
    <row r="75" spans="1:15" s="57" customFormat="1" ht="12.75">
      <c r="A75" s="81" t="s">
        <v>2723</v>
      </c>
      <c r="B75" s="81" t="s">
        <v>2724</v>
      </c>
      <c r="C75" s="82">
        <v>0.18071549000000001</v>
      </c>
      <c r="D75" s="82">
        <v>0.11958922399999999</v>
      </c>
      <c r="E75" s="83">
        <v>-0.32948961999999998</v>
      </c>
      <c r="F75" s="83">
        <v>-5.5199664000000002E-2</v>
      </c>
      <c r="G75" s="83">
        <v>-0.28127774999999999</v>
      </c>
      <c r="H75" s="83">
        <f t="shared" si="2"/>
        <v>-0.22198901133333329</v>
      </c>
      <c r="I75" s="82">
        <v>0.27629999999999999</v>
      </c>
      <c r="J75" s="82">
        <v>0.19138567000000001</v>
      </c>
      <c r="K75" s="83">
        <v>-0.21810614</v>
      </c>
      <c r="L75" s="83">
        <v>-0.51280130000000002</v>
      </c>
      <c r="M75" s="83">
        <v>-5.3100504E-2</v>
      </c>
      <c r="N75" s="83">
        <f t="shared" si="3"/>
        <v>-0.2613359813333333</v>
      </c>
      <c r="O75" s="71" t="s">
        <v>2725</v>
      </c>
    </row>
    <row r="76" spans="1:15" s="57" customFormat="1" ht="12.75">
      <c r="A76" s="81" t="s">
        <v>2726</v>
      </c>
      <c r="B76" s="81" t="s">
        <v>2727</v>
      </c>
      <c r="C76" s="82"/>
      <c r="D76" s="82">
        <v>4.593705E-2</v>
      </c>
      <c r="E76" s="83">
        <v>-0.83075469999999996</v>
      </c>
      <c r="F76" s="83">
        <v>-1.276553</v>
      </c>
      <c r="G76" s="83">
        <v>-0.59444713999999998</v>
      </c>
      <c r="H76" s="83">
        <f t="shared" si="2"/>
        <v>-0.90058494666666655</v>
      </c>
      <c r="I76" s="82">
        <v>0.54330000000000001</v>
      </c>
      <c r="J76" s="82">
        <v>0.46909109999999998</v>
      </c>
      <c r="K76" s="83">
        <v>-0.29000342000000001</v>
      </c>
      <c r="L76" s="83">
        <v>0.14912640999999999</v>
      </c>
      <c r="M76" s="83">
        <v>-0.22175840999999999</v>
      </c>
      <c r="N76" s="83">
        <f t="shared" si="3"/>
        <v>-0.12087847333333335</v>
      </c>
      <c r="O76" s="71" t="s">
        <v>2728</v>
      </c>
    </row>
    <row r="77" spans="1:15" s="57" customFormat="1" ht="12.75">
      <c r="A77" s="84" t="s">
        <v>2940</v>
      </c>
      <c r="B77" s="81"/>
      <c r="C77" s="82"/>
      <c r="D77" s="82"/>
      <c r="E77" s="83"/>
      <c r="F77" s="83"/>
      <c r="G77" s="83"/>
      <c r="H77" s="83"/>
      <c r="I77" s="82"/>
      <c r="J77" s="82"/>
      <c r="K77" s="83"/>
      <c r="L77" s="83"/>
      <c r="M77" s="83"/>
      <c r="N77" s="83"/>
      <c r="O77" s="71"/>
    </row>
    <row r="78" spans="1:15" s="57" customFormat="1" ht="12.75">
      <c r="A78" s="81" t="s">
        <v>2729</v>
      </c>
      <c r="B78" s="81" t="s">
        <v>2730</v>
      </c>
      <c r="C78" s="82"/>
      <c r="D78" s="82">
        <v>4.8254248E-2</v>
      </c>
      <c r="E78" s="83">
        <v>-0.62119055000000001</v>
      </c>
      <c r="F78" s="83">
        <v>-0.51030819999999999</v>
      </c>
      <c r="G78" s="83">
        <v>-0.26271346000000001</v>
      </c>
      <c r="H78" s="83">
        <f t="shared" si="2"/>
        <v>-0.46473740333333335</v>
      </c>
      <c r="I78" s="82">
        <v>0.13350000000000001</v>
      </c>
      <c r="J78" s="82">
        <v>4.2374839999999997E-2</v>
      </c>
      <c r="K78" s="83">
        <v>1.0779532999999999</v>
      </c>
      <c r="L78" s="83">
        <v>1.3943996000000001</v>
      </c>
      <c r="M78" s="83">
        <v>0.63486679999999995</v>
      </c>
      <c r="N78" s="83">
        <f t="shared" si="3"/>
        <v>1.0357399</v>
      </c>
      <c r="O78" s="71" t="s">
        <v>2731</v>
      </c>
    </row>
    <row r="79" spans="1:15" s="57" customFormat="1" ht="12.75">
      <c r="A79" s="81" t="s">
        <v>2732</v>
      </c>
      <c r="B79" s="81" t="s">
        <v>2733</v>
      </c>
      <c r="C79" s="82"/>
      <c r="D79" s="82">
        <v>0.11765709000000001</v>
      </c>
      <c r="E79" s="83">
        <v>0.32259650000000001</v>
      </c>
      <c r="F79" s="83">
        <v>0.17652182</v>
      </c>
      <c r="G79" s="83">
        <v>0.67321059999999999</v>
      </c>
      <c r="H79" s="83">
        <f t="shared" si="2"/>
        <v>0.39077630666666668</v>
      </c>
      <c r="I79" s="82">
        <v>0.4002</v>
      </c>
      <c r="J79" s="82">
        <v>0.31875265000000003</v>
      </c>
      <c r="K79" s="83">
        <v>-5.1870233999999999E-3</v>
      </c>
      <c r="L79" s="83">
        <v>0.16711535999999999</v>
      </c>
      <c r="M79" s="83">
        <v>4.1278977000000001E-2</v>
      </c>
      <c r="N79" s="83">
        <f t="shared" si="3"/>
        <v>6.7735771200000003E-2</v>
      </c>
      <c r="O79" s="71" t="s">
        <v>2731</v>
      </c>
    </row>
    <row r="80" spans="1:15" s="57" customFormat="1" ht="12.75">
      <c r="A80" s="81" t="s">
        <v>2734</v>
      </c>
      <c r="B80" s="81" t="s">
        <v>2735</v>
      </c>
      <c r="C80" s="82"/>
      <c r="D80" s="82">
        <v>0.103651665</v>
      </c>
      <c r="E80" s="83">
        <v>1.2699497</v>
      </c>
      <c r="F80" s="83">
        <v>0.32654703000000002</v>
      </c>
      <c r="G80" s="83">
        <v>1.5194767</v>
      </c>
      <c r="H80" s="83">
        <f t="shared" si="2"/>
        <v>1.0386578099999999</v>
      </c>
      <c r="I80" s="82">
        <v>0.17469999999999999</v>
      </c>
      <c r="J80" s="82">
        <v>8.8926720000000001E-2</v>
      </c>
      <c r="K80" s="83">
        <v>0.78910210000000003</v>
      </c>
      <c r="L80" s="83">
        <v>1.3072417999999999</v>
      </c>
      <c r="M80" s="83">
        <v>0.39093159999999999</v>
      </c>
      <c r="N80" s="83">
        <f t="shared" si="3"/>
        <v>0.82909183333333336</v>
      </c>
      <c r="O80" s="71" t="s">
        <v>2731</v>
      </c>
    </row>
    <row r="81" spans="1:15" s="57" customFormat="1" ht="12.75">
      <c r="A81" s="81" t="s">
        <v>2736</v>
      </c>
      <c r="B81" s="81" t="s">
        <v>2737</v>
      </c>
      <c r="C81" s="82">
        <v>4.7693428000000003E-2</v>
      </c>
      <c r="D81" s="82">
        <v>5.1416190000000001E-3</v>
      </c>
      <c r="E81" s="83">
        <v>-0.2284003</v>
      </c>
      <c r="F81" s="83">
        <v>-0.29357531999999997</v>
      </c>
      <c r="G81" s="83">
        <v>-0.26774882999999999</v>
      </c>
      <c r="H81" s="83">
        <f t="shared" si="2"/>
        <v>-0.26324148333333336</v>
      </c>
      <c r="I81" s="82">
        <v>0.1424</v>
      </c>
      <c r="J81" s="82">
        <v>5.2430715000000003E-2</v>
      </c>
      <c r="K81" s="83">
        <v>-0.21696182</v>
      </c>
      <c r="L81" s="83">
        <v>-8.890924E-2</v>
      </c>
      <c r="M81" s="83">
        <v>-0.16017524999999999</v>
      </c>
      <c r="N81" s="83">
        <f t="shared" si="3"/>
        <v>-0.15534877</v>
      </c>
      <c r="O81" s="71" t="s">
        <v>2731</v>
      </c>
    </row>
    <row r="82" spans="1:15" s="57" customFormat="1" ht="12.75">
      <c r="A82" s="81" t="s">
        <v>2738</v>
      </c>
      <c r="B82" s="81" t="s">
        <v>2739</v>
      </c>
      <c r="C82" s="82">
        <v>9.5206946000000001E-2</v>
      </c>
      <c r="D82" s="82">
        <v>4.1597426E-2</v>
      </c>
      <c r="E82" s="83">
        <v>-0.43324378000000002</v>
      </c>
      <c r="F82" s="83">
        <v>-0.75177620000000001</v>
      </c>
      <c r="G82" s="83">
        <v>-0.94663286000000002</v>
      </c>
      <c r="H82" s="83">
        <f t="shared" si="2"/>
        <v>-0.71055094666666674</v>
      </c>
      <c r="I82" s="82">
        <v>0.1275</v>
      </c>
      <c r="J82" s="82">
        <v>3.5799052999999997E-2</v>
      </c>
      <c r="K82" s="83">
        <v>0.35210796999999999</v>
      </c>
      <c r="L82" s="83">
        <v>0.54427904000000005</v>
      </c>
      <c r="M82" s="83">
        <v>0.28875738000000001</v>
      </c>
      <c r="N82" s="83">
        <f t="shared" si="3"/>
        <v>0.39504813</v>
      </c>
      <c r="O82" s="71" t="s">
        <v>2731</v>
      </c>
    </row>
    <row r="83" spans="1:15" s="57" customFormat="1" ht="12.75">
      <c r="A83" s="84" t="s">
        <v>2941</v>
      </c>
      <c r="B83" s="81"/>
      <c r="C83" s="82"/>
      <c r="D83" s="82"/>
      <c r="E83" s="83"/>
      <c r="F83" s="83"/>
      <c r="G83" s="83"/>
      <c r="H83" s="83"/>
      <c r="I83" s="82"/>
      <c r="J83" s="82"/>
      <c r="K83" s="83"/>
      <c r="L83" s="83"/>
      <c r="M83" s="83"/>
      <c r="N83" s="83"/>
      <c r="O83" s="71"/>
    </row>
    <row r="84" spans="1:15" s="57" customFormat="1" ht="12.75">
      <c r="A84" s="81" t="s">
        <v>2740</v>
      </c>
      <c r="B84" s="81" t="s">
        <v>2741</v>
      </c>
      <c r="C84" s="82"/>
      <c r="D84" s="82"/>
      <c r="E84" s="83"/>
      <c r="F84" s="83"/>
      <c r="G84" s="83"/>
      <c r="H84" s="83"/>
      <c r="I84" s="82"/>
      <c r="J84" s="82"/>
      <c r="K84" s="83"/>
      <c r="L84" s="83"/>
      <c r="M84" s="83"/>
      <c r="N84" s="83"/>
      <c r="O84" s="71"/>
    </row>
    <row r="85" spans="1:15" s="57" customFormat="1" ht="12.75">
      <c r="A85" s="81" t="s">
        <v>2742</v>
      </c>
      <c r="B85" s="81" t="s">
        <v>2743</v>
      </c>
      <c r="C85" s="82">
        <v>0.13364533000000001</v>
      </c>
      <c r="D85" s="82">
        <v>7.6243169999999999E-2</v>
      </c>
      <c r="E85" s="83">
        <v>-0.36805527999999998</v>
      </c>
      <c r="F85" s="83">
        <v>-0.12669379</v>
      </c>
      <c r="G85" s="83">
        <v>-0.22306633000000001</v>
      </c>
      <c r="H85" s="83">
        <f t="shared" si="2"/>
        <v>-0.23927180000000001</v>
      </c>
      <c r="I85" s="82">
        <v>0.32650000000000001</v>
      </c>
      <c r="J85" s="82">
        <v>0.24286653</v>
      </c>
      <c r="K85" s="83">
        <v>0.1137037</v>
      </c>
      <c r="L85" s="83">
        <v>7.8829839999999998E-2</v>
      </c>
      <c r="M85" s="83">
        <v>-1.0564786E-2</v>
      </c>
      <c r="N85" s="83">
        <f t="shared" si="3"/>
        <v>6.0656251333333334E-2</v>
      </c>
      <c r="O85" s="71" t="s">
        <v>2744</v>
      </c>
    </row>
    <row r="86" spans="1:15" s="57" customFormat="1" ht="12.75">
      <c r="A86" s="81" t="s">
        <v>2745</v>
      </c>
      <c r="B86" s="81" t="s">
        <v>2746</v>
      </c>
      <c r="C86" s="82">
        <v>0.34492916000000001</v>
      </c>
      <c r="D86" s="82">
        <v>0.27934054000000003</v>
      </c>
      <c r="E86" s="83">
        <v>-0.19375701000000001</v>
      </c>
      <c r="F86" s="83">
        <v>7.6904803999999997E-3</v>
      </c>
      <c r="G86" s="83">
        <v>-7.2215070000000006E-2</v>
      </c>
      <c r="H86" s="83">
        <f t="shared" si="2"/>
        <v>-8.6093866533333341E-2</v>
      </c>
      <c r="I86" s="82">
        <v>0.28010000000000002</v>
      </c>
      <c r="J86" s="82">
        <v>0.19522892</v>
      </c>
      <c r="K86" s="83">
        <v>-0.19070622000000001</v>
      </c>
      <c r="L86" s="83">
        <v>-0.11003026</v>
      </c>
      <c r="M86" s="83">
        <v>-0.63156319999999999</v>
      </c>
      <c r="N86" s="83">
        <f t="shared" si="3"/>
        <v>-0.31076656000000002</v>
      </c>
      <c r="O86" s="71" t="s">
        <v>2747</v>
      </c>
    </row>
    <row r="87" spans="1:15" s="57" customFormat="1" ht="12.75">
      <c r="A87" s="81" t="s">
        <v>2748</v>
      </c>
      <c r="B87" s="81" t="s">
        <v>2749</v>
      </c>
      <c r="C87" s="82">
        <v>0.12490691</v>
      </c>
      <c r="D87" s="82">
        <v>6.7908590000000005E-2</v>
      </c>
      <c r="E87" s="83">
        <v>8.1629716000000005E-2</v>
      </c>
      <c r="F87" s="83">
        <v>6.8626430000000002E-2</v>
      </c>
      <c r="G87" s="83">
        <v>0.15949737</v>
      </c>
      <c r="H87" s="83">
        <f t="shared" si="2"/>
        <v>0.103251172</v>
      </c>
      <c r="I87" s="82">
        <v>0.20860000000000001</v>
      </c>
      <c r="J87" s="82">
        <v>0.12317968</v>
      </c>
      <c r="K87" s="83">
        <v>-0.27303412999999999</v>
      </c>
      <c r="L87" s="83">
        <v>-0.88844763999999998</v>
      </c>
      <c r="M87" s="83">
        <v>-0.34327324999999997</v>
      </c>
      <c r="N87" s="83">
        <f t="shared" si="3"/>
        <v>-0.50158500666666661</v>
      </c>
      <c r="O87" s="71" t="s">
        <v>2747</v>
      </c>
    </row>
    <row r="88" spans="1:15" s="57" customFormat="1" ht="12.75">
      <c r="A88" s="81" t="s">
        <v>2750</v>
      </c>
      <c r="B88" s="81" t="s">
        <v>2751</v>
      </c>
      <c r="C88" s="82"/>
      <c r="D88" s="82"/>
      <c r="E88" s="83"/>
      <c r="F88" s="83"/>
      <c r="G88" s="83"/>
      <c r="H88" s="83"/>
      <c r="I88" s="82"/>
      <c r="J88" s="82"/>
      <c r="K88" s="83"/>
      <c r="L88" s="83"/>
      <c r="M88" s="83"/>
      <c r="N88" s="83"/>
      <c r="O88" s="71"/>
    </row>
    <row r="89" spans="1:15" s="57" customFormat="1" ht="12.75">
      <c r="A89" s="81" t="s">
        <v>2752</v>
      </c>
      <c r="B89" s="81" t="s">
        <v>2753</v>
      </c>
      <c r="C89" s="82">
        <v>5.7758990000000003E-2</v>
      </c>
      <c r="D89" s="82">
        <v>1.1149403E-2</v>
      </c>
      <c r="E89" s="83">
        <v>1.5486487</v>
      </c>
      <c r="F89" s="83">
        <v>1.7683215000000001</v>
      </c>
      <c r="G89" s="83">
        <v>1.2149886999999999</v>
      </c>
      <c r="H89" s="83">
        <f t="shared" si="2"/>
        <v>1.5106529666666668</v>
      </c>
      <c r="I89" s="82">
        <v>0.10639999999999999</v>
      </c>
      <c r="J89" s="82">
        <v>1.5405257E-2</v>
      </c>
      <c r="K89" s="83">
        <v>1.8764453000000001</v>
      </c>
      <c r="L89" s="83">
        <v>2.2280757000000002</v>
      </c>
      <c r="M89" s="83">
        <v>1.4278408</v>
      </c>
      <c r="N89" s="83">
        <f t="shared" si="3"/>
        <v>1.8441206000000001</v>
      </c>
      <c r="O89" s="71" t="s">
        <v>2754</v>
      </c>
    </row>
    <row r="90" spans="1:15" s="57" customFormat="1" ht="12.75">
      <c r="A90" s="81" t="s">
        <v>2755</v>
      </c>
      <c r="B90" s="81" t="s">
        <v>2756</v>
      </c>
      <c r="C90" s="82"/>
      <c r="D90" s="82"/>
      <c r="E90" s="83"/>
      <c r="F90" s="83"/>
      <c r="G90" s="83"/>
      <c r="H90" s="83"/>
      <c r="I90" s="82"/>
      <c r="J90" s="82"/>
      <c r="K90" s="83"/>
      <c r="L90" s="83"/>
      <c r="M90" s="83"/>
      <c r="N90" s="83"/>
      <c r="O90" s="71"/>
    </row>
    <row r="91" spans="1:15" s="57" customFormat="1" ht="12.75">
      <c r="A91" s="81" t="s">
        <v>2757</v>
      </c>
      <c r="B91" s="81" t="s">
        <v>2758</v>
      </c>
      <c r="C91" s="82">
        <v>0.16072431000000001</v>
      </c>
      <c r="D91" s="82">
        <v>0.100961536</v>
      </c>
      <c r="E91" s="83">
        <v>7.1332893999999994E-2</v>
      </c>
      <c r="F91" s="83">
        <v>0.31986806000000001</v>
      </c>
      <c r="G91" s="83">
        <v>0.27149096</v>
      </c>
      <c r="H91" s="83">
        <f t="shared" si="2"/>
        <v>0.22089730466666668</v>
      </c>
      <c r="I91" s="82">
        <v>0.27839999999999998</v>
      </c>
      <c r="J91" s="82">
        <v>0.19350666999999999</v>
      </c>
      <c r="K91" s="83">
        <v>0.30976303999999999</v>
      </c>
      <c r="L91" s="83">
        <v>0.100359</v>
      </c>
      <c r="M91" s="83">
        <v>5.0071824000000001E-2</v>
      </c>
      <c r="N91" s="83">
        <f t="shared" si="3"/>
        <v>0.15339795466666664</v>
      </c>
      <c r="O91" s="71" t="s">
        <v>2754</v>
      </c>
    </row>
    <row r="92" spans="1:15" s="57" customFormat="1" ht="12.75">
      <c r="A92" s="81" t="s">
        <v>2759</v>
      </c>
      <c r="B92" s="81" t="s">
        <v>2760</v>
      </c>
      <c r="C92" s="82"/>
      <c r="D92" s="82">
        <v>1.4825542000000001E-2</v>
      </c>
      <c r="E92" s="83">
        <v>0.41031793</v>
      </c>
      <c r="F92" s="83">
        <v>0.4700742</v>
      </c>
      <c r="G92" s="83">
        <v>0.61718799999999996</v>
      </c>
      <c r="H92" s="83">
        <f t="shared" si="2"/>
        <v>0.49919337666666658</v>
      </c>
      <c r="I92" s="82">
        <v>0.41549999999999998</v>
      </c>
      <c r="J92" s="82">
        <v>0.33479231999999998</v>
      </c>
      <c r="K92" s="83">
        <v>-0.80206405999999997</v>
      </c>
      <c r="L92" s="83">
        <v>-0.43538706999999999</v>
      </c>
      <c r="M92" s="83">
        <v>0.16824058</v>
      </c>
      <c r="N92" s="83">
        <f t="shared" si="3"/>
        <v>-0.35640351666666664</v>
      </c>
      <c r="O92" s="71" t="s">
        <v>2747</v>
      </c>
    </row>
    <row r="93" spans="1:15" s="57" customFormat="1" ht="12.75">
      <c r="A93" s="84" t="s">
        <v>2942</v>
      </c>
      <c r="B93" s="81"/>
      <c r="C93" s="82"/>
      <c r="D93" s="82"/>
      <c r="E93" s="83"/>
      <c r="F93" s="83"/>
      <c r="G93" s="83"/>
      <c r="H93" s="83"/>
      <c r="I93" s="82"/>
      <c r="J93" s="82"/>
      <c r="K93" s="83"/>
      <c r="L93" s="83"/>
      <c r="M93" s="83"/>
      <c r="N93" s="83"/>
      <c r="O93" s="71"/>
    </row>
    <row r="94" spans="1:15" s="57" customFormat="1" ht="12.75">
      <c r="A94" s="81" t="s">
        <v>2761</v>
      </c>
      <c r="B94" s="81" t="s">
        <v>2762</v>
      </c>
      <c r="C94" s="82">
        <v>0.10849238</v>
      </c>
      <c r="D94" s="82">
        <v>5.3441543000000001E-2</v>
      </c>
      <c r="E94" s="83">
        <v>-0.45063009999999998</v>
      </c>
      <c r="F94" s="83">
        <v>-0.36329850000000002</v>
      </c>
      <c r="G94" s="83">
        <v>-0.17979474000000001</v>
      </c>
      <c r="H94" s="83">
        <f t="shared" si="2"/>
        <v>-0.33124111333333334</v>
      </c>
      <c r="I94" s="82">
        <v>0.15679999999999999</v>
      </c>
      <c r="J94" s="82">
        <v>6.9373905999999999E-2</v>
      </c>
      <c r="K94" s="83">
        <v>-0.57265849999999996</v>
      </c>
      <c r="L94" s="83">
        <v>-0.21879288999999999</v>
      </c>
      <c r="M94" s="83">
        <v>-0.33327582</v>
      </c>
      <c r="N94" s="83">
        <f t="shared" si="3"/>
        <v>-0.37490907000000001</v>
      </c>
      <c r="O94" s="71" t="s">
        <v>2763</v>
      </c>
    </row>
    <row r="95" spans="1:15" s="57" customFormat="1" ht="12.75">
      <c r="A95" s="81" t="s">
        <v>2764</v>
      </c>
      <c r="B95" s="81" t="s">
        <v>2765</v>
      </c>
      <c r="C95" s="82">
        <v>0.24300796999999999</v>
      </c>
      <c r="D95" s="82">
        <v>0.17907643000000001</v>
      </c>
      <c r="E95" s="83">
        <v>-0.21708864999999999</v>
      </c>
      <c r="F95" s="83">
        <v>-4.202086E-2</v>
      </c>
      <c r="G95" s="83">
        <v>-7.1185189999999995E-2</v>
      </c>
      <c r="H95" s="83">
        <f t="shared" si="2"/>
        <v>-0.11009823333333334</v>
      </c>
      <c r="I95" s="82">
        <v>0.2114</v>
      </c>
      <c r="J95" s="82">
        <v>0.12625972999999999</v>
      </c>
      <c r="K95" s="83">
        <v>0.22755909999999999</v>
      </c>
      <c r="L95" s="83">
        <v>0.45092478000000003</v>
      </c>
      <c r="M95" s="83">
        <v>0.101047546</v>
      </c>
      <c r="N95" s="83">
        <f t="shared" si="3"/>
        <v>0.25984380866666668</v>
      </c>
      <c r="O95" s="71" t="s">
        <v>2763</v>
      </c>
    </row>
    <row r="96" spans="1:15" s="57" customFormat="1" ht="12.75">
      <c r="A96" s="81" t="s">
        <v>2766</v>
      </c>
      <c r="B96" s="81" t="s">
        <v>2767</v>
      </c>
      <c r="C96" s="82"/>
      <c r="D96" s="82">
        <v>0.69003760000000003</v>
      </c>
      <c r="E96" s="83">
        <v>0.26035259999999999</v>
      </c>
      <c r="F96" s="83">
        <v>9.3102710000000005E-2</v>
      </c>
      <c r="G96" s="83">
        <v>-0.81601703000000003</v>
      </c>
      <c r="H96" s="83">
        <f t="shared" si="2"/>
        <v>-0.15418724000000003</v>
      </c>
      <c r="I96" s="82">
        <v>0.26319999999999999</v>
      </c>
      <c r="J96" s="82">
        <v>0.17824654000000001</v>
      </c>
      <c r="K96" s="83">
        <v>-0.91011909999999996</v>
      </c>
      <c r="L96" s="83">
        <v>-0.62770079999999995</v>
      </c>
      <c r="M96" s="83">
        <v>-3.6648701999999998E-2</v>
      </c>
      <c r="N96" s="83">
        <f t="shared" si="3"/>
        <v>-0.52482286733333328</v>
      </c>
      <c r="O96" s="71" t="s">
        <v>2763</v>
      </c>
    </row>
    <row r="97" spans="1:15" s="57" customFormat="1" ht="12.75">
      <c r="A97" s="81" t="s">
        <v>2768</v>
      </c>
      <c r="B97" s="81" t="s">
        <v>2769</v>
      </c>
      <c r="C97" s="82">
        <v>6.6245059999999995E-2</v>
      </c>
      <c r="D97" s="82">
        <v>1.8016895000000002E-2</v>
      </c>
      <c r="E97" s="83">
        <v>-0.30287173000000001</v>
      </c>
      <c r="F97" s="83">
        <v>-0.42502877</v>
      </c>
      <c r="G97" s="83">
        <v>-0.27725803999999998</v>
      </c>
      <c r="H97" s="83">
        <f t="shared" si="2"/>
        <v>-0.33505284666666668</v>
      </c>
      <c r="I97" s="82">
        <v>9.5399999999999999E-2</v>
      </c>
      <c r="J97" s="82">
        <v>8.0850910000000008E-3</v>
      </c>
      <c r="K97" s="83">
        <v>-0.30058386999999998</v>
      </c>
      <c r="L97" s="83">
        <v>-0.31370935</v>
      </c>
      <c r="M97" s="83">
        <v>-0.39801890000000001</v>
      </c>
      <c r="N97" s="83">
        <f t="shared" si="3"/>
        <v>-0.33743737333333335</v>
      </c>
      <c r="O97" s="71" t="s">
        <v>2763</v>
      </c>
    </row>
    <row r="98" spans="1:15" s="57" customFormat="1" ht="12.75">
      <c r="A98" s="81" t="s">
        <v>2770</v>
      </c>
      <c r="B98" s="81" t="s">
        <v>2771</v>
      </c>
      <c r="C98" s="82">
        <v>0.78849393000000001</v>
      </c>
      <c r="D98" s="82">
        <v>0.74957346999999996</v>
      </c>
      <c r="E98" s="83">
        <v>1.3942773000000001E-3</v>
      </c>
      <c r="F98" s="83">
        <v>-7.7192319999999995E-2</v>
      </c>
      <c r="G98" s="83">
        <v>0.14832965000000001</v>
      </c>
      <c r="H98" s="83">
        <f t="shared" si="2"/>
        <v>2.4177202433333336E-2</v>
      </c>
      <c r="I98" s="82">
        <v>0.17649999999999999</v>
      </c>
      <c r="J98" s="82">
        <v>9.0883136000000003E-2</v>
      </c>
      <c r="K98" s="83">
        <v>-0.10454564</v>
      </c>
      <c r="L98" s="83">
        <v>-0.29477019999999998</v>
      </c>
      <c r="M98" s="83">
        <v>-0.14072314999999999</v>
      </c>
      <c r="N98" s="83">
        <f t="shared" si="3"/>
        <v>-0.18001299666666667</v>
      </c>
      <c r="O98" s="71" t="s">
        <v>2772</v>
      </c>
    </row>
    <row r="99" spans="1:15" s="57" customFormat="1" ht="12.75">
      <c r="A99" s="81" t="s">
        <v>2773</v>
      </c>
      <c r="B99" s="81" t="s">
        <v>2774</v>
      </c>
      <c r="C99" s="82"/>
      <c r="D99" s="82"/>
      <c r="E99" s="83"/>
      <c r="F99" s="83"/>
      <c r="G99" s="83"/>
      <c r="H99" s="83"/>
      <c r="I99" s="82"/>
      <c r="J99" s="82"/>
      <c r="K99" s="83"/>
      <c r="L99" s="83"/>
      <c r="M99" s="83"/>
      <c r="N99" s="83"/>
      <c r="O99" s="71"/>
    </row>
    <row r="100" spans="1:15" s="57" customFormat="1" ht="12.75">
      <c r="A100" s="81" t="s">
        <v>2775</v>
      </c>
      <c r="B100" s="81" t="s">
        <v>2776</v>
      </c>
      <c r="C100" s="82">
        <v>0.94011690000000003</v>
      </c>
      <c r="D100" s="82">
        <v>0.92697644000000001</v>
      </c>
      <c r="E100" s="83">
        <v>-1.1135140999999999E-2</v>
      </c>
      <c r="F100" s="83">
        <v>-2.5933294999999999E-2</v>
      </c>
      <c r="G100" s="83">
        <v>3.1700194000000001E-2</v>
      </c>
      <c r="H100" s="83">
        <f t="shared" si="2"/>
        <v>-1.7894139999999985E-3</v>
      </c>
      <c r="I100" s="82">
        <v>0.33129999999999998</v>
      </c>
      <c r="J100" s="82">
        <v>0.24798455999999999</v>
      </c>
      <c r="K100" s="83">
        <v>0.22240122000000001</v>
      </c>
      <c r="L100" s="83">
        <v>0.11798277</v>
      </c>
      <c r="M100" s="83">
        <v>-1.2084006E-2</v>
      </c>
      <c r="N100" s="83">
        <f t="shared" si="3"/>
        <v>0.10943332800000001</v>
      </c>
      <c r="O100" s="71" t="s">
        <v>2777</v>
      </c>
    </row>
    <row r="101" spans="1:15" s="57" customFormat="1" ht="12.75">
      <c r="A101" s="81" t="s">
        <v>2778</v>
      </c>
      <c r="B101" s="81" t="s">
        <v>2779</v>
      </c>
      <c r="C101" s="82">
        <v>6.704359E-2</v>
      </c>
      <c r="D101" s="82">
        <v>1.8760860000000001E-2</v>
      </c>
      <c r="E101" s="83">
        <v>-0.22436991000000001</v>
      </c>
      <c r="F101" s="83">
        <v>-0.28282302999999998</v>
      </c>
      <c r="G101" s="83">
        <v>-0.36345628000000002</v>
      </c>
      <c r="H101" s="83">
        <f t="shared" si="2"/>
        <v>-0.29021640666666665</v>
      </c>
      <c r="I101" s="82">
        <v>8.5800000000000001E-2</v>
      </c>
      <c r="J101" s="82">
        <v>4.2524184000000001E-3</v>
      </c>
      <c r="K101" s="83">
        <v>-0.40111922999999999</v>
      </c>
      <c r="L101" s="83">
        <v>-0.39640239999999999</v>
      </c>
      <c r="M101" s="83">
        <v>-0.32541278000000001</v>
      </c>
      <c r="N101" s="83">
        <f t="shared" si="3"/>
        <v>-0.37431147000000003</v>
      </c>
      <c r="O101" s="71" t="s">
        <v>2777</v>
      </c>
    </row>
    <row r="102" spans="1:15" s="57" customFormat="1" ht="12.75">
      <c r="A102" s="81" t="s">
        <v>2780</v>
      </c>
      <c r="B102" s="81" t="s">
        <v>2781</v>
      </c>
      <c r="C102" s="82">
        <v>0.10814421</v>
      </c>
      <c r="D102" s="82">
        <v>5.3146295000000003E-2</v>
      </c>
      <c r="E102" s="83">
        <v>0.42474642000000001</v>
      </c>
      <c r="F102" s="83">
        <v>0.64182649999999997</v>
      </c>
      <c r="G102" s="83">
        <v>0.27232450000000002</v>
      </c>
      <c r="H102" s="83">
        <f t="shared" si="2"/>
        <v>0.44629914000000004</v>
      </c>
      <c r="I102" s="82">
        <v>0.57730000000000004</v>
      </c>
      <c r="J102" s="82">
        <v>0.50535569999999996</v>
      </c>
      <c r="K102" s="83">
        <v>-3.8782164000000001E-2</v>
      </c>
      <c r="L102" s="83">
        <v>-5.5054659999999998E-2</v>
      </c>
      <c r="M102" s="83">
        <v>3.0499436000000001E-2</v>
      </c>
      <c r="N102" s="83">
        <f t="shared" si="3"/>
        <v>-2.1112462666666665E-2</v>
      </c>
      <c r="O102" s="71" t="s">
        <v>163</v>
      </c>
    </row>
    <row r="103" spans="1:15" s="57" customFormat="1" ht="12.75">
      <c r="A103" s="81" t="s">
        <v>2782</v>
      </c>
      <c r="B103" s="81" t="s">
        <v>2783</v>
      </c>
      <c r="C103" s="82">
        <v>0.29641044</v>
      </c>
      <c r="D103" s="82">
        <v>0.23161992000000001</v>
      </c>
      <c r="E103" s="83">
        <v>-1.2281469E-2</v>
      </c>
      <c r="F103" s="83">
        <v>0.10682009000000001</v>
      </c>
      <c r="G103" s="83">
        <v>0.13051888</v>
      </c>
      <c r="H103" s="83">
        <f t="shared" si="2"/>
        <v>7.5019166999999998E-2</v>
      </c>
      <c r="I103" s="82">
        <v>0.86170000000000002</v>
      </c>
      <c r="J103" s="82">
        <v>0.83059970000000005</v>
      </c>
      <c r="K103" s="83">
        <v>8.8894970000000004E-2</v>
      </c>
      <c r="L103" s="83">
        <v>-3.1735397999999998E-2</v>
      </c>
      <c r="M103" s="83">
        <v>-2.8250794999999999E-2</v>
      </c>
      <c r="N103" s="83">
        <f t="shared" si="3"/>
        <v>9.6362590000000029E-3</v>
      </c>
      <c r="O103" s="71" t="s">
        <v>2763</v>
      </c>
    </row>
    <row r="104" spans="1:15" s="57" customFormat="1" ht="12.75">
      <c r="A104" s="84" t="s">
        <v>2943</v>
      </c>
      <c r="B104" s="81"/>
      <c r="C104" s="82"/>
      <c r="D104" s="82"/>
      <c r="E104" s="83"/>
      <c r="F104" s="83"/>
      <c r="G104" s="83"/>
      <c r="H104" s="83"/>
      <c r="I104" s="82"/>
      <c r="J104" s="82"/>
      <c r="K104" s="83"/>
      <c r="L104" s="83"/>
      <c r="M104" s="83"/>
      <c r="N104" s="83"/>
      <c r="O104" s="71"/>
    </row>
    <row r="105" spans="1:15" s="57" customFormat="1" ht="12.75">
      <c r="A105" s="81" t="s">
        <v>2784</v>
      </c>
      <c r="B105" s="81" t="s">
        <v>2785</v>
      </c>
      <c r="C105" s="82">
        <v>0.11175743</v>
      </c>
      <c r="D105" s="82">
        <v>5.6441419999999999E-2</v>
      </c>
      <c r="E105" s="83">
        <v>-0.55890379999999995</v>
      </c>
      <c r="F105" s="83">
        <v>-0.32871055999999998</v>
      </c>
      <c r="G105" s="83">
        <v>-0.81699359999999999</v>
      </c>
      <c r="H105" s="83">
        <f t="shared" ref="H105:H152" si="4">AVERAGE(E105:G105)</f>
        <v>-0.56820265333333331</v>
      </c>
      <c r="I105" s="82">
        <v>0.104</v>
      </c>
      <c r="J105" s="82">
        <v>1.3345930000000001E-2</v>
      </c>
      <c r="K105" s="83">
        <v>-1.3018789</v>
      </c>
      <c r="L105" s="83">
        <v>-1.1164712999999999</v>
      </c>
      <c r="M105" s="83">
        <v>-1.6568012000000001</v>
      </c>
      <c r="N105" s="83">
        <f t="shared" ref="N105:N152" si="5">AVERAGE(K105:M105)</f>
        <v>-1.3583838000000001</v>
      </c>
      <c r="O105" s="71" t="s">
        <v>2786</v>
      </c>
    </row>
    <row r="106" spans="1:15" s="57" customFormat="1" ht="12.75">
      <c r="A106" s="81" t="s">
        <v>2787</v>
      </c>
      <c r="B106" s="81" t="s">
        <v>2788</v>
      </c>
      <c r="C106" s="82"/>
      <c r="D106" s="82">
        <v>0.37064799999999998</v>
      </c>
      <c r="E106" s="83">
        <v>-0.94350909999999999</v>
      </c>
      <c r="F106" s="83">
        <v>-0.97852576000000002</v>
      </c>
      <c r="G106" s="83">
        <v>0.38269051999999998</v>
      </c>
      <c r="H106" s="83">
        <f t="shared" si="4"/>
        <v>-0.5131147800000001</v>
      </c>
      <c r="I106" s="82"/>
      <c r="J106" s="82">
        <v>0.47442123000000003</v>
      </c>
      <c r="K106" s="83">
        <v>-0.53747780000000001</v>
      </c>
      <c r="L106" s="83">
        <v>-0.31288716</v>
      </c>
      <c r="M106" s="83">
        <v>0.24264975999999999</v>
      </c>
      <c r="N106" s="83">
        <f t="shared" si="5"/>
        <v>-0.20257173333333336</v>
      </c>
      <c r="O106" s="71" t="s">
        <v>2789</v>
      </c>
    </row>
    <row r="107" spans="1:15" s="57" customFormat="1" ht="12.75">
      <c r="A107" s="81" t="s">
        <v>2790</v>
      </c>
      <c r="B107" s="81" t="s">
        <v>2791</v>
      </c>
      <c r="C107" s="82"/>
      <c r="D107" s="82">
        <v>1.5231837999999999E-2</v>
      </c>
      <c r="E107" s="83">
        <v>1.1059829000000001</v>
      </c>
      <c r="F107" s="83">
        <v>1.3507686000000001</v>
      </c>
      <c r="G107" s="83">
        <v>0.871058</v>
      </c>
      <c r="H107" s="83">
        <f t="shared" si="4"/>
        <v>1.1092698333333335</v>
      </c>
      <c r="I107" s="82"/>
      <c r="J107" s="82">
        <v>0.70463620000000005</v>
      </c>
      <c r="K107" s="83">
        <v>-0.35280650000000002</v>
      </c>
      <c r="L107" s="83">
        <v>-0.12840219</v>
      </c>
      <c r="M107" s="83">
        <v>0.25035104000000002</v>
      </c>
      <c r="N107" s="83">
        <f t="shared" si="5"/>
        <v>-7.6952549999999995E-2</v>
      </c>
      <c r="O107" s="71" t="s">
        <v>126</v>
      </c>
    </row>
    <row r="108" spans="1:15" s="57" customFormat="1" ht="12.75">
      <c r="A108" s="81" t="s">
        <v>2792</v>
      </c>
      <c r="B108" s="81" t="s">
        <v>2793</v>
      </c>
      <c r="C108" s="82"/>
      <c r="D108" s="82"/>
      <c r="E108" s="83"/>
      <c r="F108" s="83"/>
      <c r="G108" s="83"/>
      <c r="H108" s="83"/>
      <c r="I108" s="82"/>
      <c r="J108" s="82"/>
      <c r="K108" s="83"/>
      <c r="L108" s="83"/>
      <c r="M108" s="83"/>
      <c r="N108" s="83"/>
      <c r="O108" s="71"/>
    </row>
    <row r="109" spans="1:15" s="57" customFormat="1" ht="12.75">
      <c r="A109" s="81" t="s">
        <v>2794</v>
      </c>
      <c r="B109" s="81" t="s">
        <v>2795</v>
      </c>
      <c r="C109" s="82"/>
      <c r="D109" s="82">
        <v>0.57857614999999996</v>
      </c>
      <c r="E109" s="83">
        <v>0.78974544999999996</v>
      </c>
      <c r="F109" s="83">
        <v>-0.44155290000000003</v>
      </c>
      <c r="G109" s="83">
        <v>0.36357131999999998</v>
      </c>
      <c r="H109" s="83">
        <f t="shared" si="4"/>
        <v>0.23725462333333333</v>
      </c>
      <c r="I109" s="82">
        <v>0.49719999999999998</v>
      </c>
      <c r="J109" s="82">
        <v>0.42013826999999998</v>
      </c>
      <c r="K109" s="83">
        <v>6.7773244999999996E-2</v>
      </c>
      <c r="L109" s="83">
        <v>0.31600096999999999</v>
      </c>
      <c r="M109" s="83">
        <v>-5.4584384E-2</v>
      </c>
      <c r="N109" s="83">
        <f t="shared" si="5"/>
        <v>0.10972994366666666</v>
      </c>
      <c r="O109" s="71" t="s">
        <v>2789</v>
      </c>
    </row>
    <row r="110" spans="1:15" s="57" customFormat="1" ht="12.75">
      <c r="A110" s="81" t="s">
        <v>2796</v>
      </c>
      <c r="B110" s="81" t="s">
        <v>2797</v>
      </c>
      <c r="C110" s="82"/>
      <c r="D110" s="82"/>
      <c r="E110" s="83"/>
      <c r="F110" s="83"/>
      <c r="G110" s="83"/>
      <c r="H110" s="83"/>
      <c r="I110" s="82"/>
      <c r="J110" s="82"/>
      <c r="K110" s="83"/>
      <c r="L110" s="83"/>
      <c r="M110" s="83"/>
      <c r="N110" s="83"/>
      <c r="O110" s="71"/>
    </row>
    <row r="111" spans="1:15" s="57" customFormat="1" ht="12.75">
      <c r="A111" s="81" t="s">
        <v>2798</v>
      </c>
      <c r="B111" s="81" t="s">
        <v>2799</v>
      </c>
      <c r="C111" s="82">
        <v>4.7863517000000001E-2</v>
      </c>
      <c r="D111" s="82">
        <v>5.2971229999999999E-3</v>
      </c>
      <c r="E111" s="83">
        <v>-0.45661069999999998</v>
      </c>
      <c r="F111" s="83">
        <v>-0.37855341999999997</v>
      </c>
      <c r="G111" s="83">
        <v>-0.48656179999999999</v>
      </c>
      <c r="H111" s="83">
        <f t="shared" si="4"/>
        <v>-0.44057530666666667</v>
      </c>
      <c r="I111" s="82">
        <v>0.13519999999999999</v>
      </c>
      <c r="J111" s="82">
        <v>4.4180863000000001E-2</v>
      </c>
      <c r="K111" s="83">
        <v>-0.64908500000000002</v>
      </c>
      <c r="L111" s="83">
        <v>-1.2333593</v>
      </c>
      <c r="M111" s="83">
        <v>-0.69839859999999998</v>
      </c>
      <c r="N111" s="83">
        <f t="shared" si="5"/>
        <v>-0.86028096666666665</v>
      </c>
      <c r="O111" s="71" t="s">
        <v>2789</v>
      </c>
    </row>
    <row r="112" spans="1:15" s="57" customFormat="1" ht="12.75">
      <c r="A112" s="84" t="s">
        <v>2944</v>
      </c>
      <c r="B112" s="81"/>
      <c r="C112" s="82"/>
      <c r="D112" s="82"/>
      <c r="E112" s="83"/>
      <c r="F112" s="83"/>
      <c r="G112" s="83"/>
      <c r="H112" s="83"/>
      <c r="I112" s="82"/>
      <c r="J112" s="82"/>
      <c r="K112" s="83"/>
      <c r="L112" s="83"/>
      <c r="M112" s="83"/>
      <c r="N112" s="83"/>
      <c r="O112" s="71"/>
    </row>
    <row r="113" spans="1:15" s="57" customFormat="1" ht="12.75">
      <c r="A113" s="81" t="s">
        <v>2800</v>
      </c>
      <c r="B113" s="81" t="s">
        <v>2801</v>
      </c>
      <c r="C113" s="82"/>
      <c r="D113" s="82">
        <v>0.120527275</v>
      </c>
      <c r="E113" s="83">
        <v>-0.32278255</v>
      </c>
      <c r="F113" s="83">
        <v>-0.36811011999999999</v>
      </c>
      <c r="G113" s="83">
        <v>-0.98590169999999999</v>
      </c>
      <c r="H113" s="83">
        <f t="shared" si="4"/>
        <v>-0.55893145666666666</v>
      </c>
      <c r="I113" s="82"/>
      <c r="J113" s="82">
        <v>0.16818891</v>
      </c>
      <c r="K113" s="83">
        <v>-0.26725622999999998</v>
      </c>
      <c r="L113" s="83">
        <v>-0.12869096999999999</v>
      </c>
      <c r="M113" s="83">
        <v>-0.70189254999999995</v>
      </c>
      <c r="N113" s="83">
        <f t="shared" si="5"/>
        <v>-0.3659465833333333</v>
      </c>
      <c r="O113" s="71" t="s">
        <v>2802</v>
      </c>
    </row>
    <row r="114" spans="1:15" s="57" customFormat="1" ht="12.75">
      <c r="A114" s="81" t="s">
        <v>2803</v>
      </c>
      <c r="B114" s="81" t="s">
        <v>2804</v>
      </c>
      <c r="C114" s="82">
        <v>4.7753869999999997E-2</v>
      </c>
      <c r="D114" s="82">
        <v>5.2210959999999997E-3</v>
      </c>
      <c r="E114" s="83">
        <v>0.24455648999999999</v>
      </c>
      <c r="F114" s="83">
        <v>0.19704057</v>
      </c>
      <c r="G114" s="83">
        <v>0.24942497999999999</v>
      </c>
      <c r="H114" s="83">
        <f t="shared" si="4"/>
        <v>0.23034067999999999</v>
      </c>
      <c r="I114" s="82">
        <v>0.28410000000000002</v>
      </c>
      <c r="J114" s="82">
        <v>0.19923805999999999</v>
      </c>
      <c r="K114" s="83">
        <v>-2.5848374E-2</v>
      </c>
      <c r="L114" s="83">
        <v>-0.20541765000000001</v>
      </c>
      <c r="M114" s="83">
        <v>-7.3397614E-2</v>
      </c>
      <c r="N114" s="83">
        <f t="shared" si="5"/>
        <v>-0.10155454600000001</v>
      </c>
      <c r="O114" s="71" t="s">
        <v>2805</v>
      </c>
    </row>
    <row r="115" spans="1:15" s="57" customFormat="1" ht="12.75">
      <c r="A115" s="81" t="s">
        <v>2806</v>
      </c>
      <c r="B115" s="81" t="s">
        <v>2807</v>
      </c>
      <c r="C115" s="82">
        <v>7.7942239999999996E-2</v>
      </c>
      <c r="D115" s="82">
        <v>2.7467065999999998E-2</v>
      </c>
      <c r="E115" s="83">
        <v>0.52277094000000002</v>
      </c>
      <c r="F115" s="83">
        <v>0.95791760000000004</v>
      </c>
      <c r="G115" s="83">
        <v>0.86534789999999995</v>
      </c>
      <c r="H115" s="83">
        <f t="shared" si="4"/>
        <v>0.78201214666666663</v>
      </c>
      <c r="I115" s="82"/>
      <c r="J115" s="82">
        <v>0.34101164</v>
      </c>
      <c r="K115" s="83">
        <v>0.32538095</v>
      </c>
      <c r="L115" s="83">
        <v>-7.4107594999999998E-2</v>
      </c>
      <c r="M115" s="83">
        <v>0.18331052</v>
      </c>
      <c r="N115" s="83">
        <f t="shared" si="5"/>
        <v>0.1448612916666667</v>
      </c>
      <c r="O115" s="71" t="s">
        <v>163</v>
      </c>
    </row>
    <row r="116" spans="1:15" s="57" customFormat="1" ht="12.75">
      <c r="A116" s="81" t="s">
        <v>2808</v>
      </c>
      <c r="B116" s="81" t="s">
        <v>2809</v>
      </c>
      <c r="C116" s="82">
        <v>4.4783219999999999E-2</v>
      </c>
      <c r="D116" s="82">
        <v>3.0014938999999999E-3</v>
      </c>
      <c r="E116" s="83">
        <v>0.67791939999999995</v>
      </c>
      <c r="F116" s="83">
        <v>0.68262489999999998</v>
      </c>
      <c r="G116" s="83">
        <v>0.79876906000000003</v>
      </c>
      <c r="H116" s="83">
        <f t="shared" si="4"/>
        <v>0.71977111999999999</v>
      </c>
      <c r="I116" s="82">
        <v>9.4700000000000006E-2</v>
      </c>
      <c r="J116" s="82">
        <v>7.8977909999999995E-3</v>
      </c>
      <c r="K116" s="83">
        <v>0.39032077999999998</v>
      </c>
      <c r="L116" s="83">
        <v>0.29516035000000002</v>
      </c>
      <c r="M116" s="83">
        <v>0.39274021999999997</v>
      </c>
      <c r="N116" s="83">
        <f t="shared" si="5"/>
        <v>0.35940711666666664</v>
      </c>
      <c r="O116" s="71" t="s">
        <v>2810</v>
      </c>
    </row>
    <row r="117" spans="1:15" s="57" customFormat="1" ht="12.75">
      <c r="A117" s="81" t="s">
        <v>2811</v>
      </c>
      <c r="B117" s="81" t="s">
        <v>2812</v>
      </c>
      <c r="C117" s="82">
        <v>8.0868029999999994E-2</v>
      </c>
      <c r="D117" s="82">
        <v>2.9887440000000001E-2</v>
      </c>
      <c r="E117" s="83">
        <v>-0.71267789999999998</v>
      </c>
      <c r="F117" s="83">
        <v>-0.65697899999999998</v>
      </c>
      <c r="G117" s="83">
        <v>-0.37927923000000002</v>
      </c>
      <c r="H117" s="83">
        <f t="shared" si="4"/>
        <v>-0.58297871000000001</v>
      </c>
      <c r="I117" s="82">
        <v>0.19270000000000001</v>
      </c>
      <c r="J117" s="82">
        <v>0.10693258</v>
      </c>
      <c r="K117" s="83">
        <v>-0.92188729999999997</v>
      </c>
      <c r="L117" s="83">
        <v>-1.425046</v>
      </c>
      <c r="M117" s="83">
        <v>-0.32658857000000002</v>
      </c>
      <c r="N117" s="83">
        <f t="shared" si="5"/>
        <v>-0.89117395666666666</v>
      </c>
      <c r="O117" s="71" t="s">
        <v>2813</v>
      </c>
    </row>
    <row r="118" spans="1:15" s="57" customFormat="1" ht="12.75">
      <c r="A118" s="81" t="s">
        <v>2814</v>
      </c>
      <c r="B118" s="81" t="s">
        <v>2815</v>
      </c>
      <c r="C118" s="82"/>
      <c r="D118" s="82">
        <v>7.6283829999999997E-2</v>
      </c>
      <c r="E118" s="83">
        <v>0.53384834999999997</v>
      </c>
      <c r="F118" s="83">
        <v>0.16391052</v>
      </c>
      <c r="G118" s="83">
        <v>0.42580560000000001</v>
      </c>
      <c r="H118" s="83">
        <f t="shared" si="4"/>
        <v>0.37452148999999996</v>
      </c>
      <c r="I118" s="82"/>
      <c r="J118" s="82">
        <v>0.36501090000000003</v>
      </c>
      <c r="K118" s="83">
        <v>0.39832764999999998</v>
      </c>
      <c r="L118" s="83">
        <v>-0.10149622</v>
      </c>
      <c r="M118" s="83">
        <v>0.2116905</v>
      </c>
      <c r="N118" s="83">
        <f t="shared" si="5"/>
        <v>0.16950730999999999</v>
      </c>
      <c r="O118" s="71" t="s">
        <v>2816</v>
      </c>
    </row>
    <row r="119" spans="1:15" s="57" customFormat="1" ht="12.75">
      <c r="A119" s="81" t="s">
        <v>2817</v>
      </c>
      <c r="B119" s="81" t="s">
        <v>2818</v>
      </c>
      <c r="C119" s="82">
        <v>0.11803263999999999</v>
      </c>
      <c r="D119" s="82">
        <v>6.1875537000000001E-2</v>
      </c>
      <c r="E119" s="83">
        <v>0.18012343</v>
      </c>
      <c r="F119" s="83">
        <v>0.38723287000000001</v>
      </c>
      <c r="G119" s="83">
        <v>0.19656280000000001</v>
      </c>
      <c r="H119" s="83">
        <f t="shared" si="4"/>
        <v>0.25463970000000002</v>
      </c>
      <c r="I119" s="82">
        <v>0.22</v>
      </c>
      <c r="J119" s="82">
        <v>0.13473679</v>
      </c>
      <c r="K119" s="83">
        <v>-0.43226527999999997</v>
      </c>
      <c r="L119" s="83">
        <v>-0.14809886999999999</v>
      </c>
      <c r="M119" s="83">
        <v>-0.13274087000000001</v>
      </c>
      <c r="N119" s="83">
        <f t="shared" si="5"/>
        <v>-0.23770167333333334</v>
      </c>
      <c r="O119" s="71" t="s">
        <v>2819</v>
      </c>
    </row>
    <row r="120" spans="1:15" s="57" customFormat="1" ht="12.75">
      <c r="A120" s="81" t="s">
        <v>2820</v>
      </c>
      <c r="B120" s="81" t="s">
        <v>2821</v>
      </c>
      <c r="C120" s="82"/>
      <c r="D120" s="82">
        <v>1.8915744000000002E-2</v>
      </c>
      <c r="E120" s="83">
        <v>0.60609204000000005</v>
      </c>
      <c r="F120" s="83">
        <v>0.41199397999999998</v>
      </c>
      <c r="G120" s="83">
        <v>0.67501396000000002</v>
      </c>
      <c r="H120" s="83">
        <f t="shared" si="4"/>
        <v>0.56436666000000002</v>
      </c>
      <c r="I120" s="82"/>
      <c r="J120" s="82">
        <v>0.33982623000000001</v>
      </c>
      <c r="K120" s="83">
        <v>5.9239816000000001E-2</v>
      </c>
      <c r="L120" s="83">
        <v>0.29987385999999999</v>
      </c>
      <c r="M120" s="83">
        <v>-9.4285629999999992E-3</v>
      </c>
      <c r="N120" s="83">
        <f t="shared" si="5"/>
        <v>0.11656170433333334</v>
      </c>
      <c r="O120" s="71" t="s">
        <v>2810</v>
      </c>
    </row>
    <row r="121" spans="1:15" s="57" customFormat="1" ht="12.75">
      <c r="A121" s="81" t="s">
        <v>2822</v>
      </c>
      <c r="B121" s="81" t="s">
        <v>2823</v>
      </c>
      <c r="C121" s="82">
        <v>8.7919369999999997E-2</v>
      </c>
      <c r="D121" s="82">
        <v>3.5635914999999997E-2</v>
      </c>
      <c r="E121" s="83">
        <v>-0.245472</v>
      </c>
      <c r="F121" s="83">
        <v>-0.12549774</v>
      </c>
      <c r="G121" s="83">
        <v>-0.17029662000000001</v>
      </c>
      <c r="H121" s="83">
        <f t="shared" si="4"/>
        <v>-0.18042212000000002</v>
      </c>
      <c r="I121" s="82">
        <v>0.17399999999999999</v>
      </c>
      <c r="J121" s="82">
        <v>8.8050740000000002E-2</v>
      </c>
      <c r="K121" s="83">
        <v>-0.43481818</v>
      </c>
      <c r="L121" s="83">
        <v>-1.0844822000000001</v>
      </c>
      <c r="M121" s="83">
        <v>-0.46990969999999999</v>
      </c>
      <c r="N121" s="83">
        <f t="shared" si="5"/>
        <v>-0.66307002666666659</v>
      </c>
      <c r="O121" s="71" t="s">
        <v>2824</v>
      </c>
    </row>
    <row r="122" spans="1:15" s="57" customFormat="1" ht="25.5">
      <c r="A122" s="81" t="s">
        <v>2825</v>
      </c>
      <c r="B122" s="81" t="s">
        <v>2826</v>
      </c>
      <c r="C122" s="82">
        <v>5.2200995E-2</v>
      </c>
      <c r="D122" s="82">
        <v>7.4681950000000004E-3</v>
      </c>
      <c r="E122" s="83">
        <v>-0.33955966999999998</v>
      </c>
      <c r="F122" s="83">
        <v>-0.46041769999999999</v>
      </c>
      <c r="G122" s="83">
        <v>-0.40737142999999998</v>
      </c>
      <c r="H122" s="83">
        <f t="shared" si="4"/>
        <v>-0.40244959999999996</v>
      </c>
      <c r="I122" s="82">
        <v>0.26290000000000002</v>
      </c>
      <c r="J122" s="82">
        <v>0.17796524999999999</v>
      </c>
      <c r="K122" s="83">
        <v>-0.64724530000000002</v>
      </c>
      <c r="L122" s="83">
        <v>-1.5364572000000001</v>
      </c>
      <c r="M122" s="83">
        <v>-0.20860676</v>
      </c>
      <c r="N122" s="83">
        <f t="shared" si="5"/>
        <v>-0.79743641999999992</v>
      </c>
      <c r="O122" s="71" t="s">
        <v>2827</v>
      </c>
    </row>
    <row r="123" spans="1:15" s="57" customFormat="1" ht="12.75">
      <c r="A123" s="81" t="s">
        <v>2828</v>
      </c>
      <c r="B123" s="81" t="s">
        <v>2829</v>
      </c>
      <c r="C123" s="82">
        <v>5.6791109999999999E-2</v>
      </c>
      <c r="D123" s="82">
        <v>1.0657898000000001E-2</v>
      </c>
      <c r="E123" s="83">
        <v>-0.42908960000000002</v>
      </c>
      <c r="F123" s="83">
        <v>-0.42178520000000003</v>
      </c>
      <c r="G123" s="83">
        <v>-0.30528164000000002</v>
      </c>
      <c r="H123" s="83">
        <f t="shared" si="4"/>
        <v>-0.38538548000000006</v>
      </c>
      <c r="I123" s="82">
        <v>0.38030000000000003</v>
      </c>
      <c r="J123" s="82">
        <v>0.29795430000000001</v>
      </c>
      <c r="K123" s="83">
        <v>2.8919284999999999E-2</v>
      </c>
      <c r="L123" s="83">
        <v>-0.41378406000000001</v>
      </c>
      <c r="M123" s="83">
        <v>-0.15254018999999999</v>
      </c>
      <c r="N123" s="83">
        <f t="shared" si="5"/>
        <v>-0.17913498833333333</v>
      </c>
      <c r="O123" s="71" t="s">
        <v>2830</v>
      </c>
    </row>
    <row r="124" spans="1:15" s="57" customFormat="1" ht="12.75">
      <c r="A124" s="81" t="s">
        <v>2831</v>
      </c>
      <c r="B124" s="81" t="s">
        <v>2832</v>
      </c>
      <c r="C124" s="82">
        <v>6.0234907999999997E-2</v>
      </c>
      <c r="D124" s="82">
        <v>1.2980168E-2</v>
      </c>
      <c r="E124" s="83">
        <v>-0.97453699999999999</v>
      </c>
      <c r="F124" s="83">
        <v>-0.69001190000000001</v>
      </c>
      <c r="G124" s="83">
        <v>-1.0181562</v>
      </c>
      <c r="H124" s="83">
        <f t="shared" si="4"/>
        <v>-0.89423503333333321</v>
      </c>
      <c r="I124" s="82">
        <v>0.1007</v>
      </c>
      <c r="J124" s="82">
        <v>1.08214235E-2</v>
      </c>
      <c r="K124" s="83">
        <v>-1.3933126</v>
      </c>
      <c r="L124" s="83">
        <v>-1.2291775</v>
      </c>
      <c r="M124" s="83">
        <v>-0.9630919</v>
      </c>
      <c r="N124" s="83">
        <f t="shared" si="5"/>
        <v>-1.1951940000000001</v>
      </c>
      <c r="O124" s="71" t="s">
        <v>2833</v>
      </c>
    </row>
    <row r="125" spans="1:15" s="57" customFormat="1" ht="25.5">
      <c r="A125" s="81" t="s">
        <v>2834</v>
      </c>
      <c r="B125" s="81" t="s">
        <v>2835</v>
      </c>
      <c r="C125" s="82">
        <v>0.23449606000000001</v>
      </c>
      <c r="D125" s="82">
        <v>0.17099163000000001</v>
      </c>
      <c r="E125" s="83">
        <v>-0.30914219999999998</v>
      </c>
      <c r="F125" s="83">
        <v>-2.9449513E-2</v>
      </c>
      <c r="G125" s="83">
        <v>-0.16920562</v>
      </c>
      <c r="H125" s="83">
        <f t="shared" si="4"/>
        <v>-0.16926577766666664</v>
      </c>
      <c r="I125" s="82">
        <v>0.24729999999999999</v>
      </c>
      <c r="J125" s="82">
        <v>0.16199844999999999</v>
      </c>
      <c r="K125" s="83">
        <v>-0.91692454000000001</v>
      </c>
      <c r="L125" s="83">
        <v>-0.17653837999999999</v>
      </c>
      <c r="M125" s="83">
        <v>-0.35811802999999998</v>
      </c>
      <c r="N125" s="83">
        <f t="shared" si="5"/>
        <v>-0.48386031666666662</v>
      </c>
      <c r="O125" s="71" t="s">
        <v>2836</v>
      </c>
    </row>
    <row r="126" spans="1:15" s="57" customFormat="1" ht="12.75">
      <c r="A126" s="81" t="s">
        <v>2837</v>
      </c>
      <c r="B126" s="81" t="s">
        <v>2838</v>
      </c>
      <c r="C126" s="82">
        <v>7.3657940000000005E-2</v>
      </c>
      <c r="D126" s="82">
        <v>2.3908381999999999E-2</v>
      </c>
      <c r="E126" s="83">
        <v>0.40501599999999999</v>
      </c>
      <c r="F126" s="83">
        <v>0.26925468000000002</v>
      </c>
      <c r="G126" s="83">
        <v>0.47462650000000001</v>
      </c>
      <c r="H126" s="83">
        <f t="shared" si="4"/>
        <v>0.38296572666666667</v>
      </c>
      <c r="I126" s="82">
        <v>0.20630000000000001</v>
      </c>
      <c r="J126" s="82">
        <v>0.12075927</v>
      </c>
      <c r="K126" s="83">
        <v>-0.63011550000000005</v>
      </c>
      <c r="L126" s="83">
        <v>-1.481922</v>
      </c>
      <c r="M126" s="83">
        <v>-0.42381865000000002</v>
      </c>
      <c r="N126" s="83">
        <f t="shared" si="5"/>
        <v>-0.84528538333333325</v>
      </c>
      <c r="O126" s="71" t="s">
        <v>2839</v>
      </c>
    </row>
    <row r="127" spans="1:15" s="57" customFormat="1" ht="12.75">
      <c r="A127" s="81" t="s">
        <v>2840</v>
      </c>
      <c r="B127" s="81" t="s">
        <v>2841</v>
      </c>
      <c r="C127" s="82">
        <v>4.0397192999999998E-2</v>
      </c>
      <c r="D127" s="82">
        <v>1.5136357E-3</v>
      </c>
      <c r="E127" s="83">
        <v>-0.87835110000000005</v>
      </c>
      <c r="F127" s="83">
        <v>-0.80722419999999995</v>
      </c>
      <c r="G127" s="83">
        <v>-0.76963853999999998</v>
      </c>
      <c r="H127" s="83">
        <f t="shared" si="4"/>
        <v>-0.81840461333333325</v>
      </c>
      <c r="I127" s="82">
        <v>0.13150000000000001</v>
      </c>
      <c r="J127" s="82">
        <v>4.0594893999999999E-2</v>
      </c>
      <c r="K127" s="83">
        <v>-0.81443500000000002</v>
      </c>
      <c r="L127" s="83">
        <v>-0.42416477000000002</v>
      </c>
      <c r="M127" s="83">
        <v>-0.49456978000000001</v>
      </c>
      <c r="N127" s="83">
        <f t="shared" si="5"/>
        <v>-0.57772318333333328</v>
      </c>
      <c r="O127" s="71" t="s">
        <v>2802</v>
      </c>
    </row>
    <row r="128" spans="1:15" s="57" customFormat="1" ht="12.75">
      <c r="A128" s="81" t="s">
        <v>2842</v>
      </c>
      <c r="B128" s="81" t="s">
        <v>2843</v>
      </c>
      <c r="C128" s="82"/>
      <c r="D128" s="82">
        <v>0.41755500000000001</v>
      </c>
      <c r="E128" s="83">
        <v>-0.19133712</v>
      </c>
      <c r="F128" s="83">
        <v>-0.58622249999999998</v>
      </c>
      <c r="G128" s="83">
        <v>0.13969702000000001</v>
      </c>
      <c r="H128" s="83">
        <f t="shared" si="4"/>
        <v>-0.21262086666666669</v>
      </c>
      <c r="I128" s="82">
        <v>0.15629999999999999</v>
      </c>
      <c r="J128" s="82">
        <v>6.8648180000000003E-2</v>
      </c>
      <c r="K128" s="83">
        <v>-1.2575703</v>
      </c>
      <c r="L128" s="83">
        <v>-1.1847482</v>
      </c>
      <c r="M128" s="83">
        <v>-0.42969893999999997</v>
      </c>
      <c r="N128" s="83">
        <f t="shared" si="5"/>
        <v>-0.95733914666666653</v>
      </c>
      <c r="O128" s="71" t="s">
        <v>2830</v>
      </c>
    </row>
    <row r="129" spans="1:15" s="57" customFormat="1" ht="12.75">
      <c r="A129" s="81" t="s">
        <v>2844</v>
      </c>
      <c r="B129" s="81" t="s">
        <v>2845</v>
      </c>
      <c r="C129" s="82">
        <v>8.3317009999999997E-2</v>
      </c>
      <c r="D129" s="82">
        <v>3.2155815999999997E-2</v>
      </c>
      <c r="E129" s="83">
        <v>-0.44724082999999998</v>
      </c>
      <c r="F129" s="83">
        <v>-0.44482811999999999</v>
      </c>
      <c r="G129" s="83">
        <v>-0.23830228000000001</v>
      </c>
      <c r="H129" s="83">
        <f t="shared" si="4"/>
        <v>-0.37679040999999996</v>
      </c>
      <c r="I129" s="82">
        <v>7.6799999999999993E-2</v>
      </c>
      <c r="J129" s="82">
        <v>1.1351423999999999E-3</v>
      </c>
      <c r="K129" s="83">
        <v>-0.50153923</v>
      </c>
      <c r="L129" s="83">
        <v>-0.53896429999999995</v>
      </c>
      <c r="M129" s="83">
        <v>-0.56355569999999999</v>
      </c>
      <c r="N129" s="83">
        <f t="shared" si="5"/>
        <v>-0.53468641000000006</v>
      </c>
      <c r="O129" s="71" t="s">
        <v>2846</v>
      </c>
    </row>
    <row r="130" spans="1:15" s="57" customFormat="1" ht="12.75">
      <c r="A130" s="81" t="s">
        <v>2847</v>
      </c>
      <c r="B130" s="81" t="s">
        <v>2848</v>
      </c>
      <c r="C130" s="82">
        <v>4.4265289999999999E-2</v>
      </c>
      <c r="D130" s="82">
        <v>2.7054725000000002E-3</v>
      </c>
      <c r="E130" s="83">
        <v>-0.72701543999999996</v>
      </c>
      <c r="F130" s="83">
        <v>-0.65892695999999995</v>
      </c>
      <c r="G130" s="83">
        <v>-0.60743139999999995</v>
      </c>
      <c r="H130" s="83">
        <f t="shared" si="4"/>
        <v>-0.66445793333333325</v>
      </c>
      <c r="I130" s="82">
        <v>0.15759999999999999</v>
      </c>
      <c r="J130" s="82">
        <v>7.0274993999999993E-2</v>
      </c>
      <c r="K130" s="83">
        <v>-0.48304940000000002</v>
      </c>
      <c r="L130" s="83">
        <v>-1.007368</v>
      </c>
      <c r="M130" s="83">
        <v>-0.44774059999999999</v>
      </c>
      <c r="N130" s="83">
        <f t="shared" si="5"/>
        <v>-0.64605266666666672</v>
      </c>
      <c r="O130" s="71" t="s">
        <v>2849</v>
      </c>
    </row>
    <row r="131" spans="1:15" s="57" customFormat="1" ht="25.5">
      <c r="A131" s="81" t="s">
        <v>2850</v>
      </c>
      <c r="B131" s="81" t="s">
        <v>2851</v>
      </c>
      <c r="C131" s="82"/>
      <c r="D131" s="82">
        <v>0.56576543999999995</v>
      </c>
      <c r="E131" s="83">
        <v>-0.65860766000000004</v>
      </c>
      <c r="F131" s="83">
        <v>-0.38616177000000002</v>
      </c>
      <c r="G131" s="83">
        <v>0.39741468000000002</v>
      </c>
      <c r="H131" s="83">
        <f t="shared" si="4"/>
        <v>-0.21578491666666669</v>
      </c>
      <c r="I131" s="82"/>
      <c r="J131" s="82">
        <v>0.105155125</v>
      </c>
      <c r="K131" s="83">
        <v>0.20775046999999999</v>
      </c>
      <c r="L131" s="83">
        <v>6.173754E-2</v>
      </c>
      <c r="M131" s="83">
        <v>0.28304810000000002</v>
      </c>
      <c r="N131" s="83">
        <f t="shared" si="5"/>
        <v>0.18417870333333333</v>
      </c>
      <c r="O131" s="71" t="s">
        <v>2852</v>
      </c>
    </row>
    <row r="132" spans="1:15" s="57" customFormat="1" ht="12.75">
      <c r="A132" s="81" t="s">
        <v>2853</v>
      </c>
      <c r="B132" s="81" t="s">
        <v>2854</v>
      </c>
      <c r="C132" s="82">
        <v>0.29817870000000002</v>
      </c>
      <c r="D132" s="82">
        <v>0.23328035999999999</v>
      </c>
      <c r="E132" s="83">
        <v>0.16503946</v>
      </c>
      <c r="F132" s="83">
        <v>0.89806039999999998</v>
      </c>
      <c r="G132" s="83">
        <v>0.17043686999999999</v>
      </c>
      <c r="H132" s="83">
        <f t="shared" si="4"/>
        <v>0.41117891000000001</v>
      </c>
      <c r="I132" s="82"/>
      <c r="J132" s="82">
        <v>1.0572316E-2</v>
      </c>
      <c r="K132" s="83">
        <v>-0.2477771</v>
      </c>
      <c r="L132" s="83">
        <v>-0.34735546</v>
      </c>
      <c r="M132" s="83">
        <v>-0.27218870000000001</v>
      </c>
      <c r="N132" s="83">
        <f t="shared" si="5"/>
        <v>-0.28910708666666668</v>
      </c>
      <c r="O132" s="71" t="s">
        <v>2802</v>
      </c>
    </row>
    <row r="133" spans="1:15" s="57" customFormat="1" ht="12.75">
      <c r="A133" s="81" t="s">
        <v>2855</v>
      </c>
      <c r="B133" s="81" t="s">
        <v>2856</v>
      </c>
      <c r="C133" s="82">
        <v>0.20709338999999999</v>
      </c>
      <c r="D133" s="82">
        <v>0.14466761</v>
      </c>
      <c r="E133" s="83">
        <v>5.8798696999999997E-2</v>
      </c>
      <c r="F133" s="83">
        <v>0.32701970000000002</v>
      </c>
      <c r="G133" s="83">
        <v>0.16147237</v>
      </c>
      <c r="H133" s="83">
        <f t="shared" si="4"/>
        <v>0.18243025566666668</v>
      </c>
      <c r="I133" s="82">
        <v>0.31929999999999997</v>
      </c>
      <c r="J133" s="82">
        <v>0.23564309999999999</v>
      </c>
      <c r="K133" s="83">
        <v>-0.26368334999999998</v>
      </c>
      <c r="L133" s="83">
        <v>-0.90803529999999999</v>
      </c>
      <c r="M133" s="83">
        <v>-8.5161254000000006E-2</v>
      </c>
      <c r="N133" s="83">
        <f t="shared" si="5"/>
        <v>-0.41895996799999996</v>
      </c>
      <c r="O133" s="71" t="s">
        <v>2857</v>
      </c>
    </row>
    <row r="134" spans="1:15" s="57" customFormat="1" ht="12.75">
      <c r="A134" s="81" t="s">
        <v>2858</v>
      </c>
      <c r="B134" s="81" t="s">
        <v>2859</v>
      </c>
      <c r="C134" s="82">
        <v>8.6688794E-2</v>
      </c>
      <c r="D134" s="82">
        <v>3.4720679999999997E-2</v>
      </c>
      <c r="E134" s="83">
        <v>0.60221769999999997</v>
      </c>
      <c r="F134" s="83">
        <v>0.82780830000000005</v>
      </c>
      <c r="G134" s="83">
        <v>0.41983136999999998</v>
      </c>
      <c r="H134" s="83">
        <f t="shared" si="4"/>
        <v>0.61661912333333335</v>
      </c>
      <c r="I134" s="82">
        <v>0.42830000000000001</v>
      </c>
      <c r="J134" s="82">
        <v>0.34835574000000002</v>
      </c>
      <c r="K134" s="83">
        <v>0.66007329999999997</v>
      </c>
      <c r="L134" s="83">
        <v>-6.4676289999999997E-2</v>
      </c>
      <c r="M134" s="83">
        <v>0.18037222</v>
      </c>
      <c r="N134" s="83">
        <f t="shared" si="5"/>
        <v>0.25858974333333334</v>
      </c>
      <c r="O134" s="71" t="s">
        <v>2860</v>
      </c>
    </row>
    <row r="135" spans="1:15" s="57" customFormat="1" ht="12.75">
      <c r="A135" s="81" t="s">
        <v>2861</v>
      </c>
      <c r="B135" s="81" t="s">
        <v>2862</v>
      </c>
      <c r="C135" s="82">
        <v>6.4881969999999997E-2</v>
      </c>
      <c r="D135" s="82">
        <v>1.6738922999999999E-2</v>
      </c>
      <c r="E135" s="83">
        <v>0.66773979999999999</v>
      </c>
      <c r="F135" s="83">
        <v>1.0361507999999999</v>
      </c>
      <c r="G135" s="83">
        <v>0.78465079999999998</v>
      </c>
      <c r="H135" s="83">
        <f t="shared" si="4"/>
        <v>0.82951379999999997</v>
      </c>
      <c r="I135" s="82">
        <v>0.13070000000000001</v>
      </c>
      <c r="J135" s="82">
        <v>3.9492342999999999E-2</v>
      </c>
      <c r="K135" s="83">
        <v>0.65745640000000005</v>
      </c>
      <c r="L135" s="83">
        <v>0.31675908000000003</v>
      </c>
      <c r="M135" s="83">
        <v>0.4688968</v>
      </c>
      <c r="N135" s="83">
        <f t="shared" si="5"/>
        <v>0.48103742666666666</v>
      </c>
      <c r="O135" s="71" t="s">
        <v>2863</v>
      </c>
    </row>
    <row r="136" spans="1:15" s="57" customFormat="1" ht="12.75">
      <c r="A136" s="81" t="s">
        <v>2864</v>
      </c>
      <c r="B136" s="81" t="s">
        <v>2865</v>
      </c>
      <c r="C136" s="82">
        <v>4.0361210000000002E-2</v>
      </c>
      <c r="D136" s="82">
        <v>1.3748288999999999E-3</v>
      </c>
      <c r="E136" s="83">
        <v>-0.68321330000000002</v>
      </c>
      <c r="F136" s="83">
        <v>-0.72629259999999995</v>
      </c>
      <c r="G136" s="83">
        <v>-0.63852120000000001</v>
      </c>
      <c r="H136" s="83">
        <f t="shared" si="4"/>
        <v>-0.6826757</v>
      </c>
      <c r="I136" s="82">
        <v>0.13500000000000001</v>
      </c>
      <c r="J136" s="82">
        <v>4.3897350000000002E-2</v>
      </c>
      <c r="K136" s="83">
        <v>-1.0034635999999999</v>
      </c>
      <c r="L136" s="83">
        <v>-1.8284244999999999</v>
      </c>
      <c r="M136" s="83">
        <v>-0.99481869999999994</v>
      </c>
      <c r="N136" s="83">
        <f t="shared" si="5"/>
        <v>-1.2755689333333331</v>
      </c>
      <c r="O136" s="71" t="s">
        <v>2802</v>
      </c>
    </row>
    <row r="137" spans="1:15" s="57" customFormat="1" ht="12.75">
      <c r="A137" s="81" t="s">
        <v>2866</v>
      </c>
      <c r="B137" s="81" t="s">
        <v>2867</v>
      </c>
      <c r="C137" s="82">
        <v>6.6842385000000004E-2</v>
      </c>
      <c r="D137" s="82">
        <v>1.8496042000000001E-2</v>
      </c>
      <c r="E137" s="83">
        <v>-0.44946091999999999</v>
      </c>
      <c r="F137" s="83">
        <v>-0.32751851999999998</v>
      </c>
      <c r="G137" s="83">
        <v>-0.28666592000000002</v>
      </c>
      <c r="H137" s="83">
        <f t="shared" si="4"/>
        <v>-0.35454845333333335</v>
      </c>
      <c r="I137" s="82">
        <v>0.2326</v>
      </c>
      <c r="J137" s="82">
        <v>0.14754955</v>
      </c>
      <c r="K137" s="83">
        <v>-0.15831943000000001</v>
      </c>
      <c r="L137" s="83">
        <v>-0.86348910000000001</v>
      </c>
      <c r="M137" s="83">
        <v>-0.4067363</v>
      </c>
      <c r="N137" s="83">
        <f t="shared" si="5"/>
        <v>-0.47618160999999998</v>
      </c>
      <c r="O137" s="71" t="s">
        <v>2868</v>
      </c>
    </row>
    <row r="138" spans="1:15" s="57" customFormat="1" ht="12.75">
      <c r="A138" s="81" t="s">
        <v>2869</v>
      </c>
      <c r="B138" s="81" t="s">
        <v>2870</v>
      </c>
      <c r="C138" s="82"/>
      <c r="D138" s="82"/>
      <c r="E138" s="83"/>
      <c r="F138" s="83"/>
      <c r="G138" s="83"/>
      <c r="H138" s="83"/>
      <c r="I138" s="82"/>
      <c r="J138" s="82"/>
      <c r="K138" s="83"/>
      <c r="L138" s="83"/>
      <c r="M138" s="83"/>
      <c r="N138" s="83"/>
      <c r="O138" s="71"/>
    </row>
    <row r="139" spans="1:15" s="57" customFormat="1" ht="12.75">
      <c r="A139" s="81" t="s">
        <v>2871</v>
      </c>
      <c r="B139" s="81" t="s">
        <v>2872</v>
      </c>
      <c r="C139" s="82">
        <v>9.9496329999999994E-2</v>
      </c>
      <c r="D139" s="82">
        <v>4.5342966999999998E-2</v>
      </c>
      <c r="E139" s="83">
        <v>0.30227090000000001</v>
      </c>
      <c r="F139" s="83">
        <v>0.60598755000000004</v>
      </c>
      <c r="G139" s="83">
        <v>0.68806076000000005</v>
      </c>
      <c r="H139" s="83">
        <f t="shared" si="4"/>
        <v>0.53210640333333337</v>
      </c>
      <c r="I139" s="82">
        <v>0.1181</v>
      </c>
      <c r="J139" s="82">
        <v>2.5304047E-2</v>
      </c>
      <c r="K139" s="83">
        <v>-0.76258179999999998</v>
      </c>
      <c r="L139" s="83">
        <v>-0.53722006</v>
      </c>
      <c r="M139" s="83">
        <v>-0.44503110000000001</v>
      </c>
      <c r="N139" s="83">
        <f t="shared" si="5"/>
        <v>-0.58161098666666666</v>
      </c>
      <c r="O139" s="71" t="s">
        <v>2873</v>
      </c>
    </row>
    <row r="140" spans="1:15" s="57" customFormat="1" ht="12.75">
      <c r="A140" s="81" t="s">
        <v>2874</v>
      </c>
      <c r="B140" s="81" t="s">
        <v>2875</v>
      </c>
      <c r="C140" s="82">
        <v>0.32412999999999997</v>
      </c>
      <c r="D140" s="82">
        <v>0.2587564</v>
      </c>
      <c r="E140" s="83">
        <v>-1.2553208999999999E-2</v>
      </c>
      <c r="F140" s="83">
        <v>0.13283919999999999</v>
      </c>
      <c r="G140" s="83">
        <v>0.29265219999999997</v>
      </c>
      <c r="H140" s="83">
        <f t="shared" si="4"/>
        <v>0.13764606366666665</v>
      </c>
      <c r="I140" s="82">
        <v>0.11210000000000001</v>
      </c>
      <c r="J140" s="82">
        <v>2.0222178E-2</v>
      </c>
      <c r="K140" s="83">
        <v>-0.84642583000000005</v>
      </c>
      <c r="L140" s="83">
        <v>-0.52197360000000004</v>
      </c>
      <c r="M140" s="83">
        <v>-0.62301445</v>
      </c>
      <c r="N140" s="83">
        <f t="shared" si="5"/>
        <v>-0.66380462666666673</v>
      </c>
      <c r="O140" s="71" t="s">
        <v>2849</v>
      </c>
    </row>
    <row r="141" spans="1:15" s="57" customFormat="1" ht="12.75">
      <c r="A141" s="81" t="s">
        <v>2876</v>
      </c>
      <c r="B141" s="81" t="s">
        <v>2877</v>
      </c>
      <c r="C141" s="82">
        <v>5.2200995E-2</v>
      </c>
      <c r="D141" s="82">
        <v>7.3762684999999998E-3</v>
      </c>
      <c r="E141" s="83">
        <v>-0.2842712</v>
      </c>
      <c r="F141" s="83">
        <v>-0.24051945</v>
      </c>
      <c r="G141" s="83">
        <v>-0.21134469</v>
      </c>
      <c r="H141" s="83">
        <f t="shared" si="4"/>
        <v>-0.24537844666666667</v>
      </c>
      <c r="I141" s="82">
        <v>0.16650000000000001</v>
      </c>
      <c r="J141" s="82">
        <v>7.9608300000000007E-2</v>
      </c>
      <c r="K141" s="83">
        <v>-0.36367034999999998</v>
      </c>
      <c r="L141" s="83">
        <v>-0.87319356000000004</v>
      </c>
      <c r="M141" s="83">
        <v>-0.40089609999999998</v>
      </c>
      <c r="N141" s="83">
        <f t="shared" si="5"/>
        <v>-0.54592000333333335</v>
      </c>
      <c r="O141" s="71" t="s">
        <v>2830</v>
      </c>
    </row>
    <row r="142" spans="1:15" s="57" customFormat="1" ht="12.75">
      <c r="A142" s="81" t="s">
        <v>2878</v>
      </c>
      <c r="B142" s="81" t="s">
        <v>2879</v>
      </c>
      <c r="C142" s="82"/>
      <c r="D142" s="82"/>
      <c r="E142" s="83"/>
      <c r="F142" s="83"/>
      <c r="G142" s="83"/>
      <c r="H142" s="83"/>
      <c r="I142" s="82"/>
      <c r="J142" s="82"/>
      <c r="K142" s="83"/>
      <c r="L142" s="83"/>
      <c r="M142" s="83"/>
      <c r="N142" s="83"/>
      <c r="O142" s="71"/>
    </row>
    <row r="143" spans="1:15" s="57" customFormat="1" ht="12.75">
      <c r="A143" s="81" t="s">
        <v>2880</v>
      </c>
      <c r="B143" s="81" t="s">
        <v>2881</v>
      </c>
      <c r="C143" s="82"/>
      <c r="D143" s="82"/>
      <c r="E143" s="83"/>
      <c r="F143" s="83"/>
      <c r="G143" s="83"/>
      <c r="H143" s="83"/>
      <c r="I143" s="82"/>
      <c r="J143" s="82"/>
      <c r="K143" s="83"/>
      <c r="L143" s="83"/>
      <c r="M143" s="83"/>
      <c r="N143" s="83"/>
      <c r="O143" s="71"/>
    </row>
    <row r="144" spans="1:15" s="57" customFormat="1" ht="12.75">
      <c r="A144" s="81" t="s">
        <v>2882</v>
      </c>
      <c r="B144" s="81" t="s">
        <v>2883</v>
      </c>
      <c r="C144" s="82"/>
      <c r="D144" s="82"/>
      <c r="E144" s="83"/>
      <c r="F144" s="83"/>
      <c r="G144" s="83"/>
      <c r="H144" s="83"/>
      <c r="I144" s="82"/>
      <c r="J144" s="82"/>
      <c r="K144" s="83"/>
      <c r="L144" s="83"/>
      <c r="M144" s="83"/>
      <c r="N144" s="83"/>
      <c r="O144" s="71"/>
    </row>
    <row r="145" spans="1:15" s="57" customFormat="1" ht="38.25">
      <c r="A145" s="81" t="s">
        <v>2884</v>
      </c>
      <c r="B145" s="81" t="s">
        <v>2885</v>
      </c>
      <c r="C145" s="82">
        <v>0.68224435999999999</v>
      </c>
      <c r="D145" s="82">
        <v>0.63061522999999997</v>
      </c>
      <c r="E145" s="83">
        <v>-0.63837796000000002</v>
      </c>
      <c r="F145" s="83">
        <v>-0.26874965000000001</v>
      </c>
      <c r="G145" s="83">
        <v>0.39650613000000001</v>
      </c>
      <c r="H145" s="83">
        <f t="shared" si="4"/>
        <v>-0.17020716000000002</v>
      </c>
      <c r="I145" s="82"/>
      <c r="J145" s="82">
        <v>0.37058957999999997</v>
      </c>
      <c r="K145" s="83">
        <v>-0.38787087999999997</v>
      </c>
      <c r="L145" s="83">
        <v>1.0010642999999999</v>
      </c>
      <c r="M145" s="83">
        <v>0.94864649999999995</v>
      </c>
      <c r="N145" s="83">
        <f t="shared" si="5"/>
        <v>0.52061330666666661</v>
      </c>
      <c r="O145" s="71" t="s">
        <v>2886</v>
      </c>
    </row>
    <row r="146" spans="1:15" s="57" customFormat="1" ht="12.75">
      <c r="A146" s="81" t="s">
        <v>2887</v>
      </c>
      <c r="B146" s="81" t="s">
        <v>2888</v>
      </c>
      <c r="C146" s="82">
        <v>0.20310299000000001</v>
      </c>
      <c r="D146" s="82">
        <v>0.14096749</v>
      </c>
      <c r="E146" s="83">
        <v>2.2326833000000001E-2</v>
      </c>
      <c r="F146" s="83">
        <v>0.20529375999999999</v>
      </c>
      <c r="G146" s="83">
        <v>0.17891220999999999</v>
      </c>
      <c r="H146" s="83">
        <f t="shared" si="4"/>
        <v>0.1355109343333333</v>
      </c>
      <c r="I146" s="82">
        <v>0.2147</v>
      </c>
      <c r="J146" s="82">
        <v>0.12960245000000001</v>
      </c>
      <c r="K146" s="83">
        <v>-1.1596660999999999</v>
      </c>
      <c r="L146" s="83">
        <v>-1.5102477000000001</v>
      </c>
      <c r="M146" s="83">
        <v>-0.21973709999999999</v>
      </c>
      <c r="N146" s="83">
        <f t="shared" si="5"/>
        <v>-0.96321696666666667</v>
      </c>
      <c r="O146" s="71" t="s">
        <v>2889</v>
      </c>
    </row>
    <row r="147" spans="1:15" s="57" customFormat="1" ht="12.75">
      <c r="A147" s="81" t="s">
        <v>2890</v>
      </c>
      <c r="B147" s="81" t="s">
        <v>2891</v>
      </c>
      <c r="C147" s="82">
        <v>0.69767283999999996</v>
      </c>
      <c r="D147" s="82">
        <v>0.64799315000000002</v>
      </c>
      <c r="E147" s="83">
        <v>-0.36218548</v>
      </c>
      <c r="F147" s="83">
        <v>-0.45223429999999998</v>
      </c>
      <c r="G147" s="83">
        <v>0.38895223000000001</v>
      </c>
      <c r="H147" s="83">
        <f t="shared" si="4"/>
        <v>-0.14182251666666665</v>
      </c>
      <c r="I147" s="82"/>
      <c r="J147" s="82">
        <v>0.12532108</v>
      </c>
      <c r="K147" s="83">
        <v>1.9402766</v>
      </c>
      <c r="L147" s="83">
        <v>1.8457631999999999</v>
      </c>
      <c r="M147" s="83">
        <v>0.29571107000000002</v>
      </c>
      <c r="N147" s="83">
        <f t="shared" si="5"/>
        <v>1.3605836233333335</v>
      </c>
      <c r="O147" s="71" t="s">
        <v>2892</v>
      </c>
    </row>
    <row r="148" spans="1:15" s="57" customFormat="1" ht="12.75">
      <c r="A148" s="81" t="s">
        <v>2893</v>
      </c>
      <c r="B148" s="81" t="s">
        <v>2894</v>
      </c>
      <c r="C148" s="82">
        <v>6.4526364000000003E-2</v>
      </c>
      <c r="D148" s="82">
        <v>1.6407703999999999E-2</v>
      </c>
      <c r="E148" s="83">
        <v>-0.37995627999999998</v>
      </c>
      <c r="F148" s="83">
        <v>-0.24173073</v>
      </c>
      <c r="G148" s="83">
        <v>-0.35040392999999997</v>
      </c>
      <c r="H148" s="83">
        <f t="shared" si="4"/>
        <v>-0.32403031333333332</v>
      </c>
      <c r="I148" s="82">
        <v>0.13089999999999999</v>
      </c>
      <c r="J148" s="82">
        <v>3.9845070000000003E-2</v>
      </c>
      <c r="K148" s="83">
        <v>-0.15914343</v>
      </c>
      <c r="L148" s="83">
        <v>-0.21454534</v>
      </c>
      <c r="M148" s="83">
        <v>-0.32167915000000002</v>
      </c>
      <c r="N148" s="83">
        <f t="shared" si="5"/>
        <v>-0.23178930666666667</v>
      </c>
      <c r="O148" s="71" t="s">
        <v>2895</v>
      </c>
    </row>
    <row r="149" spans="1:15" s="57" customFormat="1" ht="12.75">
      <c r="A149" s="81" t="s">
        <v>2896</v>
      </c>
      <c r="B149" s="81" t="s">
        <v>2897</v>
      </c>
      <c r="C149" s="82"/>
      <c r="D149" s="82">
        <v>0.55218520000000004</v>
      </c>
      <c r="E149" s="83">
        <v>-0.65087444000000005</v>
      </c>
      <c r="F149" s="83">
        <v>-0.39597337999999999</v>
      </c>
      <c r="G149" s="83">
        <v>0.3848163</v>
      </c>
      <c r="H149" s="83">
        <f t="shared" si="4"/>
        <v>-0.22067717333333334</v>
      </c>
      <c r="I149" s="82"/>
      <c r="J149" s="82">
        <v>0.5296054</v>
      </c>
      <c r="K149" s="83">
        <v>0.32890167999999997</v>
      </c>
      <c r="L149" s="83">
        <v>-0.16530222</v>
      </c>
      <c r="M149" s="83">
        <v>-1.1383619</v>
      </c>
      <c r="N149" s="83">
        <f t="shared" si="5"/>
        <v>-0.32492081333333339</v>
      </c>
      <c r="O149" s="71" t="s">
        <v>2802</v>
      </c>
    </row>
    <row r="150" spans="1:15" s="57" customFormat="1" ht="12.75">
      <c r="A150" s="84" t="s">
        <v>2945</v>
      </c>
      <c r="B150" s="81"/>
      <c r="C150" s="82"/>
      <c r="D150" s="82"/>
      <c r="E150" s="83"/>
      <c r="F150" s="83"/>
      <c r="G150" s="83"/>
      <c r="H150" s="83"/>
      <c r="I150" s="82"/>
      <c r="J150" s="82"/>
      <c r="K150" s="83"/>
      <c r="L150" s="83"/>
      <c r="M150" s="83"/>
      <c r="N150" s="83"/>
      <c r="O150" s="71"/>
    </row>
    <row r="151" spans="1:15" s="57" customFormat="1" ht="25.5">
      <c r="A151" s="81" t="s">
        <v>2898</v>
      </c>
      <c r="B151" s="81" t="s">
        <v>2899</v>
      </c>
      <c r="C151" s="82"/>
      <c r="D151" s="82">
        <v>0.27332427999999998</v>
      </c>
      <c r="E151" s="83">
        <v>-0.76246020000000003</v>
      </c>
      <c r="F151" s="83">
        <v>-1.2276610999999999</v>
      </c>
      <c r="G151" s="83">
        <v>0.1600596</v>
      </c>
      <c r="H151" s="83">
        <f t="shared" si="4"/>
        <v>-0.6100205666666666</v>
      </c>
      <c r="I151" s="82">
        <v>0.28039999999999998</v>
      </c>
      <c r="J151" s="82">
        <v>0.19555344</v>
      </c>
      <c r="K151" s="83">
        <v>-0.30769822000000002</v>
      </c>
      <c r="L151" s="83">
        <v>-4.5934709999999997E-2</v>
      </c>
      <c r="M151" s="83">
        <v>-0.10297579</v>
      </c>
      <c r="N151" s="83">
        <f t="shared" si="5"/>
        <v>-0.15220290666666667</v>
      </c>
      <c r="O151" s="71" t="s">
        <v>2900</v>
      </c>
    </row>
    <row r="152" spans="1:15" s="57" customFormat="1" ht="25.5">
      <c r="A152" s="85" t="s">
        <v>2901</v>
      </c>
      <c r="B152" s="85" t="s">
        <v>2902</v>
      </c>
      <c r="C152" s="86">
        <v>0.17008862</v>
      </c>
      <c r="D152" s="86">
        <v>0.109524354</v>
      </c>
      <c r="E152" s="87">
        <v>-0.13691903999999999</v>
      </c>
      <c r="F152" s="87">
        <v>-0.51164436000000002</v>
      </c>
      <c r="G152" s="87">
        <v>-0.26461980000000002</v>
      </c>
      <c r="H152" s="87">
        <f t="shared" si="4"/>
        <v>-0.30439440000000001</v>
      </c>
      <c r="I152" s="86">
        <v>0.17249999999999999</v>
      </c>
      <c r="J152" s="86">
        <v>8.6179039999999998E-2</v>
      </c>
      <c r="K152" s="87">
        <v>-0.39080524</v>
      </c>
      <c r="L152" s="87">
        <v>-0.5376995</v>
      </c>
      <c r="M152" s="87">
        <v>-0.15008451</v>
      </c>
      <c r="N152" s="87">
        <f t="shared" si="5"/>
        <v>-0.35952974999999993</v>
      </c>
      <c r="O152" s="77" t="s">
        <v>2900</v>
      </c>
    </row>
    <row r="153" spans="1:15" s="7" customFormat="1">
      <c r="C153" s="12"/>
      <c r="D153" s="12"/>
      <c r="O153" s="56"/>
    </row>
    <row r="154" spans="1:15" s="7" customFormat="1">
      <c r="C154" s="12"/>
      <c r="D154" s="12"/>
      <c r="O154" s="56"/>
    </row>
    <row r="155" spans="1:15" s="7" customFormat="1">
      <c r="C155" s="12"/>
      <c r="D155" s="12"/>
      <c r="O155" s="56"/>
    </row>
    <row r="156" spans="1:15" s="7" customFormat="1">
      <c r="C156" s="12"/>
      <c r="D156" s="12"/>
      <c r="O156" s="56"/>
    </row>
    <row r="157" spans="1:15" s="7" customFormat="1">
      <c r="C157" s="12"/>
      <c r="D157" s="12"/>
      <c r="O157" s="56"/>
    </row>
    <row r="158" spans="1:15" s="7" customFormat="1">
      <c r="C158" s="12"/>
      <c r="D158" s="12"/>
      <c r="O158" s="56"/>
    </row>
    <row r="159" spans="1:15" s="7" customFormat="1">
      <c r="C159" s="12"/>
      <c r="D159" s="12"/>
      <c r="O159" s="56"/>
    </row>
    <row r="160" spans="1:15" s="7" customFormat="1">
      <c r="C160" s="12"/>
      <c r="D160" s="12"/>
      <c r="O160" s="56"/>
    </row>
    <row r="161" spans="3:15" s="7" customFormat="1">
      <c r="C161" s="12"/>
      <c r="D161" s="12"/>
      <c r="O161" s="56"/>
    </row>
    <row r="162" spans="3:15" s="7" customFormat="1">
      <c r="C162" s="12"/>
      <c r="D162" s="12"/>
      <c r="O162" s="56"/>
    </row>
    <row r="163" spans="3:15" s="7" customFormat="1">
      <c r="C163" s="12"/>
      <c r="D163" s="12"/>
      <c r="O163" s="56"/>
    </row>
    <row r="164" spans="3:15" s="7" customFormat="1">
      <c r="C164" s="12"/>
      <c r="D164" s="12"/>
      <c r="O164" s="56"/>
    </row>
    <row r="165" spans="3:15" s="7" customFormat="1">
      <c r="C165" s="12"/>
      <c r="D165" s="12"/>
      <c r="O165" s="56"/>
    </row>
    <row r="166" spans="3:15" s="7" customFormat="1">
      <c r="C166" s="12"/>
      <c r="D166" s="12"/>
      <c r="O166" s="56"/>
    </row>
    <row r="167" spans="3:15" s="7" customFormat="1">
      <c r="C167" s="12"/>
      <c r="D167" s="12"/>
      <c r="O167" s="56"/>
    </row>
    <row r="168" spans="3:15" s="7" customFormat="1">
      <c r="C168" s="12"/>
      <c r="D168" s="12"/>
      <c r="O168" s="56"/>
    </row>
    <row r="169" spans="3:15" s="7" customFormat="1">
      <c r="C169" s="12"/>
      <c r="D169" s="12"/>
      <c r="O169" s="56"/>
    </row>
    <row r="170" spans="3:15" s="7" customFormat="1">
      <c r="C170" s="12"/>
      <c r="D170" s="12"/>
      <c r="O170" s="56"/>
    </row>
    <row r="171" spans="3:15" s="7" customFormat="1">
      <c r="C171" s="12"/>
      <c r="D171" s="12"/>
      <c r="O171" s="56"/>
    </row>
    <row r="172" spans="3:15" s="7" customFormat="1">
      <c r="C172" s="12"/>
      <c r="D172" s="12"/>
      <c r="O172" s="56"/>
    </row>
    <row r="173" spans="3:15" s="7" customFormat="1">
      <c r="C173" s="12"/>
      <c r="D173" s="12"/>
      <c r="O173" s="56"/>
    </row>
    <row r="174" spans="3:15" s="7" customFormat="1">
      <c r="C174" s="12"/>
      <c r="D174" s="12"/>
      <c r="O174" s="56"/>
    </row>
    <row r="175" spans="3:15" s="7" customFormat="1">
      <c r="C175" s="12"/>
      <c r="D175" s="12"/>
      <c r="O175" s="56"/>
    </row>
    <row r="176" spans="3:15" s="7" customFormat="1">
      <c r="C176" s="12"/>
      <c r="D176" s="12"/>
      <c r="O176" s="56"/>
    </row>
    <row r="177" spans="3:15" s="7" customFormat="1">
      <c r="C177" s="12"/>
      <c r="D177" s="12"/>
      <c r="O177" s="56"/>
    </row>
    <row r="178" spans="3:15" s="7" customFormat="1">
      <c r="C178" s="12"/>
      <c r="D178" s="12"/>
      <c r="O178" s="56"/>
    </row>
    <row r="179" spans="3:15" s="7" customFormat="1">
      <c r="C179" s="12"/>
      <c r="D179" s="12"/>
      <c r="O179" s="56"/>
    </row>
    <row r="180" spans="3:15" s="7" customFormat="1">
      <c r="C180" s="12"/>
      <c r="D180" s="12"/>
      <c r="O180" s="56"/>
    </row>
    <row r="181" spans="3:15" s="7" customFormat="1">
      <c r="C181" s="12"/>
      <c r="D181" s="12"/>
      <c r="O181" s="56"/>
    </row>
    <row r="182" spans="3:15" s="7" customFormat="1">
      <c r="C182" s="12"/>
      <c r="D182" s="12"/>
      <c r="O182" s="56"/>
    </row>
    <row r="183" spans="3:15" s="7" customFormat="1">
      <c r="C183" s="12"/>
      <c r="D183" s="12"/>
      <c r="O183" s="56"/>
    </row>
    <row r="184" spans="3:15" s="7" customFormat="1">
      <c r="C184" s="12"/>
      <c r="D184" s="12"/>
      <c r="O184" s="56"/>
    </row>
    <row r="185" spans="3:15" s="7" customFormat="1">
      <c r="C185" s="12"/>
      <c r="D185" s="12"/>
      <c r="O185" s="56"/>
    </row>
    <row r="186" spans="3:15" s="7" customFormat="1">
      <c r="C186" s="12"/>
      <c r="D186" s="12"/>
      <c r="O186" s="56"/>
    </row>
    <row r="187" spans="3:15" s="7" customFormat="1">
      <c r="C187" s="12"/>
      <c r="D187" s="12"/>
      <c r="O187" s="56"/>
    </row>
    <row r="188" spans="3:15" s="7" customFormat="1">
      <c r="C188" s="12"/>
      <c r="D188" s="12"/>
      <c r="O188" s="56"/>
    </row>
    <row r="189" spans="3:15" s="7" customFormat="1">
      <c r="C189" s="12"/>
      <c r="D189" s="12"/>
      <c r="O189" s="56"/>
    </row>
    <row r="190" spans="3:15" s="7" customFormat="1">
      <c r="C190" s="12"/>
      <c r="D190" s="12"/>
      <c r="O190" s="56"/>
    </row>
    <row r="191" spans="3:15" s="7" customFormat="1">
      <c r="C191" s="12"/>
      <c r="D191" s="12"/>
      <c r="O191" s="56"/>
    </row>
    <row r="192" spans="3:15" s="7" customFormat="1">
      <c r="C192" s="12"/>
      <c r="D192" s="12"/>
      <c r="O192" s="56"/>
    </row>
    <row r="193" spans="3:15" s="7" customFormat="1">
      <c r="C193" s="12"/>
      <c r="D193" s="12"/>
      <c r="O193" s="56"/>
    </row>
    <row r="194" spans="3:15" s="7" customFormat="1">
      <c r="C194" s="12"/>
      <c r="D194" s="12"/>
      <c r="O194" s="56"/>
    </row>
    <row r="195" spans="3:15" s="7" customFormat="1">
      <c r="C195" s="12"/>
      <c r="D195" s="12"/>
      <c r="O195" s="56"/>
    </row>
    <row r="196" spans="3:15" s="7" customFormat="1">
      <c r="C196" s="12"/>
      <c r="D196" s="12"/>
      <c r="O196" s="56"/>
    </row>
    <row r="197" spans="3:15" s="7" customFormat="1">
      <c r="C197" s="12"/>
      <c r="D197" s="12"/>
      <c r="O197" s="56"/>
    </row>
    <row r="198" spans="3:15" s="7" customFormat="1">
      <c r="C198" s="12"/>
      <c r="D198" s="12"/>
      <c r="O198" s="56"/>
    </row>
    <row r="199" spans="3:15" s="7" customFormat="1">
      <c r="C199" s="12"/>
      <c r="D199" s="12"/>
      <c r="O199" s="56"/>
    </row>
  </sheetData>
  <mergeCells count="2">
    <mergeCell ref="C2:H2"/>
    <mergeCell ref="I2:N2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6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O907"/>
  <sheetViews>
    <sheetView topLeftCell="A176" zoomScale="80" zoomScaleNormal="80" workbookViewId="0">
      <selection activeCell="A204" sqref="A204:XFD204"/>
    </sheetView>
  </sheetViews>
  <sheetFormatPr defaultColWidth="9" defaultRowHeight="14.25"/>
  <cols>
    <col min="1" max="1" width="16.75" style="1" customWidth="1"/>
    <col min="2" max="2" width="12.75" style="1" customWidth="1"/>
    <col min="3" max="4" width="8.75" style="2" customWidth="1"/>
    <col min="5" max="7" width="8.75" style="1" customWidth="1"/>
    <col min="8" max="8" width="12.75" style="1" customWidth="1"/>
    <col min="9" max="10" width="8.75" style="2" customWidth="1"/>
    <col min="11" max="13" width="8.75" style="1" customWidth="1"/>
    <col min="14" max="14" width="12.75" style="1" customWidth="1"/>
    <col min="15" max="15" width="45.75" style="44" customWidth="1"/>
    <col min="16" max="16384" width="9" style="1"/>
  </cols>
  <sheetData>
    <row r="1" spans="1:15" ht="18.75">
      <c r="A1" s="59" t="s">
        <v>2923</v>
      </c>
    </row>
    <row r="2" spans="1:15" ht="18.75">
      <c r="C2" s="103" t="s">
        <v>2991</v>
      </c>
      <c r="D2" s="103"/>
      <c r="E2" s="103"/>
      <c r="F2" s="103"/>
      <c r="G2" s="103"/>
      <c r="H2" s="103"/>
      <c r="I2" s="103" t="s">
        <v>2992</v>
      </c>
      <c r="J2" s="103"/>
      <c r="K2" s="103"/>
      <c r="L2" s="103"/>
      <c r="M2" s="103"/>
      <c r="N2" s="103"/>
    </row>
    <row r="3" spans="1:15" ht="15.75">
      <c r="A3" s="45"/>
      <c r="B3" s="45"/>
      <c r="C3" s="46"/>
      <c r="D3" s="47"/>
      <c r="E3" s="18" t="s">
        <v>0</v>
      </c>
      <c r="F3" s="48"/>
      <c r="G3" s="48"/>
      <c r="H3" s="18"/>
      <c r="I3" s="46"/>
      <c r="J3" s="47"/>
      <c r="K3" s="18" t="s">
        <v>0</v>
      </c>
      <c r="L3" s="48"/>
      <c r="M3" s="48"/>
      <c r="N3" s="18"/>
      <c r="O3" s="49"/>
    </row>
    <row r="4" spans="1:15" ht="31.5">
      <c r="A4" s="50" t="s">
        <v>1</v>
      </c>
      <c r="B4" s="51" t="s">
        <v>2</v>
      </c>
      <c r="C4" s="51" t="s">
        <v>2989</v>
      </c>
      <c r="D4" s="52" t="s">
        <v>2990</v>
      </c>
      <c r="E4" s="53">
        <v>1</v>
      </c>
      <c r="F4" s="53">
        <v>2</v>
      </c>
      <c r="G4" s="53">
        <v>3</v>
      </c>
      <c r="H4" s="54" t="s">
        <v>3</v>
      </c>
      <c r="I4" s="51" t="s">
        <v>2989</v>
      </c>
      <c r="J4" s="52" t="s">
        <v>2990</v>
      </c>
      <c r="K4" s="53">
        <v>1</v>
      </c>
      <c r="L4" s="53">
        <v>2</v>
      </c>
      <c r="M4" s="53">
        <v>3</v>
      </c>
      <c r="N4" s="54" t="s">
        <v>3</v>
      </c>
      <c r="O4" s="55" t="s">
        <v>4</v>
      </c>
    </row>
    <row r="5" spans="1:15" s="57" customFormat="1" ht="12.75">
      <c r="A5" s="65" t="s">
        <v>2946</v>
      </c>
      <c r="B5" s="66"/>
      <c r="C5" s="79"/>
      <c r="D5" s="79"/>
      <c r="E5" s="66"/>
      <c r="F5" s="66"/>
      <c r="G5" s="66"/>
      <c r="H5" s="66"/>
      <c r="I5" s="79"/>
      <c r="J5" s="79"/>
      <c r="K5" s="80"/>
      <c r="L5" s="80"/>
      <c r="M5" s="80"/>
      <c r="N5" s="80"/>
      <c r="O5" s="67"/>
    </row>
    <row r="6" spans="1:15" s="57" customFormat="1" ht="12.75">
      <c r="A6" s="81" t="s">
        <v>671</v>
      </c>
      <c r="B6" s="81" t="s">
        <v>672</v>
      </c>
      <c r="C6" s="82">
        <v>0.1703131</v>
      </c>
      <c r="D6" s="82">
        <v>0.10970563999999999</v>
      </c>
      <c r="E6" s="83">
        <v>0.11331279</v>
      </c>
      <c r="F6" s="83">
        <v>0.28198335000000002</v>
      </c>
      <c r="G6" s="83">
        <v>0.47749320000000001</v>
      </c>
      <c r="H6" s="83">
        <f>AVERAGE(E6:G6)</f>
        <v>0.29092977999999997</v>
      </c>
      <c r="I6" s="82">
        <v>0.2019</v>
      </c>
      <c r="J6" s="82">
        <v>0.11616445</v>
      </c>
      <c r="K6" s="83">
        <v>-0.13823988000000001</v>
      </c>
      <c r="L6" s="83">
        <v>-0.27516842000000002</v>
      </c>
      <c r="M6" s="83">
        <v>-7.0044460000000003E-2</v>
      </c>
      <c r="N6" s="83">
        <f>AVERAGE(K6:M6)</f>
        <v>-0.16115092</v>
      </c>
      <c r="O6" s="71" t="s">
        <v>673</v>
      </c>
    </row>
    <row r="7" spans="1:15" s="57" customFormat="1" ht="12.75">
      <c r="A7" s="81" t="s">
        <v>674</v>
      </c>
      <c r="B7" s="81" t="s">
        <v>675</v>
      </c>
      <c r="C7" s="82"/>
      <c r="D7" s="82"/>
      <c r="E7" s="83"/>
      <c r="F7" s="83"/>
      <c r="G7" s="83"/>
      <c r="H7" s="83"/>
      <c r="I7" s="82"/>
      <c r="J7" s="82"/>
      <c r="K7" s="83"/>
      <c r="L7" s="83"/>
      <c r="M7" s="83"/>
      <c r="N7" s="83"/>
      <c r="O7" s="71"/>
    </row>
    <row r="8" spans="1:15" s="57" customFormat="1" ht="12.75">
      <c r="A8" s="81" t="s">
        <v>676</v>
      </c>
      <c r="B8" s="81" t="s">
        <v>677</v>
      </c>
      <c r="C8" s="82">
        <v>0.31796416999999999</v>
      </c>
      <c r="D8" s="82">
        <v>0.2528398</v>
      </c>
      <c r="E8" s="83">
        <v>-0.103326775</v>
      </c>
      <c r="F8" s="83">
        <v>1.42926155E-2</v>
      </c>
      <c r="G8" s="83">
        <v>-0.17835622000000001</v>
      </c>
      <c r="H8" s="83">
        <f t="shared" ref="H8:H71" si="0">AVERAGE(E8:G8)</f>
        <v>-8.9130126500000004E-2</v>
      </c>
      <c r="I8" s="82">
        <v>0.74409999999999998</v>
      </c>
      <c r="J8" s="82">
        <v>0.69144576999999996</v>
      </c>
      <c r="K8" s="83">
        <v>7.6534286000000007E-2</v>
      </c>
      <c r="L8" s="83">
        <v>-1.7355903999999998E-2</v>
      </c>
      <c r="M8" s="83">
        <v>-0.14933872000000001</v>
      </c>
      <c r="N8" s="83">
        <f t="shared" ref="N8:N71" si="1">AVERAGE(K8:M8)</f>
        <v>-3.0053446000000001E-2</v>
      </c>
      <c r="O8" s="71" t="s">
        <v>678</v>
      </c>
    </row>
    <row r="9" spans="1:15" s="57" customFormat="1" ht="12.75">
      <c r="A9" s="81" t="s">
        <v>679</v>
      </c>
      <c r="B9" s="81" t="s">
        <v>680</v>
      </c>
      <c r="C9" s="82">
        <v>0.20820891999999999</v>
      </c>
      <c r="D9" s="82">
        <v>0.14571630999999999</v>
      </c>
      <c r="E9" s="83">
        <v>-0.34648899999999999</v>
      </c>
      <c r="F9" s="83">
        <v>-0.66899149999999996</v>
      </c>
      <c r="G9" s="83">
        <v>-0.11141392</v>
      </c>
      <c r="H9" s="83">
        <f t="shared" si="0"/>
        <v>-0.3756314733333333</v>
      </c>
      <c r="I9" s="82">
        <v>0.31730000000000003</v>
      </c>
      <c r="J9" s="82">
        <v>0.23351002000000001</v>
      </c>
      <c r="K9" s="83">
        <v>-0.28592881999999997</v>
      </c>
      <c r="L9" s="83">
        <v>-0.59812350000000003</v>
      </c>
      <c r="M9" s="83">
        <v>3.9006202000000001E-3</v>
      </c>
      <c r="N9" s="83">
        <f t="shared" si="1"/>
        <v>-0.2933838999333333</v>
      </c>
      <c r="O9" s="71" t="s">
        <v>678</v>
      </c>
    </row>
    <row r="10" spans="1:15" s="57" customFormat="1" ht="12.75">
      <c r="A10" s="81" t="s">
        <v>681</v>
      </c>
      <c r="B10" s="81" t="s">
        <v>682</v>
      </c>
      <c r="C10" s="82"/>
      <c r="D10" s="82">
        <v>0.2586812</v>
      </c>
      <c r="E10" s="83">
        <v>7.3578715000000003E-2</v>
      </c>
      <c r="F10" s="83">
        <v>0.85976010000000003</v>
      </c>
      <c r="G10" s="83">
        <v>0.20566516000000001</v>
      </c>
      <c r="H10" s="83">
        <f t="shared" si="0"/>
        <v>0.3796679916666667</v>
      </c>
      <c r="I10" s="82"/>
      <c r="J10" s="82">
        <v>0.25004387</v>
      </c>
      <c r="K10" s="83">
        <v>0.86188359999999997</v>
      </c>
      <c r="L10" s="83">
        <v>0.30743417000000001</v>
      </c>
      <c r="M10" s="83">
        <v>1.9600399000000001E-2</v>
      </c>
      <c r="N10" s="83">
        <f t="shared" si="1"/>
        <v>0.39630605633333332</v>
      </c>
      <c r="O10" s="71" t="s">
        <v>683</v>
      </c>
    </row>
    <row r="11" spans="1:15" s="57" customFormat="1" ht="12.75">
      <c r="A11" s="81" t="s">
        <v>684</v>
      </c>
      <c r="B11" s="81" t="s">
        <v>685</v>
      </c>
      <c r="C11" s="82">
        <v>6.9123833999999995E-2</v>
      </c>
      <c r="D11" s="82">
        <v>2.0360896E-2</v>
      </c>
      <c r="E11" s="83">
        <v>0.78977202999999996</v>
      </c>
      <c r="F11" s="83">
        <v>1.0541134000000001</v>
      </c>
      <c r="G11" s="83">
        <v>0.64351267000000001</v>
      </c>
      <c r="H11" s="83">
        <f t="shared" si="0"/>
        <v>0.82913270000000006</v>
      </c>
      <c r="I11" s="82"/>
      <c r="J11" s="82">
        <v>0.91702499999999998</v>
      </c>
      <c r="K11" s="83">
        <v>-0.20031837999999999</v>
      </c>
      <c r="L11" s="83">
        <v>-1.1305409000000001E-3</v>
      </c>
      <c r="M11" s="83">
        <v>0.24717333999999999</v>
      </c>
      <c r="N11" s="83">
        <f t="shared" si="1"/>
        <v>1.5241473033333333E-2</v>
      </c>
      <c r="O11" s="71" t="s">
        <v>686</v>
      </c>
    </row>
    <row r="12" spans="1:15" s="57" customFormat="1" ht="12.75">
      <c r="A12" s="81" t="s">
        <v>687</v>
      </c>
      <c r="B12" s="81" t="s">
        <v>688</v>
      </c>
      <c r="C12" s="82"/>
      <c r="D12" s="82"/>
      <c r="E12" s="83"/>
      <c r="F12" s="83"/>
      <c r="G12" s="83"/>
      <c r="H12" s="83"/>
      <c r="I12" s="82"/>
      <c r="J12" s="82"/>
      <c r="K12" s="83"/>
      <c r="L12" s="83"/>
      <c r="M12" s="83"/>
      <c r="N12" s="83"/>
      <c r="O12" s="71"/>
    </row>
    <row r="13" spans="1:15" s="57" customFormat="1" ht="12.75">
      <c r="A13" s="81" t="s">
        <v>689</v>
      </c>
      <c r="B13" s="81" t="s">
        <v>690</v>
      </c>
      <c r="C13" s="82"/>
      <c r="D13" s="82">
        <v>0.84993874999999997</v>
      </c>
      <c r="E13" s="83">
        <v>-0.19836475000000001</v>
      </c>
      <c r="F13" s="83">
        <v>-0.35812706</v>
      </c>
      <c r="G13" s="83">
        <v>0.40653410000000001</v>
      </c>
      <c r="H13" s="83">
        <f t="shared" si="0"/>
        <v>-4.9985903333333338E-2</v>
      </c>
      <c r="I13" s="82"/>
      <c r="J13" s="82">
        <v>0.42314476000000001</v>
      </c>
      <c r="K13" s="83">
        <v>0.50691090000000005</v>
      </c>
      <c r="L13" s="83">
        <v>0.68929450000000003</v>
      </c>
      <c r="M13" s="83">
        <v>-0.29268533000000002</v>
      </c>
      <c r="N13" s="83">
        <f t="shared" si="1"/>
        <v>0.30117335666666673</v>
      </c>
      <c r="O13" s="71" t="s">
        <v>691</v>
      </c>
    </row>
    <row r="14" spans="1:15" s="57" customFormat="1" ht="12.75">
      <c r="A14" s="81" t="s">
        <v>692</v>
      </c>
      <c r="B14" s="81" t="s">
        <v>693</v>
      </c>
      <c r="C14" s="82">
        <v>4.7081104999999998E-2</v>
      </c>
      <c r="D14" s="82">
        <v>4.5914435999999999E-3</v>
      </c>
      <c r="E14" s="83">
        <v>1.7509726999999999</v>
      </c>
      <c r="F14" s="83">
        <v>1.8681787000000001</v>
      </c>
      <c r="G14" s="83">
        <v>1.4781812000000001</v>
      </c>
      <c r="H14" s="83">
        <f t="shared" si="0"/>
        <v>1.6991108666666666</v>
      </c>
      <c r="I14" s="82">
        <v>0.11409999999999999</v>
      </c>
      <c r="J14" s="82">
        <v>2.1847703E-2</v>
      </c>
      <c r="K14" s="83">
        <v>0.58256954000000005</v>
      </c>
      <c r="L14" s="83">
        <v>0.49594830000000001</v>
      </c>
      <c r="M14" s="83">
        <v>0.33975349999999999</v>
      </c>
      <c r="N14" s="83">
        <f t="shared" si="1"/>
        <v>0.47275711333333331</v>
      </c>
      <c r="O14" s="71" t="s">
        <v>694</v>
      </c>
    </row>
    <row r="15" spans="1:15" s="57" customFormat="1" ht="12.75">
      <c r="A15" s="81" t="s">
        <v>695</v>
      </c>
      <c r="B15" s="81" t="s">
        <v>696</v>
      </c>
      <c r="C15" s="82"/>
      <c r="D15" s="82">
        <v>0.56385019999999997</v>
      </c>
      <c r="E15" s="83">
        <v>-0.62526530000000002</v>
      </c>
      <c r="F15" s="83">
        <v>-0.44157975999999999</v>
      </c>
      <c r="G15" s="83">
        <v>0.41063133000000002</v>
      </c>
      <c r="H15" s="83">
        <f t="shared" si="0"/>
        <v>-0.21873790999999998</v>
      </c>
      <c r="I15" s="82"/>
      <c r="J15" s="82">
        <v>0.51064615999999996</v>
      </c>
      <c r="K15" s="83">
        <v>-0.47480847999999998</v>
      </c>
      <c r="L15" s="83">
        <v>-0.24852078999999999</v>
      </c>
      <c r="M15" s="83">
        <v>0.22927225000000001</v>
      </c>
      <c r="N15" s="83">
        <f t="shared" si="1"/>
        <v>-0.16468567333333334</v>
      </c>
      <c r="O15" s="71" t="s">
        <v>697</v>
      </c>
    </row>
    <row r="16" spans="1:15" s="57" customFormat="1" ht="12.75">
      <c r="A16" s="81" t="s">
        <v>698</v>
      </c>
      <c r="B16" s="81" t="s">
        <v>699</v>
      </c>
      <c r="C16" s="82">
        <v>6.5543219999999999E-2</v>
      </c>
      <c r="D16" s="82">
        <v>1.7300662000000001E-2</v>
      </c>
      <c r="E16" s="83">
        <v>-0.49334729999999999</v>
      </c>
      <c r="F16" s="83">
        <v>-0.78656197000000005</v>
      </c>
      <c r="G16" s="83">
        <v>-0.72161109999999995</v>
      </c>
      <c r="H16" s="83">
        <f t="shared" si="0"/>
        <v>-0.66717345666666672</v>
      </c>
      <c r="I16" s="82">
        <v>0.1444</v>
      </c>
      <c r="J16" s="82">
        <v>5.4773620000000002E-2</v>
      </c>
      <c r="K16" s="83">
        <v>-0.89191233999999997</v>
      </c>
      <c r="L16" s="83">
        <v>-0.62736239999999999</v>
      </c>
      <c r="M16" s="83">
        <v>-1.4466905999999999</v>
      </c>
      <c r="N16" s="83">
        <f t="shared" si="1"/>
        <v>-0.98865511333333334</v>
      </c>
      <c r="O16" s="71" t="s">
        <v>700</v>
      </c>
    </row>
    <row r="17" spans="1:15" s="57" customFormat="1" ht="12.75">
      <c r="A17" s="81" t="s">
        <v>701</v>
      </c>
      <c r="B17" s="81" t="s">
        <v>702</v>
      </c>
      <c r="C17" s="82">
        <v>4.4783219999999999E-2</v>
      </c>
      <c r="D17" s="82">
        <v>2.9907165999999998E-3</v>
      </c>
      <c r="E17" s="83">
        <v>-0.25649840000000002</v>
      </c>
      <c r="F17" s="83">
        <v>-0.23750115999999999</v>
      </c>
      <c r="G17" s="83">
        <v>-0.28648856</v>
      </c>
      <c r="H17" s="83">
        <f t="shared" si="0"/>
        <v>-0.26016270666666669</v>
      </c>
      <c r="I17" s="82">
        <v>0.30520000000000003</v>
      </c>
      <c r="J17" s="82">
        <v>0.22110078</v>
      </c>
      <c r="K17" s="83">
        <v>-0.24903392999999999</v>
      </c>
      <c r="L17" s="83">
        <v>2.1979301999999999E-2</v>
      </c>
      <c r="M17" s="83">
        <v>-0.24839588000000001</v>
      </c>
      <c r="N17" s="83">
        <f t="shared" si="1"/>
        <v>-0.15848350266666666</v>
      </c>
      <c r="O17" s="71" t="s">
        <v>683</v>
      </c>
    </row>
    <row r="18" spans="1:15" s="57" customFormat="1" ht="12.75">
      <c r="A18" s="81" t="s">
        <v>703</v>
      </c>
      <c r="B18" s="81" t="s">
        <v>704</v>
      </c>
      <c r="C18" s="82">
        <v>7.4112150000000002E-2</v>
      </c>
      <c r="D18" s="82">
        <v>2.4260940000000002E-2</v>
      </c>
      <c r="E18" s="83">
        <v>0.45465749999999999</v>
      </c>
      <c r="F18" s="83">
        <v>0.68772520000000004</v>
      </c>
      <c r="G18" s="83">
        <v>0.42572697999999998</v>
      </c>
      <c r="H18" s="83">
        <f t="shared" si="0"/>
        <v>0.52270322666666669</v>
      </c>
      <c r="I18" s="82">
        <v>0.59670000000000001</v>
      </c>
      <c r="J18" s="82">
        <v>0.52605754000000005</v>
      </c>
      <c r="K18" s="83">
        <v>0.21218674000000001</v>
      </c>
      <c r="L18" s="83">
        <v>-8.0265020000000006E-2</v>
      </c>
      <c r="M18" s="83">
        <v>6.0899727000000001E-2</v>
      </c>
      <c r="N18" s="83">
        <f t="shared" si="1"/>
        <v>6.4273815666666678E-2</v>
      </c>
      <c r="O18" s="71" t="s">
        <v>705</v>
      </c>
    </row>
    <row r="19" spans="1:15" s="57" customFormat="1" ht="12.75">
      <c r="A19" s="81" t="s">
        <v>706</v>
      </c>
      <c r="B19" s="81" t="s">
        <v>707</v>
      </c>
      <c r="C19" s="82"/>
      <c r="D19" s="82">
        <v>0.73131919999999995</v>
      </c>
      <c r="E19" s="83">
        <v>-0.20405825999999999</v>
      </c>
      <c r="F19" s="83">
        <v>0.78320509999999999</v>
      </c>
      <c r="G19" s="83">
        <v>-1.2864445</v>
      </c>
      <c r="H19" s="83">
        <f t="shared" si="0"/>
        <v>-0.23576588666666667</v>
      </c>
      <c r="I19" s="82"/>
      <c r="J19" s="82">
        <v>0.28984117999999998</v>
      </c>
      <c r="K19" s="83">
        <v>-0.40071854000000001</v>
      </c>
      <c r="L19" s="83">
        <v>-0.17697024</v>
      </c>
      <c r="M19" s="83">
        <v>-2.2892519999999998</v>
      </c>
      <c r="N19" s="83">
        <f t="shared" si="1"/>
        <v>-0.95564692666666662</v>
      </c>
      <c r="O19" s="71" t="s">
        <v>708</v>
      </c>
    </row>
    <row r="20" spans="1:15" s="57" customFormat="1" ht="12.75">
      <c r="A20" s="81" t="s">
        <v>709</v>
      </c>
      <c r="B20" s="81" t="s">
        <v>710</v>
      </c>
      <c r="C20" s="82">
        <v>0.97582329999999995</v>
      </c>
      <c r="D20" s="82">
        <v>0.97010580000000002</v>
      </c>
      <c r="E20" s="83">
        <v>3.8777359999999997E-2</v>
      </c>
      <c r="F20" s="83">
        <v>9.1494629999999993E-2</v>
      </c>
      <c r="G20" s="83">
        <v>-0.122119874</v>
      </c>
      <c r="H20" s="83">
        <f t="shared" si="0"/>
        <v>2.7173720000000005E-3</v>
      </c>
      <c r="I20" s="82">
        <v>0.1124</v>
      </c>
      <c r="J20" s="82">
        <v>2.0462047000000001E-2</v>
      </c>
      <c r="K20" s="83">
        <v>-1.0254658000000001</v>
      </c>
      <c r="L20" s="83">
        <v>-1.1071224</v>
      </c>
      <c r="M20" s="83">
        <v>-0.66591173000000004</v>
      </c>
      <c r="N20" s="83">
        <f t="shared" si="1"/>
        <v>-0.93283330999999992</v>
      </c>
      <c r="O20" s="71" t="s">
        <v>700</v>
      </c>
    </row>
    <row r="21" spans="1:15" s="57" customFormat="1" ht="25.5">
      <c r="A21" s="81" t="s">
        <v>711</v>
      </c>
      <c r="B21" s="81" t="s">
        <v>712</v>
      </c>
      <c r="C21" s="82">
        <v>0.9656593</v>
      </c>
      <c r="D21" s="82">
        <v>0.95788410000000002</v>
      </c>
      <c r="E21" s="83">
        <v>-7.9031980000000002E-2</v>
      </c>
      <c r="F21" s="83">
        <v>-0.23859495</v>
      </c>
      <c r="G21" s="83">
        <v>0.28965180000000001</v>
      </c>
      <c r="H21" s="83">
        <f t="shared" si="0"/>
        <v>-9.3250433333333192E-3</v>
      </c>
      <c r="I21" s="82"/>
      <c r="J21" s="82">
        <v>4.8561033000000003E-2</v>
      </c>
      <c r="K21" s="83">
        <v>6.1073333E-2</v>
      </c>
      <c r="L21" s="83">
        <v>0.14135785000000001</v>
      </c>
      <c r="M21" s="83">
        <v>0.1014753</v>
      </c>
      <c r="N21" s="83">
        <f t="shared" si="1"/>
        <v>0.101302161</v>
      </c>
      <c r="O21" s="71" t="s">
        <v>713</v>
      </c>
    </row>
    <row r="22" spans="1:15" s="57" customFormat="1" ht="12.75">
      <c r="A22" s="81" t="s">
        <v>714</v>
      </c>
      <c r="B22" s="81" t="s">
        <v>715</v>
      </c>
      <c r="C22" s="82">
        <v>0.12627342</v>
      </c>
      <c r="D22" s="82">
        <v>6.9182579999999994E-2</v>
      </c>
      <c r="E22" s="83">
        <v>-0.62592493999999999</v>
      </c>
      <c r="F22" s="83">
        <v>-0.70381932999999997</v>
      </c>
      <c r="G22" s="83">
        <v>-0.23554516</v>
      </c>
      <c r="H22" s="83">
        <f t="shared" si="0"/>
        <v>-0.52176314333333329</v>
      </c>
      <c r="I22" s="82">
        <v>0.1128</v>
      </c>
      <c r="J22" s="82">
        <v>2.0735152E-2</v>
      </c>
      <c r="K22" s="83">
        <v>-1.4248666999999999</v>
      </c>
      <c r="L22" s="83">
        <v>-0.95225720000000003</v>
      </c>
      <c r="M22" s="83">
        <v>-0.93051439999999996</v>
      </c>
      <c r="N22" s="83">
        <f t="shared" si="1"/>
        <v>-1.1025460999999999</v>
      </c>
      <c r="O22" s="71" t="s">
        <v>716</v>
      </c>
    </row>
    <row r="23" spans="1:15" s="57" customFormat="1" ht="12.75">
      <c r="A23" s="81" t="s">
        <v>717</v>
      </c>
      <c r="B23" s="81" t="s">
        <v>718</v>
      </c>
      <c r="C23" s="82">
        <v>0.86298450000000004</v>
      </c>
      <c r="D23" s="82">
        <v>0.83478699999999995</v>
      </c>
      <c r="E23" s="83">
        <v>8.0208730000000006E-2</v>
      </c>
      <c r="F23" s="83">
        <v>-0.2459307</v>
      </c>
      <c r="G23" s="83">
        <v>8.75721E-2</v>
      </c>
      <c r="H23" s="83">
        <f t="shared" si="0"/>
        <v>-2.6049956666666665E-2</v>
      </c>
      <c r="I23" s="82">
        <v>0.79410000000000003</v>
      </c>
      <c r="J23" s="82">
        <v>0.74890416999999998</v>
      </c>
      <c r="K23" s="83">
        <v>-9.5344529999999997E-2</v>
      </c>
      <c r="L23" s="83">
        <v>-0.17573732</v>
      </c>
      <c r="M23" s="83">
        <v>0.15977374</v>
      </c>
      <c r="N23" s="83">
        <f t="shared" si="1"/>
        <v>-3.7102703333333341E-2</v>
      </c>
      <c r="O23" s="71" t="s">
        <v>686</v>
      </c>
    </row>
    <row r="24" spans="1:15" s="57" customFormat="1" ht="12.75">
      <c r="A24" s="81" t="s">
        <v>719</v>
      </c>
      <c r="B24" s="81" t="s">
        <v>720</v>
      </c>
      <c r="C24" s="82">
        <v>4.3552372999999998E-2</v>
      </c>
      <c r="D24" s="82">
        <v>2.3880479999999998E-3</v>
      </c>
      <c r="E24" s="83">
        <v>-0.66459939999999995</v>
      </c>
      <c r="F24" s="83">
        <v>-0.75343424000000003</v>
      </c>
      <c r="G24" s="83">
        <v>-0.64368254000000003</v>
      </c>
      <c r="H24" s="83">
        <f t="shared" si="0"/>
        <v>-0.68723872666666663</v>
      </c>
      <c r="I24" s="82">
        <v>0.31859999999999999</v>
      </c>
      <c r="J24" s="82">
        <v>0.23483638000000001</v>
      </c>
      <c r="K24" s="83">
        <v>-0.41170509999999999</v>
      </c>
      <c r="L24" s="83">
        <v>-2.6302051000000001E-3</v>
      </c>
      <c r="M24" s="83">
        <v>-0.91297910000000004</v>
      </c>
      <c r="N24" s="83">
        <f t="shared" si="1"/>
        <v>-0.44243813503333335</v>
      </c>
      <c r="O24" s="71" t="s">
        <v>721</v>
      </c>
    </row>
    <row r="25" spans="1:15" s="57" customFormat="1" ht="12.75">
      <c r="A25" s="81" t="s">
        <v>722</v>
      </c>
      <c r="B25" s="81" t="s">
        <v>723</v>
      </c>
      <c r="C25" s="82"/>
      <c r="D25" s="82">
        <v>6.406212E-2</v>
      </c>
      <c r="E25" s="83">
        <v>-1.2279867</v>
      </c>
      <c r="F25" s="83">
        <v>-1.4847832000000001</v>
      </c>
      <c r="G25" s="83">
        <v>-0.52432245</v>
      </c>
      <c r="H25" s="83">
        <f t="shared" si="0"/>
        <v>-1.0790307833333335</v>
      </c>
      <c r="I25" s="82"/>
      <c r="J25" s="82">
        <v>1.2957552000000001E-2</v>
      </c>
      <c r="K25" s="83">
        <v>-0.66168064000000004</v>
      </c>
      <c r="L25" s="83">
        <v>-0.76157949999999996</v>
      </c>
      <c r="M25" s="83">
        <v>-0.97316429999999998</v>
      </c>
      <c r="N25" s="83">
        <f t="shared" si="1"/>
        <v>-0.79880814666666666</v>
      </c>
      <c r="O25" s="71" t="s">
        <v>721</v>
      </c>
    </row>
    <row r="26" spans="1:15" s="57" customFormat="1" ht="12.75">
      <c r="A26" s="81" t="s">
        <v>724</v>
      </c>
      <c r="B26" s="81" t="s">
        <v>725</v>
      </c>
      <c r="C26" s="82"/>
      <c r="D26" s="82">
        <v>0.55204874000000004</v>
      </c>
      <c r="E26" s="83">
        <v>-0.6883842</v>
      </c>
      <c r="F26" s="83">
        <v>-0.41102418000000002</v>
      </c>
      <c r="G26" s="83">
        <v>0.40313621999999999</v>
      </c>
      <c r="H26" s="83">
        <f t="shared" si="0"/>
        <v>-0.23209072000000006</v>
      </c>
      <c r="I26" s="82"/>
      <c r="J26" s="82">
        <v>0.65728379999999997</v>
      </c>
      <c r="K26" s="83">
        <v>-0.3649462</v>
      </c>
      <c r="L26" s="83">
        <v>-0.14048927999999999</v>
      </c>
      <c r="M26" s="83">
        <v>0.23470518000000001</v>
      </c>
      <c r="N26" s="83">
        <f t="shared" si="1"/>
        <v>-9.0243433333333345E-2</v>
      </c>
      <c r="O26" s="71" t="s">
        <v>686</v>
      </c>
    </row>
    <row r="27" spans="1:15" s="57" customFormat="1" ht="12.75">
      <c r="A27" s="81" t="s">
        <v>726</v>
      </c>
      <c r="B27" s="81" t="s">
        <v>727</v>
      </c>
      <c r="C27" s="82">
        <v>5.9240516E-2</v>
      </c>
      <c r="D27" s="82">
        <v>1.2297119E-2</v>
      </c>
      <c r="E27" s="83">
        <v>-0.48223969999999999</v>
      </c>
      <c r="F27" s="83">
        <v>-0.38800477999999999</v>
      </c>
      <c r="G27" s="83">
        <v>-0.32860803999999999</v>
      </c>
      <c r="H27" s="83">
        <f t="shared" si="0"/>
        <v>-0.39961750666666668</v>
      </c>
      <c r="I27" s="82">
        <v>0.39250000000000002</v>
      </c>
      <c r="J27" s="82">
        <v>0.31071374000000002</v>
      </c>
      <c r="K27" s="83">
        <v>-4.2717073000000001E-2</v>
      </c>
      <c r="L27" s="83">
        <v>-5.1156029999999998E-2</v>
      </c>
      <c r="M27" s="83">
        <v>-0.45423787999999998</v>
      </c>
      <c r="N27" s="83">
        <f t="shared" si="1"/>
        <v>-0.18270366099999999</v>
      </c>
      <c r="O27" s="71" t="s">
        <v>163</v>
      </c>
    </row>
    <row r="28" spans="1:15" s="57" customFormat="1" ht="12.75">
      <c r="A28" s="81" t="s">
        <v>728</v>
      </c>
      <c r="B28" s="81" t="s">
        <v>729</v>
      </c>
      <c r="C28" s="82"/>
      <c r="D28" s="82"/>
      <c r="E28" s="83"/>
      <c r="F28" s="83"/>
      <c r="G28" s="83"/>
      <c r="H28" s="83"/>
      <c r="I28" s="82"/>
      <c r="J28" s="82"/>
      <c r="K28" s="83"/>
      <c r="L28" s="83"/>
      <c r="M28" s="83"/>
      <c r="N28" s="83"/>
      <c r="O28" s="71"/>
    </row>
    <row r="29" spans="1:15" s="57" customFormat="1" ht="12.75">
      <c r="A29" s="81" t="s">
        <v>730</v>
      </c>
      <c r="B29" s="81" t="s">
        <v>731</v>
      </c>
      <c r="C29" s="82"/>
      <c r="D29" s="82">
        <v>0.67720840000000004</v>
      </c>
      <c r="E29" s="83">
        <v>-0.50444370000000005</v>
      </c>
      <c r="F29" s="83">
        <v>-0.35911675999999998</v>
      </c>
      <c r="G29" s="83">
        <v>0.43913972000000001</v>
      </c>
      <c r="H29" s="83">
        <f t="shared" si="0"/>
        <v>-0.14147357999999999</v>
      </c>
      <c r="I29" s="82"/>
      <c r="J29" s="82">
        <v>0.42022604000000002</v>
      </c>
      <c r="K29" s="83">
        <v>-9.545091E-2</v>
      </c>
      <c r="L29" s="83">
        <v>-0.71714679999999997</v>
      </c>
      <c r="M29" s="83">
        <v>8.1494815999999998E-2</v>
      </c>
      <c r="N29" s="83">
        <f t="shared" si="1"/>
        <v>-0.24370096466666666</v>
      </c>
      <c r="O29" s="71" t="s">
        <v>683</v>
      </c>
    </row>
    <row r="30" spans="1:15" s="57" customFormat="1" ht="12.75">
      <c r="A30" s="81" t="s">
        <v>732</v>
      </c>
      <c r="B30" s="81" t="s">
        <v>733</v>
      </c>
      <c r="C30" s="82">
        <v>7.2200719999999996E-2</v>
      </c>
      <c r="D30" s="82">
        <v>2.2913737E-2</v>
      </c>
      <c r="E30" s="83">
        <v>-1.0770892000000001</v>
      </c>
      <c r="F30" s="83">
        <v>-1.2562332</v>
      </c>
      <c r="G30" s="83">
        <v>-1.7811402000000001</v>
      </c>
      <c r="H30" s="83">
        <f t="shared" si="0"/>
        <v>-1.3714875333333334</v>
      </c>
      <c r="I30" s="82">
        <v>0.1041</v>
      </c>
      <c r="J30" s="82">
        <v>1.3479710000000001E-2</v>
      </c>
      <c r="K30" s="83">
        <v>-2.1983782999999999</v>
      </c>
      <c r="L30" s="83">
        <v>-2.2322511999999999</v>
      </c>
      <c r="M30" s="83">
        <v>-1.5181872999999999</v>
      </c>
      <c r="N30" s="83">
        <f t="shared" si="1"/>
        <v>-1.9829389333333334</v>
      </c>
      <c r="O30" s="71" t="s">
        <v>51</v>
      </c>
    </row>
    <row r="31" spans="1:15" s="57" customFormat="1" ht="12.75">
      <c r="A31" s="81" t="s">
        <v>734</v>
      </c>
      <c r="B31" s="81" t="s">
        <v>735</v>
      </c>
      <c r="C31" s="82"/>
      <c r="D31" s="82"/>
      <c r="E31" s="83"/>
      <c r="F31" s="83"/>
      <c r="G31" s="83"/>
      <c r="H31" s="83"/>
      <c r="I31" s="82"/>
      <c r="J31" s="82"/>
      <c r="K31" s="83"/>
      <c r="L31" s="83"/>
      <c r="M31" s="83"/>
      <c r="N31" s="83"/>
      <c r="O31" s="71"/>
    </row>
    <row r="32" spans="1:15" s="57" customFormat="1" ht="12.75">
      <c r="A32" s="81" t="s">
        <v>736</v>
      </c>
      <c r="B32" s="81" t="s">
        <v>737</v>
      </c>
      <c r="C32" s="82">
        <v>5.7446326999999998E-2</v>
      </c>
      <c r="D32" s="82">
        <v>1.0937929000000001E-2</v>
      </c>
      <c r="E32" s="83">
        <v>-1.1796551</v>
      </c>
      <c r="F32" s="83">
        <v>-1.5165500999999999</v>
      </c>
      <c r="G32" s="83">
        <v>-1.077485</v>
      </c>
      <c r="H32" s="83">
        <f t="shared" si="0"/>
        <v>-1.2578967333333333</v>
      </c>
      <c r="I32" s="82">
        <v>6.7199999999999996E-2</v>
      </c>
      <c r="J32" s="82">
        <v>4.3199999999999998E-4</v>
      </c>
      <c r="K32" s="83">
        <v>-0.56651589999999996</v>
      </c>
      <c r="L32" s="83">
        <v>-0.52876276</v>
      </c>
      <c r="M32" s="83">
        <v>-0.55829989999999996</v>
      </c>
      <c r="N32" s="83">
        <f t="shared" si="1"/>
        <v>-0.55119285333333334</v>
      </c>
      <c r="O32" s="71" t="s">
        <v>691</v>
      </c>
    </row>
    <row r="33" spans="1:15" s="57" customFormat="1" ht="12.75">
      <c r="A33" s="81" t="s">
        <v>738</v>
      </c>
      <c r="B33" s="81" t="s">
        <v>739</v>
      </c>
      <c r="C33" s="82">
        <v>0.18086007000000001</v>
      </c>
      <c r="D33" s="82">
        <v>0.1197044</v>
      </c>
      <c r="E33" s="83">
        <v>9.7021019999999999E-2</v>
      </c>
      <c r="F33" s="83">
        <v>0.4938613</v>
      </c>
      <c r="G33" s="83">
        <v>0.31198606000000001</v>
      </c>
      <c r="H33" s="83">
        <f t="shared" si="0"/>
        <v>0.30095612666666666</v>
      </c>
      <c r="I33" s="82">
        <v>0.1186</v>
      </c>
      <c r="J33" s="82">
        <v>2.5776126999999999E-2</v>
      </c>
      <c r="K33" s="83">
        <v>-0.29467779999999999</v>
      </c>
      <c r="L33" s="83">
        <v>-0.30921080000000001</v>
      </c>
      <c r="M33" s="83">
        <v>-0.17503262</v>
      </c>
      <c r="N33" s="83">
        <f t="shared" si="1"/>
        <v>-0.25964040666666666</v>
      </c>
      <c r="O33" s="71" t="s">
        <v>740</v>
      </c>
    </row>
    <row r="34" spans="1:15" s="57" customFormat="1" ht="12.75">
      <c r="A34" s="81" t="s">
        <v>741</v>
      </c>
      <c r="B34" s="81"/>
      <c r="C34" s="82"/>
      <c r="D34" s="82"/>
      <c r="E34" s="83"/>
      <c r="F34" s="83"/>
      <c r="G34" s="83"/>
      <c r="H34" s="83"/>
      <c r="I34" s="82"/>
      <c r="J34" s="82"/>
      <c r="K34" s="83"/>
      <c r="L34" s="83"/>
      <c r="M34" s="83"/>
      <c r="N34" s="83"/>
      <c r="O34" s="71"/>
    </row>
    <row r="35" spans="1:15" s="57" customFormat="1" ht="12.75">
      <c r="A35" s="81" t="s">
        <v>742</v>
      </c>
      <c r="B35" s="81" t="s">
        <v>743</v>
      </c>
      <c r="C35" s="82"/>
      <c r="D35" s="82">
        <v>0.52097534999999995</v>
      </c>
      <c r="E35" s="83">
        <v>-0.69519419999999998</v>
      </c>
      <c r="F35" s="83">
        <v>-0.44554474999999999</v>
      </c>
      <c r="G35" s="83">
        <v>0.38487937999999999</v>
      </c>
      <c r="H35" s="83">
        <f t="shared" si="0"/>
        <v>-0.25195318999999999</v>
      </c>
      <c r="I35" s="82"/>
      <c r="J35" s="82">
        <v>0.46928652999999998</v>
      </c>
      <c r="K35" s="83">
        <v>0.35663210000000001</v>
      </c>
      <c r="L35" s="83">
        <v>-7.7745534000000005E-2</v>
      </c>
      <c r="M35" s="83">
        <v>6.1342186999999999E-2</v>
      </c>
      <c r="N35" s="83">
        <f t="shared" si="1"/>
        <v>0.11340958433333333</v>
      </c>
      <c r="O35" s="71" t="s">
        <v>744</v>
      </c>
    </row>
    <row r="36" spans="1:15" s="57" customFormat="1" ht="12.75">
      <c r="A36" s="81" t="s">
        <v>745</v>
      </c>
      <c r="B36" s="81" t="s">
        <v>746</v>
      </c>
      <c r="C36" s="82"/>
      <c r="D36" s="82">
        <v>0.43604880000000001</v>
      </c>
      <c r="E36" s="83">
        <v>9.1493989999999997E-2</v>
      </c>
      <c r="F36" s="83">
        <v>-0.34623113</v>
      </c>
      <c r="G36" s="83">
        <v>-0.11168428</v>
      </c>
      <c r="H36" s="83">
        <f t="shared" si="0"/>
        <v>-0.12214047333333333</v>
      </c>
      <c r="I36" s="82"/>
      <c r="J36" s="82">
        <v>0.85881830000000003</v>
      </c>
      <c r="K36" s="83">
        <v>-0.3409027</v>
      </c>
      <c r="L36" s="83">
        <v>-0.11687805</v>
      </c>
      <c r="M36" s="83">
        <v>0.63668174</v>
      </c>
      <c r="N36" s="83">
        <f t="shared" si="1"/>
        <v>5.963366333333333E-2</v>
      </c>
      <c r="O36" s="71" t="s">
        <v>747</v>
      </c>
    </row>
    <row r="37" spans="1:15" s="57" customFormat="1" ht="12.75">
      <c r="A37" s="81" t="s">
        <v>748</v>
      </c>
      <c r="B37" s="81" t="s">
        <v>749</v>
      </c>
      <c r="C37" s="82">
        <v>3.7114599999999998E-2</v>
      </c>
      <c r="D37" s="82">
        <v>2.7300000000000002E-4</v>
      </c>
      <c r="E37" s="83">
        <v>1.1834020999999999</v>
      </c>
      <c r="F37" s="83">
        <v>1.2452747</v>
      </c>
      <c r="G37" s="83">
        <v>1.2427739</v>
      </c>
      <c r="H37" s="83">
        <f t="shared" si="0"/>
        <v>1.2238168999999999</v>
      </c>
      <c r="I37" s="82">
        <v>0.14410000000000001</v>
      </c>
      <c r="J37" s="82">
        <v>5.4443150000000003E-2</v>
      </c>
      <c r="K37" s="83">
        <v>1.3565522000000001</v>
      </c>
      <c r="L37" s="83">
        <v>0.63350004000000004</v>
      </c>
      <c r="M37" s="83">
        <v>0.7591907</v>
      </c>
      <c r="N37" s="83">
        <f t="shared" si="1"/>
        <v>0.91641431333333345</v>
      </c>
      <c r="O37" s="71" t="s">
        <v>750</v>
      </c>
    </row>
    <row r="38" spans="1:15" s="57" customFormat="1" ht="12.75">
      <c r="A38" s="81" t="s">
        <v>751</v>
      </c>
      <c r="B38" s="81" t="s">
        <v>752</v>
      </c>
      <c r="C38" s="82">
        <v>5.0085264999999997E-2</v>
      </c>
      <c r="D38" s="82">
        <v>6.3375480000000001E-3</v>
      </c>
      <c r="E38" s="83">
        <v>0.85576909999999995</v>
      </c>
      <c r="F38" s="83">
        <v>1.0002393999999999</v>
      </c>
      <c r="G38" s="83">
        <v>0.76025010000000004</v>
      </c>
      <c r="H38" s="83">
        <f t="shared" si="0"/>
        <v>0.87208619999999992</v>
      </c>
      <c r="I38" s="82">
        <v>0.17780000000000001</v>
      </c>
      <c r="J38" s="82">
        <v>9.2223375999999996E-2</v>
      </c>
      <c r="K38" s="83">
        <v>-0.43861963999999998</v>
      </c>
      <c r="L38" s="83">
        <v>-0.85190295999999999</v>
      </c>
      <c r="M38" s="83">
        <v>-0.27832030000000002</v>
      </c>
      <c r="N38" s="83">
        <f t="shared" si="1"/>
        <v>-0.52294763333333338</v>
      </c>
      <c r="O38" s="71" t="s">
        <v>750</v>
      </c>
    </row>
    <row r="39" spans="1:15" s="57" customFormat="1" ht="12.75">
      <c r="A39" s="81" t="s">
        <v>753</v>
      </c>
      <c r="B39" s="81" t="s">
        <v>754</v>
      </c>
      <c r="C39" s="82"/>
      <c r="D39" s="82">
        <v>1.8255858E-2</v>
      </c>
      <c r="E39" s="83">
        <v>1.0762233999999999</v>
      </c>
      <c r="F39" s="83">
        <v>1.205036</v>
      </c>
      <c r="G39" s="83">
        <v>1.6703739</v>
      </c>
      <c r="H39" s="83">
        <f t="shared" si="0"/>
        <v>1.3172111</v>
      </c>
      <c r="I39" s="82"/>
      <c r="J39" s="82">
        <v>8.3070220000000007E-3</v>
      </c>
      <c r="K39" s="83">
        <v>2.2684915000000001</v>
      </c>
      <c r="L39" s="83">
        <v>2.4347715000000001</v>
      </c>
      <c r="M39" s="83">
        <v>1.7751741000000001</v>
      </c>
      <c r="N39" s="83">
        <f t="shared" si="1"/>
        <v>2.1594790333333331</v>
      </c>
      <c r="O39" s="71" t="s">
        <v>755</v>
      </c>
    </row>
    <row r="40" spans="1:15" s="57" customFormat="1" ht="12.75">
      <c r="A40" s="81" t="s">
        <v>756</v>
      </c>
      <c r="B40" s="81" t="s">
        <v>757</v>
      </c>
      <c r="C40" s="82"/>
      <c r="D40" s="82">
        <v>0.83803119999999998</v>
      </c>
      <c r="E40" s="83">
        <v>-0.58245519999999995</v>
      </c>
      <c r="F40" s="83">
        <v>-8.1883150000000002E-2</v>
      </c>
      <c r="G40" s="83">
        <v>0.45561617999999998</v>
      </c>
      <c r="H40" s="83">
        <f t="shared" si="0"/>
        <v>-6.9574056666666662E-2</v>
      </c>
      <c r="I40" s="82"/>
      <c r="J40" s="82">
        <v>0.35091277999999998</v>
      </c>
      <c r="K40" s="83">
        <v>7.5836230000000004E-2</v>
      </c>
      <c r="L40" s="83">
        <v>3.5544004</v>
      </c>
      <c r="M40" s="83">
        <v>0.39078859999999999</v>
      </c>
      <c r="N40" s="83">
        <f t="shared" si="1"/>
        <v>1.3403417433333333</v>
      </c>
      <c r="O40" s="71" t="s">
        <v>705</v>
      </c>
    </row>
    <row r="41" spans="1:15" s="57" customFormat="1" ht="12.75">
      <c r="A41" s="81" t="s">
        <v>758</v>
      </c>
      <c r="B41" s="81" t="s">
        <v>759</v>
      </c>
      <c r="C41" s="82">
        <v>4.4740815000000003E-2</v>
      </c>
      <c r="D41" s="82">
        <v>2.978521E-3</v>
      </c>
      <c r="E41" s="83">
        <v>2.1420593000000001</v>
      </c>
      <c r="F41" s="83">
        <v>2.5791547000000001</v>
      </c>
      <c r="G41" s="83">
        <v>2.4668999</v>
      </c>
      <c r="H41" s="83">
        <f t="shared" si="0"/>
        <v>2.3960379666666665</v>
      </c>
      <c r="I41" s="82">
        <v>6.7199999999999996E-2</v>
      </c>
      <c r="J41" s="82">
        <v>2.9700000000000001E-4</v>
      </c>
      <c r="K41" s="83">
        <v>2.1486491999999999</v>
      </c>
      <c r="L41" s="83">
        <v>2.2742786000000002</v>
      </c>
      <c r="M41" s="83">
        <v>2.2489319999999999</v>
      </c>
      <c r="N41" s="83">
        <f t="shared" si="1"/>
        <v>2.2239532666666668</v>
      </c>
      <c r="O41" s="71" t="s">
        <v>716</v>
      </c>
    </row>
    <row r="42" spans="1:15" s="57" customFormat="1" ht="12.75">
      <c r="A42" s="81" t="s">
        <v>760</v>
      </c>
      <c r="B42" s="81" t="s">
        <v>761</v>
      </c>
      <c r="C42" s="82"/>
      <c r="D42" s="82">
        <v>2.7499717E-2</v>
      </c>
      <c r="E42" s="83">
        <v>-1.2782815999999999</v>
      </c>
      <c r="F42" s="83">
        <v>-1.4114051000000001</v>
      </c>
      <c r="G42" s="83">
        <v>-0.77036150000000003</v>
      </c>
      <c r="H42" s="83">
        <f t="shared" si="0"/>
        <v>-1.1533494</v>
      </c>
      <c r="I42" s="82">
        <v>0.77680000000000005</v>
      </c>
      <c r="J42" s="82">
        <v>0.72888595</v>
      </c>
      <c r="K42" s="83">
        <v>-0.17976951999999999</v>
      </c>
      <c r="L42" s="83">
        <v>0.16756346999999999</v>
      </c>
      <c r="M42" s="83">
        <v>-0.115256816</v>
      </c>
      <c r="N42" s="83">
        <f t="shared" si="1"/>
        <v>-4.2487622000000003E-2</v>
      </c>
      <c r="O42" s="71" t="s">
        <v>762</v>
      </c>
    </row>
    <row r="43" spans="1:15" s="57" customFormat="1" ht="12.75">
      <c r="A43" s="81" t="s">
        <v>763</v>
      </c>
      <c r="B43" s="81" t="s">
        <v>764</v>
      </c>
      <c r="C43" s="82">
        <v>9.9555329999999997E-2</v>
      </c>
      <c r="D43" s="82">
        <v>4.5415410000000003E-2</v>
      </c>
      <c r="E43" s="83">
        <v>-0.60867064999999998</v>
      </c>
      <c r="F43" s="83">
        <v>-0.62122440000000001</v>
      </c>
      <c r="G43" s="83">
        <v>-0.28155085000000002</v>
      </c>
      <c r="H43" s="83">
        <f t="shared" si="0"/>
        <v>-0.50381529999999997</v>
      </c>
      <c r="I43" s="82">
        <v>0.13059999999999999</v>
      </c>
      <c r="J43" s="82">
        <v>3.9388752999999999E-2</v>
      </c>
      <c r="K43" s="83">
        <v>-1.3072003999999999</v>
      </c>
      <c r="L43" s="83">
        <v>-0.7237055</v>
      </c>
      <c r="M43" s="83">
        <v>-1.5440777999999999</v>
      </c>
      <c r="N43" s="83">
        <f t="shared" si="1"/>
        <v>-1.1916612333333332</v>
      </c>
      <c r="O43" s="71" t="s">
        <v>762</v>
      </c>
    </row>
    <row r="44" spans="1:15" s="57" customFormat="1" ht="12.75">
      <c r="A44" s="81" t="s">
        <v>765</v>
      </c>
      <c r="B44" s="81" t="s">
        <v>766</v>
      </c>
      <c r="C44" s="82">
        <v>8.0934590000000001E-2</v>
      </c>
      <c r="D44" s="82">
        <v>2.9950452999999998E-2</v>
      </c>
      <c r="E44" s="83">
        <v>1.1506912</v>
      </c>
      <c r="F44" s="83">
        <v>1.6143559999999999</v>
      </c>
      <c r="G44" s="83">
        <v>0.87774799999999997</v>
      </c>
      <c r="H44" s="83">
        <f t="shared" si="0"/>
        <v>1.2142650666666666</v>
      </c>
      <c r="I44" s="82">
        <v>0.1186</v>
      </c>
      <c r="J44" s="82">
        <v>2.5960924E-2</v>
      </c>
      <c r="K44" s="83">
        <v>0.16825678999999999</v>
      </c>
      <c r="L44" s="83">
        <v>0.13184737999999999</v>
      </c>
      <c r="M44" s="83">
        <v>0.23153396000000001</v>
      </c>
      <c r="N44" s="83">
        <f t="shared" si="1"/>
        <v>0.17721271000000002</v>
      </c>
      <c r="O44" s="71" t="s">
        <v>767</v>
      </c>
    </row>
    <row r="45" spans="1:15" s="57" customFormat="1" ht="12.75">
      <c r="A45" s="81" t="s">
        <v>768</v>
      </c>
      <c r="B45" s="81" t="s">
        <v>769</v>
      </c>
      <c r="C45" s="82">
        <v>0.29955512000000001</v>
      </c>
      <c r="D45" s="82">
        <v>0.23456177</v>
      </c>
      <c r="E45" s="83">
        <v>-0.20757300000000001</v>
      </c>
      <c r="F45" s="83">
        <v>2.5451524E-2</v>
      </c>
      <c r="G45" s="83">
        <v>-0.25015356999999999</v>
      </c>
      <c r="H45" s="83">
        <f t="shared" si="0"/>
        <v>-0.144091682</v>
      </c>
      <c r="I45" s="82">
        <v>0.20610000000000001</v>
      </c>
      <c r="J45" s="82">
        <v>0.12051707</v>
      </c>
      <c r="K45" s="83">
        <v>-0.38554769999999999</v>
      </c>
      <c r="L45" s="83">
        <v>-0.99268540000000005</v>
      </c>
      <c r="M45" s="83">
        <v>-0.31229775999999998</v>
      </c>
      <c r="N45" s="83">
        <f t="shared" si="1"/>
        <v>-0.56351028666666669</v>
      </c>
      <c r="O45" s="71" t="s">
        <v>770</v>
      </c>
    </row>
    <row r="46" spans="1:15" s="57" customFormat="1" ht="12.75">
      <c r="A46" s="81" t="s">
        <v>771</v>
      </c>
      <c r="B46" s="81" t="s">
        <v>772</v>
      </c>
      <c r="C46" s="82"/>
      <c r="D46" s="82"/>
      <c r="E46" s="83"/>
      <c r="F46" s="83"/>
      <c r="G46" s="83"/>
      <c r="H46" s="83"/>
      <c r="I46" s="82"/>
      <c r="J46" s="82"/>
      <c r="K46" s="83"/>
      <c r="L46" s="83"/>
      <c r="M46" s="83"/>
      <c r="N46" s="83"/>
      <c r="O46" s="71"/>
    </row>
    <row r="47" spans="1:15" s="57" customFormat="1" ht="12.75">
      <c r="A47" s="81" t="s">
        <v>773</v>
      </c>
      <c r="B47" s="81" t="s">
        <v>774</v>
      </c>
      <c r="C47" s="82">
        <v>6.297266E-2</v>
      </c>
      <c r="D47" s="82">
        <v>1.5352981E-2</v>
      </c>
      <c r="E47" s="83">
        <v>-0.74436530000000001</v>
      </c>
      <c r="F47" s="83">
        <v>-0.47806915999999999</v>
      </c>
      <c r="G47" s="83">
        <v>-0.61811340000000004</v>
      </c>
      <c r="H47" s="83">
        <f t="shared" si="0"/>
        <v>-0.61351595333333331</v>
      </c>
      <c r="I47" s="82">
        <v>0.95650000000000002</v>
      </c>
      <c r="J47" s="82">
        <v>0.94564616999999995</v>
      </c>
      <c r="K47" s="83">
        <v>4.4490312999999997E-3</v>
      </c>
      <c r="L47" s="83">
        <v>0.120903865</v>
      </c>
      <c r="M47" s="83">
        <v>-0.14298632999999999</v>
      </c>
      <c r="N47" s="83">
        <f t="shared" si="1"/>
        <v>-5.8778112333333354E-3</v>
      </c>
      <c r="O47" s="71" t="s">
        <v>163</v>
      </c>
    </row>
    <row r="48" spans="1:15" s="57" customFormat="1" ht="12.75">
      <c r="A48" s="81" t="s">
        <v>775</v>
      </c>
      <c r="B48" s="81" t="s">
        <v>776</v>
      </c>
      <c r="C48" s="82">
        <v>0.27016943999999998</v>
      </c>
      <c r="D48" s="82">
        <v>0.20542394999999999</v>
      </c>
      <c r="E48" s="83">
        <v>0.28281778000000002</v>
      </c>
      <c r="F48" s="83">
        <v>1.9836593000000001E-3</v>
      </c>
      <c r="G48" s="83">
        <v>0.16775364000000001</v>
      </c>
      <c r="H48" s="83">
        <f t="shared" si="0"/>
        <v>0.15085169310000002</v>
      </c>
      <c r="I48" s="82">
        <v>0.15559999999999999</v>
      </c>
      <c r="J48" s="82">
        <v>6.8053335000000006E-2</v>
      </c>
      <c r="K48" s="83">
        <v>-0.14499564000000001</v>
      </c>
      <c r="L48" s="83">
        <v>-0.17816831</v>
      </c>
      <c r="M48" s="83">
        <v>-6.0122486000000003E-2</v>
      </c>
      <c r="N48" s="83">
        <f t="shared" si="1"/>
        <v>-0.12776214533333333</v>
      </c>
      <c r="O48" s="71" t="s">
        <v>683</v>
      </c>
    </row>
    <row r="49" spans="1:15" s="57" customFormat="1" ht="12.75">
      <c r="A49" s="81" t="s">
        <v>777</v>
      </c>
      <c r="B49" s="81" t="s">
        <v>778</v>
      </c>
      <c r="C49" s="82">
        <v>0.61284006000000002</v>
      </c>
      <c r="D49" s="82">
        <v>0.55619275999999995</v>
      </c>
      <c r="E49" s="83">
        <v>-7.9262170000000007E-2</v>
      </c>
      <c r="F49" s="83">
        <v>-7.5528070000000003E-2</v>
      </c>
      <c r="G49" s="83">
        <v>0.69758843999999998</v>
      </c>
      <c r="H49" s="83">
        <f t="shared" si="0"/>
        <v>0.18093273333333335</v>
      </c>
      <c r="I49" s="82">
        <v>0.64990000000000003</v>
      </c>
      <c r="J49" s="82">
        <v>0.58426946000000002</v>
      </c>
      <c r="K49" s="83">
        <v>0.34577286000000002</v>
      </c>
      <c r="L49" s="83">
        <v>-7.2113103999999997E-2</v>
      </c>
      <c r="M49" s="83">
        <v>-1.8957135999999999E-2</v>
      </c>
      <c r="N49" s="83">
        <f t="shared" si="1"/>
        <v>8.4900873333333349E-2</v>
      </c>
      <c r="O49" s="71" t="s">
        <v>762</v>
      </c>
    </row>
    <row r="50" spans="1:15" s="57" customFormat="1" ht="12.75">
      <c r="A50" s="81" t="s">
        <v>779</v>
      </c>
      <c r="B50" s="81" t="s">
        <v>780</v>
      </c>
      <c r="C50" s="82"/>
      <c r="D50" s="82">
        <v>1.7422248000000001E-2</v>
      </c>
      <c r="E50" s="83">
        <v>0.29247119999999999</v>
      </c>
      <c r="F50" s="83">
        <v>0.46905314999999997</v>
      </c>
      <c r="G50" s="83">
        <v>0.42124646999999998</v>
      </c>
      <c r="H50" s="83">
        <f t="shared" si="0"/>
        <v>0.39425694</v>
      </c>
      <c r="I50" s="82">
        <v>9.6500000000000002E-2</v>
      </c>
      <c r="J50" s="82">
        <v>8.5625920000000008E-3</v>
      </c>
      <c r="K50" s="83">
        <v>4.5723659999999997</v>
      </c>
      <c r="L50" s="83">
        <v>3.5964854000000002</v>
      </c>
      <c r="M50" s="83">
        <v>3.4140161999999998</v>
      </c>
      <c r="N50" s="83">
        <f t="shared" si="1"/>
        <v>3.8609558666666666</v>
      </c>
      <c r="O50" s="71" t="s">
        <v>747</v>
      </c>
    </row>
    <row r="51" spans="1:15" s="57" customFormat="1" ht="12.75">
      <c r="A51" s="81" t="s">
        <v>781</v>
      </c>
      <c r="B51" s="81" t="s">
        <v>782</v>
      </c>
      <c r="C51" s="82">
        <v>6.9750670000000001E-2</v>
      </c>
      <c r="D51" s="82">
        <v>2.0988828000000001E-2</v>
      </c>
      <c r="E51" s="83">
        <v>0.91896719999999998</v>
      </c>
      <c r="F51" s="83">
        <v>1.4959294000000001</v>
      </c>
      <c r="G51" s="83">
        <v>1.4922814</v>
      </c>
      <c r="H51" s="83">
        <f t="shared" si="0"/>
        <v>1.3023926666666668</v>
      </c>
      <c r="I51" s="82">
        <v>0.78839999999999999</v>
      </c>
      <c r="J51" s="82">
        <v>0.74238459999999995</v>
      </c>
      <c r="K51" s="83">
        <v>-0.79809660000000004</v>
      </c>
      <c r="L51" s="83">
        <v>0.24113942999999999</v>
      </c>
      <c r="M51" s="83">
        <v>0.17668252000000001</v>
      </c>
      <c r="N51" s="83">
        <f t="shared" si="1"/>
        <v>-0.12675821666666667</v>
      </c>
      <c r="O51" s="71" t="s">
        <v>747</v>
      </c>
    </row>
    <row r="52" spans="1:15" s="57" customFormat="1" ht="12.75">
      <c r="A52" s="81" t="s">
        <v>783</v>
      </c>
      <c r="B52" s="81" t="s">
        <v>784</v>
      </c>
      <c r="C52" s="82"/>
      <c r="D52" s="82">
        <v>0.58348889999999998</v>
      </c>
      <c r="E52" s="83">
        <v>-0.71586609999999995</v>
      </c>
      <c r="F52" s="83">
        <v>-0.37507079999999998</v>
      </c>
      <c r="G52" s="83">
        <v>0.43038607000000001</v>
      </c>
      <c r="H52" s="83">
        <f t="shared" si="0"/>
        <v>-0.22018361</v>
      </c>
      <c r="I52" s="82"/>
      <c r="J52" s="82">
        <v>0.75977470000000003</v>
      </c>
      <c r="K52" s="83">
        <v>-0.32010502000000002</v>
      </c>
      <c r="L52" s="83">
        <v>-0.1000765</v>
      </c>
      <c r="M52" s="83">
        <v>0.24689858000000001</v>
      </c>
      <c r="N52" s="83">
        <f t="shared" si="1"/>
        <v>-5.776098000000001E-2</v>
      </c>
      <c r="O52" s="71" t="s">
        <v>785</v>
      </c>
    </row>
    <row r="53" spans="1:15" s="57" customFormat="1" ht="12.75">
      <c r="A53" s="81" t="s">
        <v>786</v>
      </c>
      <c r="B53" s="81" t="s">
        <v>787</v>
      </c>
      <c r="C53" s="82">
        <v>7.4567949999999994E-2</v>
      </c>
      <c r="D53" s="82">
        <v>2.4639968000000002E-2</v>
      </c>
      <c r="E53" s="83">
        <v>0.59549419999999997</v>
      </c>
      <c r="F53" s="83">
        <v>1.0598717</v>
      </c>
      <c r="G53" s="83">
        <v>0.88133620000000001</v>
      </c>
      <c r="H53" s="83">
        <f t="shared" si="0"/>
        <v>0.84556736666666676</v>
      </c>
      <c r="I53" s="82">
        <v>0.99239999999999995</v>
      </c>
      <c r="J53" s="82">
        <v>0.99003565000000004</v>
      </c>
      <c r="K53" s="83">
        <v>3.9723481999999997E-2</v>
      </c>
      <c r="L53" s="83">
        <v>-0.40293124000000002</v>
      </c>
      <c r="M53" s="83">
        <v>0.37270540000000002</v>
      </c>
      <c r="N53" s="83">
        <f t="shared" si="1"/>
        <v>3.1658806666666575E-3</v>
      </c>
      <c r="O53" s="71" t="s">
        <v>788</v>
      </c>
    </row>
    <row r="54" spans="1:15" s="57" customFormat="1" ht="12.75">
      <c r="A54" s="81" t="s">
        <v>789</v>
      </c>
      <c r="B54" s="81" t="s">
        <v>790</v>
      </c>
      <c r="C54" s="82">
        <v>0.25781675999999998</v>
      </c>
      <c r="D54" s="82">
        <v>0.19347379000000001</v>
      </c>
      <c r="E54" s="83">
        <v>-9.1041683999999998E-2</v>
      </c>
      <c r="F54" s="83">
        <v>-0.13858126000000001</v>
      </c>
      <c r="G54" s="83">
        <v>-0.48065484000000003</v>
      </c>
      <c r="H54" s="83">
        <f t="shared" si="0"/>
        <v>-0.23675926133333336</v>
      </c>
      <c r="I54" s="82">
        <v>0.19900000000000001</v>
      </c>
      <c r="J54" s="82">
        <v>0.11327236</v>
      </c>
      <c r="K54" s="83">
        <v>-0.66926010000000002</v>
      </c>
      <c r="L54" s="83">
        <v>-0.48412045999999997</v>
      </c>
      <c r="M54" s="83">
        <v>-1.5664442999999999</v>
      </c>
      <c r="N54" s="83">
        <f t="shared" si="1"/>
        <v>-0.90660828666666671</v>
      </c>
      <c r="O54" s="71" t="s">
        <v>791</v>
      </c>
    </row>
    <row r="55" spans="1:15" s="57" customFormat="1" ht="12.75">
      <c r="A55" s="81" t="s">
        <v>792</v>
      </c>
      <c r="B55" s="81" t="s">
        <v>793</v>
      </c>
      <c r="C55" s="82">
        <v>4.7550898000000001E-2</v>
      </c>
      <c r="D55" s="82">
        <v>5.0263749999999996E-3</v>
      </c>
      <c r="E55" s="83">
        <v>-0.36589719999999998</v>
      </c>
      <c r="F55" s="83">
        <v>-0.34497270000000002</v>
      </c>
      <c r="G55" s="83">
        <v>-0.43493789999999999</v>
      </c>
      <c r="H55" s="83">
        <f t="shared" si="0"/>
        <v>-0.38193593333333337</v>
      </c>
      <c r="I55" s="82">
        <v>0.10639999999999999</v>
      </c>
      <c r="J55" s="82">
        <v>1.5454664999999999E-2</v>
      </c>
      <c r="K55" s="83">
        <v>-0.67739680000000002</v>
      </c>
      <c r="L55" s="83">
        <v>-0.77466869999999999</v>
      </c>
      <c r="M55" s="83">
        <v>-1.0261412999999999</v>
      </c>
      <c r="N55" s="83">
        <f t="shared" si="1"/>
        <v>-0.8260689333333332</v>
      </c>
      <c r="O55" s="71" t="s">
        <v>721</v>
      </c>
    </row>
    <row r="56" spans="1:15" s="57" customFormat="1" ht="12.75">
      <c r="A56" s="81" t="s">
        <v>794</v>
      </c>
      <c r="B56" s="81" t="s">
        <v>795</v>
      </c>
      <c r="C56" s="82">
        <v>0.5296322</v>
      </c>
      <c r="D56" s="82">
        <v>0.46741658000000003</v>
      </c>
      <c r="E56" s="83">
        <v>0.10945894</v>
      </c>
      <c r="F56" s="83">
        <v>0.46658322000000002</v>
      </c>
      <c r="G56" s="83">
        <v>-0.12024831</v>
      </c>
      <c r="H56" s="83">
        <f t="shared" si="0"/>
        <v>0.15193128333333336</v>
      </c>
      <c r="I56" s="82">
        <v>0.1275</v>
      </c>
      <c r="J56" s="82">
        <v>3.5774130000000001E-2</v>
      </c>
      <c r="K56" s="83">
        <v>-1.3639231999999999</v>
      </c>
      <c r="L56" s="83">
        <v>-1.116314</v>
      </c>
      <c r="M56" s="83">
        <v>-0.6670992</v>
      </c>
      <c r="N56" s="83">
        <f t="shared" si="1"/>
        <v>-1.0491121333333333</v>
      </c>
      <c r="O56" s="71" t="s">
        <v>721</v>
      </c>
    </row>
    <row r="57" spans="1:15" s="57" customFormat="1" ht="12.75">
      <c r="A57" s="81" t="s">
        <v>796</v>
      </c>
      <c r="B57" s="81" t="s">
        <v>797</v>
      </c>
      <c r="C57" s="82">
        <v>0.10160465</v>
      </c>
      <c r="D57" s="82">
        <v>4.7208380000000001E-2</v>
      </c>
      <c r="E57" s="83">
        <v>-0.60620209999999997</v>
      </c>
      <c r="F57" s="83">
        <v>-0.61171436000000001</v>
      </c>
      <c r="G57" s="83">
        <v>-1.1403265</v>
      </c>
      <c r="H57" s="83">
        <f t="shared" si="0"/>
        <v>-0.7860809866666667</v>
      </c>
      <c r="I57" s="82">
        <v>0.1152</v>
      </c>
      <c r="J57" s="82">
        <v>2.266839E-2</v>
      </c>
      <c r="K57" s="83">
        <v>-1.0524074000000001</v>
      </c>
      <c r="L57" s="83">
        <v>-1.0465449</v>
      </c>
      <c r="M57" s="83">
        <v>-0.63129610000000003</v>
      </c>
      <c r="N57" s="83">
        <f t="shared" si="1"/>
        <v>-0.91008280000000008</v>
      </c>
      <c r="O57" s="71" t="s">
        <v>721</v>
      </c>
    </row>
    <row r="58" spans="1:15" s="57" customFormat="1" ht="12.75">
      <c r="A58" s="81" t="s">
        <v>798</v>
      </c>
      <c r="B58" s="81" t="s">
        <v>799</v>
      </c>
      <c r="C58" s="82">
        <v>6.6517980000000004E-2</v>
      </c>
      <c r="D58" s="82">
        <v>1.8245819999999999E-2</v>
      </c>
      <c r="E58" s="83">
        <v>-0.45354929999999999</v>
      </c>
      <c r="F58" s="83">
        <v>-0.3975648</v>
      </c>
      <c r="G58" s="83">
        <v>-0.27862257000000001</v>
      </c>
      <c r="H58" s="83">
        <f t="shared" si="0"/>
        <v>-0.37657889</v>
      </c>
      <c r="I58" s="82">
        <v>0.1052</v>
      </c>
      <c r="J58" s="82">
        <v>1.4254026E-2</v>
      </c>
      <c r="K58" s="83">
        <v>-0.84440660000000001</v>
      </c>
      <c r="L58" s="83">
        <v>-0.78482640000000004</v>
      </c>
      <c r="M58" s="83">
        <v>-0.55599122999999995</v>
      </c>
      <c r="N58" s="83">
        <f t="shared" si="1"/>
        <v>-0.72840807666666674</v>
      </c>
      <c r="O58" s="71" t="s">
        <v>791</v>
      </c>
    </row>
    <row r="59" spans="1:15" s="57" customFormat="1" ht="12.75">
      <c r="A59" s="81" t="s">
        <v>800</v>
      </c>
      <c r="B59" s="81" t="s">
        <v>801</v>
      </c>
      <c r="C59" s="82">
        <v>4.3414630000000003E-2</v>
      </c>
      <c r="D59" s="82">
        <v>2.2805806000000001E-3</v>
      </c>
      <c r="E59" s="83">
        <v>-0.46309084</v>
      </c>
      <c r="F59" s="83">
        <v>-0.50293540000000003</v>
      </c>
      <c r="G59" s="83">
        <v>-0.54661643999999998</v>
      </c>
      <c r="H59" s="83">
        <f t="shared" si="0"/>
        <v>-0.5042142266666666</v>
      </c>
      <c r="I59" s="82">
        <v>0.112</v>
      </c>
      <c r="J59" s="82">
        <v>1.9948750000000001E-2</v>
      </c>
      <c r="K59" s="83">
        <v>-0.61053570000000001</v>
      </c>
      <c r="L59" s="83">
        <v>-1.0193509999999999</v>
      </c>
      <c r="M59" s="83">
        <v>-0.85450559999999998</v>
      </c>
      <c r="N59" s="83">
        <f t="shared" si="1"/>
        <v>-0.82813076666666652</v>
      </c>
      <c r="O59" s="71" t="s">
        <v>721</v>
      </c>
    </row>
    <row r="60" spans="1:15" s="57" customFormat="1" ht="12.75">
      <c r="A60" s="81" t="s">
        <v>802</v>
      </c>
      <c r="B60" s="81" t="s">
        <v>803</v>
      </c>
      <c r="C60" s="82">
        <v>0.68669250000000004</v>
      </c>
      <c r="D60" s="82">
        <v>0.63577059999999996</v>
      </c>
      <c r="E60" s="83">
        <v>-3.5812419999999998E-2</v>
      </c>
      <c r="F60" s="83">
        <v>0.19123936999999999</v>
      </c>
      <c r="G60" s="83">
        <v>-3.1123279E-2</v>
      </c>
      <c r="H60" s="83">
        <f t="shared" si="0"/>
        <v>4.1434557000000004E-2</v>
      </c>
      <c r="I60" s="82">
        <v>5.8000000000000003E-2</v>
      </c>
      <c r="J60" s="82">
        <v>1.45E-4</v>
      </c>
      <c r="K60" s="83">
        <v>-0.10861307000000001</v>
      </c>
      <c r="L60" s="83">
        <v>-0.11322874600000001</v>
      </c>
      <c r="M60" s="83">
        <v>-0.11116795</v>
      </c>
      <c r="N60" s="83">
        <f t="shared" si="1"/>
        <v>-0.11100325533333334</v>
      </c>
      <c r="O60" s="71" t="s">
        <v>686</v>
      </c>
    </row>
    <row r="61" spans="1:15" s="57" customFormat="1" ht="12.75">
      <c r="A61" s="81" t="s">
        <v>804</v>
      </c>
      <c r="B61" s="81" t="s">
        <v>805</v>
      </c>
      <c r="C61" s="82">
        <v>9.7823820000000006E-2</v>
      </c>
      <c r="D61" s="82">
        <v>4.3827320000000003E-2</v>
      </c>
      <c r="E61" s="83">
        <v>-0.49180975999999998</v>
      </c>
      <c r="F61" s="83">
        <v>-0.24217135000000001</v>
      </c>
      <c r="G61" s="83">
        <v>-0.30486016999999999</v>
      </c>
      <c r="H61" s="83">
        <f t="shared" si="0"/>
        <v>-0.34628042666666664</v>
      </c>
      <c r="I61" s="82">
        <v>0.1865</v>
      </c>
      <c r="J61" s="82">
        <v>0.100933746</v>
      </c>
      <c r="K61" s="83">
        <v>-0.32760625999999998</v>
      </c>
      <c r="L61" s="83">
        <v>-0.89476012999999999</v>
      </c>
      <c r="M61" s="83">
        <v>-0.36857800000000002</v>
      </c>
      <c r="N61" s="83">
        <f t="shared" si="1"/>
        <v>-0.5303147966666667</v>
      </c>
      <c r="O61" s="71" t="s">
        <v>806</v>
      </c>
    </row>
    <row r="62" spans="1:15" s="57" customFormat="1" ht="12.75">
      <c r="A62" s="81" t="s">
        <v>807</v>
      </c>
      <c r="B62" s="81" t="s">
        <v>808</v>
      </c>
      <c r="C62" s="82"/>
      <c r="D62" s="82">
        <v>0.61019230000000002</v>
      </c>
      <c r="E62" s="83">
        <v>-0.64713407000000001</v>
      </c>
      <c r="F62" s="83">
        <v>-0.34629017000000001</v>
      </c>
      <c r="G62" s="83">
        <v>0.42185590000000001</v>
      </c>
      <c r="H62" s="83">
        <f t="shared" si="0"/>
        <v>-0.19052278</v>
      </c>
      <c r="I62" s="82">
        <v>0.1414</v>
      </c>
      <c r="J62" s="82">
        <v>5.1310290000000001E-2</v>
      </c>
      <c r="K62" s="83">
        <v>0.18003311999999999</v>
      </c>
      <c r="L62" s="83">
        <v>0.27387655</v>
      </c>
      <c r="M62" s="83">
        <v>0.11909626399999999</v>
      </c>
      <c r="N62" s="83">
        <f t="shared" si="1"/>
        <v>0.19100197799999999</v>
      </c>
      <c r="O62" s="71" t="s">
        <v>686</v>
      </c>
    </row>
    <row r="63" spans="1:15" s="57" customFormat="1" ht="12.75">
      <c r="A63" s="81" t="s">
        <v>809</v>
      </c>
      <c r="B63" s="81" t="s">
        <v>810</v>
      </c>
      <c r="C63" s="82">
        <v>5.2541945E-2</v>
      </c>
      <c r="D63" s="82">
        <v>7.7141066999999999E-3</v>
      </c>
      <c r="E63" s="83">
        <v>-0.54184734999999995</v>
      </c>
      <c r="F63" s="83">
        <v>-0.43752953</v>
      </c>
      <c r="G63" s="83">
        <v>-0.59549339999999995</v>
      </c>
      <c r="H63" s="83">
        <f t="shared" si="0"/>
        <v>-0.52495675999999991</v>
      </c>
      <c r="I63" s="82">
        <v>0.17949999999999999</v>
      </c>
      <c r="J63" s="82">
        <v>9.3667336000000004E-2</v>
      </c>
      <c r="K63" s="83">
        <v>-0.27039245000000001</v>
      </c>
      <c r="L63" s="83">
        <v>-0.78095720000000002</v>
      </c>
      <c r="M63" s="83">
        <v>-0.37026875999999997</v>
      </c>
      <c r="N63" s="83">
        <f t="shared" si="1"/>
        <v>-0.47387280333333343</v>
      </c>
      <c r="O63" s="71" t="s">
        <v>683</v>
      </c>
    </row>
    <row r="64" spans="1:15" s="57" customFormat="1" ht="12.75">
      <c r="A64" s="81" t="s">
        <v>811</v>
      </c>
      <c r="B64" s="81" t="s">
        <v>812</v>
      </c>
      <c r="C64" s="82">
        <v>6.2970769999999995E-2</v>
      </c>
      <c r="D64" s="82">
        <v>1.5344316E-2</v>
      </c>
      <c r="E64" s="83">
        <v>0.32933374999999998</v>
      </c>
      <c r="F64" s="83">
        <v>0.37212709999999999</v>
      </c>
      <c r="G64" s="83">
        <v>0.49616863999999999</v>
      </c>
      <c r="H64" s="83">
        <f t="shared" si="0"/>
        <v>0.39920982999999999</v>
      </c>
      <c r="I64" s="82">
        <v>0.66359999999999997</v>
      </c>
      <c r="J64" s="82">
        <v>0.59934586000000001</v>
      </c>
      <c r="K64" s="83">
        <v>-0.21209712</v>
      </c>
      <c r="L64" s="83">
        <v>0.11774645</v>
      </c>
      <c r="M64" s="83">
        <v>-8.3743109999999996E-2</v>
      </c>
      <c r="N64" s="83">
        <f t="shared" si="1"/>
        <v>-5.9364593333333326E-2</v>
      </c>
      <c r="O64" s="71" t="s">
        <v>686</v>
      </c>
    </row>
    <row r="65" spans="1:15" s="57" customFormat="1" ht="12.75">
      <c r="A65" s="81" t="s">
        <v>813</v>
      </c>
      <c r="B65" s="81" t="s">
        <v>814</v>
      </c>
      <c r="C65" s="82">
        <v>7.7626349999999997E-2</v>
      </c>
      <c r="D65" s="82">
        <v>2.7079402999999998E-2</v>
      </c>
      <c r="E65" s="83">
        <v>-0.41545581999999998</v>
      </c>
      <c r="F65" s="83">
        <v>-0.76136786000000001</v>
      </c>
      <c r="G65" s="83">
        <v>-0.66743355999999998</v>
      </c>
      <c r="H65" s="83">
        <f t="shared" si="0"/>
        <v>-0.61475241333333341</v>
      </c>
      <c r="I65" s="82">
        <v>9.0399999999999994E-2</v>
      </c>
      <c r="J65" s="82">
        <v>6.0589933E-3</v>
      </c>
      <c r="K65" s="83">
        <v>-0.72141074999999999</v>
      </c>
      <c r="L65" s="83">
        <v>-0.92380810000000002</v>
      </c>
      <c r="M65" s="83">
        <v>-0.92016600000000004</v>
      </c>
      <c r="N65" s="83">
        <f t="shared" si="1"/>
        <v>-0.85512828333333335</v>
      </c>
      <c r="O65" s="71" t="s">
        <v>683</v>
      </c>
    </row>
    <row r="66" spans="1:15" s="57" customFormat="1" ht="12.75">
      <c r="A66" s="81" t="s">
        <v>815</v>
      </c>
      <c r="B66" s="81" t="s">
        <v>816</v>
      </c>
      <c r="C66" s="82">
        <v>4.0361210000000002E-2</v>
      </c>
      <c r="D66" s="82">
        <v>1.2234806000000001E-3</v>
      </c>
      <c r="E66" s="83">
        <v>0.51274383000000001</v>
      </c>
      <c r="F66" s="83">
        <v>0.46132942999999998</v>
      </c>
      <c r="G66" s="83">
        <v>0.51409143000000002</v>
      </c>
      <c r="H66" s="83">
        <f t="shared" si="0"/>
        <v>0.49605489666666669</v>
      </c>
      <c r="I66" s="82">
        <v>0.98380000000000001</v>
      </c>
      <c r="J66" s="82">
        <v>0.97951670000000002</v>
      </c>
      <c r="K66" s="83">
        <v>-7.6613485999999995E-2</v>
      </c>
      <c r="L66" s="83">
        <v>-0.31224533999999998</v>
      </c>
      <c r="M66" s="83">
        <v>0.40726762999999999</v>
      </c>
      <c r="N66" s="83">
        <f t="shared" si="1"/>
        <v>6.1362680000000003E-3</v>
      </c>
      <c r="O66" s="71" t="s">
        <v>770</v>
      </c>
    </row>
    <row r="67" spans="1:15" s="57" customFormat="1" ht="12.75">
      <c r="A67" s="81" t="s">
        <v>817</v>
      </c>
      <c r="B67" s="81" t="s">
        <v>818</v>
      </c>
      <c r="C67" s="82">
        <v>9.0868710000000005E-2</v>
      </c>
      <c r="D67" s="82">
        <v>3.8127622999999999E-2</v>
      </c>
      <c r="E67" s="83">
        <v>0.25949386000000002</v>
      </c>
      <c r="F67" s="83">
        <v>0.5098047</v>
      </c>
      <c r="G67" s="83">
        <v>0.33585166999999999</v>
      </c>
      <c r="H67" s="83">
        <f t="shared" si="0"/>
        <v>0.36838341000000002</v>
      </c>
      <c r="I67" s="82">
        <v>0.21210000000000001</v>
      </c>
      <c r="J67" s="82">
        <v>0.12690577</v>
      </c>
      <c r="K67" s="83">
        <v>-0.27675339999999998</v>
      </c>
      <c r="L67" s="83">
        <v>-0.11682620000000001</v>
      </c>
      <c r="M67" s="83">
        <v>-0.53724015000000003</v>
      </c>
      <c r="N67" s="83">
        <f t="shared" si="1"/>
        <v>-0.31027325</v>
      </c>
      <c r="O67" s="71" t="s">
        <v>705</v>
      </c>
    </row>
    <row r="68" spans="1:15" s="57" customFormat="1" ht="12.75">
      <c r="A68" s="81" t="s">
        <v>819</v>
      </c>
      <c r="B68" s="81"/>
      <c r="C68" s="82"/>
      <c r="D68" s="82"/>
      <c r="E68" s="83"/>
      <c r="F68" s="83"/>
      <c r="G68" s="83"/>
      <c r="H68" s="83"/>
      <c r="I68" s="82"/>
      <c r="J68" s="82"/>
      <c r="K68" s="83"/>
      <c r="L68" s="83"/>
      <c r="M68" s="83"/>
      <c r="N68" s="83"/>
      <c r="O68" s="71"/>
    </row>
    <row r="69" spans="1:15" s="57" customFormat="1" ht="12.75">
      <c r="A69" s="81" t="s">
        <v>820</v>
      </c>
      <c r="B69" s="81" t="s">
        <v>821</v>
      </c>
      <c r="C69" s="82">
        <v>7.948827E-2</v>
      </c>
      <c r="D69" s="82">
        <v>2.8809497E-2</v>
      </c>
      <c r="E69" s="83">
        <v>0.64962196000000005</v>
      </c>
      <c r="F69" s="83">
        <v>0.35382930000000001</v>
      </c>
      <c r="G69" s="83">
        <v>0.61805239999999995</v>
      </c>
      <c r="H69" s="83">
        <f t="shared" si="0"/>
        <v>0.54050122</v>
      </c>
      <c r="I69" s="82">
        <v>0.1153</v>
      </c>
      <c r="J69" s="82">
        <v>2.2750151999999999E-2</v>
      </c>
      <c r="K69" s="83">
        <v>0.44268321999999999</v>
      </c>
      <c r="L69" s="83">
        <v>0.73549925999999999</v>
      </c>
      <c r="M69" s="83">
        <v>0.52546596999999995</v>
      </c>
      <c r="N69" s="83">
        <f t="shared" si="1"/>
        <v>0.56788281666666662</v>
      </c>
      <c r="O69" s="71" t="s">
        <v>686</v>
      </c>
    </row>
    <row r="70" spans="1:15" s="57" customFormat="1" ht="12.75">
      <c r="A70" s="81" t="s">
        <v>822</v>
      </c>
      <c r="B70" s="81" t="s">
        <v>823</v>
      </c>
      <c r="C70" s="82"/>
      <c r="D70" s="82"/>
      <c r="E70" s="83"/>
      <c r="F70" s="83"/>
      <c r="G70" s="83"/>
      <c r="H70" s="83"/>
      <c r="I70" s="82"/>
      <c r="J70" s="82"/>
      <c r="K70" s="83"/>
      <c r="L70" s="83"/>
      <c r="M70" s="83"/>
      <c r="N70" s="83"/>
      <c r="O70" s="71"/>
    </row>
    <row r="71" spans="1:15" s="57" customFormat="1" ht="12.75">
      <c r="A71" s="81" t="s">
        <v>824</v>
      </c>
      <c r="B71" s="81" t="s">
        <v>825</v>
      </c>
      <c r="C71" s="82">
        <v>0.10317356</v>
      </c>
      <c r="D71" s="82">
        <v>4.8550540000000003E-2</v>
      </c>
      <c r="E71" s="83">
        <v>-0.12662977</v>
      </c>
      <c r="F71" s="83">
        <v>-0.27839658</v>
      </c>
      <c r="G71" s="83">
        <v>-0.17880341</v>
      </c>
      <c r="H71" s="83">
        <f t="shared" si="0"/>
        <v>-0.19460991999999999</v>
      </c>
      <c r="I71" s="82">
        <v>8.4000000000000005E-2</v>
      </c>
      <c r="J71" s="82">
        <v>3.1176519999999998E-3</v>
      </c>
      <c r="K71" s="83">
        <v>-0.26540767999999998</v>
      </c>
      <c r="L71" s="83">
        <v>-0.24236584</v>
      </c>
      <c r="M71" s="83">
        <v>-0.29408364999999997</v>
      </c>
      <c r="N71" s="83">
        <f t="shared" si="1"/>
        <v>-0.26728572333333328</v>
      </c>
      <c r="O71" s="71" t="s">
        <v>686</v>
      </c>
    </row>
    <row r="72" spans="1:15" s="57" customFormat="1" ht="12.75">
      <c r="A72" s="81" t="s">
        <v>826</v>
      </c>
      <c r="B72" s="81" t="s">
        <v>827</v>
      </c>
      <c r="C72" s="82">
        <v>0.74801934000000003</v>
      </c>
      <c r="D72" s="82">
        <v>0.70431310000000003</v>
      </c>
      <c r="E72" s="83">
        <v>-0.21892549</v>
      </c>
      <c r="F72" s="83">
        <v>-9.5281910000000001E-3</v>
      </c>
      <c r="G72" s="83">
        <v>0.104186974</v>
      </c>
      <c r="H72" s="83">
        <f t="shared" ref="H72:H135" si="2">AVERAGE(E72:G72)</f>
        <v>-4.1422235666666661E-2</v>
      </c>
      <c r="I72" s="82">
        <v>0.1502</v>
      </c>
      <c r="J72" s="82">
        <v>6.1998355999999998E-2</v>
      </c>
      <c r="K72" s="83">
        <v>-0.40355964999999999</v>
      </c>
      <c r="L72" s="83">
        <v>-0.89918995000000002</v>
      </c>
      <c r="M72" s="83">
        <v>-0.474248</v>
      </c>
      <c r="N72" s="83">
        <f t="shared" ref="N72:N135" si="3">AVERAGE(K72:M72)</f>
        <v>-0.59233253333333336</v>
      </c>
      <c r="O72" s="71" t="s">
        <v>828</v>
      </c>
    </row>
    <row r="73" spans="1:15" s="57" customFormat="1" ht="12.75">
      <c r="A73" s="81" t="s">
        <v>829</v>
      </c>
      <c r="B73" s="81" t="s">
        <v>830</v>
      </c>
      <c r="C73" s="82">
        <v>4.0399989999999997E-2</v>
      </c>
      <c r="D73" s="82">
        <v>1.5418283E-3</v>
      </c>
      <c r="E73" s="83">
        <v>-0.27183813000000001</v>
      </c>
      <c r="F73" s="83">
        <v>-0.30363265</v>
      </c>
      <c r="G73" s="83">
        <v>-0.30896473000000002</v>
      </c>
      <c r="H73" s="83">
        <f t="shared" si="2"/>
        <v>-0.29481183666666672</v>
      </c>
      <c r="I73" s="82">
        <v>7.7100000000000002E-2</v>
      </c>
      <c r="J73" s="82">
        <v>1.7358225999999999E-3</v>
      </c>
      <c r="K73" s="83">
        <v>-0.41733932000000001</v>
      </c>
      <c r="L73" s="83">
        <v>-0.48187444000000001</v>
      </c>
      <c r="M73" s="83">
        <v>-0.45890619999999999</v>
      </c>
      <c r="N73" s="83">
        <f t="shared" si="3"/>
        <v>-0.45270665333333332</v>
      </c>
      <c r="O73" s="71" t="s">
        <v>828</v>
      </c>
    </row>
    <row r="74" spans="1:15" s="57" customFormat="1" ht="12.75">
      <c r="A74" s="81" t="s">
        <v>831</v>
      </c>
      <c r="B74" s="81" t="s">
        <v>832</v>
      </c>
      <c r="C74" s="82">
        <v>7.4968809999999997E-2</v>
      </c>
      <c r="D74" s="82">
        <v>2.5039906000000001E-2</v>
      </c>
      <c r="E74" s="83">
        <v>-0.34234703</v>
      </c>
      <c r="F74" s="83">
        <v>-0.33881470000000002</v>
      </c>
      <c r="G74" s="83">
        <v>-0.19870468999999999</v>
      </c>
      <c r="H74" s="83">
        <f t="shared" si="2"/>
        <v>-0.29328880666666668</v>
      </c>
      <c r="I74" s="82">
        <v>0.1007</v>
      </c>
      <c r="J74" s="82">
        <v>1.0756267E-2</v>
      </c>
      <c r="K74" s="83">
        <v>-0.55357354999999997</v>
      </c>
      <c r="L74" s="83">
        <v>-0.51797104000000005</v>
      </c>
      <c r="M74" s="83">
        <v>-0.38647544</v>
      </c>
      <c r="N74" s="83">
        <f t="shared" si="3"/>
        <v>-0.48600667666666669</v>
      </c>
      <c r="O74" s="71" t="s">
        <v>828</v>
      </c>
    </row>
    <row r="75" spans="1:15" s="57" customFormat="1" ht="12.75">
      <c r="A75" s="81" t="s">
        <v>833</v>
      </c>
      <c r="B75" s="81" t="s">
        <v>834</v>
      </c>
      <c r="C75" s="82">
        <v>0.21178675</v>
      </c>
      <c r="D75" s="82">
        <v>0.14930889</v>
      </c>
      <c r="E75" s="83">
        <v>-0.20340433999999999</v>
      </c>
      <c r="F75" s="83">
        <v>-0.22597698999999999</v>
      </c>
      <c r="G75" s="83">
        <v>-1.9522626000000001E-2</v>
      </c>
      <c r="H75" s="83">
        <f t="shared" si="2"/>
        <v>-0.14963465200000001</v>
      </c>
      <c r="I75" s="82">
        <v>0.1057</v>
      </c>
      <c r="J75" s="82">
        <v>1.4662065E-2</v>
      </c>
      <c r="K75" s="83">
        <v>0.25123780000000001</v>
      </c>
      <c r="L75" s="83">
        <v>0.3020639</v>
      </c>
      <c r="M75" s="83">
        <v>0.38242609999999999</v>
      </c>
      <c r="N75" s="83">
        <f t="shared" si="3"/>
        <v>0.31190926666666668</v>
      </c>
      <c r="O75" s="71" t="s">
        <v>835</v>
      </c>
    </row>
    <row r="76" spans="1:15" s="57" customFormat="1" ht="12.75">
      <c r="A76" s="81" t="s">
        <v>836</v>
      </c>
      <c r="B76" s="81" t="s">
        <v>837</v>
      </c>
      <c r="C76" s="82">
        <v>8.4947555999999994E-2</v>
      </c>
      <c r="D76" s="82">
        <v>3.3422361999999997E-2</v>
      </c>
      <c r="E76" s="83">
        <v>-0.55828330000000004</v>
      </c>
      <c r="F76" s="83">
        <v>-0.55182796999999995</v>
      </c>
      <c r="G76" s="83">
        <v>-0.29212283999999999</v>
      </c>
      <c r="H76" s="83">
        <f t="shared" si="2"/>
        <v>-0.46741136999999999</v>
      </c>
      <c r="I76" s="82">
        <v>0.1704</v>
      </c>
      <c r="J76" s="82">
        <v>8.3924260000000001E-2</v>
      </c>
      <c r="K76" s="83">
        <v>-0.97509484999999996</v>
      </c>
      <c r="L76" s="83">
        <v>-0.92877202999999997</v>
      </c>
      <c r="M76" s="83">
        <v>-0.27782536000000002</v>
      </c>
      <c r="N76" s="83">
        <f t="shared" si="3"/>
        <v>-0.72723074666666665</v>
      </c>
      <c r="O76" s="71" t="s">
        <v>806</v>
      </c>
    </row>
    <row r="77" spans="1:15" s="57" customFormat="1" ht="12.75">
      <c r="A77" s="81" t="s">
        <v>838</v>
      </c>
      <c r="B77" s="81" t="s">
        <v>839</v>
      </c>
      <c r="C77" s="82">
        <v>0.20074649999999999</v>
      </c>
      <c r="D77" s="82">
        <v>0.13865363999999999</v>
      </c>
      <c r="E77" s="83">
        <v>-0.87611746999999995</v>
      </c>
      <c r="F77" s="83">
        <v>-0.20074269</v>
      </c>
      <c r="G77" s="83">
        <v>-1.3794291000000001</v>
      </c>
      <c r="H77" s="83">
        <f t="shared" si="2"/>
        <v>-0.81876308666666675</v>
      </c>
      <c r="I77" s="82"/>
      <c r="J77" s="82">
        <v>0.75486266999999996</v>
      </c>
      <c r="K77" s="83">
        <v>-0.32482490000000003</v>
      </c>
      <c r="L77" s="83">
        <v>-0.13008296</v>
      </c>
      <c r="M77" s="83">
        <v>0.26781840000000001</v>
      </c>
      <c r="N77" s="83">
        <f t="shared" si="3"/>
        <v>-6.2363153333333345E-2</v>
      </c>
      <c r="O77" s="71" t="s">
        <v>683</v>
      </c>
    </row>
    <row r="78" spans="1:15" s="57" customFormat="1" ht="12.75">
      <c r="A78" s="81" t="s">
        <v>840</v>
      </c>
      <c r="B78" s="81"/>
      <c r="C78" s="82"/>
      <c r="D78" s="82"/>
      <c r="E78" s="83"/>
      <c r="F78" s="83"/>
      <c r="G78" s="83"/>
      <c r="H78" s="83"/>
      <c r="I78" s="82"/>
      <c r="J78" s="82"/>
      <c r="K78" s="83"/>
      <c r="L78" s="83"/>
      <c r="M78" s="83"/>
      <c r="N78" s="83"/>
      <c r="O78" s="71"/>
    </row>
    <row r="79" spans="1:15" s="57" customFormat="1" ht="12.75">
      <c r="A79" s="81" t="s">
        <v>841</v>
      </c>
      <c r="B79" s="81" t="s">
        <v>842</v>
      </c>
      <c r="C79" s="82"/>
      <c r="D79" s="82">
        <v>1.9278106999999999E-2</v>
      </c>
      <c r="E79" s="83">
        <v>1.1027146999999999</v>
      </c>
      <c r="F79" s="83">
        <v>1.7786795</v>
      </c>
      <c r="G79" s="83">
        <v>1.33758</v>
      </c>
      <c r="H79" s="83">
        <f t="shared" si="2"/>
        <v>1.4063247333333333</v>
      </c>
      <c r="I79" s="82">
        <v>9.4600000000000004E-2</v>
      </c>
      <c r="J79" s="82">
        <v>7.8468779999999998E-3</v>
      </c>
      <c r="K79" s="83">
        <v>2.069645</v>
      </c>
      <c r="L79" s="83">
        <v>1.7626189000000001</v>
      </c>
      <c r="M79" s="83">
        <v>1.5201802</v>
      </c>
      <c r="N79" s="83">
        <f t="shared" si="3"/>
        <v>1.7841480333333333</v>
      </c>
      <c r="O79" s="71" t="s">
        <v>683</v>
      </c>
    </row>
    <row r="80" spans="1:15" s="57" customFormat="1" ht="12.75">
      <c r="A80" s="81" t="s">
        <v>843</v>
      </c>
      <c r="B80" s="81" t="s">
        <v>844</v>
      </c>
      <c r="C80" s="82">
        <v>0.51688117</v>
      </c>
      <c r="D80" s="82">
        <v>0.45428687000000001</v>
      </c>
      <c r="E80" s="83">
        <v>-4.6390460000000001E-2</v>
      </c>
      <c r="F80" s="83">
        <v>-3.3771019999999999E-2</v>
      </c>
      <c r="G80" s="83">
        <v>1.4820302999999999</v>
      </c>
      <c r="H80" s="83">
        <f t="shared" si="2"/>
        <v>0.46728960666666658</v>
      </c>
      <c r="I80" s="82"/>
      <c r="J80" s="82">
        <v>6.8527900000000001E-3</v>
      </c>
      <c r="K80" s="83">
        <v>1.9786798000000001</v>
      </c>
      <c r="L80" s="83">
        <v>1.884404</v>
      </c>
      <c r="M80" s="83">
        <v>1.4933734999999999</v>
      </c>
      <c r="N80" s="83">
        <f t="shared" si="3"/>
        <v>1.7854857666666666</v>
      </c>
      <c r="O80" s="71" t="s">
        <v>126</v>
      </c>
    </row>
    <row r="81" spans="1:15" s="57" customFormat="1" ht="12.75">
      <c r="A81" s="81" t="s">
        <v>845</v>
      </c>
      <c r="B81" s="81" t="s">
        <v>846</v>
      </c>
      <c r="C81" s="82">
        <v>5.9415519999999999E-2</v>
      </c>
      <c r="D81" s="82">
        <v>1.2506732E-2</v>
      </c>
      <c r="E81" s="83">
        <v>0.86664010000000002</v>
      </c>
      <c r="F81" s="83">
        <v>1.1300543999999999</v>
      </c>
      <c r="G81" s="83">
        <v>0.78287110000000004</v>
      </c>
      <c r="H81" s="83">
        <f t="shared" si="2"/>
        <v>0.92652186666666658</v>
      </c>
      <c r="I81" s="82">
        <v>0.2475</v>
      </c>
      <c r="J81" s="82">
        <v>0.16213981999999999</v>
      </c>
      <c r="K81" s="83">
        <v>0.32445046</v>
      </c>
      <c r="L81" s="83">
        <v>0.46702388</v>
      </c>
      <c r="M81" s="83">
        <v>3.5376365999999999E-2</v>
      </c>
      <c r="N81" s="83">
        <f t="shared" si="3"/>
        <v>0.275616902</v>
      </c>
      <c r="O81" s="71" t="s">
        <v>691</v>
      </c>
    </row>
    <row r="82" spans="1:15" s="57" customFormat="1" ht="12.75">
      <c r="A82" s="81" t="s">
        <v>847</v>
      </c>
      <c r="B82" s="81" t="s">
        <v>848</v>
      </c>
      <c r="C82" s="82">
        <v>7.6814019999999997E-2</v>
      </c>
      <c r="D82" s="82">
        <v>2.6400070000000001E-2</v>
      </c>
      <c r="E82" s="83">
        <v>-0.22173593999999999</v>
      </c>
      <c r="F82" s="83">
        <v>-0.18639474</v>
      </c>
      <c r="G82" s="83">
        <v>-0.32100343999999997</v>
      </c>
      <c r="H82" s="83">
        <f t="shared" si="2"/>
        <v>-0.24304470666666664</v>
      </c>
      <c r="I82" s="82">
        <v>0.1181</v>
      </c>
      <c r="J82" s="82">
        <v>2.5351042000000001E-2</v>
      </c>
      <c r="K82" s="83">
        <v>-0.62422180000000005</v>
      </c>
      <c r="L82" s="83">
        <v>-0.35743803000000002</v>
      </c>
      <c r="M82" s="83">
        <v>-0.60442834999999995</v>
      </c>
      <c r="N82" s="83">
        <f t="shared" si="3"/>
        <v>-0.52869606000000002</v>
      </c>
      <c r="O82" s="71" t="s">
        <v>791</v>
      </c>
    </row>
    <row r="83" spans="1:15" s="57" customFormat="1" ht="12.75">
      <c r="A83" s="81" t="s">
        <v>849</v>
      </c>
      <c r="B83" s="81" t="s">
        <v>850</v>
      </c>
      <c r="C83" s="82"/>
      <c r="D83" s="82">
        <v>0.60865429999999998</v>
      </c>
      <c r="E83" s="83">
        <v>-0.14864010999999999</v>
      </c>
      <c r="F83" s="83">
        <v>0.18442486</v>
      </c>
      <c r="G83" s="83">
        <v>-0.28914303000000002</v>
      </c>
      <c r="H83" s="83">
        <f t="shared" si="2"/>
        <v>-8.4452760000000016E-2</v>
      </c>
      <c r="I83" s="82"/>
      <c r="J83" s="82">
        <v>0.17558784999999999</v>
      </c>
      <c r="K83" s="83">
        <v>8.8407990000000006E-2</v>
      </c>
      <c r="L83" s="83">
        <v>2.5939168000000002E-3</v>
      </c>
      <c r="M83" s="83">
        <v>0.10463474</v>
      </c>
      <c r="N83" s="83">
        <f t="shared" si="3"/>
        <v>6.5212215599999998E-2</v>
      </c>
      <c r="O83" s="71" t="s">
        <v>691</v>
      </c>
    </row>
    <row r="84" spans="1:15" s="57" customFormat="1" ht="12.75">
      <c r="A84" s="81" t="s">
        <v>851</v>
      </c>
      <c r="B84" s="81" t="s">
        <v>852</v>
      </c>
      <c r="C84" s="82">
        <v>0.15405884</v>
      </c>
      <c r="D84" s="82">
        <v>9.5065709999999998E-2</v>
      </c>
      <c r="E84" s="83">
        <v>0.22027293000000001</v>
      </c>
      <c r="F84" s="83">
        <v>5.7893584999999997E-2</v>
      </c>
      <c r="G84" s="83">
        <v>0.14512768000000001</v>
      </c>
      <c r="H84" s="83">
        <f t="shared" si="2"/>
        <v>0.14109806499999999</v>
      </c>
      <c r="I84" s="82">
        <v>7.7100000000000002E-2</v>
      </c>
      <c r="J84" s="82">
        <v>1.5457808999999999E-3</v>
      </c>
      <c r="K84" s="83">
        <v>-0.44633203999999999</v>
      </c>
      <c r="L84" s="83">
        <v>-0.39138028000000002</v>
      </c>
      <c r="M84" s="83">
        <v>-0.43443385000000001</v>
      </c>
      <c r="N84" s="83">
        <f t="shared" si="3"/>
        <v>-0.42404872333333338</v>
      </c>
      <c r="O84" s="71" t="s">
        <v>686</v>
      </c>
    </row>
    <row r="85" spans="1:15" s="57" customFormat="1" ht="12.75">
      <c r="A85" s="81" t="s">
        <v>853</v>
      </c>
      <c r="B85" s="81"/>
      <c r="C85" s="82"/>
      <c r="D85" s="82"/>
      <c r="E85" s="83"/>
      <c r="F85" s="83"/>
      <c r="G85" s="83"/>
      <c r="H85" s="83"/>
      <c r="I85" s="82"/>
      <c r="J85" s="82"/>
      <c r="K85" s="83"/>
      <c r="L85" s="83"/>
      <c r="M85" s="83"/>
      <c r="N85" s="83"/>
      <c r="O85" s="71"/>
    </row>
    <row r="86" spans="1:15" s="57" customFormat="1" ht="12.75">
      <c r="A86" s="81" t="s">
        <v>854</v>
      </c>
      <c r="B86" s="81" t="s">
        <v>855</v>
      </c>
      <c r="C86" s="82">
        <v>4.4739081999999999E-2</v>
      </c>
      <c r="D86" s="82">
        <v>2.9613138E-3</v>
      </c>
      <c r="E86" s="83">
        <v>1.1891852999999999</v>
      </c>
      <c r="F86" s="83">
        <v>1.1460923999999999</v>
      </c>
      <c r="G86" s="83">
        <v>0.99015372999999995</v>
      </c>
      <c r="H86" s="83">
        <f t="shared" si="2"/>
        <v>1.1084771433333331</v>
      </c>
      <c r="I86" s="82">
        <v>0.10929999999999999</v>
      </c>
      <c r="J86" s="82">
        <v>1.7813625E-2</v>
      </c>
      <c r="K86" s="83">
        <v>1.3871173999999999</v>
      </c>
      <c r="L86" s="83">
        <v>1.8579540000000001</v>
      </c>
      <c r="M86" s="83">
        <v>1.1835871</v>
      </c>
      <c r="N86" s="83">
        <f t="shared" si="3"/>
        <v>1.4762195</v>
      </c>
      <c r="O86" s="71" t="s">
        <v>856</v>
      </c>
    </row>
    <row r="87" spans="1:15" s="57" customFormat="1" ht="12.75">
      <c r="A87" s="81" t="s">
        <v>857</v>
      </c>
      <c r="B87" s="81" t="s">
        <v>858</v>
      </c>
      <c r="C87" s="82"/>
      <c r="D87" s="82">
        <v>8.8208270000000005E-2</v>
      </c>
      <c r="E87" s="83">
        <v>0.25082564000000002</v>
      </c>
      <c r="F87" s="83">
        <v>0.19561026000000001</v>
      </c>
      <c r="G87" s="83">
        <v>0.53071104999999996</v>
      </c>
      <c r="H87" s="83">
        <f t="shared" si="2"/>
        <v>0.32571564999999997</v>
      </c>
      <c r="I87" s="82"/>
      <c r="J87" s="82">
        <v>0.59827229999999998</v>
      </c>
      <c r="K87" s="83">
        <v>-0.34445310000000001</v>
      </c>
      <c r="L87" s="83">
        <v>-0.11954188</v>
      </c>
      <c r="M87" s="83">
        <v>1.6181582000000001</v>
      </c>
      <c r="N87" s="83">
        <f t="shared" si="3"/>
        <v>0.38472107333333333</v>
      </c>
      <c r="O87" s="71" t="s">
        <v>716</v>
      </c>
    </row>
    <row r="88" spans="1:15" s="57" customFormat="1" ht="12.75">
      <c r="A88" s="81" t="s">
        <v>859</v>
      </c>
      <c r="B88" s="81" t="s">
        <v>860</v>
      </c>
      <c r="C88" s="82"/>
      <c r="D88" s="82">
        <v>9.4718510000000006E-2</v>
      </c>
      <c r="E88" s="83">
        <v>-0.57692960000000004</v>
      </c>
      <c r="F88" s="83">
        <v>-1.2451076999999999</v>
      </c>
      <c r="G88" s="83">
        <v>-0.43538283999999999</v>
      </c>
      <c r="H88" s="83">
        <f t="shared" si="2"/>
        <v>-0.75247337999999997</v>
      </c>
      <c r="I88" s="82">
        <v>0.10730000000000001</v>
      </c>
      <c r="J88" s="82">
        <v>1.6107962E-2</v>
      </c>
      <c r="K88" s="83">
        <v>-1.2200289</v>
      </c>
      <c r="L88" s="83">
        <v>-0.96529776</v>
      </c>
      <c r="M88" s="83">
        <v>-0.78178400000000003</v>
      </c>
      <c r="N88" s="83">
        <f t="shared" si="3"/>
        <v>-0.98903688666666667</v>
      </c>
      <c r="O88" s="71" t="s">
        <v>683</v>
      </c>
    </row>
    <row r="89" spans="1:15" s="57" customFormat="1" ht="12.75">
      <c r="A89" s="81" t="s">
        <v>861</v>
      </c>
      <c r="B89" s="81" t="s">
        <v>862</v>
      </c>
      <c r="C89" s="82">
        <v>4.1356135000000002E-2</v>
      </c>
      <c r="D89" s="82">
        <v>1.6769781E-3</v>
      </c>
      <c r="E89" s="83">
        <v>1.9723588000000001</v>
      </c>
      <c r="F89" s="83">
        <v>2.1553974</v>
      </c>
      <c r="G89" s="83">
        <v>1.8755618000000001</v>
      </c>
      <c r="H89" s="83">
        <f t="shared" si="2"/>
        <v>2.0011060000000001</v>
      </c>
      <c r="I89" s="82">
        <v>9.6500000000000002E-2</v>
      </c>
      <c r="J89" s="82">
        <v>8.6730520000000005E-3</v>
      </c>
      <c r="K89" s="83">
        <v>1.7087144999999999</v>
      </c>
      <c r="L89" s="83">
        <v>1.2318279000000001</v>
      </c>
      <c r="M89" s="83">
        <v>1.4655066999999999</v>
      </c>
      <c r="N89" s="83">
        <f t="shared" si="3"/>
        <v>1.4686830333333332</v>
      </c>
      <c r="O89" s="71" t="s">
        <v>691</v>
      </c>
    </row>
    <row r="90" spans="1:15" s="57" customFormat="1" ht="12.75">
      <c r="A90" s="81" t="s">
        <v>863</v>
      </c>
      <c r="B90" s="81" t="s">
        <v>864</v>
      </c>
      <c r="C90" s="82">
        <v>0.13653952</v>
      </c>
      <c r="D90" s="82">
        <v>7.8860975999999999E-2</v>
      </c>
      <c r="E90" s="83">
        <v>0.18431483000000001</v>
      </c>
      <c r="F90" s="83">
        <v>0.4932146</v>
      </c>
      <c r="G90" s="83">
        <v>0.61893266000000002</v>
      </c>
      <c r="H90" s="83">
        <f t="shared" si="2"/>
        <v>0.43215402999999997</v>
      </c>
      <c r="I90" s="82">
        <v>0.20599999999999999</v>
      </c>
      <c r="J90" s="82">
        <v>0.12046848</v>
      </c>
      <c r="K90" s="83">
        <v>1.7986070000000001</v>
      </c>
      <c r="L90" s="83">
        <v>1.4837685</v>
      </c>
      <c r="M90" s="83">
        <v>0.29865164</v>
      </c>
      <c r="N90" s="83">
        <f t="shared" si="3"/>
        <v>1.1936757133333333</v>
      </c>
      <c r="O90" s="71" t="s">
        <v>51</v>
      </c>
    </row>
    <row r="91" spans="1:15" s="57" customFormat="1" ht="12.75">
      <c r="A91" s="81" t="s">
        <v>865</v>
      </c>
      <c r="B91" s="81" t="s">
        <v>866</v>
      </c>
      <c r="C91" s="82">
        <v>8.4157325000000005E-2</v>
      </c>
      <c r="D91" s="82">
        <v>3.2809876000000002E-2</v>
      </c>
      <c r="E91" s="83">
        <v>0.58647733999999996</v>
      </c>
      <c r="F91" s="83">
        <v>0.44234531999999999</v>
      </c>
      <c r="G91" s="83">
        <v>0.30122613999999998</v>
      </c>
      <c r="H91" s="83">
        <f t="shared" si="2"/>
        <v>0.44334959999999995</v>
      </c>
      <c r="I91" s="82"/>
      <c r="J91" s="82">
        <v>0.49408590000000002</v>
      </c>
      <c r="K91" s="83">
        <v>0.20455024999999999</v>
      </c>
      <c r="L91" s="83">
        <v>9.0604304999999996E-2</v>
      </c>
      <c r="M91" s="83">
        <v>-8.533868E-2</v>
      </c>
      <c r="N91" s="83">
        <f t="shared" si="3"/>
        <v>6.993862499999999E-2</v>
      </c>
      <c r="O91" s="71" t="s">
        <v>686</v>
      </c>
    </row>
    <row r="92" spans="1:15" s="57" customFormat="1" ht="12.75">
      <c r="A92" s="81" t="s">
        <v>867</v>
      </c>
      <c r="B92" s="81" t="s">
        <v>868</v>
      </c>
      <c r="C92" s="82"/>
      <c r="D92" s="82">
        <v>0.18907230999999999</v>
      </c>
      <c r="E92" s="83">
        <v>-0.47562434999999997</v>
      </c>
      <c r="F92" s="83">
        <v>-8.4500000000000005E-4</v>
      </c>
      <c r="G92" s="83">
        <v>-0.36938115999999999</v>
      </c>
      <c r="H92" s="83">
        <f t="shared" si="2"/>
        <v>-0.28195017</v>
      </c>
      <c r="I92" s="82"/>
      <c r="J92" s="82">
        <v>0.39230615000000002</v>
      </c>
      <c r="K92" s="83">
        <v>0.50017900000000004</v>
      </c>
      <c r="L92" s="83">
        <v>0.37826114999999999</v>
      </c>
      <c r="M92" s="83">
        <v>-0.18903871999999999</v>
      </c>
      <c r="N92" s="83">
        <f t="shared" si="3"/>
        <v>0.2298004766666667</v>
      </c>
      <c r="O92" s="71" t="s">
        <v>686</v>
      </c>
    </row>
    <row r="93" spans="1:15" s="57" customFormat="1" ht="12.75">
      <c r="A93" s="81" t="s">
        <v>869</v>
      </c>
      <c r="B93" s="81" t="s">
        <v>870</v>
      </c>
      <c r="C93" s="82">
        <v>8.8186399999999998E-2</v>
      </c>
      <c r="D93" s="82">
        <v>3.5862860000000003E-2</v>
      </c>
      <c r="E93" s="83">
        <v>-0.17779814999999999</v>
      </c>
      <c r="F93" s="83">
        <v>-0.35543536999999997</v>
      </c>
      <c r="G93" s="83">
        <v>-0.33796730000000003</v>
      </c>
      <c r="H93" s="83">
        <f t="shared" si="2"/>
        <v>-0.29040027333333335</v>
      </c>
      <c r="I93" s="82">
        <v>0.19270000000000001</v>
      </c>
      <c r="J93" s="82">
        <v>0.10697126999999999</v>
      </c>
      <c r="K93" s="83">
        <v>-1.0996733000000001</v>
      </c>
      <c r="L93" s="83">
        <v>-0.74269485000000002</v>
      </c>
      <c r="M93" s="83">
        <v>-0.24480147999999999</v>
      </c>
      <c r="N93" s="83">
        <f t="shared" si="3"/>
        <v>-0.69572321000000004</v>
      </c>
      <c r="O93" s="71" t="s">
        <v>770</v>
      </c>
    </row>
    <row r="94" spans="1:15" s="57" customFormat="1" ht="12.75">
      <c r="A94" s="81" t="s">
        <v>871</v>
      </c>
      <c r="B94" s="81" t="s">
        <v>872</v>
      </c>
      <c r="C94" s="82">
        <v>5.8761220000000003E-2</v>
      </c>
      <c r="D94" s="82">
        <v>1.1878975999999999E-2</v>
      </c>
      <c r="E94" s="83">
        <v>0.32456499999999999</v>
      </c>
      <c r="F94" s="83">
        <v>0.47113611999999999</v>
      </c>
      <c r="G94" s="83">
        <v>0.37580696000000002</v>
      </c>
      <c r="H94" s="83">
        <f t="shared" si="2"/>
        <v>0.39050269333333332</v>
      </c>
      <c r="I94" s="82">
        <v>0.109</v>
      </c>
      <c r="J94" s="82">
        <v>1.7282532999999999E-2</v>
      </c>
      <c r="K94" s="83">
        <v>0.47371590000000002</v>
      </c>
      <c r="L94" s="83">
        <v>0.68990713000000004</v>
      </c>
      <c r="M94" s="83">
        <v>0.75592700000000002</v>
      </c>
      <c r="N94" s="83">
        <f t="shared" si="3"/>
        <v>0.63985001000000008</v>
      </c>
      <c r="O94" s="71" t="s">
        <v>705</v>
      </c>
    </row>
    <row r="95" spans="1:15" s="57" customFormat="1" ht="12.75">
      <c r="A95" s="81" t="s">
        <v>873</v>
      </c>
      <c r="B95" s="81" t="s">
        <v>874</v>
      </c>
      <c r="C95" s="82">
        <v>5.0527804000000003E-2</v>
      </c>
      <c r="D95" s="82">
        <v>6.5642213E-3</v>
      </c>
      <c r="E95" s="83">
        <v>1.1642771000000001</v>
      </c>
      <c r="F95" s="83">
        <v>1.4614178</v>
      </c>
      <c r="G95" s="83">
        <v>1.1453481000000001</v>
      </c>
      <c r="H95" s="83">
        <f t="shared" si="2"/>
        <v>1.2570143333333335</v>
      </c>
      <c r="I95" s="82">
        <v>0.2737</v>
      </c>
      <c r="J95" s="82">
        <v>0.18881481999999999</v>
      </c>
      <c r="K95" s="83">
        <v>-1.0309457</v>
      </c>
      <c r="L95" s="83">
        <v>-1.0182376</v>
      </c>
      <c r="M95" s="83">
        <v>1.3206455000000001E-2</v>
      </c>
      <c r="N95" s="83">
        <f t="shared" si="3"/>
        <v>-0.67865894833333329</v>
      </c>
      <c r="O95" s="71" t="s">
        <v>791</v>
      </c>
    </row>
    <row r="96" spans="1:15" s="57" customFormat="1" ht="12.75">
      <c r="A96" s="81" t="s">
        <v>875</v>
      </c>
      <c r="B96" s="81" t="s">
        <v>876</v>
      </c>
      <c r="C96" s="82">
        <v>0.87186470000000005</v>
      </c>
      <c r="D96" s="82">
        <v>0.84510445999999995</v>
      </c>
      <c r="E96" s="83">
        <v>-9.9583569999999996E-2</v>
      </c>
      <c r="F96" s="83">
        <v>0.1400738</v>
      </c>
      <c r="G96" s="83">
        <v>5.6437359999999999E-3</v>
      </c>
      <c r="H96" s="83">
        <f t="shared" si="2"/>
        <v>1.5377988666666667E-2</v>
      </c>
      <c r="I96" s="82">
        <v>0.39579999999999999</v>
      </c>
      <c r="J96" s="82">
        <v>0.31420670000000001</v>
      </c>
      <c r="K96" s="83">
        <v>9.0682970000000002E-2</v>
      </c>
      <c r="L96" s="83">
        <v>0.27176847999999998</v>
      </c>
      <c r="M96" s="83">
        <v>-2.1208819E-2</v>
      </c>
      <c r="N96" s="83">
        <f t="shared" si="3"/>
        <v>0.11374754366666667</v>
      </c>
      <c r="O96" s="71" t="s">
        <v>877</v>
      </c>
    </row>
    <row r="97" spans="1:15" s="57" customFormat="1" ht="12.75">
      <c r="A97" s="81" t="s">
        <v>878</v>
      </c>
      <c r="B97" s="81" t="s">
        <v>879</v>
      </c>
      <c r="C97" s="82">
        <v>0.3381055</v>
      </c>
      <c r="D97" s="82">
        <v>0.27247422999999998</v>
      </c>
      <c r="E97" s="83">
        <v>-0.59286970000000005</v>
      </c>
      <c r="F97" s="83">
        <v>9.0899999999999998E-4</v>
      </c>
      <c r="G97" s="83">
        <v>-0.19416717999999999</v>
      </c>
      <c r="H97" s="83">
        <f t="shared" si="2"/>
        <v>-0.26204262666666667</v>
      </c>
      <c r="I97" s="82">
        <v>0.2276</v>
      </c>
      <c r="J97" s="82">
        <v>0.14231521999999999</v>
      </c>
      <c r="K97" s="83">
        <v>-9.8176970000000002E-2</v>
      </c>
      <c r="L97" s="83">
        <v>-0.42789273999999999</v>
      </c>
      <c r="M97" s="83">
        <v>-0.69452959999999997</v>
      </c>
      <c r="N97" s="83">
        <f t="shared" si="3"/>
        <v>-0.40686643666666661</v>
      </c>
      <c r="O97" s="71" t="s">
        <v>683</v>
      </c>
    </row>
    <row r="98" spans="1:15" s="57" customFormat="1" ht="12.75">
      <c r="A98" s="81" t="s">
        <v>880</v>
      </c>
      <c r="B98" s="81" t="s">
        <v>881</v>
      </c>
      <c r="C98" s="82"/>
      <c r="D98" s="82">
        <v>1.2976264E-2</v>
      </c>
      <c r="E98" s="83">
        <v>0.34103253</v>
      </c>
      <c r="F98" s="83">
        <v>0.32504463</v>
      </c>
      <c r="G98" s="83">
        <v>0.46207609999999999</v>
      </c>
      <c r="H98" s="83">
        <f t="shared" si="2"/>
        <v>0.37605108666666665</v>
      </c>
      <c r="I98" s="82"/>
      <c r="J98" s="82">
        <v>0.41160669999999999</v>
      </c>
      <c r="K98" s="83">
        <v>0.64404110000000003</v>
      </c>
      <c r="L98" s="83">
        <v>0.17188686</v>
      </c>
      <c r="M98" s="83">
        <v>-0.12479211</v>
      </c>
      <c r="N98" s="83">
        <f t="shared" si="3"/>
        <v>0.23037861666666667</v>
      </c>
      <c r="O98" s="71" t="s">
        <v>691</v>
      </c>
    </row>
    <row r="99" spans="1:15" s="57" customFormat="1" ht="12.75">
      <c r="A99" s="81" t="s">
        <v>882</v>
      </c>
      <c r="B99" s="81" t="s">
        <v>883</v>
      </c>
      <c r="C99" s="82"/>
      <c r="D99" s="82"/>
      <c r="E99" s="83"/>
      <c r="F99" s="83"/>
      <c r="G99" s="83"/>
      <c r="H99" s="83"/>
      <c r="I99" s="82"/>
      <c r="J99" s="82"/>
      <c r="K99" s="83"/>
      <c r="L99" s="83"/>
      <c r="M99" s="83"/>
      <c r="N99" s="83"/>
      <c r="O99" s="71"/>
    </row>
    <row r="100" spans="1:15" s="57" customFormat="1" ht="12.75">
      <c r="A100" s="81" t="s">
        <v>884</v>
      </c>
      <c r="B100" s="81" t="s">
        <v>885</v>
      </c>
      <c r="C100" s="82"/>
      <c r="D100" s="82">
        <v>0.77599050000000003</v>
      </c>
      <c r="E100" s="83">
        <v>-0.17710218</v>
      </c>
      <c r="F100" s="83">
        <v>0.61503470000000005</v>
      </c>
      <c r="G100" s="83">
        <v>-0.17997405999999999</v>
      </c>
      <c r="H100" s="83">
        <f t="shared" si="2"/>
        <v>8.5986153333333357E-2</v>
      </c>
      <c r="I100" s="82">
        <v>8.8400000000000006E-2</v>
      </c>
      <c r="J100" s="82">
        <v>5.3637629999999997E-3</v>
      </c>
      <c r="K100" s="83">
        <v>-1.0196282000000001</v>
      </c>
      <c r="L100" s="83">
        <v>-1.2285714000000001</v>
      </c>
      <c r="M100" s="83">
        <v>-0.97142890000000004</v>
      </c>
      <c r="N100" s="83">
        <f t="shared" si="3"/>
        <v>-1.0732095000000001</v>
      </c>
      <c r="O100" s="71" t="s">
        <v>683</v>
      </c>
    </row>
    <row r="101" spans="1:15" s="57" customFormat="1" ht="12.75">
      <c r="A101" s="81" t="s">
        <v>886</v>
      </c>
      <c r="B101" s="81" t="s">
        <v>887</v>
      </c>
      <c r="C101" s="82">
        <v>4.5392170000000003E-2</v>
      </c>
      <c r="D101" s="82">
        <v>3.1515270999999999E-3</v>
      </c>
      <c r="E101" s="83">
        <v>-0.65937900000000005</v>
      </c>
      <c r="F101" s="83">
        <v>-0.55283265999999998</v>
      </c>
      <c r="G101" s="83">
        <v>-0.65654469999999998</v>
      </c>
      <c r="H101" s="83">
        <f t="shared" si="2"/>
        <v>-0.62291878666666667</v>
      </c>
      <c r="I101" s="82">
        <v>0.12189999999999999</v>
      </c>
      <c r="J101" s="82">
        <v>3.0460836000000002E-2</v>
      </c>
      <c r="K101" s="83">
        <v>-0.49931904999999999</v>
      </c>
      <c r="L101" s="83">
        <v>-0.93870925999999999</v>
      </c>
      <c r="M101" s="83">
        <v>-0.69600289999999998</v>
      </c>
      <c r="N101" s="83">
        <f t="shared" si="3"/>
        <v>-0.71134373666666662</v>
      </c>
      <c r="O101" s="71" t="s">
        <v>683</v>
      </c>
    </row>
    <row r="102" spans="1:15" s="57" customFormat="1" ht="12.75">
      <c r="A102" s="81" t="s">
        <v>888</v>
      </c>
      <c r="B102" s="81"/>
      <c r="C102" s="82"/>
      <c r="D102" s="82"/>
      <c r="E102" s="83"/>
      <c r="F102" s="83"/>
      <c r="G102" s="83"/>
      <c r="H102" s="83"/>
      <c r="I102" s="82"/>
      <c r="J102" s="82"/>
      <c r="K102" s="83"/>
      <c r="L102" s="83"/>
      <c r="M102" s="83"/>
      <c r="N102" s="83"/>
      <c r="O102" s="71"/>
    </row>
    <row r="103" spans="1:15" s="57" customFormat="1" ht="12.75">
      <c r="A103" s="81" t="s">
        <v>889</v>
      </c>
      <c r="B103" s="81" t="s">
        <v>890</v>
      </c>
      <c r="C103" s="82">
        <v>0.103183314</v>
      </c>
      <c r="D103" s="82">
        <v>4.8615145999999998E-2</v>
      </c>
      <c r="E103" s="83">
        <v>-0.37866306</v>
      </c>
      <c r="F103" s="83">
        <v>-0.26229291999999998</v>
      </c>
      <c r="G103" s="83">
        <v>-0.16573342999999999</v>
      </c>
      <c r="H103" s="83">
        <f t="shared" si="2"/>
        <v>-0.26889647</v>
      </c>
      <c r="I103" s="82">
        <v>0.1976</v>
      </c>
      <c r="J103" s="82">
        <v>0.11169243600000001</v>
      </c>
      <c r="K103" s="83">
        <v>-0.56680580000000003</v>
      </c>
      <c r="L103" s="83">
        <v>-0.80980770000000002</v>
      </c>
      <c r="M103" s="83">
        <v>-0.16536335999999999</v>
      </c>
      <c r="N103" s="83">
        <f t="shared" si="3"/>
        <v>-0.51399228666666663</v>
      </c>
      <c r="O103" s="71" t="s">
        <v>806</v>
      </c>
    </row>
    <row r="104" spans="1:15" s="57" customFormat="1" ht="12.75">
      <c r="A104" s="81" t="s">
        <v>891</v>
      </c>
      <c r="B104" s="81" t="s">
        <v>892</v>
      </c>
      <c r="C104" s="82">
        <v>0.12446888</v>
      </c>
      <c r="D104" s="82">
        <v>6.7502536000000002E-2</v>
      </c>
      <c r="E104" s="83">
        <v>0.17409319000000001</v>
      </c>
      <c r="F104" s="83">
        <v>0.36823561999999999</v>
      </c>
      <c r="G104" s="83">
        <v>0.17143628</v>
      </c>
      <c r="H104" s="83">
        <f t="shared" si="2"/>
        <v>0.23792169666666665</v>
      </c>
      <c r="I104" s="82">
        <v>0.38340000000000002</v>
      </c>
      <c r="J104" s="82">
        <v>0.30108869999999999</v>
      </c>
      <c r="K104" s="83">
        <v>0.22674850999999999</v>
      </c>
      <c r="L104" s="83">
        <v>0.86560199999999998</v>
      </c>
      <c r="M104" s="83">
        <v>-9.0847199999999993E-3</v>
      </c>
      <c r="N104" s="83">
        <f t="shared" si="3"/>
        <v>0.36108859666666665</v>
      </c>
      <c r="O104" s="71" t="s">
        <v>747</v>
      </c>
    </row>
    <row r="105" spans="1:15" s="57" customFormat="1" ht="12.75">
      <c r="A105" s="81" t="s">
        <v>893</v>
      </c>
      <c r="B105" s="81" t="s">
        <v>894</v>
      </c>
      <c r="C105" s="82"/>
      <c r="D105" s="82">
        <v>0.10233728</v>
      </c>
      <c r="E105" s="83">
        <v>-0.68097220000000003</v>
      </c>
      <c r="F105" s="83">
        <v>-0.46797137999999999</v>
      </c>
      <c r="G105" s="83">
        <v>-1.4617697999999999</v>
      </c>
      <c r="H105" s="83">
        <f t="shared" si="2"/>
        <v>-0.87023779333333329</v>
      </c>
      <c r="I105" s="82"/>
      <c r="J105" s="82">
        <v>0.23646312999999999</v>
      </c>
      <c r="K105" s="83">
        <v>3.0338496000000001E-3</v>
      </c>
      <c r="L105" s="83">
        <v>-1.0466933</v>
      </c>
      <c r="M105" s="83">
        <v>-0.47821015</v>
      </c>
      <c r="N105" s="83">
        <f t="shared" si="3"/>
        <v>-0.50728986679999999</v>
      </c>
      <c r="O105" s="71" t="s">
        <v>691</v>
      </c>
    </row>
    <row r="106" spans="1:15" s="57" customFormat="1" ht="12.75">
      <c r="A106" s="81" t="s">
        <v>895</v>
      </c>
      <c r="B106" s="81" t="s">
        <v>896</v>
      </c>
      <c r="C106" s="82"/>
      <c r="D106" s="82"/>
      <c r="E106" s="83"/>
      <c r="F106" s="83"/>
      <c r="G106" s="83"/>
      <c r="H106" s="83"/>
      <c r="I106" s="82"/>
      <c r="J106" s="82"/>
      <c r="K106" s="83"/>
      <c r="L106" s="83"/>
      <c r="M106" s="83"/>
      <c r="N106" s="83"/>
      <c r="O106" s="71"/>
    </row>
    <row r="107" spans="1:15" s="57" customFormat="1" ht="12.75">
      <c r="A107" s="81" t="s">
        <v>897</v>
      </c>
      <c r="B107" s="81" t="s">
        <v>898</v>
      </c>
      <c r="C107" s="82">
        <v>5.1202589999999999E-2</v>
      </c>
      <c r="D107" s="82">
        <v>6.8668894999999999E-3</v>
      </c>
      <c r="E107" s="83">
        <v>0.92814445000000001</v>
      </c>
      <c r="F107" s="83">
        <v>1.1847926</v>
      </c>
      <c r="G107" s="83">
        <v>0.93395139999999999</v>
      </c>
      <c r="H107" s="83">
        <f t="shared" si="2"/>
        <v>1.0156294833333332</v>
      </c>
      <c r="I107" s="82">
        <v>0.11020000000000001</v>
      </c>
      <c r="J107" s="82">
        <v>1.8271616000000001E-2</v>
      </c>
      <c r="K107" s="83">
        <v>0.42136580000000001</v>
      </c>
      <c r="L107" s="83">
        <v>0.68265927000000004</v>
      </c>
      <c r="M107" s="83">
        <v>0.54735476000000005</v>
      </c>
      <c r="N107" s="83">
        <f t="shared" si="3"/>
        <v>0.55045994333333337</v>
      </c>
      <c r="O107" s="71" t="s">
        <v>899</v>
      </c>
    </row>
    <row r="108" spans="1:15" s="57" customFormat="1" ht="12.75">
      <c r="A108" s="81" t="s">
        <v>900</v>
      </c>
      <c r="B108" s="81" t="s">
        <v>901</v>
      </c>
      <c r="C108" s="82"/>
      <c r="D108" s="82">
        <v>7.2311790000000001E-2</v>
      </c>
      <c r="E108" s="83">
        <v>0.91727539999999996</v>
      </c>
      <c r="F108" s="83">
        <v>2.2758954</v>
      </c>
      <c r="G108" s="83">
        <v>1.1859217</v>
      </c>
      <c r="H108" s="83">
        <f t="shared" si="2"/>
        <v>1.4596974999999999</v>
      </c>
      <c r="I108" s="82">
        <v>0.1641</v>
      </c>
      <c r="J108" s="82">
        <v>7.7125390000000002E-2</v>
      </c>
      <c r="K108" s="83">
        <v>0.87770939999999997</v>
      </c>
      <c r="L108" s="83">
        <v>1.5182648000000001</v>
      </c>
      <c r="M108" s="83">
        <v>0.53465269999999998</v>
      </c>
      <c r="N108" s="83">
        <f t="shared" si="3"/>
        <v>0.97687563333333338</v>
      </c>
      <c r="O108" s="71" t="s">
        <v>683</v>
      </c>
    </row>
    <row r="109" spans="1:15" s="57" customFormat="1" ht="12.75">
      <c r="A109" s="81" t="s">
        <v>902</v>
      </c>
      <c r="B109" s="81" t="s">
        <v>903</v>
      </c>
      <c r="C109" s="82"/>
      <c r="D109" s="82">
        <v>0.67479169999999999</v>
      </c>
      <c r="E109" s="83">
        <v>-0.60144779999999998</v>
      </c>
      <c r="F109" s="83">
        <v>-0.34198447999999998</v>
      </c>
      <c r="G109" s="83">
        <v>0.47174480000000002</v>
      </c>
      <c r="H109" s="83">
        <f t="shared" si="2"/>
        <v>-0.15722915999999995</v>
      </c>
      <c r="I109" s="82"/>
      <c r="J109" s="82">
        <v>8.9914985000000003E-2</v>
      </c>
      <c r="K109" s="83">
        <v>-1.5817705</v>
      </c>
      <c r="L109" s="83">
        <v>-1.8676231999999999</v>
      </c>
      <c r="M109" s="83">
        <v>-0.48294895999999998</v>
      </c>
      <c r="N109" s="83">
        <f t="shared" si="3"/>
        <v>-1.3107808866666666</v>
      </c>
      <c r="O109" s="71" t="s">
        <v>126</v>
      </c>
    </row>
    <row r="110" spans="1:15" s="57" customFormat="1" ht="12.75">
      <c r="A110" s="81" t="s">
        <v>904</v>
      </c>
      <c r="B110" s="81" t="s">
        <v>905</v>
      </c>
      <c r="C110" s="82">
        <v>9.5893539999999999E-2</v>
      </c>
      <c r="D110" s="82">
        <v>4.2166269999999999E-2</v>
      </c>
      <c r="E110" s="83">
        <v>-0.84930289999999997</v>
      </c>
      <c r="F110" s="83">
        <v>-1.2136106</v>
      </c>
      <c r="G110" s="83">
        <v>-0.5705095</v>
      </c>
      <c r="H110" s="83">
        <f t="shared" si="2"/>
        <v>-0.87780766666666665</v>
      </c>
      <c r="I110" s="82">
        <v>0.1525</v>
      </c>
      <c r="J110" s="82">
        <v>6.4583959999999996E-2</v>
      </c>
      <c r="K110" s="83">
        <v>-1.3588754000000001</v>
      </c>
      <c r="L110" s="83">
        <v>-0.64622009999999996</v>
      </c>
      <c r="M110" s="83">
        <v>-0.65154639999999997</v>
      </c>
      <c r="N110" s="83">
        <f t="shared" si="3"/>
        <v>-0.88554729999999993</v>
      </c>
      <c r="O110" s="71" t="s">
        <v>683</v>
      </c>
    </row>
    <row r="111" spans="1:15" s="57" customFormat="1" ht="12.75">
      <c r="A111" s="81" t="s">
        <v>906</v>
      </c>
      <c r="B111" s="81" t="s">
        <v>907</v>
      </c>
      <c r="C111" s="82">
        <v>0.65500020000000003</v>
      </c>
      <c r="D111" s="82">
        <v>0.60113539999999999</v>
      </c>
      <c r="E111" s="83">
        <v>-0.1982217</v>
      </c>
      <c r="F111" s="83">
        <v>-0.49118329999999999</v>
      </c>
      <c r="G111" s="83">
        <v>0.27659129999999998</v>
      </c>
      <c r="H111" s="83">
        <f t="shared" si="2"/>
        <v>-0.13760456666666668</v>
      </c>
      <c r="I111" s="82"/>
      <c r="J111" s="82">
        <v>7.9825240000000006E-2</v>
      </c>
      <c r="K111" s="83">
        <v>-0.43776667000000002</v>
      </c>
      <c r="L111" s="83">
        <v>-1.4468789</v>
      </c>
      <c r="M111" s="83">
        <v>-1.0372223</v>
      </c>
      <c r="N111" s="83">
        <f t="shared" si="3"/>
        <v>-0.97395595666666657</v>
      </c>
      <c r="O111" s="71" t="s">
        <v>683</v>
      </c>
    </row>
    <row r="112" spans="1:15" s="57" customFormat="1" ht="12.75">
      <c r="A112" s="81" t="s">
        <v>908</v>
      </c>
      <c r="B112" s="81" t="s">
        <v>909</v>
      </c>
      <c r="C112" s="82"/>
      <c r="D112" s="82"/>
      <c r="E112" s="83"/>
      <c r="F112" s="83"/>
      <c r="G112" s="83"/>
      <c r="H112" s="83"/>
      <c r="I112" s="82"/>
      <c r="J112" s="82"/>
      <c r="K112" s="83"/>
      <c r="L112" s="83"/>
      <c r="M112" s="83"/>
      <c r="N112" s="83"/>
      <c r="O112" s="71"/>
    </row>
    <row r="113" spans="1:15" s="57" customFormat="1" ht="12.75">
      <c r="A113" s="81" t="s">
        <v>910</v>
      </c>
      <c r="B113" s="81" t="s">
        <v>911</v>
      </c>
      <c r="C113" s="82">
        <v>8.7919369999999997E-2</v>
      </c>
      <c r="D113" s="82">
        <v>3.5638629999999998E-2</v>
      </c>
      <c r="E113" s="83">
        <v>0.14464082</v>
      </c>
      <c r="F113" s="83">
        <v>0.15090176</v>
      </c>
      <c r="G113" s="83">
        <v>7.5911110000000004E-2</v>
      </c>
      <c r="H113" s="83">
        <f t="shared" si="2"/>
        <v>0.12381789666666666</v>
      </c>
      <c r="I113" s="82">
        <v>9.9900000000000003E-2</v>
      </c>
      <c r="J113" s="82">
        <v>1.0456188999999999E-2</v>
      </c>
      <c r="K113" s="83">
        <v>9.9837209999999996E-2</v>
      </c>
      <c r="L113" s="83">
        <v>0.1391068</v>
      </c>
      <c r="M113" s="83">
        <v>0.10831834</v>
      </c>
      <c r="N113" s="83">
        <f t="shared" si="3"/>
        <v>0.11575411666666667</v>
      </c>
      <c r="O113" s="71" t="s">
        <v>686</v>
      </c>
    </row>
    <row r="114" spans="1:15" s="57" customFormat="1" ht="12.75">
      <c r="A114" s="81" t="s">
        <v>912</v>
      </c>
      <c r="B114" s="81" t="s">
        <v>913</v>
      </c>
      <c r="C114" s="82">
        <v>0.10169659</v>
      </c>
      <c r="D114" s="82">
        <v>4.7292569999999999E-2</v>
      </c>
      <c r="E114" s="83">
        <v>-0.31905087999999998</v>
      </c>
      <c r="F114" s="83">
        <v>-0.33407209999999998</v>
      </c>
      <c r="G114" s="83">
        <v>-0.14664456000000001</v>
      </c>
      <c r="H114" s="83">
        <f t="shared" si="2"/>
        <v>-0.26658918000000004</v>
      </c>
      <c r="I114" s="82">
        <v>0.1993</v>
      </c>
      <c r="J114" s="82">
        <v>0.11351796</v>
      </c>
      <c r="K114" s="83">
        <v>0.113595925</v>
      </c>
      <c r="L114" s="83">
        <v>0.54258629999999997</v>
      </c>
      <c r="M114" s="83">
        <v>0.35245892000000001</v>
      </c>
      <c r="N114" s="83">
        <f t="shared" si="3"/>
        <v>0.33621371499999997</v>
      </c>
      <c r="O114" s="71" t="s">
        <v>899</v>
      </c>
    </row>
    <row r="115" spans="1:15" s="57" customFormat="1" ht="12.75">
      <c r="A115" s="81" t="s">
        <v>914</v>
      </c>
      <c r="B115" s="81" t="s">
        <v>915</v>
      </c>
      <c r="C115" s="82">
        <v>0.28885376000000001</v>
      </c>
      <c r="D115" s="82">
        <v>0.22420950000000001</v>
      </c>
      <c r="E115" s="83">
        <v>2.7876813E-2</v>
      </c>
      <c r="F115" s="83">
        <v>-0.41855140000000002</v>
      </c>
      <c r="G115" s="83">
        <v>-0.31098930000000002</v>
      </c>
      <c r="H115" s="83">
        <f t="shared" si="2"/>
        <v>-0.23388796233333334</v>
      </c>
      <c r="I115" s="82">
        <v>7.7299999999999994E-2</v>
      </c>
      <c r="J115" s="82">
        <v>2.021615E-3</v>
      </c>
      <c r="K115" s="83">
        <v>0.15389739999999999</v>
      </c>
      <c r="L115" s="83">
        <v>0.13190640000000001</v>
      </c>
      <c r="M115" s="83">
        <v>0.14049342000000001</v>
      </c>
      <c r="N115" s="83">
        <f t="shared" si="3"/>
        <v>0.14209907333333335</v>
      </c>
      <c r="O115" s="71" t="s">
        <v>126</v>
      </c>
    </row>
    <row r="116" spans="1:15" s="57" customFormat="1" ht="12.75">
      <c r="A116" s="81" t="s">
        <v>916</v>
      </c>
      <c r="B116" s="81" t="s">
        <v>917</v>
      </c>
      <c r="C116" s="82">
        <v>4.1356135000000002E-2</v>
      </c>
      <c r="D116" s="82">
        <v>1.6750580000000001E-3</v>
      </c>
      <c r="E116" s="83">
        <v>-0.43576526999999998</v>
      </c>
      <c r="F116" s="83">
        <v>-0.40603164000000003</v>
      </c>
      <c r="G116" s="83">
        <v>-0.37805276999999998</v>
      </c>
      <c r="H116" s="83">
        <f t="shared" si="2"/>
        <v>-0.40661656000000002</v>
      </c>
      <c r="I116" s="82">
        <v>0.34589999999999999</v>
      </c>
      <c r="J116" s="82">
        <v>0.26320093999999999</v>
      </c>
      <c r="K116" s="83">
        <v>0.50013249999999998</v>
      </c>
      <c r="L116" s="83">
        <v>0.23729706</v>
      </c>
      <c r="M116" s="83">
        <v>-2.9942482999999999E-2</v>
      </c>
      <c r="N116" s="83">
        <f t="shared" si="3"/>
        <v>0.23582902566666666</v>
      </c>
      <c r="O116" s="71" t="s">
        <v>788</v>
      </c>
    </row>
    <row r="117" spans="1:15" s="57" customFormat="1" ht="12.75">
      <c r="A117" s="81" t="s">
        <v>918</v>
      </c>
      <c r="B117" s="81" t="s">
        <v>919</v>
      </c>
      <c r="C117" s="82"/>
      <c r="D117" s="82">
        <v>0.34646228000000001</v>
      </c>
      <c r="E117" s="83">
        <v>0.70340279999999999</v>
      </c>
      <c r="F117" s="83">
        <v>-0.14443496</v>
      </c>
      <c r="G117" s="83">
        <v>0.34073680000000001</v>
      </c>
      <c r="H117" s="83">
        <f t="shared" si="2"/>
        <v>0.29990154666666663</v>
      </c>
      <c r="I117" s="82">
        <v>0.84419999999999995</v>
      </c>
      <c r="J117" s="82">
        <v>0.8083572</v>
      </c>
      <c r="K117" s="83">
        <v>-2.1723772999999998E-2</v>
      </c>
      <c r="L117" s="83">
        <v>-0.19806483</v>
      </c>
      <c r="M117" s="83">
        <v>0.13912304</v>
      </c>
      <c r="N117" s="83">
        <f t="shared" si="3"/>
        <v>-2.6888520999999999E-2</v>
      </c>
      <c r="O117" s="71" t="s">
        <v>51</v>
      </c>
    </row>
    <row r="118" spans="1:15" s="57" customFormat="1" ht="12.75">
      <c r="A118" s="81" t="s">
        <v>920</v>
      </c>
      <c r="B118" s="81" t="s">
        <v>921</v>
      </c>
      <c r="C118" s="82">
        <v>0.14962137</v>
      </c>
      <c r="D118" s="82">
        <v>9.1009800000000002E-2</v>
      </c>
      <c r="E118" s="83">
        <v>-0.23581215999999999</v>
      </c>
      <c r="F118" s="83">
        <v>-6.0228365999999998E-2</v>
      </c>
      <c r="G118" s="83">
        <v>-0.207265</v>
      </c>
      <c r="H118" s="83">
        <f t="shared" si="2"/>
        <v>-0.16776850866666668</v>
      </c>
      <c r="I118" s="82">
        <v>0.12590000000000001</v>
      </c>
      <c r="J118" s="82">
        <v>3.4087718000000003E-2</v>
      </c>
      <c r="K118" s="83">
        <v>-1.1062478</v>
      </c>
      <c r="L118" s="83">
        <v>-1.4389467</v>
      </c>
      <c r="M118" s="83">
        <v>-0.72410965000000005</v>
      </c>
      <c r="N118" s="83">
        <f t="shared" si="3"/>
        <v>-1.08976805</v>
      </c>
      <c r="O118" s="71" t="s">
        <v>770</v>
      </c>
    </row>
    <row r="119" spans="1:15" s="57" customFormat="1" ht="12.75">
      <c r="A119" s="81" t="s">
        <v>922</v>
      </c>
      <c r="B119" s="81" t="s">
        <v>923</v>
      </c>
      <c r="C119" s="82">
        <v>0.16675144</v>
      </c>
      <c r="D119" s="82">
        <v>0.10637447</v>
      </c>
      <c r="E119" s="83">
        <v>0.100432485</v>
      </c>
      <c r="F119" s="83">
        <v>5.1271517000000003E-2</v>
      </c>
      <c r="G119" s="83">
        <v>0.18917832000000001</v>
      </c>
      <c r="H119" s="83">
        <f t="shared" si="2"/>
        <v>0.11362744066666668</v>
      </c>
      <c r="I119" s="82">
        <v>0.1103</v>
      </c>
      <c r="J119" s="82">
        <v>1.8371762999999999E-2</v>
      </c>
      <c r="K119" s="83">
        <v>-0.17708497000000001</v>
      </c>
      <c r="L119" s="83">
        <v>-0.15161316</v>
      </c>
      <c r="M119" s="83">
        <v>-0.23922454000000001</v>
      </c>
      <c r="N119" s="83">
        <f t="shared" si="3"/>
        <v>-0.18930755666666668</v>
      </c>
      <c r="O119" s="71" t="s">
        <v>686</v>
      </c>
    </row>
    <row r="120" spans="1:15" s="57" customFormat="1" ht="12.75">
      <c r="A120" s="81" t="s">
        <v>924</v>
      </c>
      <c r="B120" s="81" t="s">
        <v>925</v>
      </c>
      <c r="C120" s="82"/>
      <c r="D120" s="82"/>
      <c r="E120" s="83"/>
      <c r="F120" s="83"/>
      <c r="G120" s="83"/>
      <c r="H120" s="83"/>
      <c r="I120" s="82"/>
      <c r="J120" s="82"/>
      <c r="K120" s="83"/>
      <c r="L120" s="83"/>
      <c r="M120" s="83"/>
      <c r="N120" s="83"/>
      <c r="O120" s="71"/>
    </row>
    <row r="121" spans="1:15" s="57" customFormat="1" ht="12.75">
      <c r="A121" s="81" t="s">
        <v>926</v>
      </c>
      <c r="B121" s="81"/>
      <c r="C121" s="82"/>
      <c r="D121" s="82"/>
      <c r="E121" s="83"/>
      <c r="F121" s="83"/>
      <c r="G121" s="83"/>
      <c r="H121" s="83"/>
      <c r="I121" s="82"/>
      <c r="J121" s="82"/>
      <c r="K121" s="83"/>
      <c r="L121" s="83"/>
      <c r="M121" s="83"/>
      <c r="N121" s="83"/>
      <c r="O121" s="71"/>
    </row>
    <row r="122" spans="1:15" s="57" customFormat="1" ht="12.75">
      <c r="A122" s="81" t="s">
        <v>927</v>
      </c>
      <c r="B122" s="81" t="s">
        <v>928</v>
      </c>
      <c r="C122" s="82">
        <v>4.6125602000000002E-2</v>
      </c>
      <c r="D122" s="82">
        <v>3.7372377999999999E-3</v>
      </c>
      <c r="E122" s="83">
        <v>1.2879480000000001</v>
      </c>
      <c r="F122" s="83">
        <v>1.4760694999999999</v>
      </c>
      <c r="G122" s="83">
        <v>1.2015647</v>
      </c>
      <c r="H122" s="83">
        <f t="shared" si="2"/>
        <v>1.3218607333333334</v>
      </c>
      <c r="I122" s="82">
        <v>9.9000000000000005E-2</v>
      </c>
      <c r="J122" s="82">
        <v>9.7918510000000007E-3</v>
      </c>
      <c r="K122" s="83">
        <v>2.377386</v>
      </c>
      <c r="L122" s="83">
        <v>2.6612550000000001</v>
      </c>
      <c r="M122" s="83">
        <v>1.8754101000000001</v>
      </c>
      <c r="N122" s="83">
        <f t="shared" si="3"/>
        <v>2.3046837</v>
      </c>
      <c r="O122" s="71" t="s">
        <v>755</v>
      </c>
    </row>
    <row r="123" spans="1:15" s="57" customFormat="1" ht="12.75">
      <c r="A123" s="81" t="s">
        <v>929</v>
      </c>
      <c r="B123" s="81" t="s">
        <v>930</v>
      </c>
      <c r="C123" s="82">
        <v>7.1074239999999997E-2</v>
      </c>
      <c r="D123" s="82">
        <v>2.1895247E-2</v>
      </c>
      <c r="E123" s="83">
        <v>0.94458777000000005</v>
      </c>
      <c r="F123" s="83">
        <v>1.5124789999999999</v>
      </c>
      <c r="G123" s="83">
        <v>1.0411128000000001</v>
      </c>
      <c r="H123" s="83">
        <f t="shared" si="2"/>
        <v>1.1660598566666667</v>
      </c>
      <c r="I123" s="82">
        <v>0.31280000000000002</v>
      </c>
      <c r="J123" s="82">
        <v>0.2289564</v>
      </c>
      <c r="K123" s="83">
        <v>-0.12358133</v>
      </c>
      <c r="L123" s="83">
        <v>-0.19185447999999999</v>
      </c>
      <c r="M123" s="83">
        <v>1.0349167500000001E-2</v>
      </c>
      <c r="N123" s="83">
        <f t="shared" si="3"/>
        <v>-0.1016955475</v>
      </c>
      <c r="O123" s="71" t="s">
        <v>931</v>
      </c>
    </row>
    <row r="124" spans="1:15" s="57" customFormat="1" ht="12.75">
      <c r="A124" s="81" t="s">
        <v>932</v>
      </c>
      <c r="B124" s="81" t="s">
        <v>933</v>
      </c>
      <c r="C124" s="82">
        <v>8.4606470000000003E-2</v>
      </c>
      <c r="D124" s="82">
        <v>3.3173519999999998E-2</v>
      </c>
      <c r="E124" s="83">
        <v>0.60854733000000005</v>
      </c>
      <c r="F124" s="83">
        <v>1.2008684999999999</v>
      </c>
      <c r="G124" s="83">
        <v>0.94476800000000005</v>
      </c>
      <c r="H124" s="83">
        <f t="shared" si="2"/>
        <v>0.91806127666666659</v>
      </c>
      <c r="I124" s="82">
        <v>0.17319999999999999</v>
      </c>
      <c r="J124" s="82">
        <v>8.7116209999999999E-2</v>
      </c>
      <c r="K124" s="83">
        <v>0.116198465</v>
      </c>
      <c r="L124" s="83">
        <v>0.43073073000000001</v>
      </c>
      <c r="M124" s="83">
        <v>0.38978875000000002</v>
      </c>
      <c r="N124" s="83">
        <f t="shared" si="3"/>
        <v>0.31223931500000002</v>
      </c>
      <c r="O124" s="71" t="s">
        <v>747</v>
      </c>
    </row>
    <row r="125" spans="1:15" s="57" customFormat="1" ht="12.75">
      <c r="A125" s="81" t="s">
        <v>934</v>
      </c>
      <c r="B125" s="81" t="s">
        <v>935</v>
      </c>
      <c r="C125" s="82">
        <v>3.892545E-2</v>
      </c>
      <c r="D125" s="82">
        <v>7.2099999999999996E-4</v>
      </c>
      <c r="E125" s="83">
        <v>-0.50156210000000001</v>
      </c>
      <c r="F125" s="83">
        <v>-0.4659433</v>
      </c>
      <c r="G125" s="83">
        <v>-0.50866500000000003</v>
      </c>
      <c r="H125" s="83">
        <f t="shared" si="2"/>
        <v>-0.49205680000000002</v>
      </c>
      <c r="I125" s="82">
        <v>0.13039999999999999</v>
      </c>
      <c r="J125" s="82">
        <v>3.9250180000000003E-2</v>
      </c>
      <c r="K125" s="83">
        <v>-0.79005444000000002</v>
      </c>
      <c r="L125" s="83">
        <v>-0.79320230000000003</v>
      </c>
      <c r="M125" s="83">
        <v>-0.38895708000000001</v>
      </c>
      <c r="N125" s="83">
        <f t="shared" si="3"/>
        <v>-0.65740460666666667</v>
      </c>
      <c r="O125" s="71" t="s">
        <v>740</v>
      </c>
    </row>
    <row r="126" spans="1:15" s="57" customFormat="1" ht="12.75">
      <c r="A126" s="81" t="s">
        <v>936</v>
      </c>
      <c r="B126" s="81" t="s">
        <v>937</v>
      </c>
      <c r="C126" s="82">
        <v>6.5489054000000005E-2</v>
      </c>
      <c r="D126" s="82">
        <v>1.7249987000000001E-2</v>
      </c>
      <c r="E126" s="83">
        <v>-0.59865389999999996</v>
      </c>
      <c r="F126" s="83">
        <v>-0.53716750000000002</v>
      </c>
      <c r="G126" s="83">
        <v>-0.37416553000000002</v>
      </c>
      <c r="H126" s="83">
        <f t="shared" si="2"/>
        <v>-0.50332897666666665</v>
      </c>
      <c r="I126" s="82">
        <v>0.1193</v>
      </c>
      <c r="J126" s="82">
        <v>2.6567133E-2</v>
      </c>
      <c r="K126" s="83">
        <v>-1.3331919999999999</v>
      </c>
      <c r="L126" s="83">
        <v>-1.0583830000000001</v>
      </c>
      <c r="M126" s="83">
        <v>-0.73365880000000006</v>
      </c>
      <c r="N126" s="83">
        <f t="shared" si="3"/>
        <v>-1.0417446000000001</v>
      </c>
      <c r="O126" s="71" t="s">
        <v>791</v>
      </c>
    </row>
    <row r="127" spans="1:15" s="57" customFormat="1" ht="12.75">
      <c r="A127" s="81" t="s">
        <v>938</v>
      </c>
      <c r="B127" s="81" t="s">
        <v>939</v>
      </c>
      <c r="C127" s="82">
        <v>4.0399989999999997E-2</v>
      </c>
      <c r="D127" s="82">
        <v>1.5494787E-3</v>
      </c>
      <c r="E127" s="83">
        <v>0.72355040000000004</v>
      </c>
      <c r="F127" s="83">
        <v>0.64469390000000004</v>
      </c>
      <c r="G127" s="83">
        <v>0.64382569999999995</v>
      </c>
      <c r="H127" s="83">
        <f t="shared" si="2"/>
        <v>0.67069000000000001</v>
      </c>
      <c r="I127" s="82"/>
      <c r="J127" s="82">
        <v>0.12957309</v>
      </c>
      <c r="K127" s="83">
        <v>-0.73552233</v>
      </c>
      <c r="L127" s="83">
        <v>-1.6345400000000001</v>
      </c>
      <c r="M127" s="83">
        <v>-0.39803835999999998</v>
      </c>
      <c r="N127" s="83">
        <f t="shared" si="3"/>
        <v>-0.92270023000000012</v>
      </c>
      <c r="O127" s="71" t="s">
        <v>683</v>
      </c>
    </row>
    <row r="128" spans="1:15" s="57" customFormat="1" ht="12.75">
      <c r="A128" s="81" t="s">
        <v>940</v>
      </c>
      <c r="B128" s="81" t="s">
        <v>941</v>
      </c>
      <c r="C128" s="82">
        <v>0.26112846000000001</v>
      </c>
      <c r="D128" s="82">
        <v>0.1965691</v>
      </c>
      <c r="E128" s="83">
        <v>-0.27297969999999999</v>
      </c>
      <c r="F128" s="83">
        <v>-1.9499789999999999E-2</v>
      </c>
      <c r="G128" s="83">
        <v>-0.12789929999999999</v>
      </c>
      <c r="H128" s="83">
        <f t="shared" si="2"/>
        <v>-0.14012626333333333</v>
      </c>
      <c r="I128" s="82">
        <v>0.15920000000000001</v>
      </c>
      <c r="J128" s="82">
        <v>7.2005495000000003E-2</v>
      </c>
      <c r="K128" s="83">
        <v>0.57062239999999997</v>
      </c>
      <c r="L128" s="83">
        <v>0.57937530000000004</v>
      </c>
      <c r="M128" s="83">
        <v>0.19361410000000001</v>
      </c>
      <c r="N128" s="83">
        <f t="shared" si="3"/>
        <v>0.44787060000000006</v>
      </c>
      <c r="O128" s="71" t="s">
        <v>694</v>
      </c>
    </row>
    <row r="129" spans="1:15" s="57" customFormat="1" ht="12.75">
      <c r="A129" s="81" t="s">
        <v>942</v>
      </c>
      <c r="B129" s="81" t="s">
        <v>943</v>
      </c>
      <c r="C129" s="82">
        <v>0.35704106000000002</v>
      </c>
      <c r="D129" s="82">
        <v>0.29144662999999998</v>
      </c>
      <c r="E129" s="83">
        <v>-0.27019971999999998</v>
      </c>
      <c r="F129" s="83">
        <v>3.8797449999999997E-2</v>
      </c>
      <c r="G129" s="83">
        <v>-0.15209104000000001</v>
      </c>
      <c r="H129" s="83">
        <f t="shared" si="2"/>
        <v>-0.12783110333333333</v>
      </c>
      <c r="I129" s="82">
        <v>0.13500000000000001</v>
      </c>
      <c r="J129" s="82">
        <v>4.3815100000000003E-2</v>
      </c>
      <c r="K129" s="83">
        <v>-0.28504467</v>
      </c>
      <c r="L129" s="83">
        <v>-0.55412686</v>
      </c>
      <c r="M129" s="83">
        <v>-0.32407764</v>
      </c>
      <c r="N129" s="83">
        <f t="shared" si="3"/>
        <v>-0.38774972333333335</v>
      </c>
      <c r="O129" s="71" t="s">
        <v>791</v>
      </c>
    </row>
    <row r="130" spans="1:15" s="57" customFormat="1" ht="12.75">
      <c r="A130" s="81" t="s">
        <v>944</v>
      </c>
      <c r="B130" s="81" t="s">
        <v>945</v>
      </c>
      <c r="C130" s="82">
        <v>0.11193785000000001</v>
      </c>
      <c r="D130" s="82">
        <v>5.6670020000000002E-2</v>
      </c>
      <c r="E130" s="83">
        <v>-1.8611711</v>
      </c>
      <c r="F130" s="83">
        <v>-0.90668773999999996</v>
      </c>
      <c r="G130" s="83">
        <v>-2.3532193000000001</v>
      </c>
      <c r="H130" s="83">
        <f t="shared" si="2"/>
        <v>-1.7070260466666667</v>
      </c>
      <c r="I130" s="82">
        <v>0.1011</v>
      </c>
      <c r="J130" s="82">
        <v>1.1643387E-2</v>
      </c>
      <c r="K130" s="83">
        <v>-1.5729340000000001</v>
      </c>
      <c r="L130" s="83">
        <v>-1.9608095999999999</v>
      </c>
      <c r="M130" s="83">
        <v>-1.3542156999999999</v>
      </c>
      <c r="N130" s="83">
        <f t="shared" si="3"/>
        <v>-1.6293197666666668</v>
      </c>
      <c r="O130" s="71" t="s">
        <v>678</v>
      </c>
    </row>
    <row r="131" spans="1:15" s="57" customFormat="1" ht="12.75">
      <c r="A131" s="81" t="s">
        <v>946</v>
      </c>
      <c r="B131" s="81" t="s">
        <v>947</v>
      </c>
      <c r="C131" s="82"/>
      <c r="D131" s="82">
        <v>4.012599E-2</v>
      </c>
      <c r="E131" s="83">
        <v>-0.54792099999999999</v>
      </c>
      <c r="F131" s="83">
        <v>-0.73616700000000002</v>
      </c>
      <c r="G131" s="83">
        <v>-1.1087</v>
      </c>
      <c r="H131" s="83">
        <f t="shared" si="2"/>
        <v>-0.79759600000000008</v>
      </c>
      <c r="I131" s="82">
        <v>0.1356</v>
      </c>
      <c r="J131" s="82">
        <v>4.4504950000000001E-2</v>
      </c>
      <c r="K131" s="83">
        <v>-2.4168805999999998</v>
      </c>
      <c r="L131" s="83">
        <v>-2.3349213999999998</v>
      </c>
      <c r="M131" s="83">
        <v>-1.1002641</v>
      </c>
      <c r="N131" s="83">
        <f t="shared" si="3"/>
        <v>-1.9506886999999999</v>
      </c>
      <c r="O131" s="71" t="s">
        <v>678</v>
      </c>
    </row>
    <row r="132" spans="1:15" s="57" customFormat="1" ht="12.75">
      <c r="A132" s="81" t="s">
        <v>948</v>
      </c>
      <c r="B132" s="81" t="s">
        <v>949</v>
      </c>
      <c r="C132" s="82">
        <v>8.8893085999999996E-2</v>
      </c>
      <c r="D132" s="82">
        <v>3.6550621999999998E-2</v>
      </c>
      <c r="E132" s="83">
        <v>-0.43711044999999998</v>
      </c>
      <c r="F132" s="83">
        <v>-0.29935455</v>
      </c>
      <c r="G132" s="83">
        <v>-0.22228427000000001</v>
      </c>
      <c r="H132" s="83">
        <f t="shared" si="2"/>
        <v>-0.31958309000000001</v>
      </c>
      <c r="I132" s="82">
        <v>0.1241</v>
      </c>
      <c r="J132" s="82">
        <v>3.2488744999999999E-2</v>
      </c>
      <c r="K132" s="83">
        <v>-0.69902724000000005</v>
      </c>
      <c r="L132" s="83">
        <v>-0.48937225000000001</v>
      </c>
      <c r="M132" s="83">
        <v>-0.37056055999999998</v>
      </c>
      <c r="N132" s="83">
        <f t="shared" si="3"/>
        <v>-0.51965335000000001</v>
      </c>
      <c r="O132" s="71" t="s">
        <v>678</v>
      </c>
    </row>
    <row r="133" spans="1:15" s="57" customFormat="1" ht="12.75">
      <c r="A133" s="81" t="s">
        <v>950</v>
      </c>
      <c r="B133" s="81" t="s">
        <v>951</v>
      </c>
      <c r="C133" s="82"/>
      <c r="D133" s="82">
        <v>0.56824269999999999</v>
      </c>
      <c r="E133" s="83">
        <v>-0.70478415000000005</v>
      </c>
      <c r="F133" s="83">
        <v>-0.37618157000000002</v>
      </c>
      <c r="G133" s="83">
        <v>0.40958836999999998</v>
      </c>
      <c r="H133" s="83">
        <f t="shared" si="2"/>
        <v>-0.22379245</v>
      </c>
      <c r="I133" s="82"/>
      <c r="J133" s="82">
        <v>1.1064934E-2</v>
      </c>
      <c r="K133" s="83">
        <v>-0.42279961999999999</v>
      </c>
      <c r="L133" s="83">
        <v>-0.32138600000000001</v>
      </c>
      <c r="M133" s="83">
        <v>-0.30392750000000002</v>
      </c>
      <c r="N133" s="83">
        <f t="shared" si="3"/>
        <v>-0.34937104000000002</v>
      </c>
      <c r="O133" s="71" t="s">
        <v>163</v>
      </c>
    </row>
    <row r="134" spans="1:15" s="57" customFormat="1" ht="12.75">
      <c r="A134" s="81" t="s">
        <v>952</v>
      </c>
      <c r="B134" s="81" t="s">
        <v>953</v>
      </c>
      <c r="C134" s="82">
        <v>0.13750307000000001</v>
      </c>
      <c r="D134" s="82">
        <v>7.9646079999999994E-2</v>
      </c>
      <c r="E134" s="83">
        <v>-0.70090585999999999</v>
      </c>
      <c r="F134" s="83">
        <v>-0.32962760000000002</v>
      </c>
      <c r="G134" s="83">
        <v>-1.0521206999999999</v>
      </c>
      <c r="H134" s="83">
        <f t="shared" si="2"/>
        <v>-0.6942180533333332</v>
      </c>
      <c r="I134" s="82">
        <v>0.1008</v>
      </c>
      <c r="J134" s="82">
        <v>1.09629985E-2</v>
      </c>
      <c r="K134" s="83">
        <v>-1.1656294</v>
      </c>
      <c r="L134" s="83">
        <v>-0.90182393999999999</v>
      </c>
      <c r="M134" s="83">
        <v>-0.83026844</v>
      </c>
      <c r="N134" s="83">
        <f t="shared" si="3"/>
        <v>-0.96590726000000016</v>
      </c>
      <c r="O134" s="71" t="s">
        <v>683</v>
      </c>
    </row>
    <row r="135" spans="1:15" s="57" customFormat="1" ht="12.75">
      <c r="A135" s="81" t="s">
        <v>954</v>
      </c>
      <c r="B135" s="81" t="s">
        <v>955</v>
      </c>
      <c r="C135" s="82"/>
      <c r="D135" s="82">
        <v>0.18256931000000001</v>
      </c>
      <c r="E135" s="83">
        <v>-4.3144694999999997E-2</v>
      </c>
      <c r="F135" s="83">
        <v>-0.59838820000000004</v>
      </c>
      <c r="G135" s="83">
        <v>-0.32350484000000002</v>
      </c>
      <c r="H135" s="83">
        <f t="shared" si="2"/>
        <v>-0.321679245</v>
      </c>
      <c r="I135" s="82">
        <v>0.16070000000000001</v>
      </c>
      <c r="J135" s="82">
        <v>7.3488979999999995E-2</v>
      </c>
      <c r="K135" s="83">
        <v>-0.43445694000000001</v>
      </c>
      <c r="L135" s="83">
        <v>-0.20110236000000001</v>
      </c>
      <c r="M135" s="83">
        <v>-0.19247908999999999</v>
      </c>
      <c r="N135" s="83">
        <f t="shared" si="3"/>
        <v>-0.27601279666666667</v>
      </c>
      <c r="O135" s="71" t="s">
        <v>683</v>
      </c>
    </row>
    <row r="136" spans="1:15" s="57" customFormat="1" ht="12.75">
      <c r="A136" s="81" t="s">
        <v>956</v>
      </c>
      <c r="B136" s="81" t="s">
        <v>957</v>
      </c>
      <c r="C136" s="82">
        <v>0.36304307000000002</v>
      </c>
      <c r="D136" s="82">
        <v>0.29749435000000002</v>
      </c>
      <c r="E136" s="83">
        <v>6.5212645E-2</v>
      </c>
      <c r="F136" s="83">
        <v>1.1230093000000001</v>
      </c>
      <c r="G136" s="83">
        <v>0.20253952</v>
      </c>
      <c r="H136" s="83">
        <f t="shared" ref="H136:H169" si="4">AVERAGE(E136:G136)</f>
        <v>0.46358715499999997</v>
      </c>
      <c r="I136" s="82"/>
      <c r="J136" s="82">
        <v>0.62315949999999998</v>
      </c>
      <c r="K136" s="83">
        <v>-0.14387037999999999</v>
      </c>
      <c r="L136" s="83">
        <v>0.21684131000000001</v>
      </c>
      <c r="M136" s="83">
        <v>0.11192651000000001</v>
      </c>
      <c r="N136" s="83">
        <f t="shared" ref="N136:N169" si="5">AVERAGE(K136:M136)</f>
        <v>6.163248000000001E-2</v>
      </c>
      <c r="O136" s="71" t="s">
        <v>716</v>
      </c>
    </row>
    <row r="137" spans="1:15" s="57" customFormat="1" ht="12.75">
      <c r="A137" s="81" t="s">
        <v>958</v>
      </c>
      <c r="B137" s="81" t="s">
        <v>959</v>
      </c>
      <c r="C137" s="82"/>
      <c r="D137" s="82">
        <v>0.13017924</v>
      </c>
      <c r="E137" s="83">
        <v>0.34054285000000001</v>
      </c>
      <c r="F137" s="83">
        <v>0.63383036999999998</v>
      </c>
      <c r="G137" s="83">
        <v>0.12618061999999999</v>
      </c>
      <c r="H137" s="83">
        <f t="shared" si="4"/>
        <v>0.36685127999999995</v>
      </c>
      <c r="I137" s="82"/>
      <c r="J137" s="82">
        <v>6.5103223999999999E-3</v>
      </c>
      <c r="K137" s="83">
        <v>1.6665373000000001</v>
      </c>
      <c r="L137" s="83">
        <v>1.503951</v>
      </c>
      <c r="M137" s="83">
        <v>1.9782586</v>
      </c>
      <c r="N137" s="83">
        <f t="shared" si="5"/>
        <v>1.7162489666666667</v>
      </c>
      <c r="O137" s="71" t="s">
        <v>686</v>
      </c>
    </row>
    <row r="138" spans="1:15" s="57" customFormat="1" ht="12.75">
      <c r="A138" s="81" t="s">
        <v>960</v>
      </c>
      <c r="B138" s="81" t="s">
        <v>961</v>
      </c>
      <c r="C138" s="82">
        <v>6.2819384000000006E-2</v>
      </c>
      <c r="D138" s="82">
        <v>1.51498495E-2</v>
      </c>
      <c r="E138" s="83">
        <v>-0.71210945000000003</v>
      </c>
      <c r="F138" s="83">
        <v>-0.54272359999999997</v>
      </c>
      <c r="G138" s="83">
        <v>-0.47049415</v>
      </c>
      <c r="H138" s="83">
        <f t="shared" si="4"/>
        <v>-0.57510906666666661</v>
      </c>
      <c r="I138" s="82">
        <v>0.1198</v>
      </c>
      <c r="J138" s="82">
        <v>2.6897992999999999E-2</v>
      </c>
      <c r="K138" s="83">
        <v>-0.22948651</v>
      </c>
      <c r="L138" s="83">
        <v>-0.33336163000000002</v>
      </c>
      <c r="M138" s="83">
        <v>-0.41898059999999998</v>
      </c>
      <c r="N138" s="83">
        <f t="shared" si="5"/>
        <v>-0.32727624666666671</v>
      </c>
      <c r="O138" s="71" t="s">
        <v>686</v>
      </c>
    </row>
    <row r="139" spans="1:15" s="57" customFormat="1" ht="12.75">
      <c r="A139" s="81" t="s">
        <v>962</v>
      </c>
      <c r="B139" s="81" t="s">
        <v>963</v>
      </c>
      <c r="C139" s="82"/>
      <c r="D139" s="82"/>
      <c r="E139" s="83"/>
      <c r="F139" s="83"/>
      <c r="G139" s="83"/>
      <c r="H139" s="83"/>
      <c r="I139" s="82"/>
      <c r="J139" s="82"/>
      <c r="K139" s="83"/>
      <c r="L139" s="83"/>
      <c r="M139" s="83"/>
      <c r="N139" s="83"/>
      <c r="O139" s="71"/>
    </row>
    <row r="140" spans="1:15" s="57" customFormat="1" ht="12.75">
      <c r="A140" s="81" t="s">
        <v>964</v>
      </c>
      <c r="B140" s="81" t="s">
        <v>965</v>
      </c>
      <c r="C140" s="82"/>
      <c r="D140" s="82">
        <v>1.0354669E-3</v>
      </c>
      <c r="E140" s="83">
        <v>-0.72548394999999999</v>
      </c>
      <c r="F140" s="83">
        <v>-0.78775793000000005</v>
      </c>
      <c r="G140" s="83">
        <v>-0.80840266000000005</v>
      </c>
      <c r="H140" s="83">
        <f t="shared" si="4"/>
        <v>-0.77388151333333344</v>
      </c>
      <c r="I140" s="82">
        <v>8.4000000000000005E-2</v>
      </c>
      <c r="J140" s="82">
        <v>3.4905666999999999E-3</v>
      </c>
      <c r="K140" s="83">
        <v>-1.3896141</v>
      </c>
      <c r="L140" s="83">
        <v>-1.4274441</v>
      </c>
      <c r="M140" s="83">
        <v>-1.1743726999999999</v>
      </c>
      <c r="N140" s="83">
        <f t="shared" si="5"/>
        <v>-1.3304769666666667</v>
      </c>
      <c r="O140" s="71" t="s">
        <v>755</v>
      </c>
    </row>
    <row r="141" spans="1:15" s="57" customFormat="1" ht="12.75">
      <c r="A141" s="81" t="s">
        <v>966</v>
      </c>
      <c r="B141" s="81" t="s">
        <v>967</v>
      </c>
      <c r="C141" s="82">
        <v>6.6332730000000006E-2</v>
      </c>
      <c r="D141" s="82">
        <v>1.8095277E-2</v>
      </c>
      <c r="E141" s="83">
        <v>0.38491639999999999</v>
      </c>
      <c r="F141" s="83">
        <v>0.50260740000000004</v>
      </c>
      <c r="G141" s="83">
        <v>0.31524274000000002</v>
      </c>
      <c r="H141" s="83">
        <f t="shared" si="4"/>
        <v>0.40092218000000002</v>
      </c>
      <c r="I141" s="82">
        <v>0.14979999999999999</v>
      </c>
      <c r="J141" s="82">
        <v>6.153745E-2</v>
      </c>
      <c r="K141" s="83">
        <v>-0.62999152999999997</v>
      </c>
      <c r="L141" s="83">
        <v>-0.81987094999999999</v>
      </c>
      <c r="M141" s="83">
        <v>-0.30022051999999999</v>
      </c>
      <c r="N141" s="83">
        <f t="shared" si="5"/>
        <v>-0.58336100000000002</v>
      </c>
      <c r="O141" s="71" t="s">
        <v>705</v>
      </c>
    </row>
    <row r="142" spans="1:15" s="57" customFormat="1" ht="12.75">
      <c r="A142" s="81" t="s">
        <v>968</v>
      </c>
      <c r="B142" s="81" t="s">
        <v>969</v>
      </c>
      <c r="C142" s="82">
        <v>4.7081104999999998E-2</v>
      </c>
      <c r="D142" s="82">
        <v>4.4549300000000002E-3</v>
      </c>
      <c r="E142" s="83">
        <v>-0.34683039999999998</v>
      </c>
      <c r="F142" s="83">
        <v>-0.30347960000000002</v>
      </c>
      <c r="G142" s="83">
        <v>-0.27578875000000003</v>
      </c>
      <c r="H142" s="83">
        <f t="shared" si="4"/>
        <v>-0.30869958333333331</v>
      </c>
      <c r="I142" s="82">
        <v>9.9500000000000005E-2</v>
      </c>
      <c r="J142" s="82">
        <v>1.0239699999999999E-2</v>
      </c>
      <c r="K142" s="83">
        <v>-1.4956924</v>
      </c>
      <c r="L142" s="83">
        <v>-1.0542936000000001</v>
      </c>
      <c r="M142" s="83">
        <v>-1.2274456</v>
      </c>
      <c r="N142" s="83">
        <v>-1.2591438666666666</v>
      </c>
      <c r="O142" s="71" t="s">
        <v>126</v>
      </c>
    </row>
    <row r="143" spans="1:15" s="57" customFormat="1" ht="12.75">
      <c r="A143" s="81" t="s">
        <v>970</v>
      </c>
      <c r="B143" s="81" t="s">
        <v>971</v>
      </c>
      <c r="C143" s="82">
        <v>4.0361210000000002E-2</v>
      </c>
      <c r="D143" s="82">
        <v>1.1389999E-3</v>
      </c>
      <c r="E143" s="83">
        <v>2.0559509999999999</v>
      </c>
      <c r="F143" s="83">
        <v>2.2751684000000001</v>
      </c>
      <c r="G143" s="83">
        <v>2.0626058999999999</v>
      </c>
      <c r="H143" s="83">
        <f t="shared" si="4"/>
        <v>2.1312417666666668</v>
      </c>
      <c r="I143" s="82">
        <v>8.4000000000000005E-2</v>
      </c>
      <c r="J143" s="82">
        <v>3.4213303999999999E-3</v>
      </c>
      <c r="K143" s="83">
        <v>1.9120722000000001</v>
      </c>
      <c r="L143" s="83">
        <v>2.0892582000000002</v>
      </c>
      <c r="M143" s="83">
        <v>2.3393619999999999</v>
      </c>
      <c r="N143" s="83">
        <f t="shared" si="5"/>
        <v>2.1135641333333335</v>
      </c>
      <c r="O143" s="71" t="s">
        <v>683</v>
      </c>
    </row>
    <row r="144" spans="1:15" s="57" customFormat="1" ht="12.75">
      <c r="A144" s="81" t="s">
        <v>972</v>
      </c>
      <c r="B144" s="81" t="s">
        <v>973</v>
      </c>
      <c r="C144" s="82">
        <v>0.19386630999999999</v>
      </c>
      <c r="D144" s="82">
        <v>0.13208971999999999</v>
      </c>
      <c r="E144" s="83">
        <v>-1.3210306999999999</v>
      </c>
      <c r="F144" s="83">
        <v>-0.17460532000000001</v>
      </c>
      <c r="G144" s="83">
        <v>-1.1901832999999999</v>
      </c>
      <c r="H144" s="83">
        <f t="shared" si="4"/>
        <v>-0.8952731066666666</v>
      </c>
      <c r="I144" s="82">
        <v>9.6699999999999994E-2</v>
      </c>
      <c r="J144" s="82">
        <v>8.8304349999999993E-3</v>
      </c>
      <c r="K144" s="83">
        <v>-1.5026436999999999</v>
      </c>
      <c r="L144" s="83">
        <v>-1.7831775000000001</v>
      </c>
      <c r="M144" s="83">
        <v>-1.2852039</v>
      </c>
      <c r="N144" s="83">
        <f t="shared" si="5"/>
        <v>-1.5236750333333333</v>
      </c>
      <c r="O144" s="71" t="s">
        <v>678</v>
      </c>
    </row>
    <row r="145" spans="1:15" s="57" customFormat="1" ht="12.75">
      <c r="A145" s="81" t="s">
        <v>974</v>
      </c>
      <c r="B145" s="81" t="s">
        <v>975</v>
      </c>
      <c r="C145" s="82"/>
      <c r="D145" s="82">
        <v>0.61007946999999996</v>
      </c>
      <c r="E145" s="83">
        <v>-0.69269769999999997</v>
      </c>
      <c r="F145" s="83">
        <v>-0.32678829999999998</v>
      </c>
      <c r="G145" s="83">
        <v>0.42719745999999997</v>
      </c>
      <c r="H145" s="83">
        <f t="shared" si="4"/>
        <v>-0.19742951333333333</v>
      </c>
      <c r="I145" s="82"/>
      <c r="J145" s="82">
        <v>0.76120319999999997</v>
      </c>
      <c r="K145" s="83">
        <v>-0.41025971999999999</v>
      </c>
      <c r="L145" s="83">
        <v>0.35179546</v>
      </c>
      <c r="M145" s="83">
        <v>0.31777102000000002</v>
      </c>
      <c r="N145" s="83">
        <f t="shared" si="5"/>
        <v>8.6435586666666675E-2</v>
      </c>
      <c r="O145" s="71" t="s">
        <v>678</v>
      </c>
    </row>
    <row r="146" spans="1:15" s="57" customFormat="1" ht="12.75">
      <c r="A146" s="81" t="s">
        <v>976</v>
      </c>
      <c r="B146" s="81" t="s">
        <v>977</v>
      </c>
      <c r="C146" s="82"/>
      <c r="D146" s="82">
        <v>9.8769404000000005E-2</v>
      </c>
      <c r="E146" s="83">
        <v>-0.6427969</v>
      </c>
      <c r="F146" s="83">
        <v>-0.34883779999999998</v>
      </c>
      <c r="G146" s="83">
        <v>-1.1939439000000001</v>
      </c>
      <c r="H146" s="83">
        <f t="shared" si="4"/>
        <v>-0.72852620000000001</v>
      </c>
      <c r="I146" s="82"/>
      <c r="J146" s="82">
        <v>0.73353780000000002</v>
      </c>
      <c r="K146" s="83">
        <v>-0.13019185</v>
      </c>
      <c r="L146" s="83">
        <v>0.14039372</v>
      </c>
      <c r="M146" s="83">
        <v>-0.11275391</v>
      </c>
      <c r="N146" s="83">
        <f t="shared" si="5"/>
        <v>-3.4184013333333332E-2</v>
      </c>
      <c r="O146" s="71" t="s">
        <v>678</v>
      </c>
    </row>
    <row r="147" spans="1:15" s="57" customFormat="1" ht="12.75">
      <c r="A147" s="81" t="s">
        <v>978</v>
      </c>
      <c r="B147" s="81" t="s">
        <v>979</v>
      </c>
      <c r="C147" s="82"/>
      <c r="D147" s="82">
        <v>0.66020166999999996</v>
      </c>
      <c r="E147" s="83">
        <v>-0.70686800000000005</v>
      </c>
      <c r="F147" s="83">
        <v>-0.20337136</v>
      </c>
      <c r="G147" s="83">
        <v>0.41359347000000002</v>
      </c>
      <c r="H147" s="83">
        <f t="shared" si="4"/>
        <v>-0.16554863</v>
      </c>
      <c r="I147" s="82"/>
      <c r="J147" s="82">
        <v>1.26654245E-2</v>
      </c>
      <c r="K147" s="83">
        <v>-0.32021549999999999</v>
      </c>
      <c r="L147" s="83">
        <v>-0.46601587999999999</v>
      </c>
      <c r="M147" s="83">
        <v>-0.45626011</v>
      </c>
      <c r="N147" s="83">
        <f t="shared" si="5"/>
        <v>-0.41416382999999996</v>
      </c>
      <c r="O147" s="71" t="s">
        <v>678</v>
      </c>
    </row>
    <row r="148" spans="1:15" s="57" customFormat="1" ht="12.75">
      <c r="A148" s="81" t="s">
        <v>980</v>
      </c>
      <c r="B148" s="81" t="s">
        <v>981</v>
      </c>
      <c r="C148" s="82"/>
      <c r="D148" s="82"/>
      <c r="E148" s="83"/>
      <c r="F148" s="83"/>
      <c r="G148" s="83"/>
      <c r="H148" s="83"/>
      <c r="I148" s="82"/>
      <c r="J148" s="82"/>
      <c r="K148" s="83"/>
      <c r="L148" s="83"/>
      <c r="M148" s="83"/>
      <c r="N148" s="83"/>
      <c r="O148" s="71"/>
    </row>
    <row r="149" spans="1:15" s="57" customFormat="1" ht="12.75">
      <c r="A149" s="81" t="s">
        <v>982</v>
      </c>
      <c r="B149" s="81" t="s">
        <v>983</v>
      </c>
      <c r="C149" s="82">
        <v>0.14991449000000001</v>
      </c>
      <c r="D149" s="82">
        <v>9.1306650000000003E-2</v>
      </c>
      <c r="E149" s="83">
        <v>-0.36914409999999998</v>
      </c>
      <c r="F149" s="83">
        <v>-0.58605485999999996</v>
      </c>
      <c r="G149" s="83">
        <v>-0.16567699999999999</v>
      </c>
      <c r="H149" s="83">
        <f t="shared" si="4"/>
        <v>-0.37362531999999998</v>
      </c>
      <c r="I149" s="82">
        <v>0.1216</v>
      </c>
      <c r="J149" s="82">
        <v>3.0189909000000001E-2</v>
      </c>
      <c r="K149" s="83">
        <v>-0.85641089999999997</v>
      </c>
      <c r="L149" s="83">
        <v>-0.96644412999999996</v>
      </c>
      <c r="M149" s="83">
        <v>-0.50808144</v>
      </c>
      <c r="N149" s="83">
        <f t="shared" si="5"/>
        <v>-0.77697882333333335</v>
      </c>
      <c r="O149" s="71" t="s">
        <v>683</v>
      </c>
    </row>
    <row r="150" spans="1:15" s="57" customFormat="1" ht="12.75">
      <c r="A150" s="81" t="s">
        <v>984</v>
      </c>
      <c r="B150" s="81" t="s">
        <v>985</v>
      </c>
      <c r="C150" s="82">
        <v>6.0228280000000002E-2</v>
      </c>
      <c r="D150" s="82">
        <v>1.296575E-2</v>
      </c>
      <c r="E150" s="83">
        <v>-0.43564125999999997</v>
      </c>
      <c r="F150" s="83">
        <v>-0.58413212999999997</v>
      </c>
      <c r="G150" s="83">
        <v>-0.40785027000000001</v>
      </c>
      <c r="H150" s="83">
        <f t="shared" si="4"/>
        <v>-0.47587455333333328</v>
      </c>
      <c r="I150" s="82">
        <v>0.25700000000000001</v>
      </c>
      <c r="J150" s="82">
        <v>0.17161934000000001</v>
      </c>
      <c r="K150" s="83">
        <v>-0.99869149999999995</v>
      </c>
      <c r="L150" s="83">
        <v>-5.1371567E-2</v>
      </c>
      <c r="M150" s="83">
        <v>-1.2760715</v>
      </c>
      <c r="N150" s="83">
        <f t="shared" si="5"/>
        <v>-0.775378189</v>
      </c>
      <c r="O150" s="71" t="s">
        <v>856</v>
      </c>
    </row>
    <row r="151" spans="1:15" s="57" customFormat="1" ht="12.75">
      <c r="A151" s="81" t="s">
        <v>986</v>
      </c>
      <c r="B151" s="81" t="s">
        <v>987</v>
      </c>
      <c r="C151" s="82">
        <v>4.6837996999999999E-2</v>
      </c>
      <c r="D151" s="82">
        <v>4.2641945000000004E-3</v>
      </c>
      <c r="E151" s="83">
        <v>0.914794</v>
      </c>
      <c r="F151" s="83">
        <v>0.73098750000000001</v>
      </c>
      <c r="G151" s="83">
        <v>0.86407179999999995</v>
      </c>
      <c r="H151" s="83">
        <f t="shared" si="4"/>
        <v>0.83661776666666665</v>
      </c>
      <c r="I151" s="82">
        <v>0.57079999999999997</v>
      </c>
      <c r="J151" s="82">
        <v>0.49866062</v>
      </c>
      <c r="K151" s="83">
        <v>0.19752792</v>
      </c>
      <c r="L151" s="83">
        <v>-0.14918327000000001</v>
      </c>
      <c r="M151" s="83">
        <v>0.26924229999999999</v>
      </c>
      <c r="N151" s="83">
        <f t="shared" si="5"/>
        <v>0.10586231666666666</v>
      </c>
      <c r="O151" s="71" t="s">
        <v>686</v>
      </c>
    </row>
    <row r="152" spans="1:15" s="57" customFormat="1" ht="12.75">
      <c r="A152" s="81" t="s">
        <v>988</v>
      </c>
      <c r="B152" s="81" t="s">
        <v>989</v>
      </c>
      <c r="C152" s="82">
        <v>6.5803185E-2</v>
      </c>
      <c r="D152" s="82">
        <v>1.7544522999999999E-2</v>
      </c>
      <c r="E152" s="83">
        <v>-0.29229206000000002</v>
      </c>
      <c r="F152" s="83">
        <v>-0.1913223</v>
      </c>
      <c r="G152" s="83">
        <v>-0.20988432000000001</v>
      </c>
      <c r="H152" s="83">
        <f t="shared" si="4"/>
        <v>-0.23116622666666667</v>
      </c>
      <c r="I152" s="82">
        <v>9.2899999999999996E-2</v>
      </c>
      <c r="J152" s="82">
        <v>6.8548623999999999E-3</v>
      </c>
      <c r="K152" s="83">
        <v>-0.61274340000000005</v>
      </c>
      <c r="L152" s="83">
        <v>-0.81909834999999998</v>
      </c>
      <c r="M152" s="83">
        <v>-0.71552163000000002</v>
      </c>
      <c r="N152" s="83">
        <f t="shared" si="5"/>
        <v>-0.71578779333333331</v>
      </c>
      <c r="O152" s="71" t="s">
        <v>791</v>
      </c>
    </row>
    <row r="153" spans="1:15" s="57" customFormat="1" ht="12.75">
      <c r="A153" s="81" t="s">
        <v>990</v>
      </c>
      <c r="B153" s="81" t="s">
        <v>991</v>
      </c>
      <c r="C153" s="82">
        <v>0.46399770000000001</v>
      </c>
      <c r="D153" s="82">
        <v>0.39960175999999997</v>
      </c>
      <c r="E153" s="83">
        <v>-6.9418839999999996E-2</v>
      </c>
      <c r="F153" s="83">
        <v>4.5016710000000001E-2</v>
      </c>
      <c r="G153" s="83">
        <v>-0.22092633</v>
      </c>
      <c r="H153" s="83">
        <f t="shared" si="4"/>
        <v>-8.1776153333333337E-2</v>
      </c>
      <c r="I153" s="82">
        <v>8.4900000000000003E-2</v>
      </c>
      <c r="J153" s="82">
        <v>3.8234123000000001E-3</v>
      </c>
      <c r="K153" s="83">
        <v>-1.028721</v>
      </c>
      <c r="L153" s="83">
        <v>-1.1710224</v>
      </c>
      <c r="M153" s="83">
        <v>-1.276759</v>
      </c>
      <c r="N153" s="83">
        <f t="shared" si="5"/>
        <v>-1.1588341333333334</v>
      </c>
      <c r="O153" s="71" t="s">
        <v>788</v>
      </c>
    </row>
    <row r="154" spans="1:15" s="57" customFormat="1" ht="12.75">
      <c r="A154" s="81" t="s">
        <v>992</v>
      </c>
      <c r="B154" s="81" t="s">
        <v>993</v>
      </c>
      <c r="C154" s="82"/>
      <c r="D154" s="82">
        <v>0.63577300000000003</v>
      </c>
      <c r="E154" s="83">
        <v>-0.48752403</v>
      </c>
      <c r="F154" s="83">
        <v>-0.35971910000000001</v>
      </c>
      <c r="G154" s="83">
        <v>0.39199962999999999</v>
      </c>
      <c r="H154" s="83">
        <f t="shared" si="4"/>
        <v>-0.15174783333333336</v>
      </c>
      <c r="I154" s="82"/>
      <c r="J154" s="82">
        <v>0.28048774999999998</v>
      </c>
      <c r="K154" s="83">
        <v>0.31474835000000001</v>
      </c>
      <c r="L154" s="83">
        <v>2.6149353999999998</v>
      </c>
      <c r="M154" s="83">
        <v>0.38809611999999999</v>
      </c>
      <c r="N154" s="83">
        <f t="shared" si="5"/>
        <v>1.1059266233333334</v>
      </c>
      <c r="O154" s="71" t="s">
        <v>788</v>
      </c>
    </row>
    <row r="155" spans="1:15" s="57" customFormat="1" ht="12.75">
      <c r="A155" s="81" t="s">
        <v>994</v>
      </c>
      <c r="B155" s="81" t="s">
        <v>995</v>
      </c>
      <c r="C155" s="82">
        <v>0.18961749999999999</v>
      </c>
      <c r="D155" s="82">
        <v>0.12787651999999999</v>
      </c>
      <c r="E155" s="83">
        <v>4.0644575000000002E-2</v>
      </c>
      <c r="F155" s="83">
        <v>0.21775006999999999</v>
      </c>
      <c r="G155" s="83">
        <v>0.12824060000000001</v>
      </c>
      <c r="H155" s="83">
        <f t="shared" si="4"/>
        <v>0.128878415</v>
      </c>
      <c r="I155" s="82">
        <v>0.56100000000000005</v>
      </c>
      <c r="J155" s="82">
        <v>0.48795167</v>
      </c>
      <c r="K155" s="83">
        <v>0.10408584999999999</v>
      </c>
      <c r="L155" s="83">
        <v>-0.25029096000000001</v>
      </c>
      <c r="M155" s="83">
        <v>-0.11491772</v>
      </c>
      <c r="N155" s="83">
        <f t="shared" si="5"/>
        <v>-8.7040943333333343E-2</v>
      </c>
      <c r="O155" s="71" t="s">
        <v>788</v>
      </c>
    </row>
    <row r="156" spans="1:15" s="57" customFormat="1" ht="12.75">
      <c r="A156" s="81" t="s">
        <v>996</v>
      </c>
      <c r="B156" s="81" t="s">
        <v>997</v>
      </c>
      <c r="C156" s="82">
        <v>5.3897283999999997E-2</v>
      </c>
      <c r="D156" s="82">
        <v>8.5256280000000004E-3</v>
      </c>
      <c r="E156" s="83">
        <v>1.3936658</v>
      </c>
      <c r="F156" s="83">
        <v>1.9150575000000001</v>
      </c>
      <c r="G156" s="83">
        <v>1.5937656</v>
      </c>
      <c r="H156" s="83">
        <f t="shared" si="4"/>
        <v>1.6341629666666666</v>
      </c>
      <c r="I156" s="82">
        <v>0.16489999999999999</v>
      </c>
      <c r="J156" s="82">
        <v>7.7907080000000004E-2</v>
      </c>
      <c r="K156" s="83">
        <v>0.54932873999999998</v>
      </c>
      <c r="L156" s="83">
        <v>0.68752955999999998</v>
      </c>
      <c r="M156" s="83">
        <v>1.3881389</v>
      </c>
      <c r="N156" s="83">
        <f t="shared" si="5"/>
        <v>0.87499906666666671</v>
      </c>
      <c r="O156" s="71" t="s">
        <v>683</v>
      </c>
    </row>
    <row r="157" spans="1:15" s="57" customFormat="1" ht="12.75">
      <c r="A157" s="84" t="s">
        <v>2947</v>
      </c>
      <c r="B157" s="81"/>
      <c r="C157" s="82"/>
      <c r="D157" s="82"/>
      <c r="E157" s="83"/>
      <c r="F157" s="83"/>
      <c r="G157" s="83"/>
      <c r="H157" s="83"/>
      <c r="I157" s="82"/>
      <c r="J157" s="82"/>
      <c r="K157" s="83"/>
      <c r="L157" s="83"/>
      <c r="M157" s="83"/>
      <c r="N157" s="83"/>
      <c r="O157" s="71"/>
    </row>
    <row r="158" spans="1:15" s="57" customFormat="1" ht="12.75">
      <c r="A158" s="81" t="s">
        <v>998</v>
      </c>
      <c r="B158" s="81" t="s">
        <v>999</v>
      </c>
      <c r="C158" s="82">
        <v>5.4218624E-2</v>
      </c>
      <c r="D158" s="82">
        <v>8.8217969999999993E-3</v>
      </c>
      <c r="E158" s="83">
        <v>0.46191504999999999</v>
      </c>
      <c r="F158" s="83">
        <v>0.57265370000000004</v>
      </c>
      <c r="G158" s="83">
        <v>0.4188576</v>
      </c>
      <c r="H158" s="83">
        <f t="shared" si="4"/>
        <v>0.48447544999999997</v>
      </c>
      <c r="I158" s="82">
        <v>8.4000000000000005E-2</v>
      </c>
      <c r="J158" s="82">
        <v>3.3814270999999998E-3</v>
      </c>
      <c r="K158" s="83">
        <v>0.9422855</v>
      </c>
      <c r="L158" s="83">
        <v>0.9686671</v>
      </c>
      <c r="M158" s="83">
        <v>0.79914379999999996</v>
      </c>
      <c r="N158" s="83">
        <f t="shared" si="5"/>
        <v>0.90336546666666662</v>
      </c>
      <c r="O158" s="71" t="s">
        <v>1000</v>
      </c>
    </row>
    <row r="159" spans="1:15" s="57" customFormat="1" ht="12.75">
      <c r="A159" s="81" t="s">
        <v>1001</v>
      </c>
      <c r="B159" s="81" t="s">
        <v>1002</v>
      </c>
      <c r="C159" s="82">
        <v>0.11180282</v>
      </c>
      <c r="D159" s="82">
        <v>5.6519140000000002E-2</v>
      </c>
      <c r="E159" s="83">
        <v>0.51674940000000003</v>
      </c>
      <c r="F159" s="83">
        <v>0.82323170000000001</v>
      </c>
      <c r="G159" s="83">
        <v>0.34604254000000001</v>
      </c>
      <c r="H159" s="83">
        <f t="shared" si="4"/>
        <v>0.56200788000000002</v>
      </c>
      <c r="I159" s="82">
        <v>0.34989999999999999</v>
      </c>
      <c r="J159" s="82">
        <v>0.26723638</v>
      </c>
      <c r="K159" s="83">
        <v>0.63468784</v>
      </c>
      <c r="L159" s="83">
        <v>-7.9220739999999998E-2</v>
      </c>
      <c r="M159" s="83">
        <v>0.40616321999999999</v>
      </c>
      <c r="N159" s="83">
        <f t="shared" si="5"/>
        <v>0.32054344000000001</v>
      </c>
      <c r="O159" s="71" t="s">
        <v>1000</v>
      </c>
    </row>
    <row r="160" spans="1:15" s="57" customFormat="1" ht="12.75">
      <c r="A160" s="84" t="s">
        <v>2948</v>
      </c>
      <c r="B160" s="81"/>
      <c r="C160" s="82"/>
      <c r="D160" s="82"/>
      <c r="E160" s="83"/>
      <c r="F160" s="83"/>
      <c r="G160" s="83"/>
      <c r="H160" s="83"/>
      <c r="I160" s="82"/>
      <c r="J160" s="82"/>
      <c r="K160" s="83"/>
      <c r="L160" s="83"/>
      <c r="M160" s="83"/>
      <c r="N160" s="83"/>
      <c r="O160" s="71"/>
    </row>
    <row r="161" spans="1:15" s="57" customFormat="1" ht="12.75">
      <c r="A161" s="81" t="s">
        <v>1003</v>
      </c>
      <c r="B161" s="81" t="s">
        <v>1004</v>
      </c>
      <c r="C161" s="82">
        <v>0.55708349999999995</v>
      </c>
      <c r="D161" s="82">
        <v>0.49696973</v>
      </c>
      <c r="E161" s="83">
        <v>4.0396754E-2</v>
      </c>
      <c r="F161" s="83">
        <v>2.8085638E-2</v>
      </c>
      <c r="G161" s="83">
        <v>-0.54694896999999998</v>
      </c>
      <c r="H161" s="83">
        <f t="shared" si="4"/>
        <v>-0.15948885933333332</v>
      </c>
      <c r="I161" s="82">
        <v>0.109</v>
      </c>
      <c r="J161" s="82">
        <v>1.7328237999999999E-2</v>
      </c>
      <c r="K161" s="83">
        <v>-0.66320794999999999</v>
      </c>
      <c r="L161" s="83">
        <v>-0.75163519999999995</v>
      </c>
      <c r="M161" s="83">
        <v>-0.46822449999999999</v>
      </c>
      <c r="N161" s="83">
        <f t="shared" si="5"/>
        <v>-0.62768921666666666</v>
      </c>
      <c r="O161" s="71" t="s">
        <v>126</v>
      </c>
    </row>
    <row r="162" spans="1:15" s="57" customFormat="1" ht="25.5">
      <c r="A162" s="81" t="s">
        <v>1005</v>
      </c>
      <c r="B162" s="81" t="s">
        <v>1006</v>
      </c>
      <c r="C162" s="82">
        <v>4.0399989999999997E-2</v>
      </c>
      <c r="D162" s="82">
        <v>1.5245426E-3</v>
      </c>
      <c r="E162" s="83">
        <v>-1.0861379</v>
      </c>
      <c r="F162" s="83">
        <v>-1.1445308000000001</v>
      </c>
      <c r="G162" s="83">
        <v>-0.99963000000000002</v>
      </c>
      <c r="H162" s="83">
        <f t="shared" si="4"/>
        <v>-1.0767662333333332</v>
      </c>
      <c r="I162" s="82">
        <v>0.1323</v>
      </c>
      <c r="J162" s="82">
        <v>4.1294127999999999E-2</v>
      </c>
      <c r="K162" s="83">
        <v>-0.75015264999999998</v>
      </c>
      <c r="L162" s="83">
        <v>-0.52089226</v>
      </c>
      <c r="M162" s="83">
        <v>-1.0890169999999999</v>
      </c>
      <c r="N162" s="83">
        <f t="shared" si="5"/>
        <v>-0.78668730333333325</v>
      </c>
      <c r="O162" s="71" t="s">
        <v>1007</v>
      </c>
    </row>
    <row r="163" spans="1:15" s="57" customFormat="1" ht="25.5">
      <c r="A163" s="81" t="s">
        <v>1008</v>
      </c>
      <c r="B163" s="81" t="s">
        <v>1009</v>
      </c>
      <c r="C163" s="82">
        <v>5.4064803000000002E-2</v>
      </c>
      <c r="D163" s="82">
        <v>8.6607309999999996E-3</v>
      </c>
      <c r="E163" s="83">
        <v>-0.94703864999999998</v>
      </c>
      <c r="F163" s="83">
        <v>-0.69053226999999995</v>
      </c>
      <c r="G163" s="83">
        <v>-0.90456820000000004</v>
      </c>
      <c r="H163" s="83">
        <f t="shared" si="4"/>
        <v>-0.84737970666666662</v>
      </c>
      <c r="I163" s="82">
        <v>0.1164</v>
      </c>
      <c r="J163" s="82">
        <v>2.3512201E-2</v>
      </c>
      <c r="K163" s="83">
        <v>-1.1825075</v>
      </c>
      <c r="L163" s="83">
        <v>-0.84373370000000003</v>
      </c>
      <c r="M163" s="83">
        <v>-0.70398044999999998</v>
      </c>
      <c r="N163" s="83">
        <f t="shared" si="5"/>
        <v>-0.91007388333333339</v>
      </c>
      <c r="O163" s="71" t="s">
        <v>1007</v>
      </c>
    </row>
    <row r="164" spans="1:15" s="57" customFormat="1" ht="25.5">
      <c r="A164" s="81" t="s">
        <v>1010</v>
      </c>
      <c r="B164" s="81" t="s">
        <v>1011</v>
      </c>
      <c r="C164" s="82"/>
      <c r="D164" s="82">
        <v>0.10325028999999999</v>
      </c>
      <c r="E164" s="83">
        <v>-0.70165730000000004</v>
      </c>
      <c r="F164" s="83">
        <v>-0.45143357000000001</v>
      </c>
      <c r="G164" s="83">
        <v>-1.4635305000000001</v>
      </c>
      <c r="H164" s="83">
        <f t="shared" si="4"/>
        <v>-0.87220712333333328</v>
      </c>
      <c r="I164" s="82"/>
      <c r="J164" s="82">
        <v>0.62587040000000005</v>
      </c>
      <c r="K164" s="83">
        <v>-0.10866981000000001</v>
      </c>
      <c r="L164" s="83">
        <v>0.23757992999999999</v>
      </c>
      <c r="M164" s="83">
        <v>4.2623426999999998E-2</v>
      </c>
      <c r="N164" s="83">
        <f t="shared" si="5"/>
        <v>5.7177848999999996E-2</v>
      </c>
      <c r="O164" s="71" t="s">
        <v>1007</v>
      </c>
    </row>
    <row r="165" spans="1:15" s="57" customFormat="1" ht="25.5">
      <c r="A165" s="81" t="s">
        <v>1012</v>
      </c>
      <c r="B165" s="81" t="s">
        <v>1013</v>
      </c>
      <c r="C165" s="82"/>
      <c r="D165" s="82">
        <v>0.68404350000000003</v>
      </c>
      <c r="E165" s="83">
        <v>-0.65901023000000003</v>
      </c>
      <c r="F165" s="83">
        <v>-0.29258102000000002</v>
      </c>
      <c r="G165" s="83">
        <v>0.47812896999999999</v>
      </c>
      <c r="H165" s="83">
        <f t="shared" si="4"/>
        <v>-0.15782076000000003</v>
      </c>
      <c r="I165" s="82"/>
      <c r="J165" s="82">
        <v>8.0460169999999998E-2</v>
      </c>
      <c r="K165" s="83">
        <v>-0.4415307</v>
      </c>
      <c r="L165" s="83">
        <v>-0.19766930999999999</v>
      </c>
      <c r="M165" s="83">
        <v>-0.64531210000000006</v>
      </c>
      <c r="N165" s="83">
        <f t="shared" si="5"/>
        <v>-0.42817070333333335</v>
      </c>
      <c r="O165" s="71" t="s">
        <v>1007</v>
      </c>
    </row>
    <row r="166" spans="1:15" s="57" customFormat="1" ht="12.75">
      <c r="A166" s="81" t="s">
        <v>1014</v>
      </c>
      <c r="B166" s="81" t="s">
        <v>1015</v>
      </c>
      <c r="C166" s="82">
        <v>5.6157055999999997E-2</v>
      </c>
      <c r="D166" s="82">
        <v>1.0207987999999999E-2</v>
      </c>
      <c r="E166" s="83">
        <v>-0.34187265999999999</v>
      </c>
      <c r="F166" s="83">
        <v>-0.47510720000000001</v>
      </c>
      <c r="G166" s="83">
        <v>-0.37190104000000002</v>
      </c>
      <c r="H166" s="83">
        <f t="shared" si="4"/>
        <v>-0.39629363333333334</v>
      </c>
      <c r="I166" s="82">
        <v>0.129</v>
      </c>
      <c r="J166" s="82">
        <v>3.7469990000000002E-2</v>
      </c>
      <c r="K166" s="83">
        <v>-0.71030610000000005</v>
      </c>
      <c r="L166" s="83">
        <v>-0.66026114999999996</v>
      </c>
      <c r="M166" s="83">
        <v>-0.34606355</v>
      </c>
      <c r="N166" s="83">
        <f t="shared" si="5"/>
        <v>-0.57221026666666674</v>
      </c>
      <c r="O166" s="71" t="s">
        <v>163</v>
      </c>
    </row>
    <row r="167" spans="1:15" s="57" customFormat="1" ht="12.75">
      <c r="A167" s="81" t="s">
        <v>1016</v>
      </c>
      <c r="B167" s="81" t="s">
        <v>1017</v>
      </c>
      <c r="C167" s="82"/>
      <c r="D167" s="82"/>
      <c r="E167" s="83"/>
      <c r="F167" s="83"/>
      <c r="G167" s="83"/>
      <c r="H167" s="83"/>
      <c r="I167" s="82"/>
      <c r="J167" s="82"/>
      <c r="K167" s="83"/>
      <c r="L167" s="83"/>
      <c r="M167" s="83"/>
      <c r="N167" s="83"/>
      <c r="O167" s="71"/>
    </row>
    <row r="168" spans="1:15" s="57" customFormat="1" ht="12.75">
      <c r="A168" s="81" t="s">
        <v>1018</v>
      </c>
      <c r="B168" s="81" t="s">
        <v>1019</v>
      </c>
      <c r="C168" s="82"/>
      <c r="D168" s="82">
        <v>0.13361076999999999</v>
      </c>
      <c r="E168" s="83">
        <v>-0.63948643000000005</v>
      </c>
      <c r="F168" s="83">
        <v>-0.35785916000000001</v>
      </c>
      <c r="G168" s="83">
        <v>-0.11602471</v>
      </c>
      <c r="H168" s="83">
        <f t="shared" si="4"/>
        <v>-0.37112343333333336</v>
      </c>
      <c r="I168" s="82"/>
      <c r="J168" s="82">
        <v>0.38219093999999998</v>
      </c>
      <c r="K168" s="83">
        <v>1.0302734</v>
      </c>
      <c r="L168" s="83">
        <v>7.722337E-2</v>
      </c>
      <c r="M168" s="83">
        <v>-1.9307648E-3</v>
      </c>
      <c r="N168" s="83">
        <f t="shared" si="5"/>
        <v>0.36852200173333333</v>
      </c>
      <c r="O168" s="71" t="s">
        <v>163</v>
      </c>
    </row>
    <row r="169" spans="1:15" s="57" customFormat="1" ht="25.5">
      <c r="A169" s="81" t="s">
        <v>1020</v>
      </c>
      <c r="B169" s="81" t="s">
        <v>1021</v>
      </c>
      <c r="C169" s="82"/>
      <c r="D169" s="82">
        <v>0.55501186999999996</v>
      </c>
      <c r="E169" s="83">
        <v>-0.64992636000000004</v>
      </c>
      <c r="F169" s="83">
        <v>-0.38878673000000002</v>
      </c>
      <c r="G169" s="83">
        <v>0.38418966999999998</v>
      </c>
      <c r="H169" s="83">
        <f t="shared" si="4"/>
        <v>-0.21817447333333337</v>
      </c>
      <c r="I169" s="82"/>
      <c r="J169" s="82">
        <v>0.82223964000000005</v>
      </c>
      <c r="K169" s="83">
        <v>-0.24688631</v>
      </c>
      <c r="L169" s="83">
        <v>-0.16216323999999999</v>
      </c>
      <c r="M169" s="83">
        <v>0.28308309999999998</v>
      </c>
      <c r="N169" s="83">
        <f t="shared" si="5"/>
        <v>-4.1988816666666672E-2</v>
      </c>
      <c r="O169" s="71" t="s">
        <v>1007</v>
      </c>
    </row>
    <row r="170" spans="1:15" s="57" customFormat="1" ht="12.75">
      <c r="A170" s="84" t="s">
        <v>2949</v>
      </c>
      <c r="B170" s="81"/>
      <c r="C170" s="82"/>
      <c r="D170" s="82"/>
      <c r="E170" s="83"/>
      <c r="F170" s="83"/>
      <c r="G170" s="83"/>
      <c r="H170" s="83"/>
      <c r="I170" s="82"/>
      <c r="J170" s="82"/>
      <c r="K170" s="83"/>
      <c r="L170" s="83"/>
      <c r="M170" s="83"/>
      <c r="N170" s="83"/>
      <c r="O170" s="71"/>
    </row>
    <row r="171" spans="1:15" s="57" customFormat="1" ht="12.75">
      <c r="A171" s="81" t="s">
        <v>1022</v>
      </c>
      <c r="B171" s="81" t="s">
        <v>1023</v>
      </c>
      <c r="C171" s="82"/>
      <c r="D171" s="82">
        <v>0.55955136000000005</v>
      </c>
      <c r="E171" s="83">
        <v>-0.70677319999999999</v>
      </c>
      <c r="F171" s="83">
        <v>-0.40059867999999998</v>
      </c>
      <c r="G171" s="83">
        <v>0.41234165</v>
      </c>
      <c r="H171" s="83">
        <f t="shared" ref="H171:H233" si="6">AVERAGE(E171:G171)</f>
        <v>-0.23167674333333335</v>
      </c>
      <c r="I171" s="82"/>
      <c r="J171" s="82">
        <v>7.1219850000000001E-2</v>
      </c>
      <c r="K171" s="83">
        <v>-0.76951020000000003</v>
      </c>
      <c r="L171" s="83">
        <v>-0.92078084000000004</v>
      </c>
      <c r="M171" s="83">
        <v>-0.2992515</v>
      </c>
      <c r="N171" s="83">
        <f t="shared" ref="N171:N233" si="7">AVERAGE(K171:M171)</f>
        <v>-0.66318084666666666</v>
      </c>
      <c r="O171" s="71" t="s">
        <v>1024</v>
      </c>
    </row>
    <row r="172" spans="1:15" s="57" customFormat="1" ht="12.75">
      <c r="A172" s="81" t="s">
        <v>1025</v>
      </c>
      <c r="B172" s="81" t="s">
        <v>1026</v>
      </c>
      <c r="C172" s="82">
        <v>8.4590639999999995E-2</v>
      </c>
      <c r="D172" s="82">
        <v>3.3161233999999998E-2</v>
      </c>
      <c r="E172" s="83">
        <v>0.26890930000000002</v>
      </c>
      <c r="F172" s="83">
        <v>0.52020160000000004</v>
      </c>
      <c r="G172" s="83">
        <v>0.49568172999999999</v>
      </c>
      <c r="H172" s="83">
        <f t="shared" si="6"/>
        <v>0.42826421000000003</v>
      </c>
      <c r="I172" s="82">
        <v>0.47420000000000001</v>
      </c>
      <c r="J172" s="82">
        <v>0.39567020000000003</v>
      </c>
      <c r="K172" s="83">
        <v>0.10714617999999999</v>
      </c>
      <c r="L172" s="83">
        <v>-1.5352252E-2</v>
      </c>
      <c r="M172" s="83">
        <v>2.4331967999999999E-2</v>
      </c>
      <c r="N172" s="83">
        <f t="shared" si="7"/>
        <v>3.8708632E-2</v>
      </c>
      <c r="O172" s="71" t="s">
        <v>1027</v>
      </c>
    </row>
    <row r="173" spans="1:15" s="57" customFormat="1" ht="12.75">
      <c r="A173" s="81" t="s">
        <v>1028</v>
      </c>
      <c r="B173" s="81" t="s">
        <v>1029</v>
      </c>
      <c r="C173" s="82">
        <v>0.21050440000000001</v>
      </c>
      <c r="D173" s="82">
        <v>0.14807191</v>
      </c>
      <c r="E173" s="83">
        <v>0.18101785000000001</v>
      </c>
      <c r="F173" s="83">
        <v>0.83439929999999995</v>
      </c>
      <c r="G173" s="83">
        <v>0.34147077999999997</v>
      </c>
      <c r="H173" s="83">
        <f t="shared" si="6"/>
        <v>0.45229597666666671</v>
      </c>
      <c r="I173" s="82">
        <v>0.38679999999999998</v>
      </c>
      <c r="J173" s="82">
        <v>0.30466008</v>
      </c>
      <c r="K173" s="83">
        <v>0.52257260000000005</v>
      </c>
      <c r="L173" s="83">
        <v>3.523254E-2</v>
      </c>
      <c r="M173" s="83">
        <v>8.0375639999999998E-2</v>
      </c>
      <c r="N173" s="83">
        <f t="shared" si="7"/>
        <v>0.21272692666666668</v>
      </c>
      <c r="O173" s="71" t="s">
        <v>126</v>
      </c>
    </row>
    <row r="174" spans="1:15" s="57" customFormat="1" ht="12.75">
      <c r="A174" s="81" t="s">
        <v>1030</v>
      </c>
      <c r="B174" s="81" t="s">
        <v>1031</v>
      </c>
      <c r="C174" s="82">
        <v>9.4184229999999994E-2</v>
      </c>
      <c r="D174" s="82">
        <v>4.0696929999999999E-2</v>
      </c>
      <c r="E174" s="83">
        <v>2.2392799999999999</v>
      </c>
      <c r="F174" s="83">
        <v>1.0347838</v>
      </c>
      <c r="G174" s="83">
        <v>1.7938107999999999</v>
      </c>
      <c r="H174" s="83">
        <f t="shared" si="6"/>
        <v>1.6892915333333332</v>
      </c>
      <c r="I174" s="82">
        <v>0.68100000000000005</v>
      </c>
      <c r="J174" s="82">
        <v>0.61900926000000001</v>
      </c>
      <c r="K174" s="83">
        <v>-0.10396866</v>
      </c>
      <c r="L174" s="83">
        <v>-0.29454037999999999</v>
      </c>
      <c r="M174" s="83">
        <v>1.2465010000000001</v>
      </c>
      <c r="N174" s="83">
        <f t="shared" si="7"/>
        <v>0.2826639866666667</v>
      </c>
      <c r="O174" s="71" t="s">
        <v>1032</v>
      </c>
    </row>
    <row r="175" spans="1:15" s="57" customFormat="1" ht="12.75">
      <c r="A175" s="81" t="s">
        <v>1033</v>
      </c>
      <c r="B175" s="81" t="s">
        <v>1034</v>
      </c>
      <c r="C175" s="82"/>
      <c r="D175" s="82">
        <v>0.54460580000000003</v>
      </c>
      <c r="E175" s="83">
        <v>-0.7021191</v>
      </c>
      <c r="F175" s="83">
        <v>-0.41644110000000001</v>
      </c>
      <c r="G175" s="83">
        <v>0.40113014000000002</v>
      </c>
      <c r="H175" s="83">
        <f t="shared" si="6"/>
        <v>-0.23914335333333336</v>
      </c>
      <c r="I175" s="82"/>
      <c r="J175" s="82">
        <v>0.11625307</v>
      </c>
      <c r="K175" s="83">
        <v>-0.36416712000000001</v>
      </c>
      <c r="L175" s="83">
        <v>-6.6512210000000002E-2</v>
      </c>
      <c r="M175" s="83">
        <v>-0.27751386</v>
      </c>
      <c r="N175" s="83">
        <f t="shared" si="7"/>
        <v>-0.23606439666666668</v>
      </c>
      <c r="O175" s="71" t="s">
        <v>1024</v>
      </c>
    </row>
    <row r="176" spans="1:15" s="57" customFormat="1" ht="12.75">
      <c r="A176" s="81" t="s">
        <v>1035</v>
      </c>
      <c r="B176" s="81" t="s">
        <v>1036</v>
      </c>
      <c r="C176" s="82"/>
      <c r="D176" s="82">
        <v>0.76679575</v>
      </c>
      <c r="E176" s="83">
        <v>-0.69561386000000003</v>
      </c>
      <c r="F176" s="83">
        <v>0.43133858000000003</v>
      </c>
      <c r="G176" s="83">
        <v>-6.7452713999999997E-2</v>
      </c>
      <c r="H176" s="83">
        <f t="shared" si="6"/>
        <v>-0.11057599799999999</v>
      </c>
      <c r="I176" s="82"/>
      <c r="J176" s="82">
        <v>0.51239319999999999</v>
      </c>
      <c r="K176" s="83">
        <v>8.942841E-3</v>
      </c>
      <c r="L176" s="83">
        <v>-0.11606087</v>
      </c>
      <c r="M176" s="83">
        <v>0.73865663999999998</v>
      </c>
      <c r="N176" s="83">
        <f t="shared" si="7"/>
        <v>0.21051287033333332</v>
      </c>
      <c r="O176" s="71" t="s">
        <v>1024</v>
      </c>
    </row>
    <row r="177" spans="1:15" s="57" customFormat="1" ht="12.75">
      <c r="A177" s="81" t="s">
        <v>1037</v>
      </c>
      <c r="B177" s="81" t="s">
        <v>1038</v>
      </c>
      <c r="C177" s="82">
        <v>0.27037697999999999</v>
      </c>
      <c r="D177" s="82">
        <v>0.20563034999999999</v>
      </c>
      <c r="E177" s="83">
        <v>-2.2229216999999999E-2</v>
      </c>
      <c r="F177" s="83">
        <v>0.41513620000000001</v>
      </c>
      <c r="G177" s="83">
        <v>0.44761473000000002</v>
      </c>
      <c r="H177" s="83">
        <f t="shared" si="6"/>
        <v>0.28017390433333333</v>
      </c>
      <c r="I177" s="82">
        <v>0.1396</v>
      </c>
      <c r="J177" s="82">
        <v>4.9029436000000003E-2</v>
      </c>
      <c r="K177" s="83">
        <v>-1.2673569</v>
      </c>
      <c r="L177" s="83">
        <v>-1.3963078</v>
      </c>
      <c r="M177" s="83">
        <v>-0.59159565000000003</v>
      </c>
      <c r="N177" s="83">
        <f t="shared" si="7"/>
        <v>-1.0850867833333333</v>
      </c>
      <c r="O177" s="71" t="s">
        <v>1024</v>
      </c>
    </row>
    <row r="178" spans="1:15" s="57" customFormat="1" ht="12.75">
      <c r="A178" s="81" t="s">
        <v>1039</v>
      </c>
      <c r="B178" s="81" t="s">
        <v>1040</v>
      </c>
      <c r="C178" s="82">
        <v>0.70786009999999999</v>
      </c>
      <c r="D178" s="82">
        <v>0.65921059999999998</v>
      </c>
      <c r="E178" s="83">
        <v>-1.1075363</v>
      </c>
      <c r="F178" s="83">
        <v>0.19677874000000001</v>
      </c>
      <c r="G178" s="83">
        <v>0.23271939</v>
      </c>
      <c r="H178" s="83">
        <f t="shared" si="6"/>
        <v>-0.22601272333333333</v>
      </c>
      <c r="I178" s="82">
        <v>0.1056</v>
      </c>
      <c r="J178" s="82">
        <v>1.4575454E-2</v>
      </c>
      <c r="K178" s="83">
        <v>-1.3986645</v>
      </c>
      <c r="L178" s="83">
        <v>-1.9079102999999999</v>
      </c>
      <c r="M178" s="83">
        <v>-1.3037080999999999</v>
      </c>
      <c r="N178" s="83">
        <f t="shared" si="7"/>
        <v>-1.5367609666666666</v>
      </c>
      <c r="O178" s="71" t="s">
        <v>1024</v>
      </c>
    </row>
    <row r="179" spans="1:15" s="57" customFormat="1" ht="12.75">
      <c r="A179" s="81" t="s">
        <v>1041</v>
      </c>
      <c r="B179" s="81" t="s">
        <v>1042</v>
      </c>
      <c r="C179" s="82"/>
      <c r="D179" s="82"/>
      <c r="E179" s="83"/>
      <c r="F179" s="83"/>
      <c r="G179" s="83"/>
      <c r="H179" s="83"/>
      <c r="I179" s="82"/>
      <c r="J179" s="82"/>
      <c r="K179" s="83"/>
      <c r="L179" s="83"/>
      <c r="M179" s="83"/>
      <c r="N179" s="83"/>
      <c r="O179" s="71"/>
    </row>
    <row r="180" spans="1:15" s="57" customFormat="1" ht="12.75">
      <c r="A180" s="81" t="s">
        <v>1043</v>
      </c>
      <c r="B180" s="81" t="s">
        <v>1044</v>
      </c>
      <c r="C180" s="82">
        <v>8.7522199999999994E-2</v>
      </c>
      <c r="D180" s="82">
        <v>3.5315239999999998E-2</v>
      </c>
      <c r="E180" s="83">
        <v>0.12114093500000001</v>
      </c>
      <c r="F180" s="83">
        <v>0.24531753000000001</v>
      </c>
      <c r="G180" s="83">
        <v>0.19266711</v>
      </c>
      <c r="H180" s="83">
        <f t="shared" si="6"/>
        <v>0.18637519166666669</v>
      </c>
      <c r="I180" s="82"/>
      <c r="J180" s="82">
        <v>0.82917136000000002</v>
      </c>
      <c r="K180" s="83">
        <v>1.0283138999999999</v>
      </c>
      <c r="L180" s="83">
        <v>-0.21748732000000001</v>
      </c>
      <c r="M180" s="83">
        <v>-0.47014066999999998</v>
      </c>
      <c r="N180" s="83">
        <f t="shared" si="7"/>
        <v>0.11356196999999996</v>
      </c>
      <c r="O180" s="71" t="s">
        <v>1024</v>
      </c>
    </row>
    <row r="181" spans="1:15" s="57" customFormat="1" ht="12.75">
      <c r="A181" s="81" t="s">
        <v>1045</v>
      </c>
      <c r="B181" s="81" t="s">
        <v>1046</v>
      </c>
      <c r="C181" s="82">
        <v>0.13647701000000001</v>
      </c>
      <c r="D181" s="82">
        <v>7.8741640000000002E-2</v>
      </c>
      <c r="E181" s="83">
        <v>-1.8206043000000001</v>
      </c>
      <c r="F181" s="83">
        <v>-0.75067675</v>
      </c>
      <c r="G181" s="83">
        <v>-2.4725747</v>
      </c>
      <c r="H181" s="83">
        <f t="shared" si="6"/>
        <v>-1.6812852500000002</v>
      </c>
      <c r="I181" s="82"/>
      <c r="J181" s="82">
        <v>4.3813113000000001E-2</v>
      </c>
      <c r="K181" s="83">
        <v>-2.2815363</v>
      </c>
      <c r="L181" s="83">
        <v>-2.9280461999999998</v>
      </c>
      <c r="M181" s="83">
        <v>-1.3092942000000001</v>
      </c>
      <c r="N181" s="83">
        <f t="shared" si="7"/>
        <v>-2.1729588999999998</v>
      </c>
      <c r="O181" s="71" t="s">
        <v>163</v>
      </c>
    </row>
    <row r="182" spans="1:15" s="57" customFormat="1" ht="12.75">
      <c r="A182" s="81" t="s">
        <v>1047</v>
      </c>
      <c r="B182" s="81" t="s">
        <v>1048</v>
      </c>
      <c r="C182" s="82"/>
      <c r="D182" s="82">
        <v>0.57252789999999998</v>
      </c>
      <c r="E182" s="83">
        <v>-0.71474325999999999</v>
      </c>
      <c r="F182" s="83">
        <v>-0.39427283000000002</v>
      </c>
      <c r="G182" s="83">
        <v>0.42695907</v>
      </c>
      <c r="H182" s="83">
        <f t="shared" si="6"/>
        <v>-0.22735233999999996</v>
      </c>
      <c r="I182" s="82"/>
      <c r="J182" s="82">
        <v>0.68156470000000002</v>
      </c>
      <c r="K182" s="83">
        <v>-0.35196843999999999</v>
      </c>
      <c r="L182" s="83">
        <v>-0.12856678999999999</v>
      </c>
      <c r="M182" s="83">
        <v>0.23622301000000001</v>
      </c>
      <c r="N182" s="83">
        <f t="shared" si="7"/>
        <v>-8.1437406666666656E-2</v>
      </c>
      <c r="O182" s="71" t="s">
        <v>1024</v>
      </c>
    </row>
    <row r="183" spans="1:15" s="57" customFormat="1" ht="12.75">
      <c r="A183" s="81" t="s">
        <v>1049</v>
      </c>
      <c r="B183" s="81" t="s">
        <v>1050</v>
      </c>
      <c r="C183" s="82"/>
      <c r="D183" s="82">
        <v>0.802755</v>
      </c>
      <c r="E183" s="83">
        <v>-0.64107776000000005</v>
      </c>
      <c r="F183" s="83">
        <v>-0.35787269999999999</v>
      </c>
      <c r="G183" s="83">
        <v>1.6005441</v>
      </c>
      <c r="H183" s="83">
        <f t="shared" si="6"/>
        <v>0.20053121333333332</v>
      </c>
      <c r="I183" s="82"/>
      <c r="J183" s="82">
        <v>0.14727756</v>
      </c>
      <c r="K183" s="83">
        <v>-0.54816973000000002</v>
      </c>
      <c r="L183" s="83">
        <v>-1.6720697</v>
      </c>
      <c r="M183" s="83">
        <v>-0.46963655999999998</v>
      </c>
      <c r="N183" s="83">
        <f t="shared" si="7"/>
        <v>-0.89662533</v>
      </c>
      <c r="O183" s="71" t="s">
        <v>1024</v>
      </c>
    </row>
    <row r="184" spans="1:15" s="57" customFormat="1" ht="12.75">
      <c r="A184" s="81" t="s">
        <v>1051</v>
      </c>
      <c r="B184" s="81" t="s">
        <v>1052</v>
      </c>
      <c r="C184" s="82">
        <v>0.25669244000000002</v>
      </c>
      <c r="D184" s="82">
        <v>0.19231634</v>
      </c>
      <c r="E184" s="83">
        <v>0.24590866</v>
      </c>
      <c r="F184" s="83">
        <v>-5.1808089999999998E-3</v>
      </c>
      <c r="G184" s="83">
        <v>0.24120854999999999</v>
      </c>
      <c r="H184" s="83">
        <f t="shared" si="6"/>
        <v>0.16064546700000001</v>
      </c>
      <c r="I184" s="82"/>
      <c r="J184" s="82">
        <v>2.2141919999999999E-2</v>
      </c>
      <c r="K184" s="83">
        <v>-1.2156944000000001</v>
      </c>
      <c r="L184" s="83">
        <v>-1.4187110000000001</v>
      </c>
      <c r="M184" s="83">
        <v>-0.82423407000000004</v>
      </c>
      <c r="N184" s="83">
        <f t="shared" si="7"/>
        <v>-1.1528798233333335</v>
      </c>
      <c r="O184" s="71" t="s">
        <v>126</v>
      </c>
    </row>
    <row r="185" spans="1:15" s="57" customFormat="1" ht="12.75">
      <c r="A185" s="81" t="s">
        <v>1053</v>
      </c>
      <c r="B185" s="81" t="s">
        <v>1054</v>
      </c>
      <c r="C185" s="82">
        <v>7.5800909999999999E-2</v>
      </c>
      <c r="D185" s="82">
        <v>2.5604078999999998E-2</v>
      </c>
      <c r="E185" s="83">
        <v>-0.45524964000000001</v>
      </c>
      <c r="F185" s="83">
        <v>-0.39812475000000003</v>
      </c>
      <c r="G185" s="83">
        <v>-0.67032665000000002</v>
      </c>
      <c r="H185" s="83">
        <f t="shared" si="6"/>
        <v>-0.50790034666666672</v>
      </c>
      <c r="I185" s="82">
        <v>0.12529999999999999</v>
      </c>
      <c r="J185" s="82">
        <v>3.3375660000000001E-2</v>
      </c>
      <c r="K185" s="83">
        <v>-0.34045314999999998</v>
      </c>
      <c r="L185" s="83">
        <v>-0.51476670000000002</v>
      </c>
      <c r="M185" s="83">
        <v>-0.27817442999999997</v>
      </c>
      <c r="N185" s="83">
        <f t="shared" si="7"/>
        <v>-0.37779809333333336</v>
      </c>
      <c r="O185" s="71" t="s">
        <v>1055</v>
      </c>
    </row>
    <row r="186" spans="1:15" s="57" customFormat="1" ht="12.75">
      <c r="A186" s="81" t="s">
        <v>1056</v>
      </c>
      <c r="B186" s="81" t="s">
        <v>1057</v>
      </c>
      <c r="C186" s="82">
        <v>0.13403319</v>
      </c>
      <c r="D186" s="82">
        <v>7.6569319999999996E-2</v>
      </c>
      <c r="E186" s="83">
        <v>-0.62215334</v>
      </c>
      <c r="F186" s="83">
        <v>-0.20951985000000001</v>
      </c>
      <c r="G186" s="83">
        <v>-0.38804202999999998</v>
      </c>
      <c r="H186" s="83">
        <f t="shared" si="6"/>
        <v>-0.40657174000000001</v>
      </c>
      <c r="I186" s="82">
        <v>0.16189999999999999</v>
      </c>
      <c r="J186" s="82">
        <v>7.4838180000000004E-2</v>
      </c>
      <c r="K186" s="83">
        <v>-0.21026896</v>
      </c>
      <c r="L186" s="83">
        <v>-0.66875076</v>
      </c>
      <c r="M186" s="83">
        <v>-0.60871129999999996</v>
      </c>
      <c r="N186" s="83">
        <f t="shared" si="7"/>
        <v>-0.49591034000000001</v>
      </c>
      <c r="O186" s="71" t="s">
        <v>51</v>
      </c>
    </row>
    <row r="187" spans="1:15" s="57" customFormat="1" ht="12.75">
      <c r="A187" s="81" t="s">
        <v>1058</v>
      </c>
      <c r="B187" s="81" t="s">
        <v>1059</v>
      </c>
      <c r="C187" s="82">
        <v>0.59421115999999996</v>
      </c>
      <c r="D187" s="82">
        <v>0.53624249999999996</v>
      </c>
      <c r="E187" s="83">
        <v>-0.37869831999999998</v>
      </c>
      <c r="F187" s="83">
        <v>0.31157871999999998</v>
      </c>
      <c r="G187" s="83">
        <v>-0.48938369999999998</v>
      </c>
      <c r="H187" s="83">
        <f t="shared" si="6"/>
        <v>-0.18550109999999997</v>
      </c>
      <c r="I187" s="82">
        <v>0.10639999999999999</v>
      </c>
      <c r="J187" s="82">
        <v>1.5425246E-2</v>
      </c>
      <c r="K187" s="83">
        <v>-0.92481999999999998</v>
      </c>
      <c r="L187" s="83">
        <v>-0.65909770000000001</v>
      </c>
      <c r="M187" s="83">
        <v>-0.63461120000000004</v>
      </c>
      <c r="N187" s="83">
        <f t="shared" si="7"/>
        <v>-0.7395096333333333</v>
      </c>
      <c r="O187" s="71" t="s">
        <v>1024</v>
      </c>
    </row>
    <row r="188" spans="1:15" s="57" customFormat="1" ht="12.75">
      <c r="A188" s="81" t="s">
        <v>1060</v>
      </c>
      <c r="B188" s="81" t="s">
        <v>1061</v>
      </c>
      <c r="C188" s="82">
        <v>0.101825796</v>
      </c>
      <c r="D188" s="82">
        <v>4.7393847000000003E-2</v>
      </c>
      <c r="E188" s="83">
        <v>0.23256979999999999</v>
      </c>
      <c r="F188" s="83">
        <v>0.44989776999999997</v>
      </c>
      <c r="G188" s="83">
        <v>0.24789710000000001</v>
      </c>
      <c r="H188" s="83">
        <f t="shared" si="6"/>
        <v>0.31012155666666669</v>
      </c>
      <c r="I188" s="82">
        <v>0.7601</v>
      </c>
      <c r="J188" s="82">
        <v>0.70987045999999998</v>
      </c>
      <c r="K188" s="83">
        <v>0.15567400000000001</v>
      </c>
      <c r="L188" s="83">
        <v>0.38591861999999999</v>
      </c>
      <c r="M188" s="83">
        <v>-0.28744036000000001</v>
      </c>
      <c r="N188" s="83">
        <f t="shared" si="7"/>
        <v>8.4717419999999988E-2</v>
      </c>
      <c r="O188" s="71" t="s">
        <v>1024</v>
      </c>
    </row>
    <row r="189" spans="1:15" s="57" customFormat="1" ht="12.75">
      <c r="A189" s="81" t="s">
        <v>1062</v>
      </c>
      <c r="B189" s="81" t="s">
        <v>1063</v>
      </c>
      <c r="C189" s="82"/>
      <c r="D189" s="82">
        <v>0.83417269999999999</v>
      </c>
      <c r="E189" s="83">
        <v>-0.58363350000000003</v>
      </c>
      <c r="F189" s="83">
        <v>0.36569752999999999</v>
      </c>
      <c r="G189" s="83">
        <v>0.45503120000000002</v>
      </c>
      <c r="H189" s="83">
        <f t="shared" si="6"/>
        <v>7.9031743333333335E-2</v>
      </c>
      <c r="I189" s="82"/>
      <c r="J189" s="82">
        <v>0.19826099999999999</v>
      </c>
      <c r="K189" s="83">
        <v>0.35731548000000002</v>
      </c>
      <c r="L189" s="83">
        <v>0.43138322000000001</v>
      </c>
      <c r="M189" s="83">
        <v>-1.0705556999999999E-2</v>
      </c>
      <c r="N189" s="83">
        <f t="shared" si="7"/>
        <v>0.2593310476666667</v>
      </c>
      <c r="O189" s="71" t="s">
        <v>1024</v>
      </c>
    </row>
    <row r="190" spans="1:15" s="57" customFormat="1" ht="12.75">
      <c r="A190" s="81" t="s">
        <v>1064</v>
      </c>
      <c r="B190" s="81" t="s">
        <v>1065</v>
      </c>
      <c r="C190" s="82">
        <v>9.0749979999999994E-2</v>
      </c>
      <c r="D190" s="82">
        <v>3.8038660000000002E-2</v>
      </c>
      <c r="E190" s="83">
        <v>0.23404014000000001</v>
      </c>
      <c r="F190" s="83">
        <v>0.47139167999999998</v>
      </c>
      <c r="G190" s="83">
        <v>0.32648571999999998</v>
      </c>
      <c r="H190" s="83">
        <f t="shared" si="6"/>
        <v>0.34397251333333334</v>
      </c>
      <c r="I190" s="82">
        <v>0.1207</v>
      </c>
      <c r="J190" s="82">
        <v>2.8167714999999999E-2</v>
      </c>
      <c r="K190" s="83">
        <v>1.087267</v>
      </c>
      <c r="L190" s="83">
        <v>0.60107129999999998</v>
      </c>
      <c r="M190" s="83">
        <v>0.78850849999999995</v>
      </c>
      <c r="N190" s="83">
        <f t="shared" si="7"/>
        <v>0.82561559999999989</v>
      </c>
      <c r="O190" s="71" t="s">
        <v>1024</v>
      </c>
    </row>
    <row r="191" spans="1:15" s="57" customFormat="1" ht="12.75">
      <c r="A191" s="81" t="s">
        <v>1066</v>
      </c>
      <c r="B191" s="81" t="s">
        <v>1067</v>
      </c>
      <c r="C191" s="82">
        <v>0.76553990000000005</v>
      </c>
      <c r="D191" s="82">
        <v>0.72365809999999997</v>
      </c>
      <c r="E191" s="83">
        <v>-1.3261812E-2</v>
      </c>
      <c r="F191" s="83">
        <v>0.46346426000000002</v>
      </c>
      <c r="G191" s="83">
        <v>-0.20714001000000001</v>
      </c>
      <c r="H191" s="83">
        <f t="shared" si="6"/>
        <v>8.1020812666666678E-2</v>
      </c>
      <c r="I191" s="82">
        <v>0.19750000000000001</v>
      </c>
      <c r="J191" s="82">
        <v>0.11163163</v>
      </c>
      <c r="K191" s="83">
        <v>-0.69422156000000002</v>
      </c>
      <c r="L191" s="83">
        <v>-0.15625574</v>
      </c>
      <c r="M191" s="83">
        <v>-0.42436707000000001</v>
      </c>
      <c r="N191" s="83">
        <f t="shared" si="7"/>
        <v>-0.42494812333333337</v>
      </c>
      <c r="O191" s="71" t="s">
        <v>1024</v>
      </c>
    </row>
    <row r="192" spans="1:15" s="57" customFormat="1" ht="12.75">
      <c r="A192" s="81" t="s">
        <v>1068</v>
      </c>
      <c r="B192" s="81" t="s">
        <v>1069</v>
      </c>
      <c r="C192" s="82">
        <v>7.7195353999999994E-2</v>
      </c>
      <c r="D192" s="82">
        <v>2.6729794000000001E-2</v>
      </c>
      <c r="E192" s="83">
        <v>2.5785326999999998</v>
      </c>
      <c r="F192" s="83">
        <v>2.4469751999999998</v>
      </c>
      <c r="G192" s="83">
        <v>1.4399796</v>
      </c>
      <c r="H192" s="83">
        <f t="shared" si="6"/>
        <v>2.1551624999999999</v>
      </c>
      <c r="I192" s="82">
        <v>9.7600000000000006E-2</v>
      </c>
      <c r="J192" s="82">
        <v>9.451035E-3</v>
      </c>
      <c r="K192" s="83">
        <v>2.3511289999999998</v>
      </c>
      <c r="L192" s="83">
        <v>1.7963036999999999</v>
      </c>
      <c r="M192" s="83">
        <v>2.5149088000000002</v>
      </c>
      <c r="N192" s="83">
        <f t="shared" si="7"/>
        <v>2.2207805</v>
      </c>
      <c r="O192" s="71" t="s">
        <v>1024</v>
      </c>
    </row>
    <row r="193" spans="1:15" s="57" customFormat="1" ht="12.75">
      <c r="A193" s="81" t="s">
        <v>1070</v>
      </c>
      <c r="B193" s="81" t="s">
        <v>1071</v>
      </c>
      <c r="C193" s="82"/>
      <c r="D193" s="82">
        <v>0.32375700000000002</v>
      </c>
      <c r="E193" s="83">
        <v>-0.63750320000000005</v>
      </c>
      <c r="F193" s="83">
        <v>-0.35139468000000001</v>
      </c>
      <c r="G193" s="83">
        <v>0.12399631999999999</v>
      </c>
      <c r="H193" s="83">
        <f t="shared" si="6"/>
        <v>-0.28830052</v>
      </c>
      <c r="I193" s="82"/>
      <c r="J193" s="82">
        <v>0.83647839999999996</v>
      </c>
      <c r="K193" s="83">
        <v>0.83483320000000005</v>
      </c>
      <c r="L193" s="83">
        <v>-0.56214549999999996</v>
      </c>
      <c r="M193" s="83">
        <v>1.2390104000000001E-2</v>
      </c>
      <c r="N193" s="83">
        <f t="shared" si="7"/>
        <v>9.50259346666667E-2</v>
      </c>
      <c r="O193" s="71" t="s">
        <v>1024</v>
      </c>
    </row>
    <row r="194" spans="1:15" s="57" customFormat="1" ht="12.75">
      <c r="A194" s="81" t="s">
        <v>1072</v>
      </c>
      <c r="B194" s="81" t="s">
        <v>1073</v>
      </c>
      <c r="C194" s="82"/>
      <c r="D194" s="82">
        <v>0.5690307</v>
      </c>
      <c r="E194" s="83">
        <v>-0.6413818</v>
      </c>
      <c r="F194" s="83">
        <v>-0.43567544000000002</v>
      </c>
      <c r="G194" s="83">
        <v>0.41913143000000003</v>
      </c>
      <c r="H194" s="83">
        <f t="shared" si="6"/>
        <v>-0.21930860333333335</v>
      </c>
      <c r="I194" s="82"/>
      <c r="J194" s="82">
        <v>0.35948311999999999</v>
      </c>
      <c r="K194" s="83">
        <v>9.3531206000000006E-2</v>
      </c>
      <c r="L194" s="83">
        <v>1.2720058999999999</v>
      </c>
      <c r="M194" s="83">
        <v>5.0557137000000002E-2</v>
      </c>
      <c r="N194" s="83">
        <f t="shared" si="7"/>
        <v>0.47203141433333329</v>
      </c>
      <c r="O194" s="71" t="s">
        <v>126</v>
      </c>
    </row>
    <row r="195" spans="1:15" s="57" customFormat="1" ht="12.75">
      <c r="A195" s="81" t="s">
        <v>1074</v>
      </c>
      <c r="B195" s="81" t="s">
        <v>1075</v>
      </c>
      <c r="C195" s="82"/>
      <c r="D195" s="82">
        <v>0.12629923000000001</v>
      </c>
      <c r="E195" s="83">
        <v>1.6542675</v>
      </c>
      <c r="F195" s="83">
        <v>1.3247825</v>
      </c>
      <c r="G195" s="83">
        <v>0.25047204000000001</v>
      </c>
      <c r="H195" s="83">
        <f t="shared" si="6"/>
        <v>1.0765073466666666</v>
      </c>
      <c r="I195" s="82"/>
      <c r="J195" s="82">
        <v>0.15436836000000001</v>
      </c>
      <c r="K195" s="83">
        <v>2.2196639999999999</v>
      </c>
      <c r="L195" s="83">
        <v>4.895416</v>
      </c>
      <c r="M195" s="83">
        <v>0.85723970000000005</v>
      </c>
      <c r="N195" s="83">
        <f t="shared" si="7"/>
        <v>2.6574399</v>
      </c>
      <c r="O195" s="71" t="s">
        <v>1024</v>
      </c>
    </row>
    <row r="196" spans="1:15" s="57" customFormat="1" ht="12.75">
      <c r="A196" s="81" t="s">
        <v>1076</v>
      </c>
      <c r="B196" s="81" t="s">
        <v>1077</v>
      </c>
      <c r="C196" s="82">
        <v>0.52489330000000001</v>
      </c>
      <c r="D196" s="82">
        <v>0.46261173</v>
      </c>
      <c r="E196" s="83">
        <v>0.1180368</v>
      </c>
      <c r="F196" s="83">
        <v>0.28538457</v>
      </c>
      <c r="G196" s="83">
        <v>-0.10098749999999999</v>
      </c>
      <c r="H196" s="83">
        <f t="shared" si="6"/>
        <v>0.10081129</v>
      </c>
      <c r="I196" s="82">
        <v>0.71430000000000005</v>
      </c>
      <c r="J196" s="82">
        <v>0.65712029999999999</v>
      </c>
      <c r="K196" s="83">
        <v>0.27483763999999999</v>
      </c>
      <c r="L196" s="83">
        <v>-0.14106457</v>
      </c>
      <c r="M196" s="83">
        <v>5.230419E-2</v>
      </c>
      <c r="N196" s="83">
        <f t="shared" si="7"/>
        <v>6.2025753333333329E-2</v>
      </c>
      <c r="O196" s="71" t="s">
        <v>1078</v>
      </c>
    </row>
    <row r="197" spans="1:15" s="57" customFormat="1" ht="12.75">
      <c r="A197" s="81" t="s">
        <v>1079</v>
      </c>
      <c r="B197" s="81" t="s">
        <v>1080</v>
      </c>
      <c r="C197" s="82">
        <v>0.37899919999999998</v>
      </c>
      <c r="D197" s="82">
        <v>0.3134168</v>
      </c>
      <c r="E197" s="83">
        <v>-0.10990424</v>
      </c>
      <c r="F197" s="83">
        <v>2.9489951E-2</v>
      </c>
      <c r="G197" s="83">
        <v>-9.8781473999999994E-2</v>
      </c>
      <c r="H197" s="83">
        <f t="shared" si="6"/>
        <v>-5.9731921E-2</v>
      </c>
      <c r="I197" s="82">
        <v>0.72850000000000004</v>
      </c>
      <c r="J197" s="82">
        <v>0.67337000000000002</v>
      </c>
      <c r="K197" s="83">
        <v>9.7153680000000006E-2</v>
      </c>
      <c r="L197" s="83">
        <v>-0.3818455</v>
      </c>
      <c r="M197" s="83">
        <v>5.9275630000000003E-2</v>
      </c>
      <c r="N197" s="83">
        <f t="shared" si="7"/>
        <v>-7.5138730000000001E-2</v>
      </c>
      <c r="O197" s="71" t="s">
        <v>1024</v>
      </c>
    </row>
    <row r="198" spans="1:15" s="57" customFormat="1" ht="12.75">
      <c r="A198" s="81" t="s">
        <v>1081</v>
      </c>
      <c r="B198" s="81" t="s">
        <v>1082</v>
      </c>
      <c r="C198" s="82">
        <v>9.4756259999999995E-2</v>
      </c>
      <c r="D198" s="82">
        <v>4.1216589999999997E-2</v>
      </c>
      <c r="E198" s="83">
        <v>-0.66577909999999996</v>
      </c>
      <c r="F198" s="83">
        <v>-0.81371294999999999</v>
      </c>
      <c r="G198" s="83">
        <v>-0.37324613000000001</v>
      </c>
      <c r="H198" s="83">
        <f t="shared" si="6"/>
        <v>-0.61757939333333334</v>
      </c>
      <c r="I198" s="82">
        <v>0.1217</v>
      </c>
      <c r="J198" s="82">
        <v>3.0219465000000001E-2</v>
      </c>
      <c r="K198" s="83">
        <v>-0.33299731999999999</v>
      </c>
      <c r="L198" s="83">
        <v>-0.60369205000000004</v>
      </c>
      <c r="M198" s="83">
        <v>-0.61361885000000005</v>
      </c>
      <c r="N198" s="83">
        <f t="shared" si="7"/>
        <v>-0.51676940666666671</v>
      </c>
      <c r="O198" s="71" t="s">
        <v>1083</v>
      </c>
    </row>
    <row r="199" spans="1:15" s="57" customFormat="1" ht="12.75">
      <c r="A199" s="81" t="s">
        <v>1084</v>
      </c>
      <c r="B199" s="81" t="s">
        <v>1085</v>
      </c>
      <c r="C199" s="82">
        <v>4.5554403E-2</v>
      </c>
      <c r="D199" s="82">
        <v>3.2388296000000001E-3</v>
      </c>
      <c r="E199" s="83">
        <v>0.54438980000000003</v>
      </c>
      <c r="F199" s="83">
        <v>0.59124666000000003</v>
      </c>
      <c r="G199" s="83">
        <v>0.66200256000000002</v>
      </c>
      <c r="H199" s="83">
        <f t="shared" si="6"/>
        <v>0.59921300666666666</v>
      </c>
      <c r="I199" s="82">
        <v>0.44429999999999997</v>
      </c>
      <c r="J199" s="82">
        <v>0.36520717000000003</v>
      </c>
      <c r="K199" s="83">
        <v>-0.24858283</v>
      </c>
      <c r="L199" s="83">
        <v>-1.0235700000000001</v>
      </c>
      <c r="M199" s="83">
        <v>0.10796364</v>
      </c>
      <c r="N199" s="83">
        <f t="shared" si="7"/>
        <v>-0.38806306333333335</v>
      </c>
      <c r="O199" s="71" t="s">
        <v>1086</v>
      </c>
    </row>
    <row r="200" spans="1:15" s="57" customFormat="1" ht="12.75">
      <c r="A200" s="81" t="s">
        <v>1087</v>
      </c>
      <c r="B200" s="81" t="s">
        <v>1088</v>
      </c>
      <c r="C200" s="82">
        <v>6.0494020000000003E-2</v>
      </c>
      <c r="D200" s="82">
        <v>1.3103413E-2</v>
      </c>
      <c r="E200" s="83">
        <v>-0.17467394</v>
      </c>
      <c r="F200" s="83">
        <v>-0.26249218000000002</v>
      </c>
      <c r="G200" s="83">
        <v>-0.22101212000000001</v>
      </c>
      <c r="H200" s="83">
        <f t="shared" si="6"/>
        <v>-0.21939274666666667</v>
      </c>
      <c r="I200" s="82">
        <v>0.5262</v>
      </c>
      <c r="J200" s="82">
        <v>0.45073488</v>
      </c>
      <c r="K200" s="83">
        <v>-6.1244710000000003E-3</v>
      </c>
      <c r="L200" s="83">
        <v>2.5342869000000001E-2</v>
      </c>
      <c r="M200" s="83">
        <v>-0.41122350000000002</v>
      </c>
      <c r="N200" s="83">
        <f t="shared" si="7"/>
        <v>-0.13066836733333334</v>
      </c>
      <c r="O200" s="71" t="s">
        <v>1078</v>
      </c>
    </row>
    <row r="201" spans="1:15" s="57" customFormat="1" ht="12.75">
      <c r="A201" s="81" t="s">
        <v>1089</v>
      </c>
      <c r="B201" s="81" t="s">
        <v>1090</v>
      </c>
      <c r="C201" s="82"/>
      <c r="D201" s="82">
        <v>4.8320450000000001E-3</v>
      </c>
      <c r="E201" s="83">
        <v>0.46705285000000002</v>
      </c>
      <c r="F201" s="83">
        <v>0.40065327000000001</v>
      </c>
      <c r="G201" s="83">
        <v>0.51095440000000003</v>
      </c>
      <c r="H201" s="83">
        <f t="shared" si="6"/>
        <v>0.45955350666666667</v>
      </c>
      <c r="I201" s="82">
        <v>0.15770000000000001</v>
      </c>
      <c r="J201" s="82">
        <v>7.0327310000000004E-2</v>
      </c>
      <c r="K201" s="83">
        <v>0.85457665000000005</v>
      </c>
      <c r="L201" s="83">
        <v>0.36113313000000002</v>
      </c>
      <c r="M201" s="83">
        <v>0.43264437</v>
      </c>
      <c r="N201" s="83">
        <f t="shared" si="7"/>
        <v>0.54945138333333332</v>
      </c>
      <c r="O201" s="71" t="s">
        <v>1024</v>
      </c>
    </row>
    <row r="202" spans="1:15" s="57" customFormat="1" ht="12.75">
      <c r="A202" s="81" t="s">
        <v>1091</v>
      </c>
      <c r="B202" s="81" t="s">
        <v>1092</v>
      </c>
      <c r="C202" s="82"/>
      <c r="D202" s="82"/>
      <c r="E202" s="83"/>
      <c r="F202" s="83"/>
      <c r="G202" s="83"/>
      <c r="H202" s="83"/>
      <c r="I202" s="82"/>
      <c r="J202" s="82"/>
      <c r="K202" s="83"/>
      <c r="L202" s="83"/>
      <c r="M202" s="83"/>
      <c r="N202" s="83"/>
      <c r="O202" s="71"/>
    </row>
    <row r="203" spans="1:15" s="57" customFormat="1" ht="12.75">
      <c r="A203" s="81" t="s">
        <v>1093</v>
      </c>
      <c r="B203" s="81" t="s">
        <v>1094</v>
      </c>
      <c r="C203" s="82"/>
      <c r="D203" s="82">
        <v>0.51193350000000004</v>
      </c>
      <c r="E203" s="83">
        <v>0.30014220000000003</v>
      </c>
      <c r="F203" s="83">
        <v>-0.36036453000000002</v>
      </c>
      <c r="G203" s="83">
        <v>-0.55226207000000005</v>
      </c>
      <c r="H203" s="83">
        <f t="shared" si="6"/>
        <v>-0.20416146666666668</v>
      </c>
      <c r="I203" s="82">
        <v>0.1724</v>
      </c>
      <c r="J203" s="82">
        <v>8.6073990000000003E-2</v>
      </c>
      <c r="K203" s="83">
        <v>-0.97172546000000004</v>
      </c>
      <c r="L203" s="83">
        <v>-1.0833596999999999</v>
      </c>
      <c r="M203" s="83">
        <v>-0.29568568000000001</v>
      </c>
      <c r="N203" s="83">
        <f t="shared" si="7"/>
        <v>-0.78359027999999997</v>
      </c>
      <c r="O203" s="71" t="s">
        <v>126</v>
      </c>
    </row>
    <row r="204" spans="1:15" s="57" customFormat="1" ht="12.75">
      <c r="A204" s="81" t="s">
        <v>1095</v>
      </c>
      <c r="B204" s="81" t="s">
        <v>1096</v>
      </c>
      <c r="C204" s="82">
        <v>5.4218624E-2</v>
      </c>
      <c r="D204" s="82">
        <v>8.8244699999999992E-3</v>
      </c>
      <c r="E204" s="83">
        <v>1.381588</v>
      </c>
      <c r="F204" s="83">
        <v>1.7863445</v>
      </c>
      <c r="G204" s="83">
        <v>1.3411674</v>
      </c>
      <c r="H204" s="83">
        <f t="shared" si="6"/>
        <v>1.5030333</v>
      </c>
      <c r="I204" s="82">
        <v>0.97240000000000004</v>
      </c>
      <c r="J204" s="82">
        <v>0.96516539999999995</v>
      </c>
      <c r="K204" s="83">
        <v>0.10840321</v>
      </c>
      <c r="L204" s="83">
        <v>-0.67064685000000002</v>
      </c>
      <c r="M204" s="83">
        <v>0.61764043999999996</v>
      </c>
      <c r="N204" s="83">
        <f t="shared" si="7"/>
        <v>1.8465599999999971E-2</v>
      </c>
      <c r="O204" s="71" t="s">
        <v>1024</v>
      </c>
    </row>
    <row r="205" spans="1:15" s="57" customFormat="1" ht="12.75">
      <c r="A205" s="81" t="s">
        <v>1097</v>
      </c>
      <c r="B205" s="81"/>
      <c r="C205" s="82"/>
      <c r="D205" s="82"/>
      <c r="E205" s="83"/>
      <c r="F205" s="83"/>
      <c r="G205" s="83"/>
      <c r="H205" s="83"/>
      <c r="I205" s="82"/>
      <c r="J205" s="82"/>
      <c r="K205" s="83"/>
      <c r="L205" s="83"/>
      <c r="M205" s="83"/>
      <c r="N205" s="83"/>
      <c r="O205" s="71"/>
    </row>
    <row r="206" spans="1:15" s="57" customFormat="1" ht="12.75">
      <c r="A206" s="81" t="s">
        <v>1098</v>
      </c>
      <c r="B206" s="81" t="s">
        <v>1099</v>
      </c>
      <c r="C206" s="82">
        <v>4.4565316000000001E-2</v>
      </c>
      <c r="D206" s="82">
        <v>2.8894687999999999E-3</v>
      </c>
      <c r="E206" s="83">
        <v>-0.58755919999999995</v>
      </c>
      <c r="F206" s="83">
        <v>-0.49885076</v>
      </c>
      <c r="G206" s="83">
        <v>-0.59075736999999995</v>
      </c>
      <c r="H206" s="83">
        <f t="shared" si="6"/>
        <v>-0.55905577666666662</v>
      </c>
      <c r="I206" s="82">
        <v>0.1091</v>
      </c>
      <c r="J206" s="82">
        <v>1.7576036999999999E-2</v>
      </c>
      <c r="K206" s="83">
        <v>-0.30864241999999997</v>
      </c>
      <c r="L206" s="83">
        <v>-0.49487016</v>
      </c>
      <c r="M206" s="83">
        <v>-0.39734747999999998</v>
      </c>
      <c r="N206" s="83">
        <f t="shared" si="7"/>
        <v>-0.40028668666666672</v>
      </c>
      <c r="O206" s="71" t="s">
        <v>1024</v>
      </c>
    </row>
    <row r="207" spans="1:15" s="57" customFormat="1" ht="12.75">
      <c r="A207" s="81" t="s">
        <v>1100</v>
      </c>
      <c r="B207" s="81" t="s">
        <v>1101</v>
      </c>
      <c r="C207" s="82"/>
      <c r="D207" s="82">
        <v>0.29352299999999998</v>
      </c>
      <c r="E207" s="83">
        <v>0.66277545999999998</v>
      </c>
      <c r="F207" s="83">
        <v>-2.2055623999999999E-2</v>
      </c>
      <c r="G207" s="83">
        <v>2.3659241</v>
      </c>
      <c r="H207" s="83">
        <f t="shared" si="6"/>
        <v>1.0022146453333332</v>
      </c>
      <c r="I207" s="82"/>
      <c r="J207" s="82">
        <v>3.1130498E-2</v>
      </c>
      <c r="K207" s="83">
        <v>-0.11380563</v>
      </c>
      <c r="L207" s="83">
        <v>-0.20319266999999999</v>
      </c>
      <c r="M207" s="83">
        <v>-0.21569584</v>
      </c>
      <c r="N207" s="83">
        <f t="shared" si="7"/>
        <v>-0.17756471333333335</v>
      </c>
      <c r="O207" s="71" t="s">
        <v>1024</v>
      </c>
    </row>
    <row r="208" spans="1:15" s="57" customFormat="1" ht="12.75">
      <c r="A208" s="81" t="s">
        <v>1102</v>
      </c>
      <c r="B208" s="81" t="s">
        <v>1103</v>
      </c>
      <c r="C208" s="82">
        <v>4.1511060000000002E-2</v>
      </c>
      <c r="D208" s="82">
        <v>1.7640329000000001E-3</v>
      </c>
      <c r="E208" s="83">
        <v>2.2426107000000002</v>
      </c>
      <c r="F208" s="83">
        <v>2.4748695000000001</v>
      </c>
      <c r="G208" s="83">
        <v>2.1513944</v>
      </c>
      <c r="H208" s="83">
        <f t="shared" si="6"/>
        <v>2.2896248666666668</v>
      </c>
      <c r="I208" s="82">
        <v>0.1007</v>
      </c>
      <c r="J208" s="82">
        <v>1.0754880499999999E-2</v>
      </c>
      <c r="K208" s="83">
        <v>3.7105047999999998</v>
      </c>
      <c r="L208" s="83">
        <v>3.865469</v>
      </c>
      <c r="M208" s="83">
        <v>2.7199377999999999</v>
      </c>
      <c r="N208" s="83">
        <f t="shared" si="7"/>
        <v>3.4319705333333332</v>
      </c>
      <c r="O208" s="71" t="s">
        <v>1104</v>
      </c>
    </row>
    <row r="209" spans="1:15" s="57" customFormat="1" ht="25.5">
      <c r="A209" s="81" t="s">
        <v>1105</v>
      </c>
      <c r="B209" s="81" t="s">
        <v>1106</v>
      </c>
      <c r="C209" s="82">
        <v>3.8964987E-2</v>
      </c>
      <c r="D209" s="82">
        <v>7.3899999999999997E-4</v>
      </c>
      <c r="E209" s="83">
        <v>1.3649416000000001</v>
      </c>
      <c r="F209" s="83">
        <v>1.2989196000000001</v>
      </c>
      <c r="G209" s="83">
        <v>1.2424135000000001</v>
      </c>
      <c r="H209" s="83">
        <f t="shared" si="6"/>
        <v>1.3020915666666668</v>
      </c>
      <c r="I209" s="82">
        <v>0.1007</v>
      </c>
      <c r="J209" s="82">
        <v>1.0797697E-2</v>
      </c>
      <c r="K209" s="83">
        <v>0.93496805000000005</v>
      </c>
      <c r="L209" s="83">
        <v>0.80477140000000003</v>
      </c>
      <c r="M209" s="83">
        <v>0.64672744000000004</v>
      </c>
      <c r="N209" s="83">
        <f t="shared" si="7"/>
        <v>0.79548896333333341</v>
      </c>
      <c r="O209" s="71" t="s">
        <v>1107</v>
      </c>
    </row>
    <row r="210" spans="1:15" s="57" customFormat="1" ht="12.75">
      <c r="A210" s="81" t="s">
        <v>1108</v>
      </c>
      <c r="B210" s="81" t="s">
        <v>1109</v>
      </c>
      <c r="C210" s="82"/>
      <c r="D210" s="82">
        <v>0.90934013999999996</v>
      </c>
      <c r="E210" s="83">
        <v>-0.69040345999999997</v>
      </c>
      <c r="F210" s="83">
        <v>0.17917699000000001</v>
      </c>
      <c r="G210" s="83">
        <v>0.38402124999999998</v>
      </c>
      <c r="H210" s="83">
        <f t="shared" si="6"/>
        <v>-4.240174E-2</v>
      </c>
      <c r="I210" s="82"/>
      <c r="J210" s="82">
        <v>1.2957557E-3</v>
      </c>
      <c r="K210" s="83">
        <v>4.3355370000000004</v>
      </c>
      <c r="L210" s="83">
        <v>4.8787029999999998</v>
      </c>
      <c r="M210" s="83">
        <v>4.789695</v>
      </c>
      <c r="N210" s="83">
        <f t="shared" si="7"/>
        <v>4.6679783333333331</v>
      </c>
      <c r="O210" s="71" t="s">
        <v>1024</v>
      </c>
    </row>
    <row r="211" spans="1:15" s="57" customFormat="1" ht="12.75">
      <c r="A211" s="81" t="s">
        <v>1110</v>
      </c>
      <c r="B211" s="81" t="s">
        <v>1111</v>
      </c>
      <c r="C211" s="82"/>
      <c r="D211" s="82">
        <v>0.19452876</v>
      </c>
      <c r="E211" s="83">
        <v>0.14544741999999999</v>
      </c>
      <c r="F211" s="83">
        <v>9.6919549999999993E-2</v>
      </c>
      <c r="G211" s="83">
        <v>0.51073170000000001</v>
      </c>
      <c r="H211" s="83">
        <f t="shared" si="6"/>
        <v>0.25103289000000001</v>
      </c>
      <c r="I211" s="82">
        <v>0.41299999999999998</v>
      </c>
      <c r="J211" s="82">
        <v>0.33209880000000003</v>
      </c>
      <c r="K211" s="83">
        <v>0.38854513000000002</v>
      </c>
      <c r="L211" s="83">
        <v>0.50255954000000003</v>
      </c>
      <c r="M211" s="83">
        <v>-0.13887504000000001</v>
      </c>
      <c r="N211" s="83">
        <f t="shared" si="7"/>
        <v>0.25074320999999999</v>
      </c>
      <c r="O211" s="71" t="s">
        <v>1024</v>
      </c>
    </row>
    <row r="212" spans="1:15" s="57" customFormat="1" ht="12.75">
      <c r="A212" s="81" t="s">
        <v>1112</v>
      </c>
      <c r="B212" s="81" t="s">
        <v>1113</v>
      </c>
      <c r="C212" s="82">
        <v>0.35225168000000001</v>
      </c>
      <c r="D212" s="82">
        <v>0.28662549999999998</v>
      </c>
      <c r="E212" s="83">
        <v>6.1919109999999999E-2</v>
      </c>
      <c r="F212" s="83">
        <v>0.30357256999999999</v>
      </c>
      <c r="G212" s="83">
        <v>1.7969196999999999E-2</v>
      </c>
      <c r="H212" s="83">
        <f t="shared" si="6"/>
        <v>0.12782029233333334</v>
      </c>
      <c r="I212" s="82">
        <v>0.31130000000000002</v>
      </c>
      <c r="J212" s="82">
        <v>0.22739546999999999</v>
      </c>
      <c r="K212" s="83">
        <v>4.1570169999999998E-3</v>
      </c>
      <c r="L212" s="83">
        <v>0.50695705000000002</v>
      </c>
      <c r="M212" s="83">
        <v>0.23881814000000001</v>
      </c>
      <c r="N212" s="83">
        <f t="shared" si="7"/>
        <v>0.24997740233333335</v>
      </c>
      <c r="O212" s="71" t="s">
        <v>1024</v>
      </c>
    </row>
    <row r="213" spans="1:15" s="57" customFormat="1" ht="12.75">
      <c r="A213" s="81" t="s">
        <v>1114</v>
      </c>
      <c r="B213" s="81" t="s">
        <v>1115</v>
      </c>
      <c r="C213" s="82">
        <v>0.14241936999999999</v>
      </c>
      <c r="D213" s="82">
        <v>8.4258824999999996E-2</v>
      </c>
      <c r="E213" s="83">
        <v>-0.70104500000000003</v>
      </c>
      <c r="F213" s="83">
        <v>-0.41244793000000002</v>
      </c>
      <c r="G213" s="83">
        <v>-0.22510147</v>
      </c>
      <c r="H213" s="83">
        <f t="shared" si="6"/>
        <v>-0.44619813333333336</v>
      </c>
      <c r="I213" s="82">
        <v>0.28489999999999999</v>
      </c>
      <c r="J213" s="82">
        <v>0.20010136000000001</v>
      </c>
      <c r="K213" s="83">
        <v>2.9141444999999998E-2</v>
      </c>
      <c r="L213" s="83">
        <v>-0.75009820000000005</v>
      </c>
      <c r="M213" s="83">
        <v>-0.84500600000000003</v>
      </c>
      <c r="N213" s="83">
        <f t="shared" si="7"/>
        <v>-0.52198758500000009</v>
      </c>
      <c r="O213" s="71" t="s">
        <v>1024</v>
      </c>
    </row>
    <row r="214" spans="1:15" s="57" customFormat="1" ht="12.75">
      <c r="A214" s="81" t="s">
        <v>1116</v>
      </c>
      <c r="B214" s="81" t="s">
        <v>1117</v>
      </c>
      <c r="C214" s="82"/>
      <c r="D214" s="82">
        <v>0.24818338000000001</v>
      </c>
      <c r="E214" s="83">
        <v>0.98454909999999995</v>
      </c>
      <c r="F214" s="83">
        <v>0.67513380000000001</v>
      </c>
      <c r="G214" s="83">
        <v>-9.9728613999999993E-2</v>
      </c>
      <c r="H214" s="83">
        <f t="shared" si="6"/>
        <v>0.51998476199999999</v>
      </c>
      <c r="I214" s="82">
        <v>9.7600000000000006E-2</v>
      </c>
      <c r="J214" s="82">
        <v>9.4179150000000007E-3</v>
      </c>
      <c r="K214" s="83">
        <v>0.5821887</v>
      </c>
      <c r="L214" s="83">
        <v>0.81408274000000003</v>
      </c>
      <c r="M214" s="83">
        <v>0.67366839999999995</v>
      </c>
      <c r="N214" s="83">
        <f t="shared" si="7"/>
        <v>0.68997994666666662</v>
      </c>
      <c r="O214" s="71" t="s">
        <v>1024</v>
      </c>
    </row>
    <row r="215" spans="1:15" s="57" customFormat="1" ht="12.75">
      <c r="A215" s="81" t="s">
        <v>1118</v>
      </c>
      <c r="B215" s="81" t="s">
        <v>1119</v>
      </c>
      <c r="C215" s="82"/>
      <c r="D215" s="82">
        <v>5.8926485000000001E-2</v>
      </c>
      <c r="E215" s="83">
        <v>-0.65212239999999999</v>
      </c>
      <c r="F215" s="83">
        <v>-0.36205292</v>
      </c>
      <c r="G215" s="83">
        <v>-0.93355790000000005</v>
      </c>
      <c r="H215" s="83">
        <f t="shared" si="6"/>
        <v>-0.64924440666666672</v>
      </c>
      <c r="I215" s="82">
        <v>0.56999999999999995</v>
      </c>
      <c r="J215" s="82">
        <v>0.49776015000000001</v>
      </c>
      <c r="K215" s="83">
        <v>-0.74718386000000003</v>
      </c>
      <c r="L215" s="83">
        <v>-0.55372149999999998</v>
      </c>
      <c r="M215" s="83">
        <v>0.41500272999999999</v>
      </c>
      <c r="N215" s="83">
        <f t="shared" si="7"/>
        <v>-0.29530087666666666</v>
      </c>
      <c r="O215" s="71" t="s">
        <v>163</v>
      </c>
    </row>
    <row r="216" spans="1:15" s="57" customFormat="1" ht="12.75">
      <c r="A216" s="81" t="s">
        <v>1120</v>
      </c>
      <c r="B216" s="81" t="s">
        <v>1121</v>
      </c>
      <c r="C216" s="82"/>
      <c r="D216" s="82">
        <v>4.0720581999999998E-2</v>
      </c>
      <c r="E216" s="83">
        <v>-0.76546216</v>
      </c>
      <c r="F216" s="83">
        <v>-1.0319645</v>
      </c>
      <c r="G216" s="83">
        <v>-1.5581434000000001</v>
      </c>
      <c r="H216" s="83">
        <f t="shared" si="6"/>
        <v>-1.1185233533333332</v>
      </c>
      <c r="I216" s="82">
        <v>0.26219999999999999</v>
      </c>
      <c r="J216" s="82">
        <v>0.17703055000000001</v>
      </c>
      <c r="K216" s="83">
        <v>-1.2620149000000001</v>
      </c>
      <c r="L216" s="83">
        <v>-0.6579256</v>
      </c>
      <c r="M216" s="83">
        <v>-0.11540791</v>
      </c>
      <c r="N216" s="83">
        <f t="shared" si="7"/>
        <v>-0.67844947</v>
      </c>
      <c r="O216" s="71" t="s">
        <v>1024</v>
      </c>
    </row>
    <row r="217" spans="1:15" s="57" customFormat="1" ht="12.75">
      <c r="A217" s="81" t="s">
        <v>1122</v>
      </c>
      <c r="B217" s="81" t="s">
        <v>1123</v>
      </c>
      <c r="C217" s="82"/>
      <c r="D217" s="82"/>
      <c r="E217" s="83"/>
      <c r="F217" s="83"/>
      <c r="G217" s="83"/>
      <c r="H217" s="83"/>
      <c r="I217" s="82"/>
      <c r="J217" s="82"/>
      <c r="K217" s="83"/>
      <c r="L217" s="83"/>
      <c r="M217" s="83"/>
      <c r="N217" s="83"/>
      <c r="O217" s="71"/>
    </row>
    <row r="218" spans="1:15" s="57" customFormat="1" ht="12.75">
      <c r="A218" s="81" t="s">
        <v>1124</v>
      </c>
      <c r="B218" s="81" t="s">
        <v>1125</v>
      </c>
      <c r="C218" s="82"/>
      <c r="D218" s="82">
        <v>0.51498540000000004</v>
      </c>
      <c r="E218" s="83">
        <v>-0.5412846</v>
      </c>
      <c r="F218" s="83">
        <v>-1.5357453999999999</v>
      </c>
      <c r="G218" s="83">
        <v>0.61484170000000005</v>
      </c>
      <c r="H218" s="83">
        <f t="shared" si="6"/>
        <v>-0.48739609999999994</v>
      </c>
      <c r="I218" s="82"/>
      <c r="J218" s="82">
        <v>0.19434081</v>
      </c>
      <c r="K218" s="83">
        <v>-3.0392236999999999E-2</v>
      </c>
      <c r="L218" s="83">
        <v>-0.51580285999999997</v>
      </c>
      <c r="M218" s="83">
        <v>-0.26260576000000002</v>
      </c>
      <c r="N218" s="83">
        <f t="shared" si="7"/>
        <v>-0.26960028566666666</v>
      </c>
      <c r="O218" s="71" t="s">
        <v>1024</v>
      </c>
    </row>
    <row r="219" spans="1:15" s="57" customFormat="1" ht="12.75">
      <c r="A219" s="81" t="s">
        <v>1126</v>
      </c>
      <c r="B219" s="81"/>
      <c r="C219" s="82"/>
      <c r="D219" s="82"/>
      <c r="E219" s="83"/>
      <c r="F219" s="83"/>
      <c r="G219" s="83"/>
      <c r="H219" s="83"/>
      <c r="I219" s="82"/>
      <c r="J219" s="82"/>
      <c r="K219" s="83"/>
      <c r="L219" s="83"/>
      <c r="M219" s="83"/>
      <c r="N219" s="83"/>
      <c r="O219" s="71"/>
    </row>
    <row r="220" spans="1:15" s="57" customFormat="1" ht="12.75">
      <c r="A220" s="81" t="s">
        <v>1127</v>
      </c>
      <c r="B220" s="81" t="s">
        <v>1128</v>
      </c>
      <c r="C220" s="82">
        <v>0.20097108</v>
      </c>
      <c r="D220" s="82">
        <v>0.13888097999999999</v>
      </c>
      <c r="E220" s="83">
        <v>-0.15289399000000001</v>
      </c>
      <c r="F220" s="83">
        <v>-5.7261527E-2</v>
      </c>
      <c r="G220" s="83">
        <v>-4.0867390000000003E-2</v>
      </c>
      <c r="H220" s="83">
        <f t="shared" si="6"/>
        <v>-8.3674302333333339E-2</v>
      </c>
      <c r="I220" s="82">
        <v>0.17649999999999999</v>
      </c>
      <c r="J220" s="82">
        <v>9.0841920000000007E-2</v>
      </c>
      <c r="K220" s="83">
        <v>-0.54499719999999996</v>
      </c>
      <c r="L220" s="83">
        <v>-0.80472659999999996</v>
      </c>
      <c r="M220" s="83">
        <v>-0.21918593</v>
      </c>
      <c r="N220" s="83">
        <f t="shared" si="7"/>
        <v>-0.52296991000000004</v>
      </c>
      <c r="O220" s="71" t="s">
        <v>1024</v>
      </c>
    </row>
    <row r="221" spans="1:15" s="57" customFormat="1" ht="12.75">
      <c r="A221" s="81" t="s">
        <v>1129</v>
      </c>
      <c r="B221" s="81" t="s">
        <v>1130</v>
      </c>
      <c r="C221" s="82"/>
      <c r="D221" s="82"/>
      <c r="E221" s="83"/>
      <c r="F221" s="83"/>
      <c r="G221" s="83"/>
      <c r="H221" s="83"/>
      <c r="I221" s="82"/>
      <c r="J221" s="82"/>
      <c r="K221" s="83"/>
      <c r="L221" s="83"/>
      <c r="M221" s="83"/>
      <c r="N221" s="83"/>
      <c r="O221" s="71"/>
    </row>
    <row r="222" spans="1:15" s="57" customFormat="1" ht="12.75">
      <c r="A222" s="81" t="s">
        <v>1131</v>
      </c>
      <c r="B222" s="81" t="s">
        <v>1132</v>
      </c>
      <c r="C222" s="82">
        <v>0.29493827</v>
      </c>
      <c r="D222" s="82">
        <v>0.23014776000000001</v>
      </c>
      <c r="E222" s="83">
        <v>0.32175540000000002</v>
      </c>
      <c r="F222" s="83">
        <v>0.32755743999999998</v>
      </c>
      <c r="G222" s="83">
        <v>-3.5265893E-2</v>
      </c>
      <c r="H222" s="83">
        <f t="shared" si="6"/>
        <v>0.20468231566666664</v>
      </c>
      <c r="I222" s="82">
        <v>0.20019999999999999</v>
      </c>
      <c r="J222" s="82">
        <v>0.11449813</v>
      </c>
      <c r="K222" s="83">
        <v>-0.71759987000000003</v>
      </c>
      <c r="L222" s="83">
        <v>-0.55467504000000001</v>
      </c>
      <c r="M222" s="83">
        <v>-0.13386153000000001</v>
      </c>
      <c r="N222" s="83">
        <f t="shared" si="7"/>
        <v>-0.46871214666666666</v>
      </c>
      <c r="O222" s="71" t="s">
        <v>1024</v>
      </c>
    </row>
    <row r="223" spans="1:15" s="57" customFormat="1" ht="12.75">
      <c r="A223" s="81" t="s">
        <v>1133</v>
      </c>
      <c r="B223" s="81" t="s">
        <v>1134</v>
      </c>
      <c r="C223" s="82">
        <v>0.19770744000000001</v>
      </c>
      <c r="D223" s="82">
        <v>0.13583969000000001</v>
      </c>
      <c r="E223" s="83">
        <v>0.33726990000000001</v>
      </c>
      <c r="F223" s="83">
        <v>1.042025</v>
      </c>
      <c r="G223" s="83">
        <v>0.33501342000000001</v>
      </c>
      <c r="H223" s="83">
        <f t="shared" si="6"/>
        <v>0.57143610666666678</v>
      </c>
      <c r="I223" s="82">
        <v>0.23180000000000001</v>
      </c>
      <c r="J223" s="82">
        <v>0.14663032000000001</v>
      </c>
      <c r="K223" s="83">
        <v>1.7326138</v>
      </c>
      <c r="L223" s="83">
        <v>2.2533854999999998</v>
      </c>
      <c r="M223" s="83">
        <v>0.2290297</v>
      </c>
      <c r="N223" s="83">
        <f t="shared" si="7"/>
        <v>1.4050096666666665</v>
      </c>
      <c r="O223" s="71" t="s">
        <v>1024</v>
      </c>
    </row>
    <row r="224" spans="1:15" s="57" customFormat="1" ht="12.75">
      <c r="A224" s="81" t="s">
        <v>1135</v>
      </c>
      <c r="B224" s="81" t="s">
        <v>1136</v>
      </c>
      <c r="C224" s="82">
        <v>6.297266E-2</v>
      </c>
      <c r="D224" s="82">
        <v>1.5359743E-2</v>
      </c>
      <c r="E224" s="83">
        <v>0.46352759999999998</v>
      </c>
      <c r="F224" s="83">
        <v>0.54474259999999997</v>
      </c>
      <c r="G224" s="83">
        <v>0.34914972999999999</v>
      </c>
      <c r="H224" s="83">
        <f t="shared" si="6"/>
        <v>0.45247330999999996</v>
      </c>
      <c r="I224" s="82"/>
      <c r="J224" s="82">
        <v>0.6933492</v>
      </c>
      <c r="K224" s="83">
        <v>-6.4209975000000002E-2</v>
      </c>
      <c r="L224" s="83">
        <v>9.9032480000000006E-2</v>
      </c>
      <c r="M224" s="83">
        <v>-0.12685059000000001</v>
      </c>
      <c r="N224" s="83">
        <f t="shared" si="7"/>
        <v>-3.0676028333333338E-2</v>
      </c>
      <c r="O224" s="71" t="s">
        <v>1024</v>
      </c>
    </row>
    <row r="225" spans="1:15" s="57" customFormat="1" ht="12.75">
      <c r="A225" s="81" t="s">
        <v>1137</v>
      </c>
      <c r="B225" s="81" t="s">
        <v>1138</v>
      </c>
      <c r="C225" s="82"/>
      <c r="D225" s="82">
        <v>0.66292905999999996</v>
      </c>
      <c r="E225" s="83">
        <v>-0.67086539999999995</v>
      </c>
      <c r="F225" s="83">
        <v>-0.35049249999999998</v>
      </c>
      <c r="G225" s="83">
        <v>0.49374955999999998</v>
      </c>
      <c r="H225" s="83">
        <f t="shared" si="6"/>
        <v>-0.17586944666666668</v>
      </c>
      <c r="I225" s="82"/>
      <c r="J225" s="82">
        <v>0.57670765999999996</v>
      </c>
      <c r="K225" s="83">
        <v>-0.49141534999999997</v>
      </c>
      <c r="L225" s="83">
        <v>-0.23014842999999999</v>
      </c>
      <c r="M225" s="83">
        <v>0.27541155</v>
      </c>
      <c r="N225" s="83">
        <f t="shared" si="7"/>
        <v>-0.14871740999999999</v>
      </c>
      <c r="O225" s="71" t="s">
        <v>1024</v>
      </c>
    </row>
    <row r="226" spans="1:15" s="57" customFormat="1" ht="12.75">
      <c r="A226" s="81" t="s">
        <v>1139</v>
      </c>
      <c r="B226" s="81" t="s">
        <v>1140</v>
      </c>
      <c r="C226" s="82">
        <v>3.7898142000000003E-2</v>
      </c>
      <c r="D226" s="82">
        <v>5.31E-4</v>
      </c>
      <c r="E226" s="83">
        <v>-0.61531449999999999</v>
      </c>
      <c r="F226" s="83">
        <v>-0.57015795000000002</v>
      </c>
      <c r="G226" s="83">
        <v>-0.58132636999999998</v>
      </c>
      <c r="H226" s="83">
        <f t="shared" si="6"/>
        <v>-0.58893293999999996</v>
      </c>
      <c r="I226" s="82">
        <v>8.9700000000000002E-2</v>
      </c>
      <c r="J226" s="82">
        <v>5.7986104000000002E-3</v>
      </c>
      <c r="K226" s="83">
        <v>-0.76394839999999997</v>
      </c>
      <c r="L226" s="83">
        <v>-0.87134354999999997</v>
      </c>
      <c r="M226" s="83">
        <v>-0.99612049999999996</v>
      </c>
      <c r="N226" s="83">
        <f t="shared" si="7"/>
        <v>-0.8771374833333333</v>
      </c>
      <c r="O226" s="71" t="s">
        <v>1024</v>
      </c>
    </row>
    <row r="227" spans="1:15" s="57" customFormat="1" ht="12.75">
      <c r="A227" s="81" t="s">
        <v>1141</v>
      </c>
      <c r="B227" s="81" t="s">
        <v>1142</v>
      </c>
      <c r="C227" s="82">
        <v>0.13574903999999999</v>
      </c>
      <c r="D227" s="82">
        <v>7.8092289999999995E-2</v>
      </c>
      <c r="E227" s="83">
        <v>9.9477839999999998E-2</v>
      </c>
      <c r="F227" s="83">
        <v>0.14573674</v>
      </c>
      <c r="G227" s="83">
        <v>4.5929927000000002E-2</v>
      </c>
      <c r="H227" s="83">
        <f t="shared" si="6"/>
        <v>9.7048169000000004E-2</v>
      </c>
      <c r="I227" s="82">
        <v>0.29549999999999998</v>
      </c>
      <c r="J227" s="82">
        <v>0.2113574</v>
      </c>
      <c r="K227" s="83">
        <v>-0.50088405999999996</v>
      </c>
      <c r="L227" s="83">
        <v>3.0333565999999999E-2</v>
      </c>
      <c r="M227" s="83">
        <v>-0.63525295000000004</v>
      </c>
      <c r="N227" s="83">
        <f t="shared" si="7"/>
        <v>-0.36860114799999999</v>
      </c>
      <c r="O227" s="71" t="s">
        <v>1143</v>
      </c>
    </row>
    <row r="228" spans="1:15" s="57" customFormat="1" ht="12.75">
      <c r="A228" s="81" t="s">
        <v>1144</v>
      </c>
      <c r="B228" s="81" t="s">
        <v>1145</v>
      </c>
      <c r="C228" s="82"/>
      <c r="D228" s="82">
        <v>0.49254910000000002</v>
      </c>
      <c r="E228" s="83">
        <v>-0.68902682999999998</v>
      </c>
      <c r="F228" s="83">
        <v>-0.64416249999999997</v>
      </c>
      <c r="G228" s="83">
        <v>0.42417460000000001</v>
      </c>
      <c r="H228" s="83">
        <f t="shared" si="6"/>
        <v>-0.30300491000000002</v>
      </c>
      <c r="I228" s="82"/>
      <c r="J228" s="82">
        <v>0.32061731999999998</v>
      </c>
      <c r="K228" s="83">
        <v>-4.6920850000000004E-3</v>
      </c>
      <c r="L228" s="83">
        <v>0.27115309999999998</v>
      </c>
      <c r="M228" s="83">
        <v>6.0505465000000001E-2</v>
      </c>
      <c r="N228" s="83">
        <f t="shared" si="7"/>
        <v>0.10898882666666665</v>
      </c>
      <c r="O228" s="71" t="s">
        <v>1027</v>
      </c>
    </row>
    <row r="229" spans="1:15" s="57" customFormat="1" ht="12.75">
      <c r="A229" s="81" t="s">
        <v>1146</v>
      </c>
      <c r="B229" s="81" t="s">
        <v>1147</v>
      </c>
      <c r="C229" s="82"/>
      <c r="D229" s="82">
        <v>0.51235039999999998</v>
      </c>
      <c r="E229" s="83">
        <v>-0.67415506000000003</v>
      </c>
      <c r="F229" s="83">
        <v>-0.46952709999999998</v>
      </c>
      <c r="G229" s="83">
        <v>0.37936583000000001</v>
      </c>
      <c r="H229" s="83">
        <f t="shared" si="6"/>
        <v>-0.25477211</v>
      </c>
      <c r="I229" s="82"/>
      <c r="J229" s="82">
        <v>0.44324014</v>
      </c>
      <c r="K229" s="83">
        <v>0.52330270000000001</v>
      </c>
      <c r="L229" s="83">
        <v>0.36849832999999999</v>
      </c>
      <c r="M229" s="83">
        <v>-0.23448129000000001</v>
      </c>
      <c r="N229" s="83">
        <f t="shared" si="7"/>
        <v>0.21910657999999997</v>
      </c>
      <c r="O229" s="71" t="s">
        <v>1148</v>
      </c>
    </row>
    <row r="230" spans="1:15" s="57" customFormat="1" ht="12.75">
      <c r="A230" s="81" t="s">
        <v>1149</v>
      </c>
      <c r="B230" s="81" t="s">
        <v>1150</v>
      </c>
      <c r="C230" s="82">
        <v>5.5799420000000002E-2</v>
      </c>
      <c r="D230" s="82">
        <v>9.9083079999999994E-3</v>
      </c>
      <c r="E230" s="83">
        <v>-0.68901730000000005</v>
      </c>
      <c r="F230" s="83">
        <v>-0.54538359999999997</v>
      </c>
      <c r="G230" s="83">
        <v>-0.49617096999999999</v>
      </c>
      <c r="H230" s="83">
        <f t="shared" si="6"/>
        <v>-0.57685728999999997</v>
      </c>
      <c r="I230" s="82">
        <v>0.1734</v>
      </c>
      <c r="J230" s="82">
        <v>8.7351105999999998E-2</v>
      </c>
      <c r="K230" s="83">
        <v>-0.20323740000000001</v>
      </c>
      <c r="L230" s="83">
        <v>-0.75605106</v>
      </c>
      <c r="M230" s="83">
        <v>-0.59783470000000005</v>
      </c>
      <c r="N230" s="83">
        <f t="shared" si="7"/>
        <v>-0.51904105333333339</v>
      </c>
      <c r="O230" s="71" t="s">
        <v>1104</v>
      </c>
    </row>
    <row r="231" spans="1:15" s="57" customFormat="1" ht="12.75">
      <c r="A231" s="81" t="s">
        <v>1151</v>
      </c>
      <c r="B231" s="81" t="s">
        <v>1152</v>
      </c>
      <c r="C231" s="82">
        <v>0.11952762</v>
      </c>
      <c r="D231" s="82">
        <v>6.3102160000000004E-2</v>
      </c>
      <c r="E231" s="83">
        <v>-0.21628673000000001</v>
      </c>
      <c r="F231" s="83">
        <v>-0.108791366</v>
      </c>
      <c r="G231" s="83">
        <v>-0.29806709999999997</v>
      </c>
      <c r="H231" s="83">
        <f t="shared" si="6"/>
        <v>-0.20771506533333337</v>
      </c>
      <c r="I231" s="82">
        <v>0.1085</v>
      </c>
      <c r="J231" s="82">
        <v>1.6893247E-2</v>
      </c>
      <c r="K231" s="83">
        <v>-0.68644433999999999</v>
      </c>
      <c r="L231" s="83">
        <v>-0.77391140000000003</v>
      </c>
      <c r="M231" s="83">
        <v>-0.48546980000000001</v>
      </c>
      <c r="N231" s="83">
        <f t="shared" si="7"/>
        <v>-0.64860851333333336</v>
      </c>
      <c r="O231" s="71" t="s">
        <v>1153</v>
      </c>
    </row>
    <row r="232" spans="1:15" s="57" customFormat="1" ht="12.75">
      <c r="A232" s="81" t="s">
        <v>1154</v>
      </c>
      <c r="B232" s="81"/>
      <c r="C232" s="82"/>
      <c r="D232" s="82"/>
      <c r="E232" s="83"/>
      <c r="F232" s="83"/>
      <c r="G232" s="83"/>
      <c r="H232" s="83"/>
      <c r="I232" s="82"/>
      <c r="J232" s="82"/>
      <c r="K232" s="83"/>
      <c r="L232" s="83"/>
      <c r="M232" s="83"/>
      <c r="N232" s="83"/>
      <c r="O232" s="71"/>
    </row>
    <row r="233" spans="1:15" s="57" customFormat="1" ht="12.75">
      <c r="A233" s="81" t="s">
        <v>1155</v>
      </c>
      <c r="B233" s="81" t="s">
        <v>1156</v>
      </c>
      <c r="C233" s="82">
        <v>0.21497941000000001</v>
      </c>
      <c r="D233" s="82">
        <v>0.15228610000000001</v>
      </c>
      <c r="E233" s="83">
        <v>2.5644311999999999E-2</v>
      </c>
      <c r="F233" s="83">
        <v>4.038622E-2</v>
      </c>
      <c r="G233" s="83">
        <v>0.10972785</v>
      </c>
      <c r="H233" s="83">
        <f t="shared" si="6"/>
        <v>5.8586127333333328E-2</v>
      </c>
      <c r="I233" s="82">
        <v>0.19020000000000001</v>
      </c>
      <c r="J233" s="82">
        <v>0.10463575</v>
      </c>
      <c r="K233" s="83">
        <v>0.23299131000000001</v>
      </c>
      <c r="L233" s="83">
        <v>0.33644104000000002</v>
      </c>
      <c r="M233" s="83">
        <v>7.6105110000000004E-2</v>
      </c>
      <c r="N233" s="83">
        <f t="shared" si="7"/>
        <v>0.21517915333333335</v>
      </c>
      <c r="O233" s="71" t="s">
        <v>51</v>
      </c>
    </row>
    <row r="234" spans="1:15" s="57" customFormat="1" ht="12.75">
      <c r="A234" s="81" t="s">
        <v>1157</v>
      </c>
      <c r="B234" s="81" t="s">
        <v>1158</v>
      </c>
      <c r="C234" s="82"/>
      <c r="D234" s="82"/>
      <c r="E234" s="83"/>
      <c r="F234" s="83"/>
      <c r="G234" s="83"/>
      <c r="H234" s="83"/>
      <c r="I234" s="82"/>
      <c r="J234" s="82"/>
      <c r="K234" s="83"/>
      <c r="L234" s="83"/>
      <c r="M234" s="83"/>
      <c r="N234" s="83"/>
      <c r="O234" s="71"/>
    </row>
    <row r="235" spans="1:15" s="57" customFormat="1" ht="12.75">
      <c r="A235" s="81" t="s">
        <v>1159</v>
      </c>
      <c r="B235" s="81" t="s">
        <v>1160</v>
      </c>
      <c r="C235" s="82">
        <v>9.8782200000000001E-2</v>
      </c>
      <c r="D235" s="82">
        <v>4.4757955000000002E-2</v>
      </c>
      <c r="E235" s="83">
        <v>-1.1530495000000001</v>
      </c>
      <c r="F235" s="83">
        <v>-0.82967036999999999</v>
      </c>
      <c r="G235" s="83">
        <v>-0.52021419999999996</v>
      </c>
      <c r="H235" s="83">
        <f t="shared" ref="H235:H256" si="8">AVERAGE(E235:G235)</f>
        <v>-0.83431135666666656</v>
      </c>
      <c r="I235" s="82">
        <v>0.16950000000000001</v>
      </c>
      <c r="J235" s="82">
        <v>8.2839034000000006E-2</v>
      </c>
      <c r="K235" s="83">
        <v>-0.78881215999999998</v>
      </c>
      <c r="L235" s="83">
        <v>-2.4520645000000001</v>
      </c>
      <c r="M235" s="83">
        <v>-1.4720842000000001</v>
      </c>
      <c r="N235" s="83">
        <f t="shared" ref="N235:N256" si="9">AVERAGE(K235:M235)</f>
        <v>-1.5709869533333334</v>
      </c>
      <c r="O235" s="71" t="s">
        <v>1024</v>
      </c>
    </row>
    <row r="236" spans="1:15" s="57" customFormat="1" ht="12.75">
      <c r="A236" s="81" t="s">
        <v>1161</v>
      </c>
      <c r="B236" s="81" t="s">
        <v>1162</v>
      </c>
      <c r="C236" s="82">
        <v>7.2356610000000002E-2</v>
      </c>
      <c r="D236" s="82">
        <v>2.3056842000000001E-2</v>
      </c>
      <c r="E236" s="83">
        <v>-0.16812991999999999</v>
      </c>
      <c r="F236" s="83">
        <v>-0.29237843000000002</v>
      </c>
      <c r="G236" s="83">
        <v>-0.2373055</v>
      </c>
      <c r="H236" s="83">
        <f t="shared" si="8"/>
        <v>-0.23260461666666665</v>
      </c>
      <c r="I236" s="82">
        <v>0.1052</v>
      </c>
      <c r="J236" s="82">
        <v>1.4265185E-2</v>
      </c>
      <c r="K236" s="83">
        <v>-0.77112292999999998</v>
      </c>
      <c r="L236" s="83">
        <v>-0.7296627</v>
      </c>
      <c r="M236" s="83">
        <v>-0.51026340000000003</v>
      </c>
      <c r="N236" s="83">
        <f t="shared" si="9"/>
        <v>-0.67034967666666667</v>
      </c>
      <c r="O236" s="71" t="s">
        <v>1024</v>
      </c>
    </row>
    <row r="237" spans="1:15" s="57" customFormat="1" ht="12.75">
      <c r="A237" s="81" t="s">
        <v>1163</v>
      </c>
      <c r="B237" s="81" t="s">
        <v>1164</v>
      </c>
      <c r="C237" s="82"/>
      <c r="D237" s="82">
        <v>2.1801258E-2</v>
      </c>
      <c r="E237" s="83">
        <v>-0.71111619999999998</v>
      </c>
      <c r="F237" s="83">
        <v>-0.43542543</v>
      </c>
      <c r="G237" s="83">
        <v>-0.50593949999999999</v>
      </c>
      <c r="H237" s="83">
        <f t="shared" si="8"/>
        <v>-0.55082704333333332</v>
      </c>
      <c r="I237" s="82"/>
      <c r="J237" s="82">
        <v>0.76563950000000003</v>
      </c>
      <c r="K237" s="83">
        <v>-0.33340162000000001</v>
      </c>
      <c r="L237" s="83">
        <v>-0.13181156999999999</v>
      </c>
      <c r="M237" s="83">
        <v>0.28044770000000002</v>
      </c>
      <c r="N237" s="83">
        <f t="shared" si="9"/>
        <v>-6.1588496666666659E-2</v>
      </c>
      <c r="O237" s="71" t="s">
        <v>1153</v>
      </c>
    </row>
    <row r="238" spans="1:15" s="57" customFormat="1" ht="12.75">
      <c r="A238" s="81" t="s">
        <v>1165</v>
      </c>
      <c r="B238" s="81" t="s">
        <v>1166</v>
      </c>
      <c r="C238" s="82">
        <v>0.26713765</v>
      </c>
      <c r="D238" s="82">
        <v>0.20250415999999999</v>
      </c>
      <c r="E238" s="83">
        <v>-2.0922618E-2</v>
      </c>
      <c r="F238" s="83">
        <v>-1.1962222</v>
      </c>
      <c r="G238" s="83">
        <v>-1.9890076000000001</v>
      </c>
      <c r="H238" s="83">
        <f t="shared" si="8"/>
        <v>-1.0687174726666668</v>
      </c>
      <c r="I238" s="82">
        <v>0.1084</v>
      </c>
      <c r="J238" s="82">
        <v>1.6731099999999999E-2</v>
      </c>
      <c r="K238" s="83">
        <v>-0.65936284999999994</v>
      </c>
      <c r="L238" s="83">
        <v>-0.93235979999999996</v>
      </c>
      <c r="M238" s="83">
        <v>-1.0482602000000001</v>
      </c>
      <c r="N238" s="83">
        <f t="shared" si="9"/>
        <v>-0.87999428333333329</v>
      </c>
      <c r="O238" s="71" t="s">
        <v>1024</v>
      </c>
    </row>
    <row r="239" spans="1:15" s="57" customFormat="1" ht="12.75">
      <c r="A239" s="81" t="s">
        <v>1167</v>
      </c>
      <c r="B239" s="81" t="s">
        <v>1168</v>
      </c>
      <c r="C239" s="82"/>
      <c r="D239" s="82"/>
      <c r="E239" s="83"/>
      <c r="F239" s="83"/>
      <c r="G239" s="83"/>
      <c r="H239" s="83"/>
      <c r="I239" s="82"/>
      <c r="J239" s="82"/>
      <c r="K239" s="83"/>
      <c r="L239" s="83"/>
      <c r="M239" s="83"/>
      <c r="N239" s="83"/>
      <c r="O239" s="71"/>
    </row>
    <row r="240" spans="1:15" s="57" customFormat="1" ht="12.75">
      <c r="A240" s="81" t="s">
        <v>1169</v>
      </c>
      <c r="B240" s="81" t="s">
        <v>1170</v>
      </c>
      <c r="C240" s="82"/>
      <c r="D240" s="82"/>
      <c r="E240" s="83"/>
      <c r="F240" s="83"/>
      <c r="G240" s="83"/>
      <c r="H240" s="83"/>
      <c r="I240" s="82"/>
      <c r="J240" s="82"/>
      <c r="K240" s="83"/>
      <c r="L240" s="83"/>
      <c r="M240" s="83"/>
      <c r="N240" s="83"/>
      <c r="O240" s="71"/>
    </row>
    <row r="241" spans="1:15" s="57" customFormat="1" ht="12.75">
      <c r="A241" s="81" t="s">
        <v>1171</v>
      </c>
      <c r="B241" s="81" t="s">
        <v>1172</v>
      </c>
      <c r="C241" s="82">
        <v>7.0037014999999994E-2</v>
      </c>
      <c r="D241" s="82">
        <v>2.1183454000000001E-2</v>
      </c>
      <c r="E241" s="83">
        <v>-0.52519800000000005</v>
      </c>
      <c r="F241" s="83">
        <v>-0.46071053000000001</v>
      </c>
      <c r="G241" s="83">
        <v>-0.30965241999999998</v>
      </c>
      <c r="H241" s="83">
        <f t="shared" si="8"/>
        <v>-0.43185365000000003</v>
      </c>
      <c r="I241" s="82">
        <v>0.12939999999999999</v>
      </c>
      <c r="J241" s="82">
        <v>3.8094927000000001E-2</v>
      </c>
      <c r="K241" s="83">
        <v>-0.38034912999999998</v>
      </c>
      <c r="L241" s="83">
        <v>-0.76524159999999997</v>
      </c>
      <c r="M241" s="83">
        <v>-0.52795879999999995</v>
      </c>
      <c r="N241" s="83">
        <f t="shared" si="9"/>
        <v>-0.55784984333333332</v>
      </c>
      <c r="O241" s="71" t="s">
        <v>1024</v>
      </c>
    </row>
    <row r="242" spans="1:15" s="57" customFormat="1" ht="12.75">
      <c r="A242" s="81" t="s">
        <v>1173</v>
      </c>
      <c r="B242" s="81" t="s">
        <v>1174</v>
      </c>
      <c r="C242" s="82"/>
      <c r="D242" s="82">
        <v>0.56118833999999995</v>
      </c>
      <c r="E242" s="83">
        <v>0.11580807999999999</v>
      </c>
      <c r="F242" s="83">
        <v>-0.16785333999999999</v>
      </c>
      <c r="G242" s="83">
        <v>0.37946375999999998</v>
      </c>
      <c r="H242" s="83">
        <f t="shared" si="8"/>
        <v>0.1091395</v>
      </c>
      <c r="I242" s="82"/>
      <c r="J242" s="82">
        <v>0.45587727</v>
      </c>
      <c r="K242" s="83">
        <v>0.11997265</v>
      </c>
      <c r="L242" s="83">
        <v>-7.9026170000000007E-2</v>
      </c>
      <c r="M242" s="83">
        <v>-0.89838359999999995</v>
      </c>
      <c r="N242" s="83">
        <f t="shared" si="9"/>
        <v>-0.28581237333333331</v>
      </c>
      <c r="O242" s="71" t="s">
        <v>1153</v>
      </c>
    </row>
    <row r="243" spans="1:15" s="57" customFormat="1" ht="12.75">
      <c r="A243" s="81" t="s">
        <v>1175</v>
      </c>
      <c r="B243" s="81" t="s">
        <v>1176</v>
      </c>
      <c r="C243" s="82"/>
      <c r="D243" s="82">
        <v>4.8403509999999997E-2</v>
      </c>
      <c r="E243" s="83">
        <v>-0.30822327999999999</v>
      </c>
      <c r="F243" s="83">
        <v>-0.65983930000000002</v>
      </c>
      <c r="G243" s="83">
        <v>-0.72075540000000005</v>
      </c>
      <c r="H243" s="83">
        <f t="shared" si="8"/>
        <v>-0.56293932666666668</v>
      </c>
      <c r="I243" s="82">
        <v>0.1225</v>
      </c>
      <c r="J243" s="82">
        <v>3.1020815E-2</v>
      </c>
      <c r="K243" s="83">
        <v>-0.60447216000000004</v>
      </c>
      <c r="L243" s="83">
        <v>-0.8452269</v>
      </c>
      <c r="M243" s="83">
        <v>-0.45243161999999998</v>
      </c>
      <c r="N243" s="83">
        <f t="shared" si="9"/>
        <v>-0.63404355999999995</v>
      </c>
      <c r="O243" s="71" t="s">
        <v>1024</v>
      </c>
    </row>
    <row r="244" spans="1:15" s="57" customFormat="1" ht="12.75">
      <c r="A244" s="81" t="s">
        <v>1177</v>
      </c>
      <c r="B244" s="81" t="s">
        <v>1178</v>
      </c>
      <c r="C244" s="82">
        <v>0.12790652999999999</v>
      </c>
      <c r="D244" s="82">
        <v>7.0696324000000005E-2</v>
      </c>
      <c r="E244" s="83">
        <v>0.82684139999999995</v>
      </c>
      <c r="F244" s="83">
        <v>0.46438137000000002</v>
      </c>
      <c r="G244" s="83">
        <v>0.31950479999999998</v>
      </c>
      <c r="H244" s="83">
        <f t="shared" si="8"/>
        <v>0.53690919000000004</v>
      </c>
      <c r="I244" s="82">
        <v>0.12989999999999999</v>
      </c>
      <c r="J244" s="82">
        <v>3.8716470000000003E-2</v>
      </c>
      <c r="K244" s="83">
        <v>0.32656664000000002</v>
      </c>
      <c r="L244" s="83">
        <v>0.68228524999999995</v>
      </c>
      <c r="M244" s="83">
        <v>0.62720500000000001</v>
      </c>
      <c r="N244" s="83">
        <f t="shared" si="9"/>
        <v>0.54535229666666662</v>
      </c>
      <c r="O244" s="71" t="s">
        <v>1027</v>
      </c>
    </row>
    <row r="245" spans="1:15" s="57" customFormat="1" ht="12.75">
      <c r="A245" s="81" t="s">
        <v>1179</v>
      </c>
      <c r="B245" s="81" t="s">
        <v>1180</v>
      </c>
      <c r="C245" s="82">
        <v>0.10706204</v>
      </c>
      <c r="D245" s="82">
        <v>5.2135362999999997E-2</v>
      </c>
      <c r="E245" s="83">
        <v>-0.21781739999999999</v>
      </c>
      <c r="F245" s="83">
        <v>-0.14009674</v>
      </c>
      <c r="G245" s="83">
        <v>-9.4936326000000001E-2</v>
      </c>
      <c r="H245" s="83">
        <f t="shared" si="8"/>
        <v>-0.15095015533333334</v>
      </c>
      <c r="I245" s="82">
        <v>0.2525</v>
      </c>
      <c r="J245" s="82">
        <v>0.16723998000000001</v>
      </c>
      <c r="K245" s="83">
        <v>-1.2663717999999999</v>
      </c>
      <c r="L245" s="83">
        <v>-1.0110703999999999</v>
      </c>
      <c r="M245" s="83">
        <v>-6.1600685000000002E-2</v>
      </c>
      <c r="N245" s="83">
        <f t="shared" si="9"/>
        <v>-0.77968096166666667</v>
      </c>
      <c r="O245" s="71" t="s">
        <v>1083</v>
      </c>
    </row>
    <row r="246" spans="1:15" s="57" customFormat="1" ht="12.75">
      <c r="A246" s="81" t="s">
        <v>1181</v>
      </c>
      <c r="B246" s="81" t="s">
        <v>1182</v>
      </c>
      <c r="C246" s="82">
        <v>0.18497199</v>
      </c>
      <c r="D246" s="82">
        <v>0.12360051</v>
      </c>
      <c r="E246" s="83">
        <v>-0.35484130000000003</v>
      </c>
      <c r="F246" s="83">
        <v>-0.13709831</v>
      </c>
      <c r="G246" s="83">
        <v>-0.10855586</v>
      </c>
      <c r="H246" s="83">
        <f t="shared" si="8"/>
        <v>-0.20016515666666668</v>
      </c>
      <c r="I246" s="82">
        <v>0.34050000000000002</v>
      </c>
      <c r="J246" s="82">
        <v>0.2577081</v>
      </c>
      <c r="K246" s="83">
        <v>5.3346739999999997E-2</v>
      </c>
      <c r="L246" s="83">
        <v>-0.39455506000000001</v>
      </c>
      <c r="M246" s="83">
        <v>-0.29880810000000002</v>
      </c>
      <c r="N246" s="83">
        <f t="shared" si="9"/>
        <v>-0.21333880666666669</v>
      </c>
      <c r="O246" s="71" t="s">
        <v>1024</v>
      </c>
    </row>
    <row r="247" spans="1:15" s="57" customFormat="1" ht="12.75">
      <c r="A247" s="81" t="s">
        <v>1183</v>
      </c>
      <c r="B247" s="81" t="s">
        <v>1184</v>
      </c>
      <c r="C247" s="82">
        <v>8.3592150000000004E-2</v>
      </c>
      <c r="D247" s="82">
        <v>3.2436277999999999E-2</v>
      </c>
      <c r="E247" s="83">
        <v>-0.43309969999999998</v>
      </c>
      <c r="F247" s="83">
        <v>-0.27721976999999998</v>
      </c>
      <c r="G247" s="83">
        <v>-0.24240021</v>
      </c>
      <c r="H247" s="83">
        <f t="shared" si="8"/>
        <v>-0.31757322666666665</v>
      </c>
      <c r="I247" s="82">
        <v>0.13930000000000001</v>
      </c>
      <c r="J247" s="82">
        <v>4.8544443999999999E-2</v>
      </c>
      <c r="K247" s="83">
        <v>-0.57323605</v>
      </c>
      <c r="L247" s="83">
        <v>-0.42518660000000003</v>
      </c>
      <c r="M247" s="83">
        <v>-0.91853620000000002</v>
      </c>
      <c r="N247" s="83">
        <f t="shared" si="9"/>
        <v>-0.63898628333333329</v>
      </c>
      <c r="O247" s="71" t="s">
        <v>1024</v>
      </c>
    </row>
    <row r="248" spans="1:15" s="57" customFormat="1" ht="12.75">
      <c r="A248" s="81" t="s">
        <v>1185</v>
      </c>
      <c r="B248" s="81" t="s">
        <v>1186</v>
      </c>
      <c r="C248" s="82"/>
      <c r="D248" s="82">
        <v>0.58980023999999998</v>
      </c>
      <c r="E248" s="83">
        <v>-0.63897187</v>
      </c>
      <c r="F248" s="83">
        <v>-0.36649808</v>
      </c>
      <c r="G248" s="83">
        <v>0.40740132000000001</v>
      </c>
      <c r="H248" s="83">
        <f t="shared" si="8"/>
        <v>-0.19935621000000001</v>
      </c>
      <c r="I248" s="82"/>
      <c r="J248" s="82">
        <v>1.4142086999999999E-3</v>
      </c>
      <c r="K248" s="83">
        <v>-0.46906092999999999</v>
      </c>
      <c r="L248" s="83">
        <v>-0.50893679999999997</v>
      </c>
      <c r="M248" s="83">
        <v>-0.53425913999999997</v>
      </c>
      <c r="N248" s="83">
        <f t="shared" si="9"/>
        <v>-0.50408562333333329</v>
      </c>
      <c r="O248" s="71" t="s">
        <v>1153</v>
      </c>
    </row>
    <row r="249" spans="1:15" s="57" customFormat="1" ht="12.75">
      <c r="A249" s="81" t="s">
        <v>1187</v>
      </c>
      <c r="B249" s="81" t="s">
        <v>1188</v>
      </c>
      <c r="C249" s="82">
        <v>0.12834298999999999</v>
      </c>
      <c r="D249" s="82">
        <v>7.1059205E-2</v>
      </c>
      <c r="E249" s="83">
        <v>0.36185931999999998</v>
      </c>
      <c r="F249" s="83">
        <v>0.70054729999999998</v>
      </c>
      <c r="G249" s="83">
        <v>0.28849789999999997</v>
      </c>
      <c r="H249" s="83">
        <f t="shared" si="8"/>
        <v>0.45030150666666663</v>
      </c>
      <c r="I249" s="82">
        <v>0.66479999999999995</v>
      </c>
      <c r="J249" s="82">
        <v>0.60083514000000005</v>
      </c>
      <c r="K249" s="83">
        <v>-0.22929953</v>
      </c>
      <c r="L249" s="83">
        <v>-0.17594151</v>
      </c>
      <c r="M249" s="83">
        <v>0.17252548000000001</v>
      </c>
      <c r="N249" s="83">
        <f t="shared" si="9"/>
        <v>-7.7571853333333329E-2</v>
      </c>
      <c r="O249" s="71" t="s">
        <v>1024</v>
      </c>
    </row>
    <row r="250" spans="1:15" s="57" customFormat="1" ht="12.75">
      <c r="A250" s="81" t="s">
        <v>1189</v>
      </c>
      <c r="B250" s="81" t="s">
        <v>1190</v>
      </c>
      <c r="C250" s="82">
        <v>0.18170547000000001</v>
      </c>
      <c r="D250" s="82">
        <v>0.12051819</v>
      </c>
      <c r="E250" s="83">
        <v>-0.26973150000000001</v>
      </c>
      <c r="F250" s="83">
        <v>-0.20511447999999999</v>
      </c>
      <c r="G250" s="83">
        <v>-4.6098594E-2</v>
      </c>
      <c r="H250" s="83">
        <f t="shared" si="8"/>
        <v>-0.17364819133333334</v>
      </c>
      <c r="I250" s="82">
        <v>0.22670000000000001</v>
      </c>
      <c r="J250" s="82">
        <v>0.14151849999999999</v>
      </c>
      <c r="K250" s="83">
        <v>-8.5493970000000002E-2</v>
      </c>
      <c r="L250" s="83">
        <v>-0.35795304</v>
      </c>
      <c r="M250" s="83">
        <v>-0.58799946000000003</v>
      </c>
      <c r="N250" s="83">
        <f t="shared" si="9"/>
        <v>-0.34381549000000006</v>
      </c>
      <c r="O250" s="71" t="s">
        <v>1024</v>
      </c>
    </row>
    <row r="251" spans="1:15" s="57" customFormat="1" ht="12.75">
      <c r="A251" s="81" t="s">
        <v>1191</v>
      </c>
      <c r="B251" s="81" t="s">
        <v>1192</v>
      </c>
      <c r="C251" s="82">
        <v>0.49486360000000001</v>
      </c>
      <c r="D251" s="82">
        <v>0.43143140000000002</v>
      </c>
      <c r="E251" s="83">
        <v>-0.55925274000000003</v>
      </c>
      <c r="F251" s="83">
        <v>0.11202152</v>
      </c>
      <c r="G251" s="83">
        <v>-0.12854299999999999</v>
      </c>
      <c r="H251" s="83">
        <f t="shared" si="8"/>
        <v>-0.19192474000000001</v>
      </c>
      <c r="I251" s="82">
        <v>0.25219999999999998</v>
      </c>
      <c r="J251" s="82">
        <v>0.16693707999999999</v>
      </c>
      <c r="K251" s="83">
        <v>-0.14346695000000001</v>
      </c>
      <c r="L251" s="83">
        <v>-0.15349002</v>
      </c>
      <c r="M251" s="83">
        <v>-0.5425778</v>
      </c>
      <c r="N251" s="83">
        <f t="shared" si="9"/>
        <v>-0.27984492333333333</v>
      </c>
      <c r="O251" s="71" t="s">
        <v>1024</v>
      </c>
    </row>
    <row r="252" spans="1:15" s="57" customFormat="1" ht="12.75">
      <c r="A252" s="81" t="s">
        <v>1193</v>
      </c>
      <c r="B252" s="81"/>
      <c r="C252" s="82"/>
      <c r="D252" s="82"/>
      <c r="E252" s="83"/>
      <c r="F252" s="83"/>
      <c r="G252" s="83"/>
      <c r="H252" s="83"/>
      <c r="I252" s="82"/>
      <c r="J252" s="82"/>
      <c r="K252" s="83"/>
      <c r="L252" s="83"/>
      <c r="M252" s="83"/>
      <c r="N252" s="83"/>
      <c r="O252" s="71"/>
    </row>
    <row r="253" spans="1:15" s="57" customFormat="1" ht="12.75">
      <c r="A253" s="81" t="s">
        <v>1194</v>
      </c>
      <c r="B253" s="81" t="s">
        <v>1195</v>
      </c>
      <c r="C253" s="82"/>
      <c r="D253" s="82"/>
      <c r="E253" s="83"/>
      <c r="F253" s="83"/>
      <c r="G253" s="83"/>
      <c r="H253" s="83"/>
      <c r="I253" s="82"/>
      <c r="J253" s="82"/>
      <c r="K253" s="83"/>
      <c r="L253" s="83"/>
      <c r="M253" s="83"/>
      <c r="N253" s="83"/>
      <c r="O253" s="71"/>
    </row>
    <row r="254" spans="1:15" s="57" customFormat="1" ht="12.75">
      <c r="A254" s="81" t="s">
        <v>1196</v>
      </c>
      <c r="B254" s="81" t="s">
        <v>1197</v>
      </c>
      <c r="C254" s="82"/>
      <c r="D254" s="82">
        <v>0.50300860000000003</v>
      </c>
      <c r="E254" s="83">
        <v>-0.69206023000000005</v>
      </c>
      <c r="F254" s="83">
        <v>-0.44784691999999998</v>
      </c>
      <c r="G254" s="83">
        <v>0.36415841999999998</v>
      </c>
      <c r="H254" s="83">
        <f t="shared" si="8"/>
        <v>-0.25858291</v>
      </c>
      <c r="I254" s="82"/>
      <c r="J254" s="82">
        <v>0.87784050000000002</v>
      </c>
      <c r="K254" s="83">
        <v>-0.33782917000000001</v>
      </c>
      <c r="L254" s="83">
        <v>0.89991754000000002</v>
      </c>
      <c r="M254" s="83">
        <v>-0.34593338000000001</v>
      </c>
      <c r="N254" s="83">
        <f t="shared" si="9"/>
        <v>7.2051663333333335E-2</v>
      </c>
      <c r="O254" s="71" t="s">
        <v>1024</v>
      </c>
    </row>
    <row r="255" spans="1:15" s="57" customFormat="1" ht="12.75">
      <c r="A255" s="81" t="s">
        <v>1198</v>
      </c>
      <c r="B255" s="81" t="s">
        <v>1199</v>
      </c>
      <c r="C255" s="82">
        <v>0.12607493</v>
      </c>
      <c r="D255" s="82">
        <v>6.8919750000000002E-2</v>
      </c>
      <c r="E255" s="83">
        <v>0.55237289999999994</v>
      </c>
      <c r="F255" s="83">
        <v>1.0581285</v>
      </c>
      <c r="G255" s="83">
        <v>0.44240089999999999</v>
      </c>
      <c r="H255" s="83">
        <f t="shared" si="8"/>
        <v>0.68430076666666662</v>
      </c>
      <c r="I255" s="82"/>
      <c r="J255" s="82">
        <v>0.86486447</v>
      </c>
      <c r="K255" s="83">
        <v>1.5892428000000001</v>
      </c>
      <c r="L255" s="83">
        <v>0.20943922000000001</v>
      </c>
      <c r="M255" s="83">
        <v>-1.3135984000000001</v>
      </c>
      <c r="N255" s="83">
        <f t="shared" si="9"/>
        <v>0.16169453999999997</v>
      </c>
      <c r="O255" s="71" t="s">
        <v>1024</v>
      </c>
    </row>
    <row r="256" spans="1:15" s="57" customFormat="1" ht="12.75">
      <c r="A256" s="81" t="s">
        <v>1200</v>
      </c>
      <c r="B256" s="81" t="s">
        <v>1201</v>
      </c>
      <c r="C256" s="82"/>
      <c r="D256" s="82">
        <v>0.6653384</v>
      </c>
      <c r="E256" s="83">
        <v>-0.32401875000000002</v>
      </c>
      <c r="F256" s="83">
        <v>-0.44398632999999998</v>
      </c>
      <c r="G256" s="83">
        <v>0.38050636999999998</v>
      </c>
      <c r="H256" s="83">
        <f t="shared" si="8"/>
        <v>-0.12916623666666668</v>
      </c>
      <c r="I256" s="82"/>
      <c r="J256" s="82">
        <v>0.86646809999999996</v>
      </c>
      <c r="K256" s="83">
        <v>-0.33586632999999999</v>
      </c>
      <c r="L256" s="83">
        <v>0.27002466000000003</v>
      </c>
      <c r="M256" s="83">
        <v>0.17326844999999999</v>
      </c>
      <c r="N256" s="83">
        <f t="shared" si="9"/>
        <v>3.5808926666666678E-2</v>
      </c>
      <c r="O256" s="71" t="s">
        <v>1027</v>
      </c>
    </row>
    <row r="257" spans="1:15" s="57" customFormat="1" ht="12.75">
      <c r="A257" s="84" t="s">
        <v>1202</v>
      </c>
      <c r="B257" s="81"/>
      <c r="C257" s="82"/>
      <c r="D257" s="82"/>
      <c r="E257" s="83"/>
      <c r="F257" s="83"/>
      <c r="G257" s="83"/>
      <c r="H257" s="83"/>
      <c r="I257" s="82"/>
      <c r="J257" s="82"/>
      <c r="K257" s="83"/>
      <c r="L257" s="83"/>
      <c r="M257" s="83"/>
      <c r="N257" s="83"/>
      <c r="O257" s="71"/>
    </row>
    <row r="258" spans="1:15" s="57" customFormat="1" ht="12.75">
      <c r="A258" s="81" t="s">
        <v>1203</v>
      </c>
      <c r="B258" s="81" t="s">
        <v>1204</v>
      </c>
      <c r="C258" s="82"/>
      <c r="D258" s="82"/>
      <c r="E258" s="83"/>
      <c r="F258" s="83"/>
      <c r="G258" s="83"/>
      <c r="H258" s="83"/>
      <c r="I258" s="82"/>
      <c r="J258" s="82"/>
      <c r="K258" s="83"/>
      <c r="L258" s="83"/>
      <c r="M258" s="83"/>
      <c r="N258" s="83"/>
      <c r="O258" s="71"/>
    </row>
    <row r="259" spans="1:15" s="57" customFormat="1" ht="12.75">
      <c r="A259" s="81" t="s">
        <v>1205</v>
      </c>
      <c r="B259" s="81" t="s">
        <v>1206</v>
      </c>
      <c r="C259" s="82"/>
      <c r="D259" s="82"/>
      <c r="E259" s="83"/>
      <c r="F259" s="83"/>
      <c r="G259" s="83"/>
      <c r="H259" s="83"/>
      <c r="I259" s="82"/>
      <c r="J259" s="82"/>
      <c r="K259" s="83"/>
      <c r="L259" s="83"/>
      <c r="M259" s="83"/>
      <c r="N259" s="83"/>
      <c r="O259" s="71"/>
    </row>
    <row r="260" spans="1:15" s="57" customFormat="1" ht="12.75">
      <c r="A260" s="81" t="s">
        <v>1207</v>
      </c>
      <c r="B260" s="81" t="s">
        <v>1208</v>
      </c>
      <c r="C260" s="82"/>
      <c r="D260" s="82"/>
      <c r="E260" s="83"/>
      <c r="F260" s="83"/>
      <c r="G260" s="83"/>
      <c r="H260" s="83"/>
      <c r="I260" s="82"/>
      <c r="J260" s="82"/>
      <c r="K260" s="83"/>
      <c r="L260" s="83"/>
      <c r="M260" s="83"/>
      <c r="N260" s="83"/>
      <c r="O260" s="71"/>
    </row>
    <row r="261" spans="1:15" s="57" customFormat="1" ht="12.75">
      <c r="A261" s="81" t="s">
        <v>1209</v>
      </c>
      <c r="B261" s="81" t="s">
        <v>1210</v>
      </c>
      <c r="C261" s="82"/>
      <c r="D261" s="82">
        <v>0.25014950000000002</v>
      </c>
      <c r="E261" s="83">
        <v>0.10616211</v>
      </c>
      <c r="F261" s="83">
        <v>0.72538464999999996</v>
      </c>
      <c r="G261" s="83">
        <v>0.13711403</v>
      </c>
      <c r="H261" s="83">
        <f t="shared" ref="H261:H324" si="10">AVERAGE(E261:G261)</f>
        <v>0.32288692999999996</v>
      </c>
      <c r="I261" s="82"/>
      <c r="J261" s="82">
        <v>5.8438855999999997E-2</v>
      </c>
      <c r="K261" s="83">
        <v>0.28697815999999998</v>
      </c>
      <c r="L261" s="83">
        <v>0.19260737</v>
      </c>
      <c r="M261" s="83">
        <v>0.46408314000000001</v>
      </c>
      <c r="N261" s="83">
        <f t="shared" ref="N261:N324" si="11">AVERAGE(K261:M261)</f>
        <v>0.31455622333333333</v>
      </c>
      <c r="O261" s="71" t="s">
        <v>1211</v>
      </c>
    </row>
    <row r="262" spans="1:15" s="57" customFormat="1" ht="12.75">
      <c r="A262" s="81" t="s">
        <v>1212</v>
      </c>
      <c r="B262" s="81" t="s">
        <v>1213</v>
      </c>
      <c r="C262" s="82">
        <v>5.8384727999999997E-2</v>
      </c>
      <c r="D262" s="82">
        <v>1.1657513E-2</v>
      </c>
      <c r="E262" s="83">
        <v>2.9700356000000001</v>
      </c>
      <c r="F262" s="83">
        <v>2.2331226000000002</v>
      </c>
      <c r="G262" s="83">
        <v>3.2680094</v>
      </c>
      <c r="H262" s="83">
        <f t="shared" si="10"/>
        <v>2.8237225333333336</v>
      </c>
      <c r="I262" s="82">
        <v>0.21060000000000001</v>
      </c>
      <c r="J262" s="82">
        <v>0.1254411</v>
      </c>
      <c r="K262" s="83">
        <v>3.3780505999999999</v>
      </c>
      <c r="L262" s="83">
        <v>0.54710289999999995</v>
      </c>
      <c r="M262" s="83">
        <v>3.6133690000000001</v>
      </c>
      <c r="N262" s="83">
        <f t="shared" si="11"/>
        <v>2.5128408333333332</v>
      </c>
      <c r="O262" s="71" t="s">
        <v>1211</v>
      </c>
    </row>
    <row r="263" spans="1:15" s="57" customFormat="1" ht="12.75">
      <c r="A263" s="81" t="s">
        <v>1214</v>
      </c>
      <c r="B263" s="81" t="s">
        <v>1215</v>
      </c>
      <c r="C263" s="82"/>
      <c r="D263" s="82">
        <v>0.14117181000000001</v>
      </c>
      <c r="E263" s="83">
        <v>-0.80509180000000002</v>
      </c>
      <c r="F263" s="83">
        <v>-0.48683890000000002</v>
      </c>
      <c r="G263" s="83">
        <v>-0.11869901400000001</v>
      </c>
      <c r="H263" s="83">
        <f t="shared" si="10"/>
        <v>-0.47020990466666662</v>
      </c>
      <c r="I263" s="82">
        <v>0.14649999999999999</v>
      </c>
      <c r="J263" s="82">
        <v>5.7321879999999999E-2</v>
      </c>
      <c r="K263" s="83">
        <v>-1.1116967</v>
      </c>
      <c r="L263" s="83">
        <v>-0.58729165999999999</v>
      </c>
      <c r="M263" s="83">
        <v>-0.52677249999999998</v>
      </c>
      <c r="N263" s="83">
        <f t="shared" si="11"/>
        <v>-0.74192028666666665</v>
      </c>
      <c r="O263" s="71" t="s">
        <v>1216</v>
      </c>
    </row>
    <row r="264" spans="1:15" s="57" customFormat="1" ht="12.75">
      <c r="A264" s="81" t="s">
        <v>1217</v>
      </c>
      <c r="B264" s="81" t="s">
        <v>1218</v>
      </c>
      <c r="C264" s="82">
        <v>0.14920574</v>
      </c>
      <c r="D264" s="82">
        <v>9.0617550000000005E-2</v>
      </c>
      <c r="E264" s="83">
        <v>0.46173956999999999</v>
      </c>
      <c r="F264" s="83">
        <v>1.0674267</v>
      </c>
      <c r="G264" s="83">
        <v>0.41675656999999999</v>
      </c>
      <c r="H264" s="83">
        <f t="shared" si="10"/>
        <v>0.64864094666666661</v>
      </c>
      <c r="I264" s="82">
        <v>0.46750000000000003</v>
      </c>
      <c r="J264" s="82">
        <v>0.38894874000000002</v>
      </c>
      <c r="K264" s="83">
        <v>0.38097373000000001</v>
      </c>
      <c r="L264" s="83">
        <v>0.29493143999999999</v>
      </c>
      <c r="M264" s="83">
        <v>-0.14376920000000001</v>
      </c>
      <c r="N264" s="83">
        <f t="shared" si="11"/>
        <v>0.17737865666666666</v>
      </c>
      <c r="O264" s="71" t="s">
        <v>1211</v>
      </c>
    </row>
    <row r="265" spans="1:15" s="57" customFormat="1" ht="12.75">
      <c r="A265" s="81" t="s">
        <v>1219</v>
      </c>
      <c r="B265" s="81" t="s">
        <v>1220</v>
      </c>
      <c r="C265" s="82">
        <v>6.3808950000000003E-2</v>
      </c>
      <c r="D265" s="82">
        <v>1.6060037999999999E-2</v>
      </c>
      <c r="E265" s="83">
        <v>-0.39190865000000003</v>
      </c>
      <c r="F265" s="83">
        <v>-0.61806302999999996</v>
      </c>
      <c r="G265" s="83">
        <v>-0.53664400000000001</v>
      </c>
      <c r="H265" s="83">
        <f t="shared" si="10"/>
        <v>-0.51553855999999998</v>
      </c>
      <c r="I265" s="82">
        <v>0.1492</v>
      </c>
      <c r="J265" s="82">
        <v>6.0501877000000003E-2</v>
      </c>
      <c r="K265" s="83">
        <v>-0.83786669999999996</v>
      </c>
      <c r="L265" s="83">
        <v>-1.0950443000000001</v>
      </c>
      <c r="M265" s="83">
        <v>-0.40605740000000001</v>
      </c>
      <c r="N265" s="83">
        <f t="shared" si="11"/>
        <v>-0.77965613333333339</v>
      </c>
      <c r="O265" s="71" t="s">
        <v>1221</v>
      </c>
    </row>
    <row r="266" spans="1:15" s="57" customFormat="1" ht="12.75">
      <c r="A266" s="81" t="s">
        <v>1222</v>
      </c>
      <c r="B266" s="81" t="s">
        <v>1223</v>
      </c>
      <c r="C266" s="82">
        <v>0.12748603999999999</v>
      </c>
      <c r="D266" s="82">
        <v>7.0341860000000006E-2</v>
      </c>
      <c r="E266" s="83">
        <v>0.46481519999999998</v>
      </c>
      <c r="F266" s="83">
        <v>0.15413853999999999</v>
      </c>
      <c r="G266" s="83">
        <v>0.42262685</v>
      </c>
      <c r="H266" s="83">
        <f t="shared" si="10"/>
        <v>0.34719353000000003</v>
      </c>
      <c r="I266" s="82"/>
      <c r="J266" s="82">
        <v>0.30602955999999998</v>
      </c>
      <c r="K266" s="83">
        <v>-2.1070946E-2</v>
      </c>
      <c r="L266" s="83">
        <v>-0.63544889999999998</v>
      </c>
      <c r="M266" s="83">
        <v>-0.121543296</v>
      </c>
      <c r="N266" s="83">
        <f t="shared" si="11"/>
        <v>-0.25935438066666666</v>
      </c>
      <c r="O266" s="71" t="s">
        <v>1211</v>
      </c>
    </row>
    <row r="267" spans="1:15" s="57" customFormat="1" ht="12.75">
      <c r="A267" s="81" t="s">
        <v>1224</v>
      </c>
      <c r="B267" s="81" t="s">
        <v>1225</v>
      </c>
      <c r="C267" s="82">
        <v>6.1001804E-2</v>
      </c>
      <c r="D267" s="82">
        <v>1.3631584E-2</v>
      </c>
      <c r="E267" s="83">
        <v>1.4112536</v>
      </c>
      <c r="F267" s="83">
        <v>1.4963618999999999</v>
      </c>
      <c r="G267" s="83">
        <v>0.99891129999999995</v>
      </c>
      <c r="H267" s="83">
        <f t="shared" si="10"/>
        <v>1.3021756</v>
      </c>
      <c r="I267" s="82">
        <v>8.7400000000000005E-2</v>
      </c>
      <c r="J267" s="82">
        <v>4.6919429999999996E-3</v>
      </c>
      <c r="K267" s="83">
        <v>1.8491736999999999</v>
      </c>
      <c r="L267" s="83">
        <v>1.87778</v>
      </c>
      <c r="M267" s="83">
        <v>1.5047073</v>
      </c>
      <c r="N267" s="83">
        <f t="shared" si="11"/>
        <v>1.743887</v>
      </c>
      <c r="O267" s="71" t="s">
        <v>1211</v>
      </c>
    </row>
    <row r="268" spans="1:15" s="57" customFormat="1" ht="12.75">
      <c r="A268" s="81" t="s">
        <v>1226</v>
      </c>
      <c r="B268" s="81" t="s">
        <v>1227</v>
      </c>
      <c r="C268" s="82">
        <v>5.8275457000000003E-2</v>
      </c>
      <c r="D268" s="82">
        <v>1.1544386E-2</v>
      </c>
      <c r="E268" s="83">
        <v>1.3718109000000001</v>
      </c>
      <c r="F268" s="83">
        <v>1.8876009</v>
      </c>
      <c r="G268" s="83">
        <v>1.3952171</v>
      </c>
      <c r="H268" s="83">
        <f t="shared" si="10"/>
        <v>1.5515429666666669</v>
      </c>
      <c r="I268" s="82">
        <v>0.92130000000000001</v>
      </c>
      <c r="J268" s="82">
        <v>0.90208639999999995</v>
      </c>
      <c r="K268" s="83">
        <v>-0.37228211999999999</v>
      </c>
      <c r="L268" s="83">
        <v>-0.71835899999999997</v>
      </c>
      <c r="M268" s="83">
        <v>0.88702879999999995</v>
      </c>
      <c r="N268" s="83">
        <f t="shared" si="11"/>
        <v>-6.7870773333333315E-2</v>
      </c>
      <c r="O268" s="71" t="s">
        <v>1211</v>
      </c>
    </row>
    <row r="269" spans="1:15" s="57" customFormat="1" ht="12.75">
      <c r="A269" s="81" t="s">
        <v>1228</v>
      </c>
      <c r="B269" s="81" t="s">
        <v>1229</v>
      </c>
      <c r="C269" s="82">
        <v>0.36222857000000003</v>
      </c>
      <c r="D269" s="82">
        <v>0.29668369999999999</v>
      </c>
      <c r="E269" s="83">
        <v>0.46338993000000001</v>
      </c>
      <c r="F269" s="83">
        <v>0.10912381</v>
      </c>
      <c r="G269" s="83">
        <v>7.4911719999999999E-3</v>
      </c>
      <c r="H269" s="83">
        <f t="shared" si="10"/>
        <v>0.19333497066666669</v>
      </c>
      <c r="I269" s="82">
        <v>0.38600000000000001</v>
      </c>
      <c r="J269" s="82">
        <v>0.30369318000000001</v>
      </c>
      <c r="K269" s="83">
        <v>0.3818397</v>
      </c>
      <c r="L269" s="83">
        <v>-0.10687634999999999</v>
      </c>
      <c r="M269" s="83">
        <v>0.77570450000000002</v>
      </c>
      <c r="N269" s="83">
        <f t="shared" si="11"/>
        <v>0.35022261666666665</v>
      </c>
      <c r="O269" s="71" t="s">
        <v>1230</v>
      </c>
    </row>
    <row r="270" spans="1:15" s="57" customFormat="1" ht="12.75">
      <c r="A270" s="81" t="s">
        <v>1231</v>
      </c>
      <c r="B270" s="81" t="s">
        <v>1232</v>
      </c>
      <c r="C270" s="82"/>
      <c r="D270" s="82">
        <v>3.7329121999999999E-2</v>
      </c>
      <c r="E270" s="83">
        <v>-2.0174112000000002</v>
      </c>
      <c r="F270" s="83">
        <v>-1.5975546</v>
      </c>
      <c r="G270" s="83">
        <v>-0.9712887</v>
      </c>
      <c r="H270" s="83">
        <f t="shared" si="10"/>
        <v>-1.5287515</v>
      </c>
      <c r="I270" s="82"/>
      <c r="J270" s="82">
        <v>5.2280523000000002E-2</v>
      </c>
      <c r="K270" s="83">
        <v>-1.9901922999999999</v>
      </c>
      <c r="L270" s="83">
        <v>-1.5608572999999999</v>
      </c>
      <c r="M270" s="83">
        <v>-0.80686429999999998</v>
      </c>
      <c r="N270" s="83">
        <f t="shared" si="11"/>
        <v>-1.4526379666666667</v>
      </c>
      <c r="O270" s="71" t="s">
        <v>1211</v>
      </c>
    </row>
    <row r="271" spans="1:15" s="57" customFormat="1" ht="12.75">
      <c r="A271" s="81" t="s">
        <v>1233</v>
      </c>
      <c r="B271" s="81" t="s">
        <v>1234</v>
      </c>
      <c r="C271" s="82">
        <v>7.5839470000000006E-2</v>
      </c>
      <c r="D271" s="82">
        <v>2.5638754999999999E-2</v>
      </c>
      <c r="E271" s="83">
        <v>0.45192718999999998</v>
      </c>
      <c r="F271" s="83">
        <v>0.67258560000000001</v>
      </c>
      <c r="G271" s="83">
        <v>0.81472310000000003</v>
      </c>
      <c r="H271" s="83">
        <f t="shared" si="10"/>
        <v>0.64641196333333328</v>
      </c>
      <c r="I271" s="82">
        <v>0.10730000000000001</v>
      </c>
      <c r="J271" s="82">
        <v>1.6038542999999999E-2</v>
      </c>
      <c r="K271" s="83">
        <v>1.9602633</v>
      </c>
      <c r="L271" s="83">
        <v>1.2441397999999999</v>
      </c>
      <c r="M271" s="83">
        <v>1.6451434</v>
      </c>
      <c r="N271" s="83">
        <f t="shared" si="11"/>
        <v>1.6165155</v>
      </c>
      <c r="O271" s="71" t="s">
        <v>1211</v>
      </c>
    </row>
    <row r="272" spans="1:15" s="57" customFormat="1" ht="12.75">
      <c r="A272" s="81" t="s">
        <v>1235</v>
      </c>
      <c r="B272" s="81" t="s">
        <v>1236</v>
      </c>
      <c r="C272" s="82">
        <v>0.30254569999999997</v>
      </c>
      <c r="D272" s="82">
        <v>0.23736024999999999</v>
      </c>
      <c r="E272" s="83">
        <v>-0.13379294</v>
      </c>
      <c r="F272" s="83">
        <v>-6.2312162999999997E-2</v>
      </c>
      <c r="G272" s="83">
        <v>1.1406539E-3</v>
      </c>
      <c r="H272" s="83">
        <f t="shared" si="10"/>
        <v>-6.4988149699999997E-2</v>
      </c>
      <c r="I272" s="82">
        <v>0.94440000000000002</v>
      </c>
      <c r="J272" s="82">
        <v>0.93054360000000003</v>
      </c>
      <c r="K272" s="83">
        <v>-0.11549379</v>
      </c>
      <c r="L272" s="83">
        <v>6.3647375000000006E-2</v>
      </c>
      <c r="M272" s="83">
        <v>6.9795720000000006E-2</v>
      </c>
      <c r="N272" s="83">
        <f t="shared" si="11"/>
        <v>5.9831016666666709E-3</v>
      </c>
      <c r="O272" s="71" t="s">
        <v>1211</v>
      </c>
    </row>
    <row r="273" spans="1:15" s="57" customFormat="1" ht="12.75">
      <c r="A273" s="81" t="s">
        <v>1237</v>
      </c>
      <c r="B273" s="81" t="s">
        <v>1238</v>
      </c>
      <c r="C273" s="82"/>
      <c r="D273" s="82">
        <v>0.8901249</v>
      </c>
      <c r="E273" s="83">
        <v>0.33182405999999998</v>
      </c>
      <c r="F273" s="83">
        <v>-0.43374592000000001</v>
      </c>
      <c r="G273" s="83">
        <v>0.21351364</v>
      </c>
      <c r="H273" s="83">
        <f t="shared" si="10"/>
        <v>3.7197259999999989E-2</v>
      </c>
      <c r="I273" s="82"/>
      <c r="J273" s="82">
        <v>0.97169919999999999</v>
      </c>
      <c r="K273" s="83">
        <v>0.29889670000000002</v>
      </c>
      <c r="L273" s="83">
        <v>-0.82677029999999996</v>
      </c>
      <c r="M273" s="83">
        <v>0.57948730000000004</v>
      </c>
      <c r="N273" s="83">
        <f t="shared" si="11"/>
        <v>1.7204566666666699E-2</v>
      </c>
      <c r="O273" s="71" t="s">
        <v>1211</v>
      </c>
    </row>
    <row r="274" spans="1:15" s="57" customFormat="1" ht="12.75">
      <c r="A274" s="81" t="s">
        <v>1239</v>
      </c>
      <c r="B274" s="81" t="s">
        <v>1240</v>
      </c>
      <c r="C274" s="82">
        <v>6.9702100000000003E-2</v>
      </c>
      <c r="D274" s="82">
        <v>2.0929146999999999E-2</v>
      </c>
      <c r="E274" s="83">
        <v>1.5469953000000001</v>
      </c>
      <c r="F274" s="83">
        <v>2.4039717</v>
      </c>
      <c r="G274" s="83">
        <v>1.6270370000000001</v>
      </c>
      <c r="H274" s="83">
        <f t="shared" si="10"/>
        <v>1.8593346666666666</v>
      </c>
      <c r="I274" s="82">
        <v>0.1326</v>
      </c>
      <c r="J274" s="82">
        <v>4.1530064999999998E-2</v>
      </c>
      <c r="K274" s="83">
        <v>1.8086605</v>
      </c>
      <c r="L274" s="83">
        <v>0.84811013999999996</v>
      </c>
      <c r="M274" s="83">
        <v>1.299345</v>
      </c>
      <c r="N274" s="83">
        <f t="shared" si="11"/>
        <v>1.3187052133333335</v>
      </c>
      <c r="O274" s="71" t="s">
        <v>1211</v>
      </c>
    </row>
    <row r="275" spans="1:15" s="57" customFormat="1" ht="12.75">
      <c r="A275" s="81" t="s">
        <v>1241</v>
      </c>
      <c r="B275" s="81" t="s">
        <v>1242</v>
      </c>
      <c r="C275" s="82">
        <v>5.5769212999999998E-2</v>
      </c>
      <c r="D275" s="82">
        <v>9.8893399999999999E-3</v>
      </c>
      <c r="E275" s="83">
        <v>0.53086330000000004</v>
      </c>
      <c r="F275" s="83">
        <v>0.66547100000000003</v>
      </c>
      <c r="G275" s="83">
        <v>0.75513023000000001</v>
      </c>
      <c r="H275" s="83">
        <f t="shared" si="10"/>
        <v>0.6504881766666667</v>
      </c>
      <c r="I275" s="82">
        <v>0.99260000000000004</v>
      </c>
      <c r="J275" s="82">
        <v>0.99032944000000001</v>
      </c>
      <c r="K275" s="83">
        <v>3.3019975E-2</v>
      </c>
      <c r="L275" s="83">
        <v>0.14634042999999999</v>
      </c>
      <c r="M275" s="83">
        <v>-0.17549326000000001</v>
      </c>
      <c r="N275" s="83">
        <f t="shared" si="11"/>
        <v>1.2890483333333296E-3</v>
      </c>
      <c r="O275" s="71" t="s">
        <v>1243</v>
      </c>
    </row>
    <row r="276" spans="1:15" s="57" customFormat="1" ht="12.75">
      <c r="A276" s="81" t="s">
        <v>1244</v>
      </c>
      <c r="B276" s="81" t="s">
        <v>1245</v>
      </c>
      <c r="C276" s="82"/>
      <c r="D276" s="82"/>
      <c r="E276" s="83"/>
      <c r="F276" s="83"/>
      <c r="G276" s="83"/>
      <c r="H276" s="83"/>
      <c r="I276" s="82"/>
      <c r="J276" s="82"/>
      <c r="K276" s="83"/>
      <c r="L276" s="83"/>
      <c r="M276" s="83"/>
      <c r="N276" s="83"/>
      <c r="O276" s="71"/>
    </row>
    <row r="277" spans="1:15" s="57" customFormat="1" ht="12.75">
      <c r="A277" s="81" t="s">
        <v>1246</v>
      </c>
      <c r="B277" s="81" t="s">
        <v>1247</v>
      </c>
      <c r="C277" s="82">
        <v>0.26556039999999997</v>
      </c>
      <c r="D277" s="82">
        <v>0.20106034</v>
      </c>
      <c r="E277" s="83">
        <v>-0.35183324999999999</v>
      </c>
      <c r="F277" s="83">
        <v>-9.4481060000000006E-2</v>
      </c>
      <c r="G277" s="83">
        <v>-6.6012879999999996E-2</v>
      </c>
      <c r="H277" s="83">
        <f t="shared" si="10"/>
        <v>-0.17077572999999999</v>
      </c>
      <c r="I277" s="82">
        <v>0.1211</v>
      </c>
      <c r="J277" s="82">
        <v>2.9326789999999998E-2</v>
      </c>
      <c r="K277" s="83">
        <v>-0.43799589999999999</v>
      </c>
      <c r="L277" s="83">
        <v>-0.82641023000000002</v>
      </c>
      <c r="M277" s="83">
        <v>-0.66607000000000005</v>
      </c>
      <c r="N277" s="83">
        <f t="shared" si="11"/>
        <v>-0.64349204333333343</v>
      </c>
      <c r="O277" s="71" t="s">
        <v>1248</v>
      </c>
    </row>
    <row r="278" spans="1:15" s="57" customFormat="1" ht="12.75">
      <c r="A278" s="81" t="s">
        <v>1249</v>
      </c>
      <c r="B278" s="81" t="s">
        <v>1250</v>
      </c>
      <c r="C278" s="82"/>
      <c r="D278" s="82">
        <v>0.61125856999999995</v>
      </c>
      <c r="E278" s="83">
        <v>-0.64260494999999995</v>
      </c>
      <c r="F278" s="83">
        <v>-0.34029910000000002</v>
      </c>
      <c r="G278" s="83">
        <v>0.41812748</v>
      </c>
      <c r="H278" s="83">
        <f t="shared" si="10"/>
        <v>-0.18825885666666664</v>
      </c>
      <c r="I278" s="82"/>
      <c r="J278" s="82">
        <v>0.99806916999999995</v>
      </c>
      <c r="K278" s="83">
        <v>0.62361115</v>
      </c>
      <c r="L278" s="83">
        <v>-0.61708724000000004</v>
      </c>
      <c r="M278" s="83">
        <v>-9.458078E-3</v>
      </c>
      <c r="N278" s="83">
        <f t="shared" si="11"/>
        <v>-9.7805600000001121E-4</v>
      </c>
      <c r="O278" s="71" t="s">
        <v>1211</v>
      </c>
    </row>
    <row r="279" spans="1:15" s="57" customFormat="1" ht="12.75">
      <c r="A279" s="81" t="s">
        <v>1251</v>
      </c>
      <c r="B279" s="81" t="s">
        <v>1252</v>
      </c>
      <c r="C279" s="82">
        <v>6.3169379999999997E-2</v>
      </c>
      <c r="D279" s="82">
        <v>1.552895E-2</v>
      </c>
      <c r="E279" s="83">
        <v>-1.1421919</v>
      </c>
      <c r="F279" s="83">
        <v>-0.93695353999999997</v>
      </c>
      <c r="G279" s="83">
        <v>-0.7327901</v>
      </c>
      <c r="H279" s="83">
        <f t="shared" si="10"/>
        <v>-0.93731184666666667</v>
      </c>
      <c r="I279" s="82">
        <v>0.1179</v>
      </c>
      <c r="J279" s="82">
        <v>2.4934309000000002E-2</v>
      </c>
      <c r="K279" s="83">
        <v>-0.51387400000000005</v>
      </c>
      <c r="L279" s="83">
        <v>-0.8262796</v>
      </c>
      <c r="M279" s="83">
        <v>-0.91101549999999998</v>
      </c>
      <c r="N279" s="83">
        <f t="shared" si="11"/>
        <v>-0.75038970000000005</v>
      </c>
      <c r="O279" s="71" t="s">
        <v>1211</v>
      </c>
    </row>
    <row r="280" spans="1:15" s="57" customFormat="1" ht="12.75">
      <c r="A280" s="81" t="s">
        <v>1253</v>
      </c>
      <c r="B280" s="81" t="s">
        <v>1254</v>
      </c>
      <c r="C280" s="82">
        <v>0.24865335</v>
      </c>
      <c r="D280" s="82">
        <v>0.18439853</v>
      </c>
      <c r="E280" s="83">
        <v>-8.2779250000000002E-3</v>
      </c>
      <c r="F280" s="83">
        <v>-0.63170870000000001</v>
      </c>
      <c r="G280" s="83">
        <v>-0.48603355999999998</v>
      </c>
      <c r="H280" s="83">
        <f t="shared" si="10"/>
        <v>-0.37534006166666667</v>
      </c>
      <c r="I280" s="82">
        <v>0.21029999999999999</v>
      </c>
      <c r="J280" s="82">
        <v>0.12507931999999999</v>
      </c>
      <c r="K280" s="83">
        <v>-0.85745037000000002</v>
      </c>
      <c r="L280" s="83">
        <v>-0.55026143999999999</v>
      </c>
      <c r="M280" s="83">
        <v>-0.15369509000000001</v>
      </c>
      <c r="N280" s="83">
        <f t="shared" si="11"/>
        <v>-0.52046896666666664</v>
      </c>
      <c r="O280" s="71" t="s">
        <v>1221</v>
      </c>
    </row>
    <row r="281" spans="1:15" s="57" customFormat="1" ht="12.75">
      <c r="A281" s="81" t="s">
        <v>1255</v>
      </c>
      <c r="B281" s="81" t="s">
        <v>1256</v>
      </c>
      <c r="C281" s="82">
        <v>4.0356766000000002E-2</v>
      </c>
      <c r="D281" s="82">
        <v>1.0486912999999999E-3</v>
      </c>
      <c r="E281" s="83">
        <v>-0.88037880000000002</v>
      </c>
      <c r="F281" s="83">
        <v>-0.92758850000000004</v>
      </c>
      <c r="G281" s="83">
        <v>-0.98473160000000004</v>
      </c>
      <c r="H281" s="83">
        <f t="shared" si="10"/>
        <v>-0.93089963333333337</v>
      </c>
      <c r="I281" s="82">
        <v>0.1193</v>
      </c>
      <c r="J281" s="82">
        <v>2.6572269999999999E-2</v>
      </c>
      <c r="K281" s="83">
        <v>-0.58906270000000005</v>
      </c>
      <c r="L281" s="83">
        <v>-1.0444678999999999</v>
      </c>
      <c r="M281" s="83">
        <v>-0.76100159999999994</v>
      </c>
      <c r="N281" s="83">
        <f t="shared" si="11"/>
        <v>-0.79817739999999981</v>
      </c>
      <c r="O281" s="71" t="s">
        <v>1257</v>
      </c>
    </row>
    <row r="282" spans="1:15" s="57" customFormat="1" ht="12.75">
      <c r="A282" s="81" t="s">
        <v>1258</v>
      </c>
      <c r="B282" s="81" t="s">
        <v>1259</v>
      </c>
      <c r="C282" s="82">
        <v>4.4215746E-2</v>
      </c>
      <c r="D282" s="82">
        <v>2.6811768999999998E-3</v>
      </c>
      <c r="E282" s="83">
        <v>0.41631689999999999</v>
      </c>
      <c r="F282" s="83">
        <v>0.45071313000000002</v>
      </c>
      <c r="G282" s="83">
        <v>0.49775596999999999</v>
      </c>
      <c r="H282" s="83">
        <f t="shared" si="10"/>
        <v>0.4549286666666667</v>
      </c>
      <c r="I282" s="82">
        <v>0.81440000000000001</v>
      </c>
      <c r="J282" s="82">
        <v>0.77336720000000003</v>
      </c>
      <c r="K282" s="83">
        <v>0.22878741999999999</v>
      </c>
      <c r="L282" s="83">
        <v>-0.68287089999999995</v>
      </c>
      <c r="M282" s="83">
        <v>0.164136</v>
      </c>
      <c r="N282" s="83">
        <f t="shared" si="11"/>
        <v>-9.6649159999999998E-2</v>
      </c>
      <c r="O282" s="71" t="s">
        <v>1211</v>
      </c>
    </row>
    <row r="283" spans="1:15" s="57" customFormat="1" ht="12.75">
      <c r="A283" s="81" t="s">
        <v>1260</v>
      </c>
      <c r="B283" s="81" t="s">
        <v>1261</v>
      </c>
      <c r="C283" s="82">
        <v>0.10782203999999999</v>
      </c>
      <c r="D283" s="82">
        <v>5.2842189999999997E-2</v>
      </c>
      <c r="E283" s="83">
        <v>0.15994844999999999</v>
      </c>
      <c r="F283" s="83">
        <v>0.28554966999999998</v>
      </c>
      <c r="G283" s="83">
        <v>0.13585845999999999</v>
      </c>
      <c r="H283" s="83">
        <f t="shared" si="10"/>
        <v>0.19378552666666668</v>
      </c>
      <c r="I283" s="82">
        <v>0.22889999999999999</v>
      </c>
      <c r="J283" s="82">
        <v>0.14362053999999999</v>
      </c>
      <c r="K283" s="83">
        <v>-0.69707494999999997</v>
      </c>
      <c r="L283" s="83">
        <v>-0.55387120000000001</v>
      </c>
      <c r="M283" s="83">
        <v>-7.4258774999999999E-2</v>
      </c>
      <c r="N283" s="83">
        <f t="shared" si="11"/>
        <v>-0.44173497499999997</v>
      </c>
      <c r="O283" s="71" t="s">
        <v>1211</v>
      </c>
    </row>
    <row r="284" spans="1:15" s="57" customFormat="1" ht="12.75">
      <c r="A284" s="81" t="s">
        <v>1262</v>
      </c>
      <c r="B284" s="81"/>
      <c r="C284" s="82"/>
      <c r="D284" s="82"/>
      <c r="E284" s="83"/>
      <c r="F284" s="83"/>
      <c r="G284" s="83"/>
      <c r="H284" s="83"/>
      <c r="I284" s="82"/>
      <c r="J284" s="82"/>
      <c r="K284" s="83"/>
      <c r="L284" s="83"/>
      <c r="M284" s="83"/>
      <c r="N284" s="83"/>
      <c r="O284" s="71"/>
    </row>
    <row r="285" spans="1:15" s="57" customFormat="1" ht="12.75">
      <c r="A285" s="81" t="s">
        <v>1263</v>
      </c>
      <c r="B285" s="81"/>
      <c r="C285" s="82"/>
      <c r="D285" s="82"/>
      <c r="E285" s="83"/>
      <c r="F285" s="83"/>
      <c r="G285" s="83"/>
      <c r="H285" s="83"/>
      <c r="I285" s="82"/>
      <c r="J285" s="82"/>
      <c r="K285" s="83"/>
      <c r="L285" s="83"/>
      <c r="M285" s="83"/>
      <c r="N285" s="83"/>
      <c r="O285" s="71"/>
    </row>
    <row r="286" spans="1:15" s="57" customFormat="1" ht="12.75">
      <c r="A286" s="81" t="s">
        <v>1264</v>
      </c>
      <c r="B286" s="81" t="s">
        <v>1265</v>
      </c>
      <c r="C286" s="82"/>
      <c r="D286" s="82"/>
      <c r="E286" s="83"/>
      <c r="F286" s="83"/>
      <c r="G286" s="83"/>
      <c r="H286" s="83"/>
      <c r="I286" s="82"/>
      <c r="J286" s="82"/>
      <c r="K286" s="83"/>
      <c r="L286" s="83"/>
      <c r="M286" s="83"/>
      <c r="N286" s="83"/>
      <c r="O286" s="71"/>
    </row>
    <row r="287" spans="1:15" s="57" customFormat="1" ht="12.75">
      <c r="A287" s="81" t="s">
        <v>1266</v>
      </c>
      <c r="B287" s="81" t="s">
        <v>1267</v>
      </c>
      <c r="C287" s="82">
        <v>0.26541130000000002</v>
      </c>
      <c r="D287" s="82">
        <v>0.20090559999999999</v>
      </c>
      <c r="E287" s="83">
        <v>-0.36044744000000001</v>
      </c>
      <c r="F287" s="83">
        <v>-0.19131945</v>
      </c>
      <c r="G287" s="83">
        <v>-1.3340529E-2</v>
      </c>
      <c r="H287" s="83">
        <f t="shared" si="10"/>
        <v>-0.18836913966666669</v>
      </c>
      <c r="I287" s="82">
        <v>0.98089999999999999</v>
      </c>
      <c r="J287" s="82">
        <v>0.97596300000000002</v>
      </c>
      <c r="K287" s="83">
        <v>4.0171640000000002E-2</v>
      </c>
      <c r="L287" s="83">
        <v>0.39459886999999999</v>
      </c>
      <c r="M287" s="83">
        <v>-0.41099079999999999</v>
      </c>
      <c r="N287" s="83">
        <f t="shared" si="11"/>
        <v>7.9265700000000026E-3</v>
      </c>
      <c r="O287" s="71" t="s">
        <v>1211</v>
      </c>
    </row>
    <row r="288" spans="1:15" s="57" customFormat="1" ht="12.75">
      <c r="A288" s="81" t="s">
        <v>1268</v>
      </c>
      <c r="B288" s="81" t="s">
        <v>1269</v>
      </c>
      <c r="C288" s="82">
        <v>6.9761829999999997E-2</v>
      </c>
      <c r="D288" s="82">
        <v>2.1013807999999998E-2</v>
      </c>
      <c r="E288" s="83">
        <v>0.19721504000000001</v>
      </c>
      <c r="F288" s="83">
        <v>0.30401325000000001</v>
      </c>
      <c r="G288" s="83">
        <v>0.20349497</v>
      </c>
      <c r="H288" s="83">
        <f t="shared" si="10"/>
        <v>0.23490775333333333</v>
      </c>
      <c r="I288" s="82">
        <v>0.74580000000000002</v>
      </c>
      <c r="J288" s="82">
        <v>0.69342499999999996</v>
      </c>
      <c r="K288" s="83">
        <v>-0.44433030000000001</v>
      </c>
      <c r="L288" s="83">
        <v>4.0509299999999998E-2</v>
      </c>
      <c r="M288" s="83">
        <v>0.153306</v>
      </c>
      <c r="N288" s="83">
        <f t="shared" si="11"/>
        <v>-8.3504999999999996E-2</v>
      </c>
      <c r="O288" s="71" t="s">
        <v>1270</v>
      </c>
    </row>
    <row r="289" spans="1:15" s="57" customFormat="1" ht="12.75">
      <c r="A289" s="81" t="s">
        <v>1271</v>
      </c>
      <c r="B289" s="81" t="s">
        <v>1272</v>
      </c>
      <c r="C289" s="82">
        <v>0.4620437</v>
      </c>
      <c r="D289" s="82">
        <v>0.39757016000000001</v>
      </c>
      <c r="E289" s="83">
        <v>-0.16045845</v>
      </c>
      <c r="F289" s="83">
        <v>-4.9605360000000001E-2</v>
      </c>
      <c r="G289" s="83">
        <v>3.1719035999999999E-2</v>
      </c>
      <c r="H289" s="83">
        <f t="shared" si="10"/>
        <v>-5.9448258000000004E-2</v>
      </c>
      <c r="I289" s="82">
        <v>0.1321</v>
      </c>
      <c r="J289" s="82">
        <v>4.1102703999999997E-2</v>
      </c>
      <c r="K289" s="83">
        <v>-0.60301210000000005</v>
      </c>
      <c r="L289" s="83">
        <v>-1.0140963000000001</v>
      </c>
      <c r="M289" s="83">
        <v>-0.53335770000000005</v>
      </c>
      <c r="N289" s="83">
        <f t="shared" si="11"/>
        <v>-0.71682203333333339</v>
      </c>
      <c r="O289" s="71" t="s">
        <v>1248</v>
      </c>
    </row>
    <row r="290" spans="1:15" s="57" customFormat="1" ht="12.75">
      <c r="A290" s="81" t="s">
        <v>1273</v>
      </c>
      <c r="B290" s="81" t="s">
        <v>1274</v>
      </c>
      <c r="C290" s="82"/>
      <c r="D290" s="82">
        <v>0.90558660000000002</v>
      </c>
      <c r="E290" s="83">
        <v>7.5942770000000007E-2</v>
      </c>
      <c r="F290" s="83">
        <v>0.72883487000000002</v>
      </c>
      <c r="G290" s="83">
        <v>-0.64512515000000004</v>
      </c>
      <c r="H290" s="83">
        <f t="shared" si="10"/>
        <v>5.3217496666666676E-2</v>
      </c>
      <c r="I290" s="82"/>
      <c r="J290" s="82">
        <v>8.1699765999999993E-2</v>
      </c>
      <c r="K290" s="83">
        <v>0.83083624</v>
      </c>
      <c r="L290" s="83">
        <v>1.2847582</v>
      </c>
      <c r="M290" s="83">
        <v>0.39953703000000002</v>
      </c>
      <c r="N290" s="83">
        <f t="shared" si="11"/>
        <v>0.83837715666666657</v>
      </c>
      <c r="O290" s="71" t="s">
        <v>1230</v>
      </c>
    </row>
    <row r="291" spans="1:15" s="57" customFormat="1" ht="12.75">
      <c r="A291" s="81" t="s">
        <v>1275</v>
      </c>
      <c r="B291" s="81" t="s">
        <v>1276</v>
      </c>
      <c r="C291" s="82"/>
      <c r="D291" s="82">
        <v>8.0649510000000008E-3</v>
      </c>
      <c r="E291" s="83">
        <v>2.1176474000000001</v>
      </c>
      <c r="F291" s="83">
        <v>1.5498717</v>
      </c>
      <c r="G291" s="83">
        <v>1.9649449999999999</v>
      </c>
      <c r="H291" s="83">
        <f t="shared" si="10"/>
        <v>1.8774880333333333</v>
      </c>
      <c r="I291" s="82">
        <v>7.6799999999999993E-2</v>
      </c>
      <c r="J291" s="82">
        <v>1.2118978E-3</v>
      </c>
      <c r="K291" s="83">
        <v>0.82554095999999999</v>
      </c>
      <c r="L291" s="83">
        <v>0.83976360000000005</v>
      </c>
      <c r="M291" s="83">
        <v>0.74942005</v>
      </c>
      <c r="N291" s="83">
        <f t="shared" si="11"/>
        <v>0.80490820333333335</v>
      </c>
      <c r="O291" s="71" t="s">
        <v>1211</v>
      </c>
    </row>
    <row r="292" spans="1:15" s="57" customFormat="1" ht="12.75">
      <c r="A292" s="81" t="s">
        <v>1277</v>
      </c>
      <c r="B292" s="81" t="s">
        <v>1278</v>
      </c>
      <c r="C292" s="82">
        <v>0.40018029999999999</v>
      </c>
      <c r="D292" s="82">
        <v>0.33441379999999998</v>
      </c>
      <c r="E292" s="83">
        <v>-6.1053360000000001E-2</v>
      </c>
      <c r="F292" s="83">
        <v>0.42759213000000001</v>
      </c>
      <c r="G292" s="83">
        <v>0.16755489000000001</v>
      </c>
      <c r="H292" s="83">
        <f t="shared" si="10"/>
        <v>0.17803122000000002</v>
      </c>
      <c r="I292" s="82">
        <v>0.2082</v>
      </c>
      <c r="J292" s="82">
        <v>0.12274871</v>
      </c>
      <c r="K292" s="83">
        <v>1.9073467</v>
      </c>
      <c r="L292" s="83">
        <v>1.0858897999999999</v>
      </c>
      <c r="M292" s="83">
        <v>0.39528659999999999</v>
      </c>
      <c r="N292" s="83">
        <f t="shared" si="11"/>
        <v>1.1295077</v>
      </c>
      <c r="O292" s="71" t="s">
        <v>1243</v>
      </c>
    </row>
    <row r="293" spans="1:15" s="57" customFormat="1" ht="12.75">
      <c r="A293" s="81" t="s">
        <v>1279</v>
      </c>
      <c r="B293" s="81" t="s">
        <v>1280</v>
      </c>
      <c r="C293" s="82">
        <v>3.1463354999999998E-2</v>
      </c>
      <c r="D293" s="82">
        <v>3.9499999999999998E-5</v>
      </c>
      <c r="E293" s="83">
        <v>0.43438147999999999</v>
      </c>
      <c r="F293" s="83">
        <v>0.43619924999999998</v>
      </c>
      <c r="G293" s="83">
        <v>0.42728699999999997</v>
      </c>
      <c r="H293" s="83">
        <f t="shared" si="10"/>
        <v>0.43262257666666665</v>
      </c>
      <c r="I293" s="82">
        <v>0.12180000000000001</v>
      </c>
      <c r="J293" s="82">
        <v>3.0318826E-2</v>
      </c>
      <c r="K293" s="83">
        <v>0.65293115000000002</v>
      </c>
      <c r="L293" s="83">
        <v>0.34150404000000001</v>
      </c>
      <c r="M293" s="83">
        <v>0.56169605</v>
      </c>
      <c r="N293" s="83">
        <f t="shared" si="11"/>
        <v>0.51871041333333334</v>
      </c>
      <c r="O293" s="71" t="s">
        <v>1211</v>
      </c>
    </row>
    <row r="294" spans="1:15" s="57" customFormat="1" ht="12.75">
      <c r="A294" s="81" t="s">
        <v>1281</v>
      </c>
      <c r="B294" s="81" t="s">
        <v>1282</v>
      </c>
      <c r="C294" s="82"/>
      <c r="D294" s="82"/>
      <c r="E294" s="83"/>
      <c r="F294" s="83"/>
      <c r="G294" s="83"/>
      <c r="H294" s="83"/>
      <c r="I294" s="82"/>
      <c r="J294" s="82"/>
      <c r="K294" s="83"/>
      <c r="L294" s="83"/>
      <c r="M294" s="83"/>
      <c r="N294" s="83"/>
      <c r="O294" s="71"/>
    </row>
    <row r="295" spans="1:15" s="57" customFormat="1" ht="12.75">
      <c r="A295" s="81" t="s">
        <v>1283</v>
      </c>
      <c r="B295" s="81" t="s">
        <v>1284</v>
      </c>
      <c r="C295" s="82"/>
      <c r="D295" s="82"/>
      <c r="E295" s="83"/>
      <c r="F295" s="83"/>
      <c r="G295" s="83"/>
      <c r="H295" s="83"/>
      <c r="I295" s="82"/>
      <c r="J295" s="82"/>
      <c r="K295" s="83"/>
      <c r="L295" s="83"/>
      <c r="M295" s="83"/>
      <c r="N295" s="83"/>
      <c r="O295" s="71"/>
    </row>
    <row r="296" spans="1:15" s="57" customFormat="1" ht="12.75">
      <c r="A296" s="81" t="s">
        <v>1285</v>
      </c>
      <c r="B296" s="81" t="s">
        <v>1286</v>
      </c>
      <c r="C296" s="82">
        <v>0.84690840000000001</v>
      </c>
      <c r="D296" s="82">
        <v>0.81579626000000005</v>
      </c>
      <c r="E296" s="83">
        <v>0.2714878</v>
      </c>
      <c r="F296" s="83">
        <v>-6.6371379999999994E-2</v>
      </c>
      <c r="G296" s="83">
        <v>-0.10936351</v>
      </c>
      <c r="H296" s="83">
        <f t="shared" si="10"/>
        <v>3.1917636666666672E-2</v>
      </c>
      <c r="I296" s="82">
        <v>0.88270000000000004</v>
      </c>
      <c r="J296" s="82">
        <v>0.85535720000000004</v>
      </c>
      <c r="K296" s="83">
        <v>5.3264532000000003E-2</v>
      </c>
      <c r="L296" s="83">
        <v>-0.29402820000000002</v>
      </c>
      <c r="M296" s="83">
        <v>0.35749241999999998</v>
      </c>
      <c r="N296" s="83">
        <f t="shared" si="11"/>
        <v>3.890958399999999E-2</v>
      </c>
      <c r="O296" s="71" t="s">
        <v>1287</v>
      </c>
    </row>
    <row r="297" spans="1:15" s="57" customFormat="1" ht="12.75">
      <c r="A297" s="81" t="s">
        <v>1288</v>
      </c>
      <c r="B297" s="81" t="s">
        <v>1289</v>
      </c>
      <c r="C297" s="82">
        <v>0.14905304</v>
      </c>
      <c r="D297" s="82">
        <v>9.0498015000000001E-2</v>
      </c>
      <c r="E297" s="83">
        <v>-0.77558327000000005</v>
      </c>
      <c r="F297" s="83">
        <v>-0.55412585000000003</v>
      </c>
      <c r="G297" s="83">
        <v>-0.2067976</v>
      </c>
      <c r="H297" s="83">
        <f t="shared" si="10"/>
        <v>-0.5121689066666667</v>
      </c>
      <c r="I297" s="82">
        <v>0.13150000000000001</v>
      </c>
      <c r="J297" s="82">
        <v>4.0595829999999999E-2</v>
      </c>
      <c r="K297" s="83">
        <v>-1.1453184999999999</v>
      </c>
      <c r="L297" s="83">
        <v>-1.4251361</v>
      </c>
      <c r="M297" s="83">
        <v>-0.65915877</v>
      </c>
      <c r="N297" s="83">
        <f t="shared" si="11"/>
        <v>-1.0765377899999999</v>
      </c>
      <c r="O297" s="71" t="s">
        <v>1211</v>
      </c>
    </row>
    <row r="298" spans="1:15" s="57" customFormat="1" ht="12.75">
      <c r="A298" s="81" t="s">
        <v>1290</v>
      </c>
      <c r="B298" s="81" t="s">
        <v>1291</v>
      </c>
      <c r="C298" s="82">
        <v>0.40085238000000001</v>
      </c>
      <c r="D298" s="82">
        <v>0.33514832999999999</v>
      </c>
      <c r="E298" s="83">
        <v>-0.27426293000000002</v>
      </c>
      <c r="F298" s="83">
        <v>7.2375684999999995E-2</v>
      </c>
      <c r="G298" s="83">
        <v>-0.19355402999999999</v>
      </c>
      <c r="H298" s="83">
        <f t="shared" si="10"/>
        <v>-0.13181375833333334</v>
      </c>
      <c r="I298" s="82">
        <v>0.15140000000000001</v>
      </c>
      <c r="J298" s="82">
        <v>6.3498139999999995E-2</v>
      </c>
      <c r="K298" s="83">
        <v>-0.95807549999999997</v>
      </c>
      <c r="L298" s="83">
        <v>-1.3453493000000001</v>
      </c>
      <c r="M298" s="83">
        <v>-0.49194133000000001</v>
      </c>
      <c r="N298" s="83">
        <f t="shared" si="11"/>
        <v>-0.93178871000000008</v>
      </c>
      <c r="O298" s="71" t="s">
        <v>1221</v>
      </c>
    </row>
    <row r="299" spans="1:15" s="57" customFormat="1" ht="12.75">
      <c r="A299" s="81" t="s">
        <v>1292</v>
      </c>
      <c r="B299" s="81" t="s">
        <v>1293</v>
      </c>
      <c r="C299" s="82">
        <v>7.5321070000000004E-2</v>
      </c>
      <c r="D299" s="82">
        <v>2.5241212999999998E-2</v>
      </c>
      <c r="E299" s="83">
        <v>-0.44912243000000002</v>
      </c>
      <c r="F299" s="83">
        <v>-0.25051886000000001</v>
      </c>
      <c r="G299" s="83">
        <v>-0.38741583000000002</v>
      </c>
      <c r="H299" s="83">
        <f t="shared" si="10"/>
        <v>-0.36235237333333331</v>
      </c>
      <c r="I299" s="82">
        <v>0.1489</v>
      </c>
      <c r="J299" s="82">
        <v>6.0282357000000002E-2</v>
      </c>
      <c r="K299" s="83">
        <v>-1.4966431</v>
      </c>
      <c r="L299" s="83">
        <v>-1.4930648</v>
      </c>
      <c r="M299" s="83">
        <v>-0.57709500000000002</v>
      </c>
      <c r="N299" s="83">
        <f t="shared" si="11"/>
        <v>-1.1889342999999999</v>
      </c>
      <c r="O299" s="71" t="s">
        <v>1211</v>
      </c>
    </row>
    <row r="300" spans="1:15" s="57" customFormat="1" ht="12.75">
      <c r="A300" s="81" t="s">
        <v>1294</v>
      </c>
      <c r="B300" s="81" t="s">
        <v>1295</v>
      </c>
      <c r="C300" s="82"/>
      <c r="D300" s="82">
        <v>0.90338870000000004</v>
      </c>
      <c r="E300" s="83">
        <v>0.4151958</v>
      </c>
      <c r="F300" s="83">
        <v>-0.36167577000000001</v>
      </c>
      <c r="G300" s="83">
        <v>-0.1489733</v>
      </c>
      <c r="H300" s="83">
        <f t="shared" si="10"/>
        <v>-3.1817756666666669E-2</v>
      </c>
      <c r="I300" s="82"/>
      <c r="J300" s="82">
        <v>0.116146475</v>
      </c>
      <c r="K300" s="83">
        <v>-0.32185036</v>
      </c>
      <c r="L300" s="83">
        <v>-0.10063856</v>
      </c>
      <c r="M300" s="83">
        <v>-0.13175551999999999</v>
      </c>
      <c r="N300" s="83">
        <f t="shared" si="11"/>
        <v>-0.18474814666666664</v>
      </c>
      <c r="O300" s="71" t="s">
        <v>1211</v>
      </c>
    </row>
    <row r="301" spans="1:15" s="57" customFormat="1" ht="12.75">
      <c r="A301" s="81" t="s">
        <v>1296</v>
      </c>
      <c r="B301" s="81" t="s">
        <v>1297</v>
      </c>
      <c r="C301" s="82"/>
      <c r="D301" s="82">
        <v>0.58048849999999996</v>
      </c>
      <c r="E301" s="83">
        <v>-0.71725300000000003</v>
      </c>
      <c r="F301" s="83">
        <v>-0.37901115000000002</v>
      </c>
      <c r="G301" s="83">
        <v>0.42934453</v>
      </c>
      <c r="H301" s="83">
        <f t="shared" si="10"/>
        <v>-0.22230654000000002</v>
      </c>
      <c r="I301" s="82"/>
      <c r="J301" s="82">
        <v>0.70741109999999996</v>
      </c>
      <c r="K301" s="83">
        <v>-0.34056987999999999</v>
      </c>
      <c r="L301" s="83">
        <v>-0.117427476</v>
      </c>
      <c r="M301" s="83">
        <v>0.23892832</v>
      </c>
      <c r="N301" s="83">
        <f t="shared" si="11"/>
        <v>-7.3023012000000012E-2</v>
      </c>
      <c r="O301" s="71" t="s">
        <v>1211</v>
      </c>
    </row>
    <row r="302" spans="1:15" s="57" customFormat="1" ht="12.75">
      <c r="A302" s="81" t="s">
        <v>1298</v>
      </c>
      <c r="B302" s="81" t="s">
        <v>1299</v>
      </c>
      <c r="C302" s="82">
        <v>0.14313086999999999</v>
      </c>
      <c r="D302" s="82">
        <v>8.5004956000000007E-2</v>
      </c>
      <c r="E302" s="83">
        <v>0.23131083999999999</v>
      </c>
      <c r="F302" s="83">
        <v>0.71476649999999997</v>
      </c>
      <c r="G302" s="83">
        <v>0.41126916000000002</v>
      </c>
      <c r="H302" s="83">
        <f t="shared" si="10"/>
        <v>0.45244883333333336</v>
      </c>
      <c r="I302" s="82">
        <v>0.76239999999999997</v>
      </c>
      <c r="J302" s="82">
        <v>0.71248275000000005</v>
      </c>
      <c r="K302" s="83">
        <v>0.19705874000000001</v>
      </c>
      <c r="L302" s="83">
        <v>-0.32959747</v>
      </c>
      <c r="M302" s="83">
        <v>-6.1103866E-2</v>
      </c>
      <c r="N302" s="83">
        <f t="shared" si="11"/>
        <v>-6.4547532000000005E-2</v>
      </c>
      <c r="O302" s="71" t="s">
        <v>1211</v>
      </c>
    </row>
    <row r="303" spans="1:15" s="57" customFormat="1" ht="12.75">
      <c r="A303" s="81" t="s">
        <v>1300</v>
      </c>
      <c r="B303" s="81" t="s">
        <v>1301</v>
      </c>
      <c r="C303" s="82">
        <v>4.8566802999999999E-2</v>
      </c>
      <c r="D303" s="82">
        <v>5.5606600000000003E-3</v>
      </c>
      <c r="E303" s="83">
        <v>0.57070149999999997</v>
      </c>
      <c r="F303" s="83">
        <v>0.54817780000000005</v>
      </c>
      <c r="G303" s="83">
        <v>0.44404122000000001</v>
      </c>
      <c r="H303" s="83">
        <f t="shared" si="10"/>
        <v>0.52097350666666664</v>
      </c>
      <c r="I303" s="82">
        <v>9.3799999999999994E-2</v>
      </c>
      <c r="J303" s="82">
        <v>7.3401513999999998E-3</v>
      </c>
      <c r="K303" s="83">
        <v>0.44930458000000001</v>
      </c>
      <c r="L303" s="83">
        <v>0.35413918</v>
      </c>
      <c r="M303" s="83">
        <v>0.47475064</v>
      </c>
      <c r="N303" s="83">
        <f t="shared" si="11"/>
        <v>0.42606479999999997</v>
      </c>
      <c r="O303" s="71" t="s">
        <v>1287</v>
      </c>
    </row>
    <row r="304" spans="1:15" s="57" customFormat="1" ht="12.75">
      <c r="A304" s="81" t="s">
        <v>1302</v>
      </c>
      <c r="B304" s="81" t="s">
        <v>1303</v>
      </c>
      <c r="C304" s="82">
        <v>4.7801326999999998E-2</v>
      </c>
      <c r="D304" s="82">
        <v>5.2569723E-3</v>
      </c>
      <c r="E304" s="83">
        <v>-0.72603214000000005</v>
      </c>
      <c r="F304" s="83">
        <v>-0.80291179999999995</v>
      </c>
      <c r="G304" s="83">
        <v>-0.62270444999999996</v>
      </c>
      <c r="H304" s="83">
        <f t="shared" si="10"/>
        <v>-0.71721613000000006</v>
      </c>
      <c r="I304" s="82">
        <v>0.1865</v>
      </c>
      <c r="J304" s="82">
        <v>0.101020075</v>
      </c>
      <c r="K304" s="83">
        <v>-1.2968732000000001</v>
      </c>
      <c r="L304" s="83">
        <v>-1.2650566000000001</v>
      </c>
      <c r="M304" s="83">
        <v>-0.29657372999999998</v>
      </c>
      <c r="N304" s="83">
        <f t="shared" si="11"/>
        <v>-0.95283451000000008</v>
      </c>
      <c r="O304" s="71" t="s">
        <v>1304</v>
      </c>
    </row>
    <row r="305" spans="1:15" s="57" customFormat="1" ht="12.75">
      <c r="A305" s="81" t="s">
        <v>1305</v>
      </c>
      <c r="B305" s="81" t="s">
        <v>1306</v>
      </c>
      <c r="C305" s="82">
        <v>4.7469869999999997E-2</v>
      </c>
      <c r="D305" s="82">
        <v>4.8817859999999999E-3</v>
      </c>
      <c r="E305" s="83">
        <v>-0.38490580000000002</v>
      </c>
      <c r="F305" s="83">
        <v>-0.40626717000000001</v>
      </c>
      <c r="G305" s="83">
        <v>-0.48300444999999997</v>
      </c>
      <c r="H305" s="83">
        <f t="shared" si="10"/>
        <v>-0.42472580666666665</v>
      </c>
      <c r="I305" s="82">
        <v>0.18049999999999999</v>
      </c>
      <c r="J305" s="82">
        <v>9.4751199999999994E-2</v>
      </c>
      <c r="K305" s="83">
        <v>-0.42511939999999998</v>
      </c>
      <c r="L305" s="83">
        <v>-1.1241293000000001</v>
      </c>
      <c r="M305" s="83">
        <v>-0.47970864000000002</v>
      </c>
      <c r="N305" s="83">
        <f t="shared" si="11"/>
        <v>-0.67631911333333339</v>
      </c>
      <c r="O305" s="71" t="s">
        <v>1307</v>
      </c>
    </row>
    <row r="306" spans="1:15" s="57" customFormat="1" ht="12.75">
      <c r="A306" s="81" t="s">
        <v>1308</v>
      </c>
      <c r="B306" s="81" t="s">
        <v>1309</v>
      </c>
      <c r="C306" s="82">
        <v>5.6791109999999999E-2</v>
      </c>
      <c r="D306" s="82">
        <v>1.0648547E-2</v>
      </c>
      <c r="E306" s="83">
        <v>-0.5639267</v>
      </c>
      <c r="F306" s="83">
        <v>-0.46413705</v>
      </c>
      <c r="G306" s="83">
        <v>-0.39397427000000002</v>
      </c>
      <c r="H306" s="83">
        <f t="shared" si="10"/>
        <v>-0.47401267333333336</v>
      </c>
      <c r="I306" s="82">
        <v>0.1202</v>
      </c>
      <c r="J306" s="82">
        <v>2.7420105E-2</v>
      </c>
      <c r="K306" s="83">
        <v>0.24078172</v>
      </c>
      <c r="L306" s="83">
        <v>0.19834805999999999</v>
      </c>
      <c r="M306" s="83">
        <v>0.13052846000000001</v>
      </c>
      <c r="N306" s="83">
        <f t="shared" si="11"/>
        <v>0.18988608000000004</v>
      </c>
      <c r="O306" s="71" t="s">
        <v>1211</v>
      </c>
    </row>
    <row r="307" spans="1:15" s="57" customFormat="1" ht="12.75">
      <c r="A307" s="81" t="s">
        <v>1310</v>
      </c>
      <c r="B307" s="81" t="s">
        <v>1311</v>
      </c>
      <c r="C307" s="82">
        <v>0.26641756</v>
      </c>
      <c r="D307" s="82">
        <v>0.20178594</v>
      </c>
      <c r="E307" s="83">
        <v>5.1806364000000001E-2</v>
      </c>
      <c r="F307" s="83">
        <v>0.31825452999999998</v>
      </c>
      <c r="G307" s="83">
        <v>9.4472879999999995E-2</v>
      </c>
      <c r="H307" s="83">
        <f t="shared" si="10"/>
        <v>0.15484459133333331</v>
      </c>
      <c r="I307" s="82">
        <v>0.12470000000000001</v>
      </c>
      <c r="J307" s="82">
        <v>3.2917960000000003E-2</v>
      </c>
      <c r="K307" s="83">
        <v>-0.23527345</v>
      </c>
      <c r="L307" s="83">
        <v>-0.31374740000000001</v>
      </c>
      <c r="M307" s="83">
        <v>-0.16118626</v>
      </c>
      <c r="N307" s="83">
        <f t="shared" si="11"/>
        <v>-0.23673570333333335</v>
      </c>
      <c r="O307" s="71" t="s">
        <v>1270</v>
      </c>
    </row>
    <row r="308" spans="1:15" s="57" customFormat="1" ht="12.75">
      <c r="A308" s="81" t="s">
        <v>1312</v>
      </c>
      <c r="B308" s="81" t="s">
        <v>1313</v>
      </c>
      <c r="C308" s="82"/>
      <c r="D308" s="82"/>
      <c r="E308" s="83"/>
      <c r="F308" s="83"/>
      <c r="G308" s="83"/>
      <c r="H308" s="83"/>
      <c r="I308" s="82"/>
      <c r="J308" s="82"/>
      <c r="K308" s="83"/>
      <c r="L308" s="83"/>
      <c r="M308" s="83"/>
      <c r="N308" s="83"/>
      <c r="O308" s="71"/>
    </row>
    <row r="309" spans="1:15" s="57" customFormat="1" ht="12.75">
      <c r="A309" s="81" t="s">
        <v>1314</v>
      </c>
      <c r="B309" s="81" t="s">
        <v>1315</v>
      </c>
      <c r="C309" s="82">
        <v>6.4719780000000005E-2</v>
      </c>
      <c r="D309" s="82">
        <v>1.6553861999999999E-2</v>
      </c>
      <c r="E309" s="83">
        <v>-0.76868342999999995</v>
      </c>
      <c r="F309" s="83">
        <v>-1.1494093999999999</v>
      </c>
      <c r="G309" s="83">
        <v>-0.82214169999999998</v>
      </c>
      <c r="H309" s="83">
        <f t="shared" si="10"/>
        <v>-0.91341150999999998</v>
      </c>
      <c r="I309" s="82">
        <v>0.1285</v>
      </c>
      <c r="J309" s="82">
        <v>3.6948479999999999E-2</v>
      </c>
      <c r="K309" s="83">
        <v>-2.0469417999999999</v>
      </c>
      <c r="L309" s="83">
        <v>-1.6102858</v>
      </c>
      <c r="M309" s="83">
        <v>-0.99088180000000003</v>
      </c>
      <c r="N309" s="83">
        <f t="shared" si="11"/>
        <v>-1.5493698</v>
      </c>
      <c r="O309" s="71" t="s">
        <v>1221</v>
      </c>
    </row>
    <row r="310" spans="1:15" s="57" customFormat="1" ht="12.75">
      <c r="A310" s="81" t="s">
        <v>1316</v>
      </c>
      <c r="B310" s="81" t="s">
        <v>3002</v>
      </c>
      <c r="C310" s="82">
        <v>0.13076024999999999</v>
      </c>
      <c r="D310" s="82">
        <v>7.3428519999999997E-2</v>
      </c>
      <c r="E310" s="83">
        <v>-0.58544350000000001</v>
      </c>
      <c r="F310" s="83">
        <v>-0.18897100999999999</v>
      </c>
      <c r="G310" s="83">
        <v>-0.43190192999999999</v>
      </c>
      <c r="H310" s="83">
        <f t="shared" si="10"/>
        <v>-0.40210547999999996</v>
      </c>
      <c r="I310" s="82">
        <v>6.7199999999999996E-2</v>
      </c>
      <c r="J310" s="82">
        <v>4.06E-4</v>
      </c>
      <c r="K310" s="83">
        <v>-1.2227243999999999</v>
      </c>
      <c r="L310" s="83">
        <v>-1.1729269</v>
      </c>
      <c r="M310" s="83">
        <v>-1.1410351000000001</v>
      </c>
      <c r="N310" s="83">
        <f t="shared" si="11"/>
        <v>-1.1788954666666667</v>
      </c>
      <c r="O310" s="71" t="s">
        <v>1211</v>
      </c>
    </row>
    <row r="311" spans="1:15" s="57" customFormat="1" ht="12.75">
      <c r="A311" s="81" t="s">
        <v>1317</v>
      </c>
      <c r="B311" s="81" t="s">
        <v>1318</v>
      </c>
      <c r="C311" s="82">
        <v>0.22041337</v>
      </c>
      <c r="D311" s="82">
        <v>0.15755357</v>
      </c>
      <c r="E311" s="83">
        <v>0.21845621000000001</v>
      </c>
      <c r="F311" s="83">
        <v>0.12612924</v>
      </c>
      <c r="G311" s="83">
        <v>2.5345739999999999E-2</v>
      </c>
      <c r="H311" s="83">
        <f t="shared" si="10"/>
        <v>0.12331039666666667</v>
      </c>
      <c r="I311" s="82">
        <v>0.4052</v>
      </c>
      <c r="J311" s="82">
        <v>0.32365002999999998</v>
      </c>
      <c r="K311" s="83">
        <v>-0.18878938000000001</v>
      </c>
      <c r="L311" s="83">
        <v>-0.59048796000000003</v>
      </c>
      <c r="M311" s="83">
        <v>5.0624889999999999E-2</v>
      </c>
      <c r="N311" s="83">
        <f t="shared" si="11"/>
        <v>-0.24288414999999999</v>
      </c>
      <c r="O311" s="71" t="s">
        <v>1211</v>
      </c>
    </row>
    <row r="312" spans="1:15" s="57" customFormat="1" ht="12.75">
      <c r="A312" s="81" t="s">
        <v>1319</v>
      </c>
      <c r="B312" s="81" t="s">
        <v>1320</v>
      </c>
      <c r="C312" s="82">
        <v>0.12277316000000001</v>
      </c>
      <c r="D312" s="82">
        <v>6.5911789999999998E-2</v>
      </c>
      <c r="E312" s="83">
        <v>0.68644090000000002</v>
      </c>
      <c r="F312" s="83">
        <v>1.1048910000000001</v>
      </c>
      <c r="G312" s="83">
        <v>0.42028153000000001</v>
      </c>
      <c r="H312" s="83">
        <f t="shared" si="10"/>
        <v>0.73720447666666666</v>
      </c>
      <c r="I312" s="82">
        <v>0.52010000000000001</v>
      </c>
      <c r="J312" s="82">
        <v>0.44446436</v>
      </c>
      <c r="K312" s="83">
        <v>-0.58068180000000003</v>
      </c>
      <c r="L312" s="83">
        <v>-6.0768024999999998E-3</v>
      </c>
      <c r="M312" s="83">
        <v>2.7366598999999998E-2</v>
      </c>
      <c r="N312" s="83">
        <f t="shared" si="11"/>
        <v>-0.18646400116666664</v>
      </c>
      <c r="O312" s="71" t="s">
        <v>1287</v>
      </c>
    </row>
    <row r="313" spans="1:15" s="57" customFormat="1" ht="12.75">
      <c r="A313" s="81" t="s">
        <v>1321</v>
      </c>
      <c r="B313" s="81" t="s">
        <v>1322</v>
      </c>
      <c r="C313" s="82"/>
      <c r="D313" s="82"/>
      <c r="E313" s="83"/>
      <c r="F313" s="83"/>
      <c r="G313" s="83"/>
      <c r="H313" s="83"/>
      <c r="I313" s="82"/>
      <c r="J313" s="82"/>
      <c r="K313" s="83"/>
      <c r="L313" s="83"/>
      <c r="M313" s="83"/>
      <c r="N313" s="83"/>
      <c r="O313" s="71"/>
    </row>
    <row r="314" spans="1:15" s="57" customFormat="1" ht="12.75">
      <c r="A314" s="81" t="s">
        <v>1323</v>
      </c>
      <c r="B314" s="81" t="s">
        <v>1324</v>
      </c>
      <c r="C314" s="82">
        <v>8.2253489999999999E-2</v>
      </c>
      <c r="D314" s="82">
        <v>3.1171767E-2</v>
      </c>
      <c r="E314" s="83">
        <v>0.96928029999999998</v>
      </c>
      <c r="F314" s="83">
        <v>0.51067530000000005</v>
      </c>
      <c r="G314" s="83">
        <v>0.71953106</v>
      </c>
      <c r="H314" s="83">
        <f t="shared" si="10"/>
        <v>0.73316221999999998</v>
      </c>
      <c r="I314" s="82">
        <v>0.1139</v>
      </c>
      <c r="J314" s="82">
        <v>2.1754997000000002E-2</v>
      </c>
      <c r="K314" s="83">
        <v>2.6307306000000001</v>
      </c>
      <c r="L314" s="83">
        <v>1.6958922000000001</v>
      </c>
      <c r="M314" s="83">
        <v>1.7463408</v>
      </c>
      <c r="N314" s="83">
        <f t="shared" si="11"/>
        <v>2.0243211999999997</v>
      </c>
      <c r="O314" s="71" t="s">
        <v>1287</v>
      </c>
    </row>
    <row r="315" spans="1:15" s="57" customFormat="1" ht="12.75">
      <c r="A315" s="81" t="s">
        <v>1325</v>
      </c>
      <c r="B315" s="81" t="s">
        <v>1326</v>
      </c>
      <c r="C315" s="82">
        <v>4.2288936999999999E-2</v>
      </c>
      <c r="D315" s="82">
        <v>1.9791587000000002E-3</v>
      </c>
      <c r="E315" s="83">
        <v>1.6858435000000001</v>
      </c>
      <c r="F315" s="83">
        <v>1.9547052</v>
      </c>
      <c r="G315" s="83">
        <v>1.9026079</v>
      </c>
      <c r="H315" s="83">
        <f t="shared" si="10"/>
        <v>1.8477188666666666</v>
      </c>
      <c r="I315" s="82">
        <v>0.1426</v>
      </c>
      <c r="J315" s="82">
        <v>5.2642000000000001E-2</v>
      </c>
      <c r="K315" s="83">
        <v>2.7361249999999999</v>
      </c>
      <c r="L315" s="83">
        <v>1.2270574999999999</v>
      </c>
      <c r="M315" s="83">
        <v>3.0190245999999998</v>
      </c>
      <c r="N315" s="83">
        <f t="shared" si="11"/>
        <v>2.3274023666666666</v>
      </c>
      <c r="O315" s="71" t="s">
        <v>1211</v>
      </c>
    </row>
    <row r="316" spans="1:15" s="57" customFormat="1" ht="12.75">
      <c r="A316" s="81" t="s">
        <v>1327</v>
      </c>
      <c r="B316" s="81" t="s">
        <v>1328</v>
      </c>
      <c r="C316" s="82">
        <v>0.28056560000000003</v>
      </c>
      <c r="D316" s="82">
        <v>0.21592053999999999</v>
      </c>
      <c r="E316" s="83">
        <v>1.5828129E-2</v>
      </c>
      <c r="F316" s="83">
        <v>0.19347391999999999</v>
      </c>
      <c r="G316" s="83">
        <v>0.42401116999999999</v>
      </c>
      <c r="H316" s="83">
        <f t="shared" si="10"/>
        <v>0.2111044063333333</v>
      </c>
      <c r="I316" s="82">
        <v>0.17169999999999999</v>
      </c>
      <c r="J316" s="82">
        <v>8.5341446000000001E-2</v>
      </c>
      <c r="K316" s="83">
        <v>-1.5776452999999999</v>
      </c>
      <c r="L316" s="83">
        <v>-2.1364939999999999</v>
      </c>
      <c r="M316" s="83">
        <v>-0.59907250000000001</v>
      </c>
      <c r="N316" s="83">
        <f t="shared" si="11"/>
        <v>-1.4377372666666666</v>
      </c>
      <c r="O316" s="71" t="s">
        <v>1287</v>
      </c>
    </row>
    <row r="317" spans="1:15" s="57" customFormat="1" ht="12.75">
      <c r="A317" s="81" t="s">
        <v>1329</v>
      </c>
      <c r="B317" s="81" t="s">
        <v>1330</v>
      </c>
      <c r="C317" s="82"/>
      <c r="D317" s="82">
        <v>6.0492337E-2</v>
      </c>
      <c r="E317" s="83">
        <v>0.78372600000000003</v>
      </c>
      <c r="F317" s="83">
        <v>0.43298094999999998</v>
      </c>
      <c r="G317" s="83">
        <v>1.132204</v>
      </c>
      <c r="H317" s="83">
        <f t="shared" si="10"/>
        <v>0.78297031666666672</v>
      </c>
      <c r="I317" s="82"/>
      <c r="J317" s="82">
        <v>0.33765553999999998</v>
      </c>
      <c r="K317" s="83">
        <v>0.54616030000000004</v>
      </c>
      <c r="L317" s="83">
        <v>0.13540885</v>
      </c>
      <c r="M317" s="83">
        <v>-3.4802899999999998E-2</v>
      </c>
      <c r="N317" s="83">
        <f t="shared" si="11"/>
        <v>0.21558875000000002</v>
      </c>
      <c r="O317" s="71" t="s">
        <v>1287</v>
      </c>
    </row>
    <row r="318" spans="1:15" s="57" customFormat="1" ht="12.75">
      <c r="A318" s="81" t="s">
        <v>1331</v>
      </c>
      <c r="B318" s="81" t="s">
        <v>1332</v>
      </c>
      <c r="C318" s="82"/>
      <c r="D318" s="82">
        <v>0.14031020999999999</v>
      </c>
      <c r="E318" s="83">
        <v>0.41647849999999997</v>
      </c>
      <c r="F318" s="83">
        <v>0.29177072999999998</v>
      </c>
      <c r="G318" s="83">
        <v>1.1106881</v>
      </c>
      <c r="H318" s="83">
        <f t="shared" si="10"/>
        <v>0.60631244333333323</v>
      </c>
      <c r="I318" s="82"/>
      <c r="J318" s="82">
        <v>1.4199414E-2</v>
      </c>
      <c r="K318" s="83">
        <v>0.30842972000000002</v>
      </c>
      <c r="L318" s="83">
        <v>0.44171791999999999</v>
      </c>
      <c r="M318" s="83">
        <v>0.46507448000000001</v>
      </c>
      <c r="N318" s="83">
        <f t="shared" si="11"/>
        <v>0.40507403999999997</v>
      </c>
      <c r="O318" s="71" t="s">
        <v>1211</v>
      </c>
    </row>
    <row r="319" spans="1:15" s="57" customFormat="1" ht="12.75">
      <c r="A319" s="81" t="s">
        <v>1333</v>
      </c>
      <c r="B319" s="81" t="s">
        <v>1334</v>
      </c>
      <c r="C319" s="82">
        <v>0.92263687000000005</v>
      </c>
      <c r="D319" s="82">
        <v>0.90588880000000005</v>
      </c>
      <c r="E319" s="83">
        <v>0.36874664000000001</v>
      </c>
      <c r="F319" s="83">
        <v>-0.25145528</v>
      </c>
      <c r="G319" s="83">
        <v>-4.4182770000000003E-2</v>
      </c>
      <c r="H319" s="83">
        <f t="shared" si="10"/>
        <v>2.436953E-2</v>
      </c>
      <c r="I319" s="82">
        <v>0.51539999999999997</v>
      </c>
      <c r="J319" s="82">
        <v>0.43962836</v>
      </c>
      <c r="K319" s="83">
        <v>-1.8706316000000001E-2</v>
      </c>
      <c r="L319" s="83">
        <v>8.5867903999999995E-2</v>
      </c>
      <c r="M319" s="83">
        <v>2.040488E-2</v>
      </c>
      <c r="N319" s="83">
        <f t="shared" si="11"/>
        <v>2.9188822666666666E-2</v>
      </c>
      <c r="O319" s="71" t="s">
        <v>1211</v>
      </c>
    </row>
    <row r="320" spans="1:15" s="57" customFormat="1" ht="12.75">
      <c r="A320" s="81" t="s">
        <v>1335</v>
      </c>
      <c r="B320" s="81" t="s">
        <v>1336</v>
      </c>
      <c r="C320" s="82"/>
      <c r="D320" s="82">
        <v>0.54898864000000003</v>
      </c>
      <c r="E320" s="83">
        <v>-0.66726105999999996</v>
      </c>
      <c r="F320" s="83">
        <v>-0.42928391999999999</v>
      </c>
      <c r="G320" s="83">
        <v>0.40179837000000002</v>
      </c>
      <c r="H320" s="83">
        <f t="shared" si="10"/>
        <v>-0.23158220333333332</v>
      </c>
      <c r="I320" s="82"/>
      <c r="J320" s="82">
        <v>0.18721460000000001</v>
      </c>
      <c r="K320" s="83">
        <v>-0.33357930000000002</v>
      </c>
      <c r="L320" s="83">
        <v>-0.14672756000000001</v>
      </c>
      <c r="M320" s="83">
        <v>-0.94326454000000004</v>
      </c>
      <c r="N320" s="83">
        <f t="shared" si="11"/>
        <v>-0.47452380000000005</v>
      </c>
      <c r="O320" s="71" t="s">
        <v>1211</v>
      </c>
    </row>
    <row r="321" spans="1:15" s="57" customFormat="1" ht="15.75">
      <c r="A321" s="84" t="s">
        <v>3008</v>
      </c>
      <c r="B321" s="81"/>
      <c r="C321" s="82"/>
      <c r="D321" s="82"/>
      <c r="E321" s="83"/>
      <c r="F321" s="83"/>
      <c r="G321" s="83"/>
      <c r="H321" s="83"/>
      <c r="I321" s="82"/>
      <c r="J321" s="82"/>
      <c r="K321" s="83"/>
      <c r="L321" s="83"/>
      <c r="M321" s="83"/>
      <c r="N321" s="83"/>
      <c r="O321" s="71"/>
    </row>
    <row r="322" spans="1:15" s="57" customFormat="1" ht="12.75">
      <c r="A322" s="81" t="s">
        <v>1337</v>
      </c>
      <c r="B322" s="81" t="s">
        <v>1338</v>
      </c>
      <c r="C322" s="82">
        <v>0.30981180000000003</v>
      </c>
      <c r="D322" s="82">
        <v>0.24477582000000001</v>
      </c>
      <c r="E322" s="83">
        <v>-9.2110689999999995E-2</v>
      </c>
      <c r="F322" s="83">
        <v>-0.16821477000000001</v>
      </c>
      <c r="G322" s="83">
        <v>9.1704874999999995E-3</v>
      </c>
      <c r="H322" s="83">
        <f t="shared" si="10"/>
        <v>-8.3718324166666677E-2</v>
      </c>
      <c r="I322" s="82">
        <v>0.1588</v>
      </c>
      <c r="J322" s="82">
        <v>7.1652900000000005E-2</v>
      </c>
      <c r="K322" s="83">
        <v>-0.79085152999999997</v>
      </c>
      <c r="L322" s="83">
        <v>-1.2903625000000001</v>
      </c>
      <c r="M322" s="83">
        <v>-0.46419909999999998</v>
      </c>
      <c r="N322" s="83">
        <f t="shared" si="11"/>
        <v>-0.84847104333333334</v>
      </c>
      <c r="O322" s="71" t="s">
        <v>1339</v>
      </c>
    </row>
    <row r="323" spans="1:15" s="57" customFormat="1" ht="12.75">
      <c r="A323" s="81" t="s">
        <v>1340</v>
      </c>
      <c r="B323" s="81" t="s">
        <v>1341</v>
      </c>
      <c r="C323" s="82">
        <v>0.11071425</v>
      </c>
      <c r="D323" s="82">
        <v>5.5506307999999997E-2</v>
      </c>
      <c r="E323" s="83">
        <v>0.21480662</v>
      </c>
      <c r="F323" s="83">
        <v>0.13176826999999999</v>
      </c>
      <c r="G323" s="83">
        <v>0.32085796999999999</v>
      </c>
      <c r="H323" s="83">
        <f t="shared" si="10"/>
        <v>0.22247761999999996</v>
      </c>
      <c r="I323" s="82">
        <v>0.34320000000000001</v>
      </c>
      <c r="J323" s="82">
        <v>0.26055032</v>
      </c>
      <c r="K323" s="83">
        <v>-0.60663699999999998</v>
      </c>
      <c r="L323" s="83">
        <v>-0.60641575000000003</v>
      </c>
      <c r="M323" s="83">
        <v>0.106095314</v>
      </c>
      <c r="N323" s="83">
        <f t="shared" si="11"/>
        <v>-0.36898581200000002</v>
      </c>
      <c r="O323" s="71" t="s">
        <v>1342</v>
      </c>
    </row>
    <row r="324" spans="1:15" s="57" customFormat="1" ht="12.75">
      <c r="A324" s="81" t="s">
        <v>1343</v>
      </c>
      <c r="B324" s="81" t="s">
        <v>1344</v>
      </c>
      <c r="C324" s="82">
        <v>0.16656671000000001</v>
      </c>
      <c r="D324" s="82">
        <v>0.106160834</v>
      </c>
      <c r="E324" s="83">
        <v>8.3972350000000001E-2</v>
      </c>
      <c r="F324" s="83">
        <v>0.39620300000000003</v>
      </c>
      <c r="G324" s="83">
        <v>0.30160573000000002</v>
      </c>
      <c r="H324" s="83">
        <f t="shared" si="10"/>
        <v>0.26059369333333332</v>
      </c>
      <c r="I324" s="82">
        <v>0.70909999999999995</v>
      </c>
      <c r="J324" s="82">
        <v>0.65100239999999998</v>
      </c>
      <c r="K324" s="83">
        <v>0.28043947000000002</v>
      </c>
      <c r="L324" s="83">
        <v>0.24170116</v>
      </c>
      <c r="M324" s="83">
        <v>-0.25156972</v>
      </c>
      <c r="N324" s="83">
        <f t="shared" si="11"/>
        <v>9.0190303333333333E-2</v>
      </c>
      <c r="O324" s="71" t="s">
        <v>1345</v>
      </c>
    </row>
    <row r="325" spans="1:15" s="57" customFormat="1" ht="25.5">
      <c r="A325" s="81" t="s">
        <v>1346</v>
      </c>
      <c r="B325" s="81" t="s">
        <v>1347</v>
      </c>
      <c r="C325" s="82">
        <v>0.18355088</v>
      </c>
      <c r="D325" s="82">
        <v>0.122237496</v>
      </c>
      <c r="E325" s="83">
        <v>-9.7079360000000003E-2</v>
      </c>
      <c r="F325" s="83">
        <v>-0.60564905000000002</v>
      </c>
      <c r="G325" s="83">
        <v>-0.51176449999999996</v>
      </c>
      <c r="H325" s="83">
        <f t="shared" ref="H325:H388" si="12">AVERAGE(E325:G325)</f>
        <v>-0.40483096999999996</v>
      </c>
      <c r="I325" s="82">
        <v>0.16300000000000001</v>
      </c>
      <c r="J325" s="82">
        <v>7.6098440000000003E-2</v>
      </c>
      <c r="K325" s="83">
        <v>-1.0901022</v>
      </c>
      <c r="L325" s="83">
        <v>-1.2781811000000001</v>
      </c>
      <c r="M325" s="83">
        <v>-0.39229672999999998</v>
      </c>
      <c r="N325" s="83">
        <f t="shared" ref="N325:N388" si="13">AVERAGE(K325:M325)</f>
        <v>-0.92019334333333325</v>
      </c>
      <c r="O325" s="71" t="s">
        <v>1348</v>
      </c>
    </row>
    <row r="326" spans="1:15" s="57" customFormat="1" ht="12.75">
      <c r="A326" s="81" t="s">
        <v>1349</v>
      </c>
      <c r="B326" s="81" t="s">
        <v>1350</v>
      </c>
      <c r="C326" s="82"/>
      <c r="D326" s="82">
        <v>0.60828099999999996</v>
      </c>
      <c r="E326" s="83">
        <v>-0.67816670000000001</v>
      </c>
      <c r="F326" s="83">
        <v>-0.35289670000000001</v>
      </c>
      <c r="G326" s="83">
        <v>0.43446422000000001</v>
      </c>
      <c r="H326" s="83">
        <f t="shared" si="12"/>
        <v>-0.19886639333333336</v>
      </c>
      <c r="I326" s="82"/>
      <c r="J326" s="82">
        <v>8.0388660000000001E-2</v>
      </c>
      <c r="K326" s="83">
        <v>-0.32836047000000002</v>
      </c>
      <c r="L326" s="83">
        <v>-0.10932047</v>
      </c>
      <c r="M326" s="83">
        <v>-0.37431209999999998</v>
      </c>
      <c r="N326" s="83">
        <f t="shared" si="13"/>
        <v>-0.27066434666666667</v>
      </c>
      <c r="O326" s="71" t="s">
        <v>1351</v>
      </c>
    </row>
    <row r="327" spans="1:15" s="57" customFormat="1" ht="25.5">
      <c r="A327" s="81" t="s">
        <v>1352</v>
      </c>
      <c r="B327" s="81" t="s">
        <v>1353</v>
      </c>
      <c r="C327" s="82">
        <v>0.2099993</v>
      </c>
      <c r="D327" s="82">
        <v>0.14761093</v>
      </c>
      <c r="E327" s="83">
        <v>4.2653980000000001E-2</v>
      </c>
      <c r="F327" s="83">
        <v>0.32335704999999998</v>
      </c>
      <c r="G327" s="83">
        <v>0.19509025999999999</v>
      </c>
      <c r="H327" s="83">
        <f t="shared" si="12"/>
        <v>0.18703376333333332</v>
      </c>
      <c r="I327" s="82">
        <v>0.5262</v>
      </c>
      <c r="J327" s="82">
        <v>0.45071499999999998</v>
      </c>
      <c r="K327" s="83">
        <v>-8.0930740000000001E-2</v>
      </c>
      <c r="L327" s="83">
        <v>-0.45900446</v>
      </c>
      <c r="M327" s="83">
        <v>8.8571520000000001E-2</v>
      </c>
      <c r="N327" s="83">
        <f t="shared" si="13"/>
        <v>-0.15045455999999999</v>
      </c>
      <c r="O327" s="71" t="s">
        <v>1354</v>
      </c>
    </row>
    <row r="328" spans="1:15" s="57" customFormat="1" ht="25.5">
      <c r="A328" s="81" t="s">
        <v>1355</v>
      </c>
      <c r="B328" s="81" t="s">
        <v>1356</v>
      </c>
      <c r="C328" s="82">
        <v>0.61383390000000004</v>
      </c>
      <c r="D328" s="82">
        <v>0.55730469999999999</v>
      </c>
      <c r="E328" s="83">
        <v>-3.2204620000000003E-2</v>
      </c>
      <c r="F328" s="83">
        <v>0.10334032</v>
      </c>
      <c r="G328" s="83">
        <v>1.2404427000000001E-2</v>
      </c>
      <c r="H328" s="83">
        <f t="shared" si="12"/>
        <v>2.7846708999999997E-2</v>
      </c>
      <c r="I328" s="82">
        <v>0.33979999999999999</v>
      </c>
      <c r="J328" s="82">
        <v>0.2569591</v>
      </c>
      <c r="K328" s="83">
        <v>-6.4368220000000004E-2</v>
      </c>
      <c r="L328" s="83">
        <v>-0.49971961999999998</v>
      </c>
      <c r="M328" s="83">
        <v>-9.6029359999999994E-2</v>
      </c>
      <c r="N328" s="83">
        <f t="shared" si="13"/>
        <v>-0.22003906666666664</v>
      </c>
      <c r="O328" s="71" t="s">
        <v>1348</v>
      </c>
    </row>
    <row r="329" spans="1:15" s="57" customFormat="1" ht="12.75">
      <c r="A329" s="81" t="s">
        <v>1357</v>
      </c>
      <c r="B329" s="81" t="s">
        <v>1358</v>
      </c>
      <c r="C329" s="82">
        <v>3.9226985999999998E-2</v>
      </c>
      <c r="D329" s="82">
        <v>8.4900000000000004E-4</v>
      </c>
      <c r="E329" s="83">
        <v>-0.37699856999999998</v>
      </c>
      <c r="F329" s="83">
        <v>-0.34116400000000002</v>
      </c>
      <c r="G329" s="83">
        <v>-0.3550276</v>
      </c>
      <c r="H329" s="83">
        <f t="shared" si="12"/>
        <v>-0.35773005666666674</v>
      </c>
      <c r="I329" s="82">
        <v>0.99019999999999997</v>
      </c>
      <c r="J329" s="82">
        <v>0.98715602999999996</v>
      </c>
      <c r="K329" s="83">
        <v>0.39351546999999998</v>
      </c>
      <c r="L329" s="83">
        <v>0.121846184</v>
      </c>
      <c r="M329" s="83">
        <v>-0.5303002</v>
      </c>
      <c r="N329" s="83">
        <f t="shared" si="13"/>
        <v>-4.9795153333333326E-3</v>
      </c>
      <c r="O329" s="71" t="s">
        <v>1359</v>
      </c>
    </row>
    <row r="330" spans="1:15" s="57" customFormat="1" ht="12.75">
      <c r="A330" s="81" t="s">
        <v>1360</v>
      </c>
      <c r="B330" s="81" t="s">
        <v>1361</v>
      </c>
      <c r="C330" s="82">
        <v>0.124396704</v>
      </c>
      <c r="D330" s="82">
        <v>6.7438929999999994E-2</v>
      </c>
      <c r="E330" s="83">
        <v>-0.43020952000000001</v>
      </c>
      <c r="F330" s="83">
        <v>-0.76621519999999999</v>
      </c>
      <c r="G330" s="83">
        <v>-0.30714223000000002</v>
      </c>
      <c r="H330" s="83">
        <f t="shared" si="12"/>
        <v>-0.50118898333333328</v>
      </c>
      <c r="I330" s="82">
        <v>0.23699999999999999</v>
      </c>
      <c r="J330" s="82">
        <v>0.15187776</v>
      </c>
      <c r="K330" s="83">
        <v>-0.63328653999999995</v>
      </c>
      <c r="L330" s="83">
        <v>-0.62065786000000001</v>
      </c>
      <c r="M330" s="83">
        <v>-5.0768784999999997E-2</v>
      </c>
      <c r="N330" s="83">
        <f t="shared" si="13"/>
        <v>-0.434904395</v>
      </c>
      <c r="O330" s="71" t="s">
        <v>1362</v>
      </c>
    </row>
    <row r="331" spans="1:15" s="57" customFormat="1" ht="12.75">
      <c r="A331" s="81" t="s">
        <v>1363</v>
      </c>
      <c r="B331" s="81" t="s">
        <v>1364</v>
      </c>
      <c r="C331" s="82">
        <v>0.10743962999999999</v>
      </c>
      <c r="D331" s="82">
        <v>5.2511019999999999E-2</v>
      </c>
      <c r="E331" s="83">
        <v>0.16830638000000001</v>
      </c>
      <c r="F331" s="83">
        <v>0.14430986000000001</v>
      </c>
      <c r="G331" s="83">
        <v>0.30135536000000002</v>
      </c>
      <c r="H331" s="83">
        <f t="shared" si="12"/>
        <v>0.20465719999999998</v>
      </c>
      <c r="I331" s="82">
        <v>0.2626</v>
      </c>
      <c r="J331" s="82">
        <v>0.17756206999999999</v>
      </c>
      <c r="K331" s="83">
        <v>0.26163098000000001</v>
      </c>
      <c r="L331" s="83">
        <v>0.11593916999999999</v>
      </c>
      <c r="M331" s="83">
        <v>3.2737557E-2</v>
      </c>
      <c r="N331" s="83">
        <f t="shared" si="13"/>
        <v>0.13676923566666666</v>
      </c>
      <c r="O331" s="71" t="s">
        <v>1362</v>
      </c>
    </row>
    <row r="332" spans="1:15" s="57" customFormat="1" ht="12.75">
      <c r="A332" s="81" t="s">
        <v>1365</v>
      </c>
      <c r="B332" s="81" t="s">
        <v>1366</v>
      </c>
      <c r="C332" s="82">
        <v>0.12300888</v>
      </c>
      <c r="D332" s="82">
        <v>6.6110699999999994E-2</v>
      </c>
      <c r="E332" s="83">
        <v>-1.0626869000000001</v>
      </c>
      <c r="F332" s="83">
        <v>-0.92187213999999995</v>
      </c>
      <c r="G332" s="83">
        <v>-0.36733198</v>
      </c>
      <c r="H332" s="83">
        <f t="shared" si="12"/>
        <v>-0.78396367333333339</v>
      </c>
      <c r="I332" s="82">
        <v>0.12970000000000001</v>
      </c>
      <c r="J332" s="82">
        <v>3.8440126999999998E-2</v>
      </c>
      <c r="K332" s="83">
        <v>-1.0253772999999999</v>
      </c>
      <c r="L332" s="83">
        <v>-0.55076219999999998</v>
      </c>
      <c r="M332" s="83">
        <v>-0.62102795</v>
      </c>
      <c r="N332" s="83">
        <f t="shared" si="13"/>
        <v>-0.73238915000000004</v>
      </c>
      <c r="O332" s="71" t="s">
        <v>1367</v>
      </c>
    </row>
    <row r="333" spans="1:15" s="57" customFormat="1" ht="25.5">
      <c r="A333" s="81" t="s">
        <v>1368</v>
      </c>
      <c r="B333" s="81" t="s">
        <v>1369</v>
      </c>
      <c r="C333" s="82"/>
      <c r="D333" s="82">
        <v>0.33810004999999999</v>
      </c>
      <c r="E333" s="83">
        <v>-0.38741964000000001</v>
      </c>
      <c r="F333" s="83">
        <v>0.14680325999999999</v>
      </c>
      <c r="G333" s="83">
        <v>-0.53648050000000003</v>
      </c>
      <c r="H333" s="83">
        <f t="shared" si="12"/>
        <v>-0.25903229333333333</v>
      </c>
      <c r="I333" s="82"/>
      <c r="J333" s="82">
        <v>0.16210184999999999</v>
      </c>
      <c r="K333" s="83">
        <v>-0.11575223499999999</v>
      </c>
      <c r="L333" s="83">
        <v>-0.14130355</v>
      </c>
      <c r="M333" s="83">
        <v>-0.45643415999999998</v>
      </c>
      <c r="N333" s="83">
        <f t="shared" si="13"/>
        <v>-0.23782998166666666</v>
      </c>
      <c r="O333" s="71" t="s">
        <v>1348</v>
      </c>
    </row>
    <row r="334" spans="1:15" s="57" customFormat="1" ht="12.75">
      <c r="A334" s="81" t="s">
        <v>1370</v>
      </c>
      <c r="B334" s="81" t="s">
        <v>1371</v>
      </c>
      <c r="C334" s="82"/>
      <c r="D334" s="82"/>
      <c r="E334" s="83"/>
      <c r="F334" s="83"/>
      <c r="G334" s="83"/>
      <c r="H334" s="83"/>
      <c r="I334" s="82"/>
      <c r="J334" s="82"/>
      <c r="K334" s="83"/>
      <c r="L334" s="83"/>
      <c r="M334" s="83"/>
      <c r="N334" s="83"/>
      <c r="O334" s="71"/>
    </row>
    <row r="335" spans="1:15" s="57" customFormat="1" ht="25.5">
      <c r="A335" s="81" t="s">
        <v>1372</v>
      </c>
      <c r="B335" s="81" t="s">
        <v>1373</v>
      </c>
      <c r="C335" s="82">
        <v>0.11193785000000001</v>
      </c>
      <c r="D335" s="82">
        <v>5.6679359999999998E-2</v>
      </c>
      <c r="E335" s="83">
        <v>0.31329770000000001</v>
      </c>
      <c r="F335" s="83">
        <v>0.69338889999999997</v>
      </c>
      <c r="G335" s="83">
        <v>0.39117380000000002</v>
      </c>
      <c r="H335" s="83">
        <f t="shared" si="12"/>
        <v>0.4659534666666667</v>
      </c>
      <c r="I335" s="82">
        <v>0.2399</v>
      </c>
      <c r="J335" s="82">
        <v>0.15469988000000001</v>
      </c>
      <c r="K335" s="83">
        <v>-0.20992607999999999</v>
      </c>
      <c r="L335" s="83">
        <v>-2.0344806999999999E-2</v>
      </c>
      <c r="M335" s="83">
        <v>-0.14193532</v>
      </c>
      <c r="N335" s="83">
        <f t="shared" si="13"/>
        <v>-0.12406873566666665</v>
      </c>
      <c r="O335" s="71" t="s">
        <v>1348</v>
      </c>
    </row>
    <row r="336" spans="1:15" s="57" customFormat="1" ht="25.5">
      <c r="A336" s="81" t="s">
        <v>1374</v>
      </c>
      <c r="B336" s="81" t="s">
        <v>1375</v>
      </c>
      <c r="C336" s="82">
        <v>0.26163386999999999</v>
      </c>
      <c r="D336" s="82">
        <v>0.19710003000000001</v>
      </c>
      <c r="E336" s="83">
        <v>-0.36644019999999999</v>
      </c>
      <c r="F336" s="83">
        <v>-0.33150960000000002</v>
      </c>
      <c r="G336" s="83">
        <v>1.0605275000000001E-2</v>
      </c>
      <c r="H336" s="83">
        <f t="shared" si="12"/>
        <v>-0.22911484166666665</v>
      </c>
      <c r="I336" s="82">
        <v>0.1716</v>
      </c>
      <c r="J336" s="82">
        <v>8.5259445000000003E-2</v>
      </c>
      <c r="K336" s="83">
        <v>-0.104042046</v>
      </c>
      <c r="L336" s="83">
        <v>-0.18313314</v>
      </c>
      <c r="M336" s="83">
        <v>-5.9662833999999998E-2</v>
      </c>
      <c r="N336" s="83">
        <f t="shared" si="13"/>
        <v>-0.11561267333333335</v>
      </c>
      <c r="O336" s="71" t="s">
        <v>1348</v>
      </c>
    </row>
    <row r="337" spans="1:15" s="57" customFormat="1" ht="25.5">
      <c r="A337" s="81" t="s">
        <v>1376</v>
      </c>
      <c r="B337" s="81" t="s">
        <v>1377</v>
      </c>
      <c r="C337" s="82">
        <v>5.4353286000000001E-2</v>
      </c>
      <c r="D337" s="82">
        <v>9.0838020000000002E-3</v>
      </c>
      <c r="E337" s="83">
        <v>1.2506131</v>
      </c>
      <c r="F337" s="83">
        <v>1.0267599999999999</v>
      </c>
      <c r="G337" s="83">
        <v>1.4379077</v>
      </c>
      <c r="H337" s="83">
        <f t="shared" si="12"/>
        <v>1.2384269333333335</v>
      </c>
      <c r="I337" s="82">
        <v>0.1628</v>
      </c>
      <c r="J337" s="82">
        <v>7.5790940000000001E-2</v>
      </c>
      <c r="K337" s="83">
        <v>1.3707762999999999</v>
      </c>
      <c r="L337" s="83">
        <v>1.9731894999999999</v>
      </c>
      <c r="M337" s="83">
        <v>0.63352489999999995</v>
      </c>
      <c r="N337" s="83">
        <f t="shared" si="13"/>
        <v>1.3258302333333332</v>
      </c>
      <c r="O337" s="71" t="s">
        <v>1348</v>
      </c>
    </row>
    <row r="338" spans="1:15" s="57" customFormat="1" ht="12.75">
      <c r="A338" s="84" t="s">
        <v>2952</v>
      </c>
      <c r="B338" s="81"/>
      <c r="C338" s="82"/>
      <c r="D338" s="82"/>
      <c r="E338" s="83"/>
      <c r="F338" s="83"/>
      <c r="G338" s="83"/>
      <c r="H338" s="83"/>
      <c r="I338" s="82"/>
      <c r="J338" s="82"/>
      <c r="K338" s="83"/>
      <c r="L338" s="83"/>
      <c r="M338" s="83"/>
      <c r="N338" s="83"/>
      <c r="O338" s="71"/>
    </row>
    <row r="339" spans="1:15" s="57" customFormat="1" ht="12.75">
      <c r="A339" s="81" t="s">
        <v>1378</v>
      </c>
      <c r="B339" s="81" t="s">
        <v>1379</v>
      </c>
      <c r="C339" s="82"/>
      <c r="D339" s="82">
        <v>0.57770573999999997</v>
      </c>
      <c r="E339" s="83">
        <v>-0.64720610000000001</v>
      </c>
      <c r="F339" s="83">
        <v>-0.37143356</v>
      </c>
      <c r="G339" s="83">
        <v>0.39952462999999999</v>
      </c>
      <c r="H339" s="83">
        <f t="shared" si="12"/>
        <v>-0.2063716766666667</v>
      </c>
      <c r="I339" s="82"/>
      <c r="J339" s="82">
        <v>0.19462512000000001</v>
      </c>
      <c r="K339" s="83">
        <v>-0.61935806000000004</v>
      </c>
      <c r="L339" s="83">
        <v>-0.82745117000000001</v>
      </c>
      <c r="M339" s="83">
        <v>5.0049465999999999E-3</v>
      </c>
      <c r="N339" s="83">
        <f t="shared" si="13"/>
        <v>-0.48060142779999998</v>
      </c>
      <c r="O339" s="71" t="s">
        <v>1380</v>
      </c>
    </row>
    <row r="340" spans="1:15" s="57" customFormat="1" ht="12.75">
      <c r="A340" s="81" t="s">
        <v>1381</v>
      </c>
      <c r="B340" s="81" t="s">
        <v>1382</v>
      </c>
      <c r="C340" s="82">
        <v>6.9189860000000006E-2</v>
      </c>
      <c r="D340" s="82">
        <v>2.0415064E-2</v>
      </c>
      <c r="E340" s="83">
        <v>0.29450900000000002</v>
      </c>
      <c r="F340" s="83">
        <v>0.22954938</v>
      </c>
      <c r="G340" s="83">
        <v>0.17722714000000001</v>
      </c>
      <c r="H340" s="83">
        <f t="shared" si="12"/>
        <v>0.23376184000000003</v>
      </c>
      <c r="I340" s="82">
        <v>7.9600000000000004E-2</v>
      </c>
      <c r="J340" s="82">
        <v>2.2312438000000002E-3</v>
      </c>
      <c r="K340" s="83">
        <v>0.36345959999999999</v>
      </c>
      <c r="L340" s="83">
        <v>0.34350399999999998</v>
      </c>
      <c r="M340" s="83">
        <v>0.30864330000000001</v>
      </c>
      <c r="N340" s="83">
        <f t="shared" si="13"/>
        <v>0.33853563333333331</v>
      </c>
      <c r="O340" s="71" t="s">
        <v>1380</v>
      </c>
    </row>
    <row r="341" spans="1:15" s="57" customFormat="1" ht="12.75">
      <c r="A341" s="81" t="s">
        <v>1383</v>
      </c>
      <c r="B341" s="81" t="s">
        <v>1384</v>
      </c>
      <c r="C341" s="82">
        <v>6.6054669999999996E-2</v>
      </c>
      <c r="D341" s="82">
        <v>1.7789286000000001E-2</v>
      </c>
      <c r="E341" s="83">
        <v>0.47619060000000002</v>
      </c>
      <c r="F341" s="83">
        <v>0.6961193</v>
      </c>
      <c r="G341" s="83">
        <v>0.47163772999999998</v>
      </c>
      <c r="H341" s="83">
        <f t="shared" si="12"/>
        <v>0.54798254333333329</v>
      </c>
      <c r="I341" s="82">
        <v>0.62970000000000004</v>
      </c>
      <c r="J341" s="82">
        <v>0.56223330000000005</v>
      </c>
      <c r="K341" s="83">
        <v>-0.13603504999999999</v>
      </c>
      <c r="L341" s="83">
        <v>0.13531788</v>
      </c>
      <c r="M341" s="83">
        <v>0.22483648000000001</v>
      </c>
      <c r="N341" s="83">
        <f t="shared" si="13"/>
        <v>7.4706436666666667E-2</v>
      </c>
      <c r="O341" s="71" t="s">
        <v>163</v>
      </c>
    </row>
    <row r="342" spans="1:15" s="57" customFormat="1" ht="12.75">
      <c r="A342" s="81" t="s">
        <v>1385</v>
      </c>
      <c r="B342" s="81" t="s">
        <v>1386</v>
      </c>
      <c r="C342" s="82">
        <v>4.7119107E-2</v>
      </c>
      <c r="D342" s="82">
        <v>4.7382674999999997E-3</v>
      </c>
      <c r="E342" s="83">
        <v>0.32448426000000002</v>
      </c>
      <c r="F342" s="83">
        <v>0.40487286</v>
      </c>
      <c r="G342" s="83">
        <v>0.33997812999999999</v>
      </c>
      <c r="H342" s="83">
        <f t="shared" si="12"/>
        <v>0.3564450833333333</v>
      </c>
      <c r="I342" s="82">
        <v>0.1206</v>
      </c>
      <c r="J342" s="82">
        <v>2.7887559999999999E-2</v>
      </c>
      <c r="K342" s="83">
        <v>1.0732784</v>
      </c>
      <c r="L342" s="83">
        <v>0.67688280000000001</v>
      </c>
      <c r="M342" s="83">
        <v>0.65148740000000005</v>
      </c>
      <c r="N342" s="83">
        <f t="shared" si="13"/>
        <v>0.80054953333333334</v>
      </c>
      <c r="O342" s="71" t="s">
        <v>1380</v>
      </c>
    </row>
    <row r="343" spans="1:15" s="57" customFormat="1" ht="12.75">
      <c r="A343" s="81" t="s">
        <v>1387</v>
      </c>
      <c r="B343" s="81" t="s">
        <v>1388</v>
      </c>
      <c r="C343" s="82">
        <v>8.0883010000000005E-2</v>
      </c>
      <c r="D343" s="82">
        <v>2.9911014999999999E-2</v>
      </c>
      <c r="E343" s="83">
        <v>0.28608787000000002</v>
      </c>
      <c r="F343" s="83">
        <v>0.54429249999999996</v>
      </c>
      <c r="G343" s="83">
        <v>0.46752632</v>
      </c>
      <c r="H343" s="83">
        <f t="shared" si="12"/>
        <v>0.43263556333333336</v>
      </c>
      <c r="I343" s="82">
        <v>0.13009999999999999</v>
      </c>
      <c r="J343" s="82">
        <v>3.8926045999999999E-2</v>
      </c>
      <c r="K343" s="83">
        <v>0.60229880000000002</v>
      </c>
      <c r="L343" s="83">
        <v>0.62390614</v>
      </c>
      <c r="M343" s="83">
        <v>0.30284125000000001</v>
      </c>
      <c r="N343" s="83">
        <f t="shared" si="13"/>
        <v>0.50968206333333332</v>
      </c>
      <c r="O343" s="71" t="s">
        <v>163</v>
      </c>
    </row>
    <row r="344" spans="1:15" s="57" customFormat="1" ht="12.75">
      <c r="A344" s="81" t="s">
        <v>1389</v>
      </c>
      <c r="B344" s="81" t="s">
        <v>1390</v>
      </c>
      <c r="C344" s="82"/>
      <c r="D344" s="82">
        <v>0.56261050000000001</v>
      </c>
      <c r="E344" s="83">
        <v>-0.69322680000000003</v>
      </c>
      <c r="F344" s="83">
        <v>-0.40453252000000001</v>
      </c>
      <c r="G344" s="83">
        <v>0.41368914000000001</v>
      </c>
      <c r="H344" s="83">
        <f t="shared" si="12"/>
        <v>-0.22802339333333332</v>
      </c>
      <c r="I344" s="82"/>
      <c r="J344" s="82">
        <v>0.74739339999999999</v>
      </c>
      <c r="K344" s="83">
        <v>0.28885734000000002</v>
      </c>
      <c r="L344" s="83">
        <v>0.14646613999999999</v>
      </c>
      <c r="M344" s="83">
        <v>-0.821797</v>
      </c>
      <c r="N344" s="83">
        <f t="shared" si="13"/>
        <v>-0.12882450666666667</v>
      </c>
      <c r="O344" s="71" t="s">
        <v>1380</v>
      </c>
    </row>
    <row r="345" spans="1:15" s="57" customFormat="1" ht="12.75">
      <c r="A345" s="81" t="s">
        <v>1391</v>
      </c>
      <c r="B345" s="81" t="s">
        <v>1392</v>
      </c>
      <c r="C345" s="82">
        <v>8.7860019999999997E-2</v>
      </c>
      <c r="D345" s="82">
        <v>3.5583324999999999E-2</v>
      </c>
      <c r="E345" s="83">
        <v>0.30887323999999999</v>
      </c>
      <c r="F345" s="83">
        <v>0.63008600000000003</v>
      </c>
      <c r="G345" s="83">
        <v>0.51603880000000002</v>
      </c>
      <c r="H345" s="83">
        <f t="shared" si="12"/>
        <v>0.48499934666666666</v>
      </c>
      <c r="I345" s="82">
        <v>0.31790000000000002</v>
      </c>
      <c r="J345" s="82">
        <v>0.23415211999999999</v>
      </c>
      <c r="K345" s="83">
        <v>0.10653019</v>
      </c>
      <c r="L345" s="83">
        <v>7.1154045999999999E-3</v>
      </c>
      <c r="M345" s="83">
        <v>0.26355833000000001</v>
      </c>
      <c r="N345" s="83">
        <f t="shared" si="13"/>
        <v>0.12573464153333333</v>
      </c>
      <c r="O345" s="71" t="s">
        <v>1380</v>
      </c>
    </row>
    <row r="346" spans="1:15" s="78" customFormat="1" ht="12.75">
      <c r="A346" s="84" t="s">
        <v>2953</v>
      </c>
      <c r="B346" s="84"/>
      <c r="C346" s="89"/>
      <c r="D346" s="89"/>
      <c r="E346" s="90"/>
      <c r="F346" s="90"/>
      <c r="G346" s="90"/>
      <c r="H346" s="90"/>
      <c r="I346" s="89"/>
      <c r="J346" s="89"/>
      <c r="K346" s="90"/>
      <c r="L346" s="90"/>
      <c r="M346" s="90"/>
      <c r="N346" s="90"/>
      <c r="O346" s="91"/>
    </row>
    <row r="347" spans="1:15" s="57" customFormat="1" ht="12.75">
      <c r="A347" s="81" t="s">
        <v>1393</v>
      </c>
      <c r="B347" s="81" t="s">
        <v>1394</v>
      </c>
      <c r="C347" s="82"/>
      <c r="D347" s="82">
        <v>0.54561466000000003</v>
      </c>
      <c r="E347" s="83">
        <v>-0.69366609999999995</v>
      </c>
      <c r="F347" s="83">
        <v>-0.41736030000000002</v>
      </c>
      <c r="G347" s="83">
        <v>0.40027362</v>
      </c>
      <c r="H347" s="83">
        <f t="shared" si="12"/>
        <v>-0.23691759333333337</v>
      </c>
      <c r="I347" s="82"/>
      <c r="J347" s="82">
        <v>0.68404109999999996</v>
      </c>
      <c r="K347" s="83">
        <v>0.10380468</v>
      </c>
      <c r="L347" s="83">
        <v>0.13821992</v>
      </c>
      <c r="M347" s="83">
        <v>-0.56578046000000004</v>
      </c>
      <c r="N347" s="83">
        <f t="shared" si="13"/>
        <v>-0.10791862000000002</v>
      </c>
      <c r="O347" s="71" t="s">
        <v>1395</v>
      </c>
    </row>
    <row r="348" spans="1:15" s="57" customFormat="1" ht="12.75">
      <c r="A348" s="81" t="s">
        <v>1396</v>
      </c>
      <c r="B348" s="81"/>
      <c r="C348" s="82"/>
      <c r="D348" s="82"/>
      <c r="E348" s="83"/>
      <c r="F348" s="83"/>
      <c r="G348" s="83"/>
      <c r="H348" s="83"/>
      <c r="I348" s="82"/>
      <c r="J348" s="82"/>
      <c r="K348" s="83"/>
      <c r="L348" s="83"/>
      <c r="M348" s="83"/>
      <c r="N348" s="83"/>
      <c r="O348" s="71"/>
    </row>
    <row r="349" spans="1:15" s="57" customFormat="1" ht="12.75">
      <c r="A349" s="81" t="s">
        <v>1397</v>
      </c>
      <c r="B349" s="81" t="s">
        <v>1398</v>
      </c>
      <c r="C349" s="82">
        <v>6.192744E-2</v>
      </c>
      <c r="D349" s="82">
        <v>1.4397795999999999E-2</v>
      </c>
      <c r="E349" s="83">
        <v>-1.1340912999999999</v>
      </c>
      <c r="F349" s="83">
        <v>-0.9288611</v>
      </c>
      <c r="G349" s="83">
        <v>-1.4139643</v>
      </c>
      <c r="H349" s="83">
        <f t="shared" si="12"/>
        <v>-1.1589722333333332</v>
      </c>
      <c r="I349" s="82">
        <v>0.67210000000000003</v>
      </c>
      <c r="J349" s="82">
        <v>0.60913276999999999</v>
      </c>
      <c r="K349" s="83">
        <v>0.24523352000000001</v>
      </c>
      <c r="L349" s="83">
        <v>1.7541950000000001E-2</v>
      </c>
      <c r="M349" s="83">
        <v>-0.88388630000000001</v>
      </c>
      <c r="N349" s="83">
        <f t="shared" si="13"/>
        <v>-0.20703694333333333</v>
      </c>
      <c r="O349" s="71" t="s">
        <v>1399</v>
      </c>
    </row>
    <row r="350" spans="1:15" s="78" customFormat="1" ht="15.75">
      <c r="A350" s="84" t="s">
        <v>3009</v>
      </c>
      <c r="B350" s="84"/>
      <c r="C350" s="89"/>
      <c r="D350" s="89"/>
      <c r="E350" s="90"/>
      <c r="F350" s="90"/>
      <c r="G350" s="90"/>
      <c r="H350" s="90"/>
      <c r="I350" s="89"/>
      <c r="J350" s="89"/>
      <c r="K350" s="90"/>
      <c r="L350" s="90"/>
      <c r="M350" s="90"/>
      <c r="N350" s="90"/>
      <c r="O350" s="91"/>
    </row>
    <row r="351" spans="1:15" s="57" customFormat="1" ht="12.75">
      <c r="A351" s="81" t="s">
        <v>1400</v>
      </c>
      <c r="B351" s="81" t="s">
        <v>1401</v>
      </c>
      <c r="C351" s="82">
        <v>0.10160465</v>
      </c>
      <c r="D351" s="82">
        <v>4.7208543999999998E-2</v>
      </c>
      <c r="E351" s="83">
        <v>-0.115343064</v>
      </c>
      <c r="F351" s="83">
        <v>-6.5730170000000004E-2</v>
      </c>
      <c r="G351" s="83">
        <v>-0.15210145999999999</v>
      </c>
      <c r="H351" s="83">
        <f t="shared" si="12"/>
        <v>-0.11105823133333333</v>
      </c>
      <c r="I351" s="82">
        <v>0.25359999999999999</v>
      </c>
      <c r="J351" s="82">
        <v>0.1683432</v>
      </c>
      <c r="K351" s="83">
        <v>-0.30577569999999998</v>
      </c>
      <c r="L351" s="83">
        <v>-0.51797199999999999</v>
      </c>
      <c r="M351" s="83">
        <v>-4.5120273000000002E-2</v>
      </c>
      <c r="N351" s="83">
        <f t="shared" si="13"/>
        <v>-0.28962265766666667</v>
      </c>
      <c r="O351" s="71" t="s">
        <v>1402</v>
      </c>
    </row>
    <row r="352" spans="1:15" s="57" customFormat="1" ht="12.75">
      <c r="A352" s="81" t="s">
        <v>1403</v>
      </c>
      <c r="B352" s="81" t="s">
        <v>1404</v>
      </c>
      <c r="C352" s="82"/>
      <c r="D352" s="82">
        <v>0.54725950000000001</v>
      </c>
      <c r="E352" s="83">
        <v>-0.71256220000000003</v>
      </c>
      <c r="F352" s="83">
        <v>-0.41562247000000002</v>
      </c>
      <c r="G352" s="83">
        <v>0.40689694999999998</v>
      </c>
      <c r="H352" s="83">
        <f t="shared" si="12"/>
        <v>-0.24042924000000002</v>
      </c>
      <c r="I352" s="82"/>
      <c r="J352" s="82">
        <v>0.34336359999999999</v>
      </c>
      <c r="K352" s="83">
        <v>-0.44663049999999999</v>
      </c>
      <c r="L352" s="83">
        <v>-0.53945449999999995</v>
      </c>
      <c r="M352" s="83">
        <v>0.16717862</v>
      </c>
      <c r="N352" s="83">
        <f t="shared" si="13"/>
        <v>-0.27296879333333329</v>
      </c>
      <c r="O352" s="71" t="s">
        <v>1402</v>
      </c>
    </row>
    <row r="353" spans="1:15" s="57" customFormat="1" ht="12.75">
      <c r="A353" s="81" t="s">
        <v>1405</v>
      </c>
      <c r="B353" s="81" t="s">
        <v>1406</v>
      </c>
      <c r="C353" s="82"/>
      <c r="D353" s="82">
        <v>0.25561996999999997</v>
      </c>
      <c r="E353" s="83">
        <v>-0.60059834000000001</v>
      </c>
      <c r="F353" s="83">
        <v>-0.27903894000000001</v>
      </c>
      <c r="G353" s="83">
        <v>2.5173194999999999E-2</v>
      </c>
      <c r="H353" s="83">
        <f t="shared" si="12"/>
        <v>-0.28482136166666666</v>
      </c>
      <c r="I353" s="82"/>
      <c r="J353" s="82">
        <v>1.2045744000000001E-2</v>
      </c>
      <c r="K353" s="83">
        <v>-0.40669446999999997</v>
      </c>
      <c r="L353" s="83">
        <v>-0.59341909999999998</v>
      </c>
      <c r="M353" s="83">
        <v>-0.47599651999999998</v>
      </c>
      <c r="N353" s="83">
        <f t="shared" si="13"/>
        <v>-0.49203669666666666</v>
      </c>
      <c r="O353" s="71" t="s">
        <v>1402</v>
      </c>
    </row>
    <row r="354" spans="1:15" s="57" customFormat="1" ht="12.75">
      <c r="A354" s="81" t="s">
        <v>1407</v>
      </c>
      <c r="B354" s="81" t="s">
        <v>1408</v>
      </c>
      <c r="C354" s="82">
        <v>0.22516401</v>
      </c>
      <c r="D354" s="82">
        <v>0.16207439000000001</v>
      </c>
      <c r="E354" s="83">
        <v>-5.7689810000000001E-2</v>
      </c>
      <c r="F354" s="83">
        <v>-0.54471119999999995</v>
      </c>
      <c r="G354" s="83">
        <v>-0.31375693999999998</v>
      </c>
      <c r="H354" s="83">
        <f t="shared" si="12"/>
        <v>-0.30538598333333328</v>
      </c>
      <c r="I354" s="82">
        <v>0.22900000000000001</v>
      </c>
      <c r="J354" s="82">
        <v>0.14374217</v>
      </c>
      <c r="K354" s="83">
        <v>-0.46385682</v>
      </c>
      <c r="L354" s="83">
        <v>-0.38789272000000002</v>
      </c>
      <c r="M354" s="83">
        <v>-4.78238E-2</v>
      </c>
      <c r="N354" s="83">
        <f t="shared" si="13"/>
        <v>-0.29985778000000002</v>
      </c>
      <c r="O354" s="71" t="s">
        <v>1402</v>
      </c>
    </row>
    <row r="355" spans="1:15" s="57" customFormat="1" ht="12.75">
      <c r="A355" s="81" t="s">
        <v>1409</v>
      </c>
      <c r="B355" s="81" t="s">
        <v>1410</v>
      </c>
      <c r="C355" s="82">
        <v>0.26215460000000002</v>
      </c>
      <c r="D355" s="82">
        <v>0.19760539999999999</v>
      </c>
      <c r="E355" s="83">
        <v>-0.38945678</v>
      </c>
      <c r="F355" s="83">
        <v>4.7017313000000003E-3</v>
      </c>
      <c r="G355" s="83">
        <v>-0.29067130000000002</v>
      </c>
      <c r="H355" s="83">
        <f t="shared" si="12"/>
        <v>-0.22514211623333336</v>
      </c>
      <c r="I355" s="82">
        <v>0.12540000000000001</v>
      </c>
      <c r="J355" s="82">
        <v>3.3457180000000003E-2</v>
      </c>
      <c r="K355" s="83">
        <v>-0.71882809999999997</v>
      </c>
      <c r="L355" s="83">
        <v>-0.70407869999999995</v>
      </c>
      <c r="M355" s="83">
        <v>-0.37441823000000002</v>
      </c>
      <c r="N355" s="83">
        <f t="shared" si="13"/>
        <v>-0.59910834333333329</v>
      </c>
      <c r="O355" s="71" t="s">
        <v>1402</v>
      </c>
    </row>
    <row r="356" spans="1:15" s="57" customFormat="1" ht="12.75">
      <c r="A356" s="81" t="s">
        <v>1411</v>
      </c>
      <c r="B356" s="81" t="s">
        <v>1412</v>
      </c>
      <c r="C356" s="82">
        <v>5.0952776999999998E-2</v>
      </c>
      <c r="D356" s="82">
        <v>6.7491369999999997E-3</v>
      </c>
      <c r="E356" s="83">
        <v>-0.22426476000000001</v>
      </c>
      <c r="F356" s="83">
        <v>-0.29720261999999997</v>
      </c>
      <c r="G356" s="83">
        <v>-0.25155357</v>
      </c>
      <c r="H356" s="83">
        <f t="shared" si="12"/>
        <v>-0.25767365000000003</v>
      </c>
      <c r="I356" s="82">
        <v>0.1366</v>
      </c>
      <c r="J356" s="82">
        <v>4.5542634999999998E-2</v>
      </c>
      <c r="K356" s="83">
        <v>-0.31763843000000003</v>
      </c>
      <c r="L356" s="83">
        <v>-0.5468655</v>
      </c>
      <c r="M356" s="83">
        <v>-0.27665317</v>
      </c>
      <c r="N356" s="83">
        <f t="shared" si="13"/>
        <v>-0.38038569999999999</v>
      </c>
      <c r="O356" s="71" t="s">
        <v>1402</v>
      </c>
    </row>
    <row r="357" spans="1:15" s="78" customFormat="1" ht="12.75">
      <c r="A357" s="84" t="s">
        <v>2955</v>
      </c>
      <c r="B357" s="84"/>
      <c r="C357" s="89"/>
      <c r="D357" s="89"/>
      <c r="E357" s="90"/>
      <c r="F357" s="90"/>
      <c r="G357" s="90"/>
      <c r="H357" s="90"/>
      <c r="I357" s="89"/>
      <c r="J357" s="89"/>
      <c r="K357" s="90"/>
      <c r="L357" s="90"/>
      <c r="M357" s="90"/>
      <c r="N357" s="90"/>
      <c r="O357" s="91"/>
    </row>
    <row r="358" spans="1:15" s="57" customFormat="1" ht="12.75">
      <c r="A358" s="81" t="s">
        <v>1413</v>
      </c>
      <c r="B358" s="81" t="s">
        <v>1414</v>
      </c>
      <c r="C358" s="82">
        <v>4.6849303000000002E-2</v>
      </c>
      <c r="D358" s="82">
        <v>4.3008233999999998E-3</v>
      </c>
      <c r="E358" s="83">
        <v>-0.71427450000000003</v>
      </c>
      <c r="F358" s="83">
        <v>-0.56905930000000005</v>
      </c>
      <c r="G358" s="83">
        <v>-0.63282883000000001</v>
      </c>
      <c r="H358" s="83">
        <f t="shared" si="12"/>
        <v>-0.63872087666666666</v>
      </c>
      <c r="I358" s="82">
        <v>0.1555</v>
      </c>
      <c r="J358" s="82">
        <v>6.7911773999999994E-2</v>
      </c>
      <c r="K358" s="83">
        <v>-0.25842860000000001</v>
      </c>
      <c r="L358" s="83">
        <v>-8.7365170000000006E-2</v>
      </c>
      <c r="M358" s="83">
        <v>-0.22084334</v>
      </c>
      <c r="N358" s="83">
        <f t="shared" si="13"/>
        <v>-0.18887903666666669</v>
      </c>
      <c r="O358" s="71" t="s">
        <v>1415</v>
      </c>
    </row>
    <row r="359" spans="1:15" s="57" customFormat="1" ht="12.75">
      <c r="A359" s="81" t="s">
        <v>1416</v>
      </c>
      <c r="B359" s="81" t="s">
        <v>1417</v>
      </c>
      <c r="C359" s="82"/>
      <c r="D359" s="82">
        <v>0.11647042000000001</v>
      </c>
      <c r="E359" s="83">
        <v>0.34896758</v>
      </c>
      <c r="F359" s="83">
        <v>1.3547777999999999</v>
      </c>
      <c r="G359" s="83">
        <v>0.67007315000000001</v>
      </c>
      <c r="H359" s="83">
        <f t="shared" si="12"/>
        <v>0.79127284333333325</v>
      </c>
      <c r="I359" s="82">
        <v>0.22550000000000001</v>
      </c>
      <c r="J359" s="82">
        <v>0.14031683</v>
      </c>
      <c r="K359" s="83">
        <v>0.11148928</v>
      </c>
      <c r="L359" s="83">
        <v>0.16908364000000001</v>
      </c>
      <c r="M359" s="83">
        <v>0.43810080000000001</v>
      </c>
      <c r="N359" s="83">
        <f t="shared" si="13"/>
        <v>0.23955790666666665</v>
      </c>
      <c r="O359" s="71" t="s">
        <v>1418</v>
      </c>
    </row>
    <row r="360" spans="1:15" s="57" customFormat="1" ht="12.75">
      <c r="A360" s="81" t="s">
        <v>1419</v>
      </c>
      <c r="B360" s="81" t="s">
        <v>1420</v>
      </c>
      <c r="C360" s="82">
        <v>0.46680476999999998</v>
      </c>
      <c r="D360" s="82">
        <v>0.40252262</v>
      </c>
      <c r="E360" s="83">
        <v>0.20313543000000001</v>
      </c>
      <c r="F360" s="83">
        <v>0.46956714999999999</v>
      </c>
      <c r="G360" s="83">
        <v>-0.12714112999999999</v>
      </c>
      <c r="H360" s="83">
        <f t="shared" si="12"/>
        <v>0.18185381666666664</v>
      </c>
      <c r="I360" s="82"/>
      <c r="J360" s="82">
        <v>0.49636914999999998</v>
      </c>
      <c r="K360" s="83">
        <v>-0.15495537000000001</v>
      </c>
      <c r="L360" s="83">
        <v>0.39827435999999999</v>
      </c>
      <c r="M360" s="83">
        <v>0.15249204999999999</v>
      </c>
      <c r="N360" s="83">
        <f t="shared" si="13"/>
        <v>0.13193701333333333</v>
      </c>
      <c r="O360" s="71" t="s">
        <v>1418</v>
      </c>
    </row>
    <row r="361" spans="1:15" s="57" customFormat="1" ht="12.75">
      <c r="A361" s="81" t="s">
        <v>1421</v>
      </c>
      <c r="B361" s="81" t="s">
        <v>1422</v>
      </c>
      <c r="C361" s="82">
        <v>0.51867090000000005</v>
      </c>
      <c r="D361" s="82">
        <v>0.45615822</v>
      </c>
      <c r="E361" s="83">
        <v>-0.20309358999999999</v>
      </c>
      <c r="F361" s="83">
        <v>1.4857347E-2</v>
      </c>
      <c r="G361" s="83">
        <v>-3.6115088000000001E-3</v>
      </c>
      <c r="H361" s="83">
        <f t="shared" si="12"/>
        <v>-6.3949250599999993E-2</v>
      </c>
      <c r="I361" s="82">
        <v>0.12690000000000001</v>
      </c>
      <c r="J361" s="82">
        <v>3.5021864E-2</v>
      </c>
      <c r="K361" s="83">
        <v>-0.45692529999999998</v>
      </c>
      <c r="L361" s="83">
        <v>-0.50221720000000003</v>
      </c>
      <c r="M361" s="83">
        <v>-0.25039670000000003</v>
      </c>
      <c r="N361" s="83">
        <f t="shared" si="13"/>
        <v>-0.40317973333333335</v>
      </c>
      <c r="O361" s="71" t="s">
        <v>1418</v>
      </c>
    </row>
    <row r="362" spans="1:15" s="57" customFormat="1" ht="12.75">
      <c r="A362" s="81" t="s">
        <v>1423</v>
      </c>
      <c r="B362" s="81" t="s">
        <v>1424</v>
      </c>
      <c r="C362" s="82">
        <v>0.22357716</v>
      </c>
      <c r="D362" s="82">
        <v>0.16057854999999999</v>
      </c>
      <c r="E362" s="83">
        <v>0.40613075999999998</v>
      </c>
      <c r="F362" s="83">
        <v>0.19104293999999999</v>
      </c>
      <c r="G362" s="83">
        <v>6.146629E-2</v>
      </c>
      <c r="H362" s="83">
        <f t="shared" si="12"/>
        <v>0.21954666333333331</v>
      </c>
      <c r="I362" s="82">
        <v>5.8000000000000003E-2</v>
      </c>
      <c r="J362" s="82">
        <v>1.5100000000000001E-4</v>
      </c>
      <c r="K362" s="83">
        <v>0.55825716000000003</v>
      </c>
      <c r="L362" s="83">
        <v>0.57667345000000003</v>
      </c>
      <c r="M362" s="83">
        <v>0.58122826000000005</v>
      </c>
      <c r="N362" s="83">
        <f t="shared" si="13"/>
        <v>0.57205295666666667</v>
      </c>
      <c r="O362" s="71" t="s">
        <v>1418</v>
      </c>
    </row>
    <row r="363" spans="1:15" s="57" customFormat="1" ht="12.75">
      <c r="A363" s="81" t="s">
        <v>1425</v>
      </c>
      <c r="B363" s="81" t="s">
        <v>1426</v>
      </c>
      <c r="C363" s="82">
        <v>0.23767949999999999</v>
      </c>
      <c r="D363" s="82">
        <v>0.17400497000000001</v>
      </c>
      <c r="E363" s="83">
        <v>-3.6407486000000003E-2</v>
      </c>
      <c r="F363" s="83">
        <v>-0.26993655999999999</v>
      </c>
      <c r="G363" s="83">
        <v>-0.11878595</v>
      </c>
      <c r="H363" s="83">
        <f t="shared" si="12"/>
        <v>-0.14170999866666667</v>
      </c>
      <c r="I363" s="82">
        <v>0.1116</v>
      </c>
      <c r="J363" s="82">
        <v>1.9496761000000001E-2</v>
      </c>
      <c r="K363" s="83">
        <v>-0.16707900000000001</v>
      </c>
      <c r="L363" s="83">
        <v>-0.23470964999999999</v>
      </c>
      <c r="M363" s="83">
        <v>-0.14924802000000001</v>
      </c>
      <c r="N363" s="83">
        <f t="shared" si="13"/>
        <v>-0.18367889000000001</v>
      </c>
      <c r="O363" s="71" t="s">
        <v>1418</v>
      </c>
    </row>
    <row r="364" spans="1:15" s="57" customFormat="1" ht="12.75">
      <c r="A364" s="81" t="s">
        <v>1427</v>
      </c>
      <c r="B364" s="81" t="s">
        <v>1428</v>
      </c>
      <c r="C364" s="82">
        <v>0.80626065000000002</v>
      </c>
      <c r="D364" s="82">
        <v>0.76925147000000005</v>
      </c>
      <c r="E364" s="83">
        <v>-0.10376877</v>
      </c>
      <c r="F364" s="83">
        <v>-7.5750819999999996E-2</v>
      </c>
      <c r="G364" s="83">
        <v>0.31576815000000003</v>
      </c>
      <c r="H364" s="83">
        <f t="shared" si="12"/>
        <v>4.5416186666666671E-2</v>
      </c>
      <c r="I364" s="82">
        <v>0.28860000000000002</v>
      </c>
      <c r="J364" s="82">
        <v>0.20415111999999999</v>
      </c>
      <c r="K364" s="83">
        <v>-0.12108227000000001</v>
      </c>
      <c r="L364" s="83">
        <v>-2.1829667000000001E-2</v>
      </c>
      <c r="M364" s="83">
        <v>-0.28503430000000002</v>
      </c>
      <c r="N364" s="83">
        <f t="shared" si="13"/>
        <v>-0.14264874566666666</v>
      </c>
      <c r="O364" s="71" t="s">
        <v>1418</v>
      </c>
    </row>
    <row r="365" spans="1:15" s="57" customFormat="1" ht="12.75">
      <c r="A365" s="81" t="s">
        <v>1429</v>
      </c>
      <c r="B365" s="81" t="s">
        <v>1430</v>
      </c>
      <c r="C365" s="82">
        <v>4.0361210000000002E-2</v>
      </c>
      <c r="D365" s="82">
        <v>1.4060165999999999E-3</v>
      </c>
      <c r="E365" s="83">
        <v>0.52220809999999995</v>
      </c>
      <c r="F365" s="83">
        <v>0.47567936999999999</v>
      </c>
      <c r="G365" s="83">
        <v>0.46181577000000001</v>
      </c>
      <c r="H365" s="83">
        <f t="shared" si="12"/>
        <v>0.48656774666666669</v>
      </c>
      <c r="I365" s="82">
        <v>9.0700000000000003E-2</v>
      </c>
      <c r="J365" s="82">
        <v>6.235923E-3</v>
      </c>
      <c r="K365" s="83">
        <v>1.2043229</v>
      </c>
      <c r="L365" s="83">
        <v>1.2622241999999999</v>
      </c>
      <c r="M365" s="83">
        <v>0.96562386</v>
      </c>
      <c r="N365" s="83">
        <f t="shared" si="13"/>
        <v>1.1440569866666666</v>
      </c>
      <c r="O365" s="71" t="s">
        <v>1418</v>
      </c>
    </row>
    <row r="366" spans="1:15" s="57" customFormat="1" ht="12.75">
      <c r="A366" s="81" t="s">
        <v>1431</v>
      </c>
      <c r="B366" s="81" t="s">
        <v>1432</v>
      </c>
      <c r="C366" s="82">
        <v>5.9358741999999999E-2</v>
      </c>
      <c r="D366" s="82">
        <v>1.2481302E-2</v>
      </c>
      <c r="E366" s="83">
        <v>0.36566537999999998</v>
      </c>
      <c r="F366" s="83">
        <v>0.31143759999999998</v>
      </c>
      <c r="G366" s="83">
        <v>0.45759153000000002</v>
      </c>
      <c r="H366" s="83">
        <f t="shared" si="12"/>
        <v>0.37823150333333327</v>
      </c>
      <c r="I366" s="82">
        <v>0.1492</v>
      </c>
      <c r="J366" s="82">
        <v>6.0602250000000003E-2</v>
      </c>
      <c r="K366" s="83">
        <v>0.26763055000000002</v>
      </c>
      <c r="L366" s="83">
        <v>0.37059987</v>
      </c>
      <c r="M366" s="83">
        <v>0.13935758000000001</v>
      </c>
      <c r="N366" s="83">
        <f t="shared" si="13"/>
        <v>0.25919599999999998</v>
      </c>
      <c r="O366" s="71" t="s">
        <v>1418</v>
      </c>
    </row>
    <row r="367" spans="1:15" s="57" customFormat="1" ht="12.75">
      <c r="A367" s="81" t="s">
        <v>1433</v>
      </c>
      <c r="B367" s="81" t="s">
        <v>1434</v>
      </c>
      <c r="C367" s="82">
        <v>0.12578966999999999</v>
      </c>
      <c r="D367" s="82">
        <v>6.8700515000000004E-2</v>
      </c>
      <c r="E367" s="83">
        <v>-0.108160965</v>
      </c>
      <c r="F367" s="83">
        <v>-3.9368559999999997E-2</v>
      </c>
      <c r="G367" s="83">
        <v>-6.8669309999999997E-2</v>
      </c>
      <c r="H367" s="83">
        <f t="shared" si="12"/>
        <v>-7.2066278333333331E-2</v>
      </c>
      <c r="I367" s="82">
        <v>0.83179999999999998</v>
      </c>
      <c r="J367" s="82">
        <v>0.79391690000000004</v>
      </c>
      <c r="K367" s="83">
        <v>-1.3212170000000001E-2</v>
      </c>
      <c r="L367" s="83">
        <v>0.106403515</v>
      </c>
      <c r="M367" s="83">
        <v>-5.0835587000000002E-2</v>
      </c>
      <c r="N367" s="83">
        <f t="shared" si="13"/>
        <v>1.4118586000000002E-2</v>
      </c>
      <c r="O367" s="71" t="s">
        <v>1418</v>
      </c>
    </row>
    <row r="368" spans="1:15" s="57" customFormat="1" ht="12.75">
      <c r="A368" s="81" t="s">
        <v>1435</v>
      </c>
      <c r="B368" s="81" t="s">
        <v>1436</v>
      </c>
      <c r="C368" s="82">
        <v>4.5776267000000002E-2</v>
      </c>
      <c r="D368" s="82">
        <v>3.5139350000000001E-3</v>
      </c>
      <c r="E368" s="83">
        <v>-0.21943471000000001</v>
      </c>
      <c r="F368" s="83">
        <v>-0.26918888000000002</v>
      </c>
      <c r="G368" s="83">
        <v>-0.25383475</v>
      </c>
      <c r="H368" s="83">
        <f t="shared" si="12"/>
        <v>-0.24748611333333334</v>
      </c>
      <c r="I368" s="82">
        <v>0.27310000000000001</v>
      </c>
      <c r="J368" s="82">
        <v>0.18815809999999999</v>
      </c>
      <c r="K368" s="83">
        <v>-0.40295973000000002</v>
      </c>
      <c r="L368" s="83">
        <v>-0.64169220000000005</v>
      </c>
      <c r="M368" s="83">
        <v>-2.1241105999999999E-2</v>
      </c>
      <c r="N368" s="83">
        <f t="shared" si="13"/>
        <v>-0.35529767866666667</v>
      </c>
      <c r="O368" s="71" t="s">
        <v>1437</v>
      </c>
    </row>
    <row r="369" spans="1:15" s="57" customFormat="1" ht="12.75">
      <c r="A369" s="81" t="s">
        <v>1438</v>
      </c>
      <c r="B369" s="81" t="s">
        <v>1439</v>
      </c>
      <c r="C369" s="82"/>
      <c r="D369" s="82">
        <v>1.210728E-2</v>
      </c>
      <c r="E369" s="83">
        <v>-0.70753820000000001</v>
      </c>
      <c r="F369" s="83">
        <v>-0.74904919999999997</v>
      </c>
      <c r="G369" s="83">
        <v>-0.51260240000000001</v>
      </c>
      <c r="H369" s="83">
        <f t="shared" si="12"/>
        <v>-0.6563966</v>
      </c>
      <c r="I369" s="82">
        <v>0.113</v>
      </c>
      <c r="J369" s="82">
        <v>2.1182890999999999E-2</v>
      </c>
      <c r="K369" s="83">
        <v>-0.50624089999999999</v>
      </c>
      <c r="L369" s="83">
        <v>-0.41463657999999998</v>
      </c>
      <c r="M369" s="83">
        <v>-0.29847722999999998</v>
      </c>
      <c r="N369" s="83">
        <f t="shared" si="13"/>
        <v>-0.40645156999999998</v>
      </c>
      <c r="O369" s="71" t="s">
        <v>1339</v>
      </c>
    </row>
    <row r="370" spans="1:15" s="57" customFormat="1" ht="12.75">
      <c r="A370" s="81" t="s">
        <v>1440</v>
      </c>
      <c r="B370" s="81" t="s">
        <v>1441</v>
      </c>
      <c r="C370" s="82"/>
      <c r="D370" s="82">
        <v>0.56026310000000001</v>
      </c>
      <c r="E370" s="83">
        <v>-0.70926946000000002</v>
      </c>
      <c r="F370" s="83">
        <v>-0.38593443999999999</v>
      </c>
      <c r="G370" s="83">
        <v>0.40661969999999997</v>
      </c>
      <c r="H370" s="83">
        <f t="shared" si="12"/>
        <v>-0.22952806666666667</v>
      </c>
      <c r="I370" s="82"/>
      <c r="J370" s="82">
        <v>0.18906352000000001</v>
      </c>
      <c r="K370" s="83">
        <v>-1.1211205</v>
      </c>
      <c r="L370" s="83">
        <v>-1.0098765999999999</v>
      </c>
      <c r="M370" s="83">
        <v>1.1567319E-2</v>
      </c>
      <c r="N370" s="83">
        <f t="shared" si="13"/>
        <v>-0.70647659366666671</v>
      </c>
      <c r="O370" s="71" t="s">
        <v>1442</v>
      </c>
    </row>
    <row r="371" spans="1:15" s="57" customFormat="1" ht="12.75">
      <c r="A371" s="81" t="s">
        <v>1443</v>
      </c>
      <c r="B371" s="81" t="s">
        <v>1444</v>
      </c>
      <c r="C371" s="82">
        <v>9.3693250000000006E-2</v>
      </c>
      <c r="D371" s="82">
        <v>4.0353432000000002E-2</v>
      </c>
      <c r="E371" s="83">
        <v>-0.39616114000000002</v>
      </c>
      <c r="F371" s="83">
        <v>-0.32916644</v>
      </c>
      <c r="G371" s="83">
        <v>-0.18350789000000001</v>
      </c>
      <c r="H371" s="83">
        <f t="shared" si="12"/>
        <v>-0.30294515666666672</v>
      </c>
      <c r="I371" s="82">
        <v>0.3216</v>
      </c>
      <c r="J371" s="82">
        <v>0.2380024</v>
      </c>
      <c r="K371" s="83">
        <v>0.23348041999999999</v>
      </c>
      <c r="L371" s="83">
        <v>0.64794149999999995</v>
      </c>
      <c r="M371" s="83">
        <v>2.8338446999999999E-2</v>
      </c>
      <c r="N371" s="83">
        <f t="shared" si="13"/>
        <v>0.30325345566666667</v>
      </c>
      <c r="O371" s="71" t="s">
        <v>1418</v>
      </c>
    </row>
    <row r="372" spans="1:15" s="57" customFormat="1" ht="12.75">
      <c r="A372" s="81" t="s">
        <v>1445</v>
      </c>
      <c r="B372" s="81" t="s">
        <v>1446</v>
      </c>
      <c r="C372" s="82">
        <v>6.4171809999999996E-2</v>
      </c>
      <c r="D372" s="82">
        <v>1.6222874000000002E-2</v>
      </c>
      <c r="E372" s="83">
        <v>0.80939095999999999</v>
      </c>
      <c r="F372" s="83">
        <v>0.62336429999999998</v>
      </c>
      <c r="G372" s="83">
        <v>0.98297226000000004</v>
      </c>
      <c r="H372" s="83">
        <f t="shared" si="12"/>
        <v>0.80524250666666664</v>
      </c>
      <c r="I372" s="82">
        <v>0.1009</v>
      </c>
      <c r="J372" s="82">
        <v>1.1086596000000001E-2</v>
      </c>
      <c r="K372" s="83">
        <v>1.6416206</v>
      </c>
      <c r="L372" s="83">
        <v>1.1589191999999999</v>
      </c>
      <c r="M372" s="83">
        <v>1.6117686</v>
      </c>
      <c r="N372" s="83">
        <f t="shared" si="13"/>
        <v>1.4707694666666669</v>
      </c>
      <c r="O372" s="71" t="s">
        <v>1418</v>
      </c>
    </row>
    <row r="373" spans="1:15" s="57" customFormat="1" ht="12.75">
      <c r="A373" s="81" t="s">
        <v>1447</v>
      </c>
      <c r="B373" s="81" t="s">
        <v>1448</v>
      </c>
      <c r="C373" s="82">
        <v>0.22107974999999999</v>
      </c>
      <c r="D373" s="82">
        <v>0.15825242</v>
      </c>
      <c r="E373" s="83">
        <v>-9.1662820000000006E-2</v>
      </c>
      <c r="F373" s="83">
        <v>-8.0535783999999999E-2</v>
      </c>
      <c r="G373" s="83">
        <v>-0.30005925999999999</v>
      </c>
      <c r="H373" s="83">
        <f t="shared" si="12"/>
        <v>-0.15741928800000002</v>
      </c>
      <c r="I373" s="82">
        <v>0.40339999999999998</v>
      </c>
      <c r="J373" s="82">
        <v>0.32193280000000002</v>
      </c>
      <c r="K373" s="83">
        <v>-0.17105672</v>
      </c>
      <c r="L373" s="83">
        <v>-0.5801267</v>
      </c>
      <c r="M373" s="83">
        <v>3.9352335000000002E-2</v>
      </c>
      <c r="N373" s="83">
        <f t="shared" si="13"/>
        <v>-0.23727702833333333</v>
      </c>
      <c r="O373" s="71" t="s">
        <v>1418</v>
      </c>
    </row>
    <row r="374" spans="1:15" s="57" customFormat="1" ht="25.5">
      <c r="A374" s="81" t="s">
        <v>1449</v>
      </c>
      <c r="B374" s="81" t="s">
        <v>1450</v>
      </c>
      <c r="C374" s="82">
        <v>5.0231390000000001E-2</v>
      </c>
      <c r="D374" s="82">
        <v>6.404412E-3</v>
      </c>
      <c r="E374" s="83">
        <v>-0.39387894000000001</v>
      </c>
      <c r="F374" s="83">
        <v>-0.50747025000000001</v>
      </c>
      <c r="G374" s="83">
        <v>-0.50674629999999998</v>
      </c>
      <c r="H374" s="83">
        <f t="shared" si="12"/>
        <v>-0.46936516333333334</v>
      </c>
      <c r="I374" s="82">
        <v>0.2382</v>
      </c>
      <c r="J374" s="82">
        <v>0.15311353</v>
      </c>
      <c r="K374" s="83">
        <v>-0.39285471999999999</v>
      </c>
      <c r="L374" s="83">
        <v>-0.71467775</v>
      </c>
      <c r="M374" s="83">
        <v>-9.7204360000000004E-2</v>
      </c>
      <c r="N374" s="83">
        <f t="shared" si="13"/>
        <v>-0.40157894333333338</v>
      </c>
      <c r="O374" s="71" t="s">
        <v>1451</v>
      </c>
    </row>
    <row r="375" spans="1:15" s="57" customFormat="1" ht="12.75">
      <c r="A375" s="81" t="s">
        <v>1452</v>
      </c>
      <c r="B375" s="81" t="s">
        <v>1453</v>
      </c>
      <c r="C375" s="82">
        <v>0.10868245999999999</v>
      </c>
      <c r="D375" s="82">
        <v>5.3626317999999999E-2</v>
      </c>
      <c r="E375" s="83">
        <v>-8.1399860000000004E-2</v>
      </c>
      <c r="F375" s="83">
        <v>-0.20280465</v>
      </c>
      <c r="G375" s="83">
        <v>-0.15424436</v>
      </c>
      <c r="H375" s="83">
        <f t="shared" si="12"/>
        <v>-0.14614962333333334</v>
      </c>
      <c r="I375" s="82">
        <v>0.26029999999999998</v>
      </c>
      <c r="J375" s="82">
        <v>0.17520468</v>
      </c>
      <c r="K375" s="83">
        <v>-0.56487659999999995</v>
      </c>
      <c r="L375" s="83">
        <v>-0.92340374000000003</v>
      </c>
      <c r="M375" s="83">
        <v>-6.0552604000000003E-2</v>
      </c>
      <c r="N375" s="83">
        <f t="shared" si="13"/>
        <v>-0.51627764799999998</v>
      </c>
      <c r="O375" s="71" t="s">
        <v>1454</v>
      </c>
    </row>
    <row r="376" spans="1:15" s="57" customFormat="1" ht="12.75">
      <c r="A376" s="81" t="s">
        <v>1455</v>
      </c>
      <c r="B376" s="81" t="s">
        <v>1456</v>
      </c>
      <c r="C376" s="82">
        <v>7.2555594000000001E-2</v>
      </c>
      <c r="D376" s="82">
        <v>2.3199107E-2</v>
      </c>
      <c r="E376" s="83">
        <v>0.48023315999999999</v>
      </c>
      <c r="F376" s="83">
        <v>0.380546</v>
      </c>
      <c r="G376" s="83">
        <v>0.27664327999999999</v>
      </c>
      <c r="H376" s="83">
        <f t="shared" si="12"/>
        <v>0.37914081333333333</v>
      </c>
      <c r="I376" s="82">
        <v>0.91859999999999997</v>
      </c>
      <c r="J376" s="82">
        <v>0.89884850000000005</v>
      </c>
      <c r="K376" s="83">
        <v>0.34182446999999999</v>
      </c>
      <c r="L376" s="83">
        <v>-0.38292503</v>
      </c>
      <c r="M376" s="83">
        <v>-4.9242023000000003E-2</v>
      </c>
      <c r="N376" s="83">
        <f t="shared" si="13"/>
        <v>-3.0114194333333334E-2</v>
      </c>
      <c r="O376" s="71" t="s">
        <v>1457</v>
      </c>
    </row>
    <row r="377" spans="1:15" s="57" customFormat="1" ht="12.75">
      <c r="A377" s="81" t="s">
        <v>1458</v>
      </c>
      <c r="B377" s="81" t="s">
        <v>1459</v>
      </c>
      <c r="C377" s="82">
        <v>3.8726770000000001E-2</v>
      </c>
      <c r="D377" s="82">
        <v>6.3500000000000004E-4</v>
      </c>
      <c r="E377" s="83">
        <v>-0.18750195</v>
      </c>
      <c r="F377" s="83">
        <v>-0.20210639</v>
      </c>
      <c r="G377" s="83">
        <v>-0.20273981999999999</v>
      </c>
      <c r="H377" s="83">
        <f t="shared" si="12"/>
        <v>-0.19744938666666667</v>
      </c>
      <c r="I377" s="82">
        <v>0.21060000000000001</v>
      </c>
      <c r="J377" s="82">
        <v>0.12534300000000001</v>
      </c>
      <c r="K377" s="83">
        <v>-0.37252990000000002</v>
      </c>
      <c r="L377" s="83">
        <v>-0.20778471000000001</v>
      </c>
      <c r="M377" s="83">
        <v>-7.6107115000000003E-2</v>
      </c>
      <c r="N377" s="83">
        <f t="shared" si="13"/>
        <v>-0.21880724166666668</v>
      </c>
      <c r="O377" s="71" t="s">
        <v>1418</v>
      </c>
    </row>
    <row r="378" spans="1:15" s="57" customFormat="1" ht="12.75">
      <c r="A378" s="81" t="s">
        <v>1460</v>
      </c>
      <c r="B378" s="81" t="s">
        <v>1461</v>
      </c>
      <c r="C378" s="82">
        <v>6.3762135999999997E-2</v>
      </c>
      <c r="D378" s="82">
        <v>1.6029252000000001E-2</v>
      </c>
      <c r="E378" s="83">
        <v>-0.79088879999999995</v>
      </c>
      <c r="F378" s="83">
        <v>-0.74240969999999995</v>
      </c>
      <c r="G378" s="83">
        <v>-1.1017123</v>
      </c>
      <c r="H378" s="83">
        <f t="shared" si="12"/>
        <v>-0.87833693333333329</v>
      </c>
      <c r="I378" s="82">
        <v>0.10879999999999999</v>
      </c>
      <c r="J378" s="82">
        <v>1.7163318E-2</v>
      </c>
      <c r="K378" s="83">
        <v>-0.73030185999999997</v>
      </c>
      <c r="L378" s="83">
        <v>-0.60587882999999998</v>
      </c>
      <c r="M378" s="83">
        <v>-0.45602798</v>
      </c>
      <c r="N378" s="83">
        <f t="shared" si="13"/>
        <v>-0.59740289000000002</v>
      </c>
      <c r="O378" s="71" t="s">
        <v>1418</v>
      </c>
    </row>
    <row r="379" spans="1:15" s="57" customFormat="1" ht="12.75">
      <c r="A379" s="81" t="s">
        <v>1462</v>
      </c>
      <c r="B379" s="81" t="s">
        <v>1463</v>
      </c>
      <c r="C379" s="82">
        <v>0.10219557999999999</v>
      </c>
      <c r="D379" s="82">
        <v>4.7747597000000003E-2</v>
      </c>
      <c r="E379" s="83">
        <v>-0.25177765000000002</v>
      </c>
      <c r="F379" s="83">
        <v>-0.24442098000000001</v>
      </c>
      <c r="G379" s="83">
        <v>-0.11066333</v>
      </c>
      <c r="H379" s="83">
        <f t="shared" si="12"/>
        <v>-0.20228732000000002</v>
      </c>
      <c r="I379" s="82">
        <v>0.32750000000000001</v>
      </c>
      <c r="J379" s="82">
        <v>0.24405013</v>
      </c>
      <c r="K379" s="83">
        <v>-6.3045550000000006E-2</v>
      </c>
      <c r="L379" s="83">
        <v>9.7099999999999997E-4</v>
      </c>
      <c r="M379" s="83">
        <v>-0.14523127999999999</v>
      </c>
      <c r="N379" s="83">
        <f t="shared" si="13"/>
        <v>-6.9101943333333332E-2</v>
      </c>
      <c r="O379" s="71" t="s">
        <v>1418</v>
      </c>
    </row>
    <row r="380" spans="1:15" s="57" customFormat="1" ht="12.75">
      <c r="A380" s="81" t="s">
        <v>1464</v>
      </c>
      <c r="B380" s="81" t="s">
        <v>1465</v>
      </c>
      <c r="C380" s="82">
        <v>5.5769212999999998E-2</v>
      </c>
      <c r="D380" s="82">
        <v>9.8812120000000003E-3</v>
      </c>
      <c r="E380" s="83">
        <v>-0.41601458000000002</v>
      </c>
      <c r="F380" s="83">
        <v>-0.58294829999999997</v>
      </c>
      <c r="G380" s="83">
        <v>-0.4714585</v>
      </c>
      <c r="H380" s="83">
        <f t="shared" si="12"/>
        <v>-0.49014045999999994</v>
      </c>
      <c r="I380" s="82">
        <v>0.22869999999999999</v>
      </c>
      <c r="J380" s="82">
        <v>0.14345782000000001</v>
      </c>
      <c r="K380" s="83">
        <v>-0.40182593</v>
      </c>
      <c r="L380" s="83">
        <v>-8.2324900000000006E-2</v>
      </c>
      <c r="M380" s="83">
        <v>-0.18096161999999999</v>
      </c>
      <c r="N380" s="83">
        <f t="shared" si="13"/>
        <v>-0.22170415000000002</v>
      </c>
      <c r="O380" s="71" t="s">
        <v>1466</v>
      </c>
    </row>
    <row r="381" spans="1:15" s="57" customFormat="1" ht="12.75">
      <c r="A381" s="81" t="s">
        <v>1467</v>
      </c>
      <c r="B381" s="81" t="s">
        <v>1468</v>
      </c>
      <c r="C381" s="82">
        <v>4.6837996999999999E-2</v>
      </c>
      <c r="D381" s="82">
        <v>4.2639720000000004E-3</v>
      </c>
      <c r="E381" s="83">
        <v>-0.54857219999999995</v>
      </c>
      <c r="F381" s="83">
        <v>-0.66715769999999996</v>
      </c>
      <c r="G381" s="83">
        <v>-0.55406432999999999</v>
      </c>
      <c r="H381" s="83">
        <f t="shared" si="12"/>
        <v>-0.58993141000000004</v>
      </c>
      <c r="I381" s="82">
        <v>0.11070000000000001</v>
      </c>
      <c r="J381" s="82">
        <v>1.8805680000000002E-2</v>
      </c>
      <c r="K381" s="83">
        <v>-0.38198939999999998</v>
      </c>
      <c r="L381" s="83">
        <v>-0.59349249999999998</v>
      </c>
      <c r="M381" s="83">
        <v>-0.42244716999999998</v>
      </c>
      <c r="N381" s="83">
        <f t="shared" si="13"/>
        <v>-0.46597635666666665</v>
      </c>
      <c r="O381" s="71" t="s">
        <v>1418</v>
      </c>
    </row>
    <row r="382" spans="1:15" s="57" customFormat="1" ht="12.75">
      <c r="A382" s="81" t="s">
        <v>1469</v>
      </c>
      <c r="B382" s="81" t="s">
        <v>1470</v>
      </c>
      <c r="C382" s="82">
        <v>4.2298160000000001E-2</v>
      </c>
      <c r="D382" s="82">
        <v>1.9886996999999998E-3</v>
      </c>
      <c r="E382" s="83">
        <v>0.82631209999999999</v>
      </c>
      <c r="F382" s="83">
        <v>0.70780175999999995</v>
      </c>
      <c r="G382" s="83">
        <v>0.77873519999999996</v>
      </c>
      <c r="H382" s="83">
        <f t="shared" si="12"/>
        <v>0.77094968666666663</v>
      </c>
      <c r="I382" s="82">
        <v>0.1208</v>
      </c>
      <c r="J382" s="82">
        <v>2.8537725999999999E-2</v>
      </c>
      <c r="K382" s="83">
        <v>0.44630530000000002</v>
      </c>
      <c r="L382" s="83">
        <v>0.26228040000000002</v>
      </c>
      <c r="M382" s="83">
        <v>0.48490519999999998</v>
      </c>
      <c r="N382" s="83">
        <f t="shared" si="13"/>
        <v>0.39783030000000003</v>
      </c>
      <c r="O382" s="71" t="s">
        <v>1418</v>
      </c>
    </row>
    <row r="383" spans="1:15" s="57" customFormat="1" ht="12.75">
      <c r="A383" s="81" t="s">
        <v>1471</v>
      </c>
      <c r="B383" s="81" t="s">
        <v>1472</v>
      </c>
      <c r="C383" s="82">
        <v>0.55295335999999995</v>
      </c>
      <c r="D383" s="82">
        <v>0.49266093999999999</v>
      </c>
      <c r="E383" s="83">
        <v>0.114760324</v>
      </c>
      <c r="F383" s="83">
        <v>-4.8694561999999997E-2</v>
      </c>
      <c r="G383" s="83">
        <v>5.2954543E-2</v>
      </c>
      <c r="H383" s="83">
        <f t="shared" si="12"/>
        <v>3.9673435E-2</v>
      </c>
      <c r="I383" s="82">
        <v>7.6799999999999993E-2</v>
      </c>
      <c r="J383" s="82">
        <v>1.1548528999999999E-3</v>
      </c>
      <c r="K383" s="83">
        <v>0.76015555999999995</v>
      </c>
      <c r="L383" s="83">
        <v>0.82874680000000001</v>
      </c>
      <c r="M383" s="83">
        <v>0.85247415000000004</v>
      </c>
      <c r="N383" s="83">
        <f t="shared" si="13"/>
        <v>0.81379217000000004</v>
      </c>
      <c r="O383" s="71" t="s">
        <v>1457</v>
      </c>
    </row>
    <row r="384" spans="1:15" s="57" customFormat="1" ht="12.75">
      <c r="A384" s="81" t="s">
        <v>1473</v>
      </c>
      <c r="B384" s="81" t="s">
        <v>1474</v>
      </c>
      <c r="C384" s="82">
        <v>6.3740430000000001E-2</v>
      </c>
      <c r="D384" s="82">
        <v>1.5955415000000001E-2</v>
      </c>
      <c r="E384" s="83">
        <v>0.50873570000000001</v>
      </c>
      <c r="F384" s="83">
        <v>0.37114900000000001</v>
      </c>
      <c r="G384" s="83">
        <v>0.58432289999999998</v>
      </c>
      <c r="H384" s="83">
        <f t="shared" si="12"/>
        <v>0.48806919999999998</v>
      </c>
      <c r="I384" s="82">
        <v>0.12920000000000001</v>
      </c>
      <c r="J384" s="82">
        <v>3.7781439999999999E-2</v>
      </c>
      <c r="K384" s="83">
        <v>8.6291259999999995E-2</v>
      </c>
      <c r="L384" s="83">
        <v>0.17224117</v>
      </c>
      <c r="M384" s="83">
        <v>0.11783585000000001</v>
      </c>
      <c r="N384" s="83">
        <f t="shared" si="13"/>
        <v>0.12545609333333332</v>
      </c>
      <c r="O384" s="71" t="s">
        <v>1418</v>
      </c>
    </row>
    <row r="385" spans="1:15" s="57" customFormat="1" ht="12.75">
      <c r="A385" s="81" t="s">
        <v>1475</v>
      </c>
      <c r="B385" s="81" t="s">
        <v>1476</v>
      </c>
      <c r="C385" s="82">
        <v>9.8543174999999997E-2</v>
      </c>
      <c r="D385" s="82">
        <v>4.4464864E-2</v>
      </c>
      <c r="E385" s="83">
        <v>-0.27634915999999998</v>
      </c>
      <c r="F385" s="83">
        <v>-0.52738759999999996</v>
      </c>
      <c r="G385" s="83">
        <v>-0.29881950000000002</v>
      </c>
      <c r="H385" s="83">
        <f t="shared" si="12"/>
        <v>-0.36751875333333334</v>
      </c>
      <c r="I385" s="82">
        <v>0.12920000000000001</v>
      </c>
      <c r="J385" s="82">
        <v>3.7599485000000002E-2</v>
      </c>
      <c r="K385" s="83">
        <v>-0.77014539999999998</v>
      </c>
      <c r="L385" s="83">
        <v>-0.86340415000000004</v>
      </c>
      <c r="M385" s="83">
        <v>-0.41581815</v>
      </c>
      <c r="N385" s="83">
        <f t="shared" si="13"/>
        <v>-0.68312256666666682</v>
      </c>
      <c r="O385" s="71" t="s">
        <v>1477</v>
      </c>
    </row>
    <row r="386" spans="1:15" s="57" customFormat="1" ht="25.5">
      <c r="A386" s="81" t="s">
        <v>1478</v>
      </c>
      <c r="B386" s="81" t="s">
        <v>1479</v>
      </c>
      <c r="C386" s="82">
        <v>6.2560915999999994E-2</v>
      </c>
      <c r="D386" s="82">
        <v>1.4943903E-2</v>
      </c>
      <c r="E386" s="83">
        <v>-0.79956919999999998</v>
      </c>
      <c r="F386" s="83">
        <v>-1.0377588</v>
      </c>
      <c r="G386" s="83">
        <v>-0.68481630000000004</v>
      </c>
      <c r="H386" s="83">
        <f t="shared" si="12"/>
        <v>-0.84071476666666667</v>
      </c>
      <c r="I386" s="82">
        <v>0.18479999999999999</v>
      </c>
      <c r="J386" s="82">
        <v>9.8930210000000005E-2</v>
      </c>
      <c r="K386" s="83">
        <v>-1.1063461000000001</v>
      </c>
      <c r="L386" s="83">
        <v>-1.1232119</v>
      </c>
      <c r="M386" s="83">
        <v>-0.26570993999999998</v>
      </c>
      <c r="N386" s="83">
        <f t="shared" si="13"/>
        <v>-0.83175597999999995</v>
      </c>
      <c r="O386" s="71" t="s">
        <v>1480</v>
      </c>
    </row>
    <row r="387" spans="1:15" s="57" customFormat="1" ht="12.75">
      <c r="A387" s="81" t="s">
        <v>1481</v>
      </c>
      <c r="B387" s="81" t="s">
        <v>1482</v>
      </c>
      <c r="C387" s="82"/>
      <c r="D387" s="82">
        <v>8.9128249999999992E-3</v>
      </c>
      <c r="E387" s="83">
        <v>-0.26435370000000002</v>
      </c>
      <c r="F387" s="83">
        <v>-0.28326696000000001</v>
      </c>
      <c r="G387" s="83">
        <v>-0.35834496999999998</v>
      </c>
      <c r="H387" s="83">
        <f t="shared" si="12"/>
        <v>-0.3019885433333333</v>
      </c>
      <c r="I387" s="82">
        <v>0.80210000000000004</v>
      </c>
      <c r="J387" s="82">
        <v>0.75831753000000002</v>
      </c>
      <c r="K387" s="83">
        <v>-0.12087149</v>
      </c>
      <c r="L387" s="83">
        <v>-5.9867904E-2</v>
      </c>
      <c r="M387" s="83">
        <v>0.10832202</v>
      </c>
      <c r="N387" s="83">
        <f t="shared" si="13"/>
        <v>-2.4139124666666664E-2</v>
      </c>
      <c r="O387" s="71" t="s">
        <v>51</v>
      </c>
    </row>
    <row r="388" spans="1:15" s="57" customFormat="1" ht="12.75">
      <c r="A388" s="81" t="s">
        <v>1483</v>
      </c>
      <c r="B388" s="81" t="s">
        <v>1484</v>
      </c>
      <c r="C388" s="82">
        <v>0.102724016</v>
      </c>
      <c r="D388" s="82">
        <v>4.8168036999999997E-2</v>
      </c>
      <c r="E388" s="83">
        <v>0.30486974</v>
      </c>
      <c r="F388" s="83">
        <v>0.17661572</v>
      </c>
      <c r="G388" s="83">
        <v>0.14951612</v>
      </c>
      <c r="H388" s="83">
        <f t="shared" si="12"/>
        <v>0.21033386000000001</v>
      </c>
      <c r="I388" s="82">
        <v>0.50570000000000004</v>
      </c>
      <c r="J388" s="82">
        <v>0.42942799999999998</v>
      </c>
      <c r="K388" s="83">
        <v>8.9634740000000004E-2</v>
      </c>
      <c r="L388" s="83">
        <v>-8.2691120000000007E-2</v>
      </c>
      <c r="M388" s="83">
        <v>0.54436194999999998</v>
      </c>
      <c r="N388" s="83">
        <f t="shared" si="13"/>
        <v>0.18376852333333335</v>
      </c>
      <c r="O388" s="71" t="s">
        <v>1442</v>
      </c>
    </row>
    <row r="389" spans="1:15" s="57" customFormat="1" ht="12.75">
      <c r="A389" s="81" t="s">
        <v>1485</v>
      </c>
      <c r="B389" s="81" t="s">
        <v>1486</v>
      </c>
      <c r="C389" s="82">
        <v>6.7691230000000005E-2</v>
      </c>
      <c r="D389" s="82">
        <v>1.9280564E-2</v>
      </c>
      <c r="E389" s="83">
        <v>-0.64608955000000001</v>
      </c>
      <c r="F389" s="83">
        <v>-0.86794185999999995</v>
      </c>
      <c r="G389" s="83">
        <v>-0.54048439999999998</v>
      </c>
      <c r="H389" s="83">
        <f t="shared" ref="H389:H452" si="14">AVERAGE(E389:G389)</f>
        <v>-0.68483860333333324</v>
      </c>
      <c r="I389" s="82">
        <v>9.5600000000000004E-2</v>
      </c>
      <c r="J389" s="82">
        <v>8.1779360000000002E-3</v>
      </c>
      <c r="K389" s="83">
        <v>-0.55929169999999995</v>
      </c>
      <c r="L389" s="83">
        <v>-0.70386499999999996</v>
      </c>
      <c r="M389" s="83">
        <v>-0.52733620000000003</v>
      </c>
      <c r="N389" s="83">
        <f t="shared" ref="N389:N452" si="15">AVERAGE(K389:M389)</f>
        <v>-0.59683096666666657</v>
      </c>
      <c r="O389" s="71" t="s">
        <v>1487</v>
      </c>
    </row>
    <row r="390" spans="1:15" s="57" customFormat="1" ht="12.75">
      <c r="A390" s="81" t="s">
        <v>1488</v>
      </c>
      <c r="B390" s="81" t="s">
        <v>1489</v>
      </c>
      <c r="C390" s="82">
        <v>5.0527804000000003E-2</v>
      </c>
      <c r="D390" s="82">
        <v>6.5658833000000003E-3</v>
      </c>
      <c r="E390" s="83">
        <v>-0.58896349999999997</v>
      </c>
      <c r="F390" s="83">
        <v>-0.70093243999999999</v>
      </c>
      <c r="G390" s="83">
        <v>-0.53259856000000005</v>
      </c>
      <c r="H390" s="83">
        <f t="shared" si="14"/>
        <v>-0.60749816666666667</v>
      </c>
      <c r="I390" s="82">
        <v>0.1198</v>
      </c>
      <c r="J390" s="82">
        <v>2.7200660000000002E-2</v>
      </c>
      <c r="K390" s="83">
        <v>-0.96897805000000004</v>
      </c>
      <c r="L390" s="83">
        <v>-0.85708225000000005</v>
      </c>
      <c r="M390" s="83">
        <v>-0.52857863999999999</v>
      </c>
      <c r="N390" s="83">
        <f t="shared" si="15"/>
        <v>-0.78487964666666665</v>
      </c>
      <c r="O390" s="71" t="s">
        <v>1490</v>
      </c>
    </row>
    <row r="391" spans="1:15" s="57" customFormat="1" ht="12.75">
      <c r="A391" s="81" t="s">
        <v>1491</v>
      </c>
      <c r="B391" s="81" t="s">
        <v>1492</v>
      </c>
      <c r="C391" s="82">
        <v>7.3182836000000001E-2</v>
      </c>
      <c r="D391" s="82">
        <v>2.3610137E-2</v>
      </c>
      <c r="E391" s="83">
        <v>0.47801650000000001</v>
      </c>
      <c r="F391" s="83">
        <v>0.76287260000000001</v>
      </c>
      <c r="G391" s="83">
        <v>0.50369830000000004</v>
      </c>
      <c r="H391" s="83">
        <f t="shared" si="14"/>
        <v>0.58152913333333334</v>
      </c>
      <c r="I391" s="82">
        <v>0.63719999999999999</v>
      </c>
      <c r="J391" s="82">
        <v>0.57040990000000003</v>
      </c>
      <c r="K391" s="83">
        <v>7.7689190000000005E-2</v>
      </c>
      <c r="L391" s="83">
        <v>-5.794419E-2</v>
      </c>
      <c r="M391" s="83">
        <v>6.8610190000000001E-2</v>
      </c>
      <c r="N391" s="83">
        <f t="shared" si="15"/>
        <v>2.9451729999999999E-2</v>
      </c>
      <c r="O391" s="71" t="s">
        <v>1418</v>
      </c>
    </row>
    <row r="392" spans="1:15" s="57" customFormat="1" ht="12.75">
      <c r="A392" s="81" t="s">
        <v>1493</v>
      </c>
      <c r="B392" s="81" t="s">
        <v>1494</v>
      </c>
      <c r="C392" s="82">
        <v>3.7472058000000003E-2</v>
      </c>
      <c r="D392" s="82">
        <v>5.0000000000000001E-4</v>
      </c>
      <c r="E392" s="83">
        <v>-0.39143664</v>
      </c>
      <c r="F392" s="83">
        <v>-0.40881634</v>
      </c>
      <c r="G392" s="83">
        <v>-0.42296793999999999</v>
      </c>
      <c r="H392" s="83">
        <f t="shared" si="14"/>
        <v>-0.40774030666666666</v>
      </c>
      <c r="I392" s="82">
        <v>0.21659999999999999</v>
      </c>
      <c r="J392" s="82">
        <v>0.13136901000000001</v>
      </c>
      <c r="K392" s="83">
        <v>-0.10499181</v>
      </c>
      <c r="L392" s="83">
        <v>-6.2484739999999997E-2</v>
      </c>
      <c r="M392" s="83">
        <v>-1.8420176999999999E-2</v>
      </c>
      <c r="N392" s="83">
        <f t="shared" si="15"/>
        <v>-6.1965575666666668E-2</v>
      </c>
      <c r="O392" s="71" t="s">
        <v>1418</v>
      </c>
    </row>
    <row r="393" spans="1:15" s="57" customFormat="1" ht="12.75">
      <c r="A393" s="81" t="s">
        <v>1495</v>
      </c>
      <c r="B393" s="81" t="s">
        <v>1496</v>
      </c>
      <c r="C393" s="82">
        <v>4.0361210000000002E-2</v>
      </c>
      <c r="D393" s="82">
        <v>1.1921969000000001E-3</v>
      </c>
      <c r="E393" s="83">
        <v>0.40319537999999999</v>
      </c>
      <c r="F393" s="83">
        <v>0.40235802999999998</v>
      </c>
      <c r="G393" s="83">
        <v>0.44602403000000002</v>
      </c>
      <c r="H393" s="83">
        <f t="shared" si="14"/>
        <v>0.41719247999999998</v>
      </c>
      <c r="I393" s="82">
        <v>0.10730000000000001</v>
      </c>
      <c r="J393" s="82">
        <v>1.6016774000000001E-2</v>
      </c>
      <c r="K393" s="83">
        <v>0.69806104999999996</v>
      </c>
      <c r="L393" s="83">
        <v>0.56047535000000004</v>
      </c>
      <c r="M393" s="83">
        <v>0.44625189999999998</v>
      </c>
      <c r="N393" s="83">
        <f t="shared" si="15"/>
        <v>0.56826276666666675</v>
      </c>
      <c r="O393" s="71" t="s">
        <v>1418</v>
      </c>
    </row>
    <row r="394" spans="1:15" s="57" customFormat="1" ht="12.75">
      <c r="A394" s="81" t="s">
        <v>1497</v>
      </c>
      <c r="B394" s="81" t="s">
        <v>1498</v>
      </c>
      <c r="C394" s="82"/>
      <c r="D394" s="82">
        <v>4.1225214000000003E-2</v>
      </c>
      <c r="E394" s="83">
        <v>-0.68117660000000002</v>
      </c>
      <c r="F394" s="83">
        <v>-0.33647284</v>
      </c>
      <c r="G394" s="83">
        <v>-0.44200539999999999</v>
      </c>
      <c r="H394" s="83">
        <f t="shared" si="14"/>
        <v>-0.48655161333333335</v>
      </c>
      <c r="I394" s="82"/>
      <c r="J394" s="82">
        <v>1.4025083000000001E-2</v>
      </c>
      <c r="K394" s="83">
        <v>-0.94023603</v>
      </c>
      <c r="L394" s="83">
        <v>-0.85177570000000002</v>
      </c>
      <c r="M394" s="83">
        <v>-0.61792000000000002</v>
      </c>
      <c r="N394" s="83">
        <f t="shared" si="15"/>
        <v>-0.80331057666666672</v>
      </c>
      <c r="O394" s="71" t="s">
        <v>1499</v>
      </c>
    </row>
    <row r="395" spans="1:15" s="57" customFormat="1" ht="12.75">
      <c r="A395" s="81" t="s">
        <v>1500</v>
      </c>
      <c r="B395" s="81" t="s">
        <v>1501</v>
      </c>
      <c r="C395" s="82">
        <v>0.13322449</v>
      </c>
      <c r="D395" s="82">
        <v>7.5869000000000006E-2</v>
      </c>
      <c r="E395" s="83">
        <v>-0.21634486</v>
      </c>
      <c r="F395" s="83">
        <v>-0.50762843999999996</v>
      </c>
      <c r="G395" s="83">
        <v>-0.23779670999999999</v>
      </c>
      <c r="H395" s="83">
        <f t="shared" si="14"/>
        <v>-0.32059000333333332</v>
      </c>
      <c r="I395" s="82">
        <v>0.26229999999999998</v>
      </c>
      <c r="J395" s="82">
        <v>0.17734891</v>
      </c>
      <c r="K395" s="83">
        <v>-0.41682920000000001</v>
      </c>
      <c r="L395" s="83">
        <v>-0.33556086000000002</v>
      </c>
      <c r="M395" s="83">
        <v>-1.0219634E-2</v>
      </c>
      <c r="N395" s="83">
        <f t="shared" si="15"/>
        <v>-0.25420323133333333</v>
      </c>
      <c r="O395" s="71" t="s">
        <v>1418</v>
      </c>
    </row>
    <row r="396" spans="1:15" s="57" customFormat="1" ht="12.75">
      <c r="A396" s="81" t="s">
        <v>1502</v>
      </c>
      <c r="B396" s="81" t="s">
        <v>1503</v>
      </c>
      <c r="C396" s="82">
        <v>4.8648298E-2</v>
      </c>
      <c r="D396" s="82">
        <v>5.6185111999999997E-3</v>
      </c>
      <c r="E396" s="83">
        <v>-0.39290994000000001</v>
      </c>
      <c r="F396" s="83">
        <v>-0.51044560000000005</v>
      </c>
      <c r="G396" s="83">
        <v>-0.46953496</v>
      </c>
      <c r="H396" s="83">
        <f t="shared" si="14"/>
        <v>-0.45763016666666667</v>
      </c>
      <c r="I396" s="82">
        <v>0.1212</v>
      </c>
      <c r="J396" s="82">
        <v>2.9634845E-2</v>
      </c>
      <c r="K396" s="83">
        <v>-0.87351793</v>
      </c>
      <c r="L396" s="83">
        <v>-0.84644984999999995</v>
      </c>
      <c r="M396" s="83">
        <v>-0.4743137</v>
      </c>
      <c r="N396" s="83">
        <f t="shared" si="15"/>
        <v>-0.73142715999999997</v>
      </c>
      <c r="O396" s="71" t="s">
        <v>1454</v>
      </c>
    </row>
    <row r="397" spans="1:15" s="57" customFormat="1" ht="12.75">
      <c r="A397" s="81" t="s">
        <v>1504</v>
      </c>
      <c r="B397" s="81" t="s">
        <v>1505</v>
      </c>
      <c r="C397" s="82">
        <v>5.8504287000000002E-2</v>
      </c>
      <c r="D397" s="82">
        <v>1.174502E-2</v>
      </c>
      <c r="E397" s="83">
        <v>0.33875855999999999</v>
      </c>
      <c r="F397" s="83">
        <v>0.24922864</v>
      </c>
      <c r="G397" s="83">
        <v>0.24599841</v>
      </c>
      <c r="H397" s="83">
        <f t="shared" si="14"/>
        <v>0.27799520333333333</v>
      </c>
      <c r="I397" s="82">
        <v>0.35360000000000003</v>
      </c>
      <c r="J397" s="82">
        <v>0.27100586999999998</v>
      </c>
      <c r="K397" s="83">
        <v>0.12680150000000001</v>
      </c>
      <c r="L397" s="83">
        <v>6.9999999999999999E-4</v>
      </c>
      <c r="M397" s="83">
        <v>0.38846013000000001</v>
      </c>
      <c r="N397" s="83">
        <f t="shared" si="15"/>
        <v>0.17198721000000003</v>
      </c>
      <c r="O397" s="71" t="s">
        <v>1415</v>
      </c>
    </row>
    <row r="398" spans="1:15" s="57" customFormat="1" ht="12.75">
      <c r="A398" s="81" t="s">
        <v>1506</v>
      </c>
      <c r="B398" s="81" t="s">
        <v>1507</v>
      </c>
      <c r="C398" s="82">
        <v>0.10465189</v>
      </c>
      <c r="D398" s="82">
        <v>4.9963567E-2</v>
      </c>
      <c r="E398" s="83">
        <v>-0.20916361999999999</v>
      </c>
      <c r="F398" s="83">
        <v>-0.23793503999999999</v>
      </c>
      <c r="G398" s="83">
        <v>-0.42450412999999998</v>
      </c>
      <c r="H398" s="83">
        <f t="shared" si="14"/>
        <v>-0.29053426333333332</v>
      </c>
      <c r="I398" s="82">
        <v>0.93669999999999998</v>
      </c>
      <c r="J398" s="82">
        <v>0.92091599999999996</v>
      </c>
      <c r="K398" s="83">
        <v>9.2502630000000002E-2</v>
      </c>
      <c r="L398" s="83">
        <v>-7.6344449999999994E-2</v>
      </c>
      <c r="M398" s="83">
        <v>-3.3205020000000002E-2</v>
      </c>
      <c r="N398" s="83">
        <f t="shared" si="15"/>
        <v>-5.6822799999999979E-3</v>
      </c>
      <c r="O398" s="71" t="s">
        <v>1339</v>
      </c>
    </row>
    <row r="399" spans="1:15" s="57" customFormat="1" ht="12.75">
      <c r="A399" s="81" t="s">
        <v>1508</v>
      </c>
      <c r="B399" s="81" t="s">
        <v>1509</v>
      </c>
      <c r="C399" s="82">
        <v>5.9952806999999997E-2</v>
      </c>
      <c r="D399" s="82">
        <v>1.2831774000000001E-2</v>
      </c>
      <c r="E399" s="83">
        <v>-0.64570859999999997</v>
      </c>
      <c r="F399" s="83">
        <v>-0.59098333000000003</v>
      </c>
      <c r="G399" s="83">
        <v>-0.43330288</v>
      </c>
      <c r="H399" s="83">
        <f t="shared" si="14"/>
        <v>-0.55666493666666672</v>
      </c>
      <c r="I399" s="82">
        <v>0.13500000000000001</v>
      </c>
      <c r="J399" s="82">
        <v>4.3830130000000002E-2</v>
      </c>
      <c r="K399" s="83">
        <v>-0.88624749999999997</v>
      </c>
      <c r="L399" s="83">
        <v>-0.55150217000000001</v>
      </c>
      <c r="M399" s="83">
        <v>-0.43523403999999999</v>
      </c>
      <c r="N399" s="83">
        <f t="shared" si="15"/>
        <v>-0.62432790333333343</v>
      </c>
      <c r="O399" s="71" t="s">
        <v>1457</v>
      </c>
    </row>
    <row r="400" spans="1:15" s="57" customFormat="1" ht="12.75">
      <c r="A400" s="81" t="s">
        <v>1510</v>
      </c>
      <c r="B400" s="81" t="s">
        <v>1511</v>
      </c>
      <c r="C400" s="82"/>
      <c r="D400" s="82"/>
      <c r="E400" s="83"/>
      <c r="F400" s="83"/>
      <c r="G400" s="83"/>
      <c r="H400" s="83"/>
      <c r="I400" s="82"/>
      <c r="J400" s="82"/>
      <c r="K400" s="83"/>
      <c r="L400" s="83"/>
      <c r="M400" s="83"/>
      <c r="N400" s="83"/>
      <c r="O400" s="71"/>
    </row>
    <row r="401" spans="1:15" s="57" customFormat="1" ht="12.75">
      <c r="A401" s="81" t="s">
        <v>1512</v>
      </c>
      <c r="B401" s="81" t="s">
        <v>1513</v>
      </c>
      <c r="C401" s="82">
        <v>4.3781575000000003E-2</v>
      </c>
      <c r="D401" s="82">
        <v>2.5337287000000001E-3</v>
      </c>
      <c r="E401" s="83">
        <v>0.72358500000000003</v>
      </c>
      <c r="F401" s="83">
        <v>0.78023039999999999</v>
      </c>
      <c r="G401" s="83">
        <v>0.65472790000000003</v>
      </c>
      <c r="H401" s="83">
        <f t="shared" si="14"/>
        <v>0.71951443333333343</v>
      </c>
      <c r="I401" s="82">
        <v>8.5400000000000004E-2</v>
      </c>
      <c r="J401" s="82">
        <v>4.0432569999999998E-3</v>
      </c>
      <c r="K401" s="83">
        <v>0.78490910000000003</v>
      </c>
      <c r="L401" s="83">
        <v>0.97780423999999999</v>
      </c>
      <c r="M401" s="83">
        <v>0.8666296</v>
      </c>
      <c r="N401" s="83">
        <f t="shared" si="15"/>
        <v>0.87644764666666664</v>
      </c>
      <c r="O401" s="71" t="s">
        <v>1418</v>
      </c>
    </row>
    <row r="402" spans="1:15" s="57" customFormat="1" ht="38.25">
      <c r="A402" s="81" t="s">
        <v>1514</v>
      </c>
      <c r="B402" s="81" t="s">
        <v>1515</v>
      </c>
      <c r="C402" s="82">
        <v>4.2167388E-2</v>
      </c>
      <c r="D402" s="82">
        <v>1.9021432000000001E-3</v>
      </c>
      <c r="E402" s="83">
        <v>1.6451671999999999</v>
      </c>
      <c r="F402" s="83">
        <v>1.5709675999999999</v>
      </c>
      <c r="G402" s="83">
        <v>1.4162208000000001</v>
      </c>
      <c r="H402" s="83">
        <f t="shared" si="14"/>
        <v>1.5441185333333334</v>
      </c>
      <c r="I402" s="82">
        <v>0.1988</v>
      </c>
      <c r="J402" s="82">
        <v>0.11294767</v>
      </c>
      <c r="K402" s="83">
        <v>0.69878759999999995</v>
      </c>
      <c r="L402" s="83">
        <v>0.35003948000000001</v>
      </c>
      <c r="M402" s="83">
        <v>1.3564892</v>
      </c>
      <c r="N402" s="83">
        <f t="shared" si="15"/>
        <v>0.80177209333333332</v>
      </c>
      <c r="O402" s="71" t="s">
        <v>1516</v>
      </c>
    </row>
    <row r="403" spans="1:15" s="57" customFormat="1" ht="12.75">
      <c r="A403" s="81" t="s">
        <v>1517</v>
      </c>
      <c r="B403" s="81" t="s">
        <v>1518</v>
      </c>
      <c r="C403" s="82">
        <v>0.13653952</v>
      </c>
      <c r="D403" s="82">
        <v>7.8866795000000003E-2</v>
      </c>
      <c r="E403" s="83">
        <v>0.45332425999999998</v>
      </c>
      <c r="F403" s="83">
        <v>0.19095707000000001</v>
      </c>
      <c r="G403" s="83">
        <v>0.20747658999999999</v>
      </c>
      <c r="H403" s="83">
        <f t="shared" si="14"/>
        <v>0.28391930666666665</v>
      </c>
      <c r="I403" s="82">
        <v>0.22239999999999999</v>
      </c>
      <c r="J403" s="82">
        <v>0.13721383000000001</v>
      </c>
      <c r="K403" s="83">
        <v>-0.4480286</v>
      </c>
      <c r="L403" s="83">
        <v>-0.49341202000000001</v>
      </c>
      <c r="M403" s="83">
        <v>-5.8336317999999998E-2</v>
      </c>
      <c r="N403" s="83">
        <f t="shared" si="15"/>
        <v>-0.33325897933333337</v>
      </c>
      <c r="O403" s="71" t="s">
        <v>1418</v>
      </c>
    </row>
    <row r="404" spans="1:15" s="57" customFormat="1" ht="12.75">
      <c r="A404" s="81" t="s">
        <v>1519</v>
      </c>
      <c r="B404" s="81" t="s">
        <v>1520</v>
      </c>
      <c r="C404" s="82">
        <v>6.6173239999999994E-2</v>
      </c>
      <c r="D404" s="82">
        <v>1.7888339999999999E-2</v>
      </c>
      <c r="E404" s="83">
        <v>-0.31874367999999997</v>
      </c>
      <c r="F404" s="83">
        <v>-0.46293931999999999</v>
      </c>
      <c r="G404" s="83">
        <v>-0.51447200000000004</v>
      </c>
      <c r="H404" s="83">
        <f t="shared" si="14"/>
        <v>-0.43205166666666667</v>
      </c>
      <c r="I404" s="82">
        <v>0.1249</v>
      </c>
      <c r="J404" s="82">
        <v>3.3102977999999998E-2</v>
      </c>
      <c r="K404" s="83">
        <v>-0.36243429999999999</v>
      </c>
      <c r="L404" s="83">
        <v>-0.23048969999999999</v>
      </c>
      <c r="M404" s="83">
        <v>-0.45519920000000003</v>
      </c>
      <c r="N404" s="83">
        <f t="shared" si="15"/>
        <v>-0.34937440000000003</v>
      </c>
      <c r="O404" s="71" t="s">
        <v>1521</v>
      </c>
    </row>
    <row r="405" spans="1:15" s="57" customFormat="1" ht="25.5">
      <c r="A405" s="81" t="s">
        <v>1522</v>
      </c>
      <c r="B405" s="81" t="s">
        <v>1523</v>
      </c>
      <c r="C405" s="82">
        <v>3.645553E-2</v>
      </c>
      <c r="D405" s="82">
        <v>1.2899999999999999E-4</v>
      </c>
      <c r="E405" s="83">
        <v>3.8030849999999998</v>
      </c>
      <c r="F405" s="83">
        <v>3.9411988</v>
      </c>
      <c r="G405" s="83">
        <v>3.9295203999999999</v>
      </c>
      <c r="H405" s="83">
        <f t="shared" si="14"/>
        <v>3.8912680666666666</v>
      </c>
      <c r="I405" s="82">
        <v>8.4000000000000005E-2</v>
      </c>
      <c r="J405" s="82">
        <v>2.9797074E-3</v>
      </c>
      <c r="K405" s="83">
        <v>3.3416451999999999</v>
      </c>
      <c r="L405" s="83">
        <v>2.7667942000000001</v>
      </c>
      <c r="M405" s="83">
        <v>3.0168533000000002</v>
      </c>
      <c r="N405" s="83">
        <f t="shared" si="15"/>
        <v>3.0417642333333332</v>
      </c>
      <c r="O405" s="71" t="s">
        <v>1480</v>
      </c>
    </row>
    <row r="406" spans="1:15" s="57" customFormat="1" ht="12.75">
      <c r="A406" s="81" t="s">
        <v>1524</v>
      </c>
      <c r="B406" s="81" t="s">
        <v>1525</v>
      </c>
      <c r="C406" s="82">
        <v>0.72067999999999999</v>
      </c>
      <c r="D406" s="82">
        <v>0.67392129999999995</v>
      </c>
      <c r="E406" s="83">
        <v>0.28292948000000001</v>
      </c>
      <c r="F406" s="83">
        <v>-0.10086439</v>
      </c>
      <c r="G406" s="83">
        <v>-0.52240664000000003</v>
      </c>
      <c r="H406" s="83">
        <f t="shared" si="14"/>
        <v>-0.11344718333333333</v>
      </c>
      <c r="I406" s="82">
        <v>0.86890000000000001</v>
      </c>
      <c r="J406" s="82">
        <v>0.83902279999999996</v>
      </c>
      <c r="K406" s="83">
        <v>-5.0184328E-2</v>
      </c>
      <c r="L406" s="83">
        <v>-0.18415059</v>
      </c>
      <c r="M406" s="83">
        <v>0.16414444</v>
      </c>
      <c r="N406" s="83">
        <f t="shared" si="15"/>
        <v>-2.3396825999999999E-2</v>
      </c>
      <c r="O406" s="71" t="s">
        <v>1526</v>
      </c>
    </row>
    <row r="407" spans="1:15" s="57" customFormat="1" ht="12.75">
      <c r="A407" s="81" t="s">
        <v>1527</v>
      </c>
      <c r="B407" s="81" t="s">
        <v>1528</v>
      </c>
      <c r="C407" s="82">
        <v>8.5858729999999994E-2</v>
      </c>
      <c r="D407" s="82">
        <v>3.4108939999999997E-2</v>
      </c>
      <c r="E407" s="83">
        <v>-0.20840357000000001</v>
      </c>
      <c r="F407" s="83">
        <v>-0.39796822999999998</v>
      </c>
      <c r="G407" s="83">
        <v>-0.4005937</v>
      </c>
      <c r="H407" s="83">
        <f t="shared" si="14"/>
        <v>-0.33565516666666667</v>
      </c>
      <c r="I407" s="82">
        <v>0.24990000000000001</v>
      </c>
      <c r="J407" s="82">
        <v>0.16459681000000001</v>
      </c>
      <c r="K407" s="83">
        <v>-0.76265042999999999</v>
      </c>
      <c r="L407" s="83">
        <v>-0.69961530000000005</v>
      </c>
      <c r="M407" s="83">
        <v>-3.6163309999999997E-2</v>
      </c>
      <c r="N407" s="83">
        <f t="shared" si="15"/>
        <v>-0.49947634666666668</v>
      </c>
      <c r="O407" s="71" t="s">
        <v>1418</v>
      </c>
    </row>
    <row r="408" spans="1:15" s="57" customFormat="1" ht="12.75">
      <c r="A408" s="81" t="s">
        <v>1529</v>
      </c>
      <c r="B408" s="81" t="s">
        <v>1530</v>
      </c>
      <c r="C408" s="82"/>
      <c r="D408" s="82">
        <v>0.56849099999999997</v>
      </c>
      <c r="E408" s="83">
        <v>-0.57425915999999999</v>
      </c>
      <c r="F408" s="83">
        <v>-0.43626313999999999</v>
      </c>
      <c r="G408" s="83">
        <v>0.39570853</v>
      </c>
      <c r="H408" s="83">
        <f t="shared" si="14"/>
        <v>-0.20493792333333327</v>
      </c>
      <c r="I408" s="82"/>
      <c r="J408" s="82">
        <v>0.48536578000000002</v>
      </c>
      <c r="K408" s="83">
        <v>-0.67424923000000003</v>
      </c>
      <c r="L408" s="83">
        <v>0.41996902000000003</v>
      </c>
      <c r="M408" s="83">
        <v>-0.67474520000000004</v>
      </c>
      <c r="N408" s="83">
        <f t="shared" si="15"/>
        <v>-0.30967513666666668</v>
      </c>
      <c r="O408" s="71" t="s">
        <v>1418</v>
      </c>
    </row>
    <row r="409" spans="1:15" s="57" customFormat="1" ht="12.75">
      <c r="A409" s="81" t="s">
        <v>1531</v>
      </c>
      <c r="B409" s="81" t="s">
        <v>1532</v>
      </c>
      <c r="C409" s="82"/>
      <c r="D409" s="82">
        <v>0.31092609999999998</v>
      </c>
      <c r="E409" s="83">
        <v>1.9627206000000001E-2</v>
      </c>
      <c r="F409" s="83">
        <v>0.50411170000000005</v>
      </c>
      <c r="G409" s="83">
        <v>8.7335609999999994E-2</v>
      </c>
      <c r="H409" s="83">
        <f t="shared" si="14"/>
        <v>0.20369150533333336</v>
      </c>
      <c r="I409" s="82">
        <v>0.12189999999999999</v>
      </c>
      <c r="J409" s="82">
        <v>3.0520637E-2</v>
      </c>
      <c r="K409" s="83">
        <v>0.46522084000000002</v>
      </c>
      <c r="L409" s="83">
        <v>0.41024675999999999</v>
      </c>
      <c r="M409" s="83">
        <v>0.71882349999999995</v>
      </c>
      <c r="N409" s="83">
        <f t="shared" si="15"/>
        <v>0.53143036666666665</v>
      </c>
      <c r="O409" s="71" t="s">
        <v>1418</v>
      </c>
    </row>
    <row r="410" spans="1:15" s="57" customFormat="1" ht="12.75">
      <c r="A410" s="81" t="s">
        <v>1533</v>
      </c>
      <c r="B410" s="81" t="s">
        <v>1534</v>
      </c>
      <c r="C410" s="82">
        <v>0.12807705</v>
      </c>
      <c r="D410" s="82">
        <v>7.0832803999999999E-2</v>
      </c>
      <c r="E410" s="83">
        <v>0.22358696</v>
      </c>
      <c r="F410" s="83">
        <v>0.47890759999999999</v>
      </c>
      <c r="G410" s="83">
        <v>0.21701147000000001</v>
      </c>
      <c r="H410" s="83">
        <f t="shared" si="14"/>
        <v>0.30650200999999999</v>
      </c>
      <c r="I410" s="82">
        <v>0.37409999999999999</v>
      </c>
      <c r="J410" s="82">
        <v>0.29166076000000002</v>
      </c>
      <c r="K410" s="83">
        <v>2.3130303000000001E-2</v>
      </c>
      <c r="L410" s="83">
        <v>-0.20177165999999999</v>
      </c>
      <c r="M410" s="83">
        <v>-0.60911757</v>
      </c>
      <c r="N410" s="83">
        <f t="shared" si="15"/>
        <v>-0.26258630900000002</v>
      </c>
      <c r="O410" s="71" t="s">
        <v>1418</v>
      </c>
    </row>
    <row r="411" spans="1:15" s="57" customFormat="1" ht="38.25">
      <c r="A411" s="81" t="s">
        <v>1535</v>
      </c>
      <c r="B411" s="81" t="s">
        <v>1536</v>
      </c>
      <c r="C411" s="82">
        <v>6.4240220000000001E-2</v>
      </c>
      <c r="D411" s="82">
        <v>1.6289300999999999E-2</v>
      </c>
      <c r="E411" s="83">
        <v>0.50829785999999999</v>
      </c>
      <c r="F411" s="83">
        <v>0.42832744</v>
      </c>
      <c r="G411" s="83">
        <v>0.32126906999999999</v>
      </c>
      <c r="H411" s="83">
        <f t="shared" si="14"/>
        <v>0.41929812333333333</v>
      </c>
      <c r="I411" s="82">
        <v>0.1011</v>
      </c>
      <c r="J411" s="82">
        <v>1.1546631E-2</v>
      </c>
      <c r="K411" s="83">
        <v>1.0732603999999999</v>
      </c>
      <c r="L411" s="83">
        <v>0.73244659999999995</v>
      </c>
      <c r="M411" s="83">
        <v>0.92455673000000005</v>
      </c>
      <c r="N411" s="83">
        <f t="shared" si="15"/>
        <v>0.91008791</v>
      </c>
      <c r="O411" s="71" t="s">
        <v>1537</v>
      </c>
    </row>
    <row r="412" spans="1:15" s="57" customFormat="1" ht="12.75">
      <c r="A412" s="81" t="s">
        <v>1538</v>
      </c>
      <c r="B412" s="81" t="s">
        <v>1539</v>
      </c>
      <c r="C412" s="82">
        <v>6.704359E-2</v>
      </c>
      <c r="D412" s="82">
        <v>1.8799317999999999E-2</v>
      </c>
      <c r="E412" s="83">
        <v>-0.25752649999999999</v>
      </c>
      <c r="F412" s="83">
        <v>-0.40539792000000002</v>
      </c>
      <c r="G412" s="83">
        <v>-0.29481312999999998</v>
      </c>
      <c r="H412" s="83">
        <f t="shared" si="14"/>
        <v>-0.31924585</v>
      </c>
      <c r="I412" s="82">
        <v>0.19309999999999999</v>
      </c>
      <c r="J412" s="82">
        <v>0.10738943500000001</v>
      </c>
      <c r="K412" s="83">
        <v>-0.43518354999999997</v>
      </c>
      <c r="L412" s="83">
        <v>-0.17988211000000001</v>
      </c>
      <c r="M412" s="83">
        <v>-0.14813317000000001</v>
      </c>
      <c r="N412" s="83">
        <f t="shared" si="15"/>
        <v>-0.25439961</v>
      </c>
      <c r="O412" s="71" t="s">
        <v>1418</v>
      </c>
    </row>
    <row r="413" spans="1:15" s="57" customFormat="1" ht="12.75">
      <c r="A413" s="81" t="s">
        <v>1540</v>
      </c>
      <c r="B413" s="81" t="s">
        <v>1541</v>
      </c>
      <c r="C413" s="82">
        <v>5.3048699999999997E-2</v>
      </c>
      <c r="D413" s="82">
        <v>8.0892789999999996E-3</v>
      </c>
      <c r="E413" s="83">
        <v>-0.35211189999999998</v>
      </c>
      <c r="F413" s="83">
        <v>-0.44654027000000002</v>
      </c>
      <c r="G413" s="83">
        <v>-0.33707904999999999</v>
      </c>
      <c r="H413" s="83">
        <f t="shared" si="14"/>
        <v>-0.37857707333333335</v>
      </c>
      <c r="I413" s="82">
        <v>0.1123</v>
      </c>
      <c r="J413" s="82">
        <v>2.0294639999999999E-2</v>
      </c>
      <c r="K413" s="83">
        <v>-0.70248980000000005</v>
      </c>
      <c r="L413" s="83">
        <v>-0.52819055000000004</v>
      </c>
      <c r="M413" s="83">
        <v>-0.42867553000000003</v>
      </c>
      <c r="N413" s="83">
        <f t="shared" si="15"/>
        <v>-0.55311862666666667</v>
      </c>
      <c r="O413" s="71" t="s">
        <v>1542</v>
      </c>
    </row>
    <row r="414" spans="1:15" s="57" customFormat="1" ht="12.75">
      <c r="A414" s="81" t="s">
        <v>1543</v>
      </c>
      <c r="B414" s="81" t="s">
        <v>1544</v>
      </c>
      <c r="C414" s="82">
        <v>0.60254019999999997</v>
      </c>
      <c r="D414" s="82">
        <v>0.54510175999999999</v>
      </c>
      <c r="E414" s="83">
        <v>0.98193949999999997</v>
      </c>
      <c r="F414" s="83">
        <v>-0.37420700000000001</v>
      </c>
      <c r="G414" s="83">
        <v>0.24186972000000001</v>
      </c>
      <c r="H414" s="83">
        <f t="shared" si="14"/>
        <v>0.28320074000000001</v>
      </c>
      <c r="I414" s="82"/>
      <c r="J414" s="82">
        <v>0.14797083999999999</v>
      </c>
      <c r="K414" s="83">
        <v>8.8747489999999998E-2</v>
      </c>
      <c r="L414" s="83">
        <v>0.59543509999999999</v>
      </c>
      <c r="M414" s="83">
        <v>0.32647324</v>
      </c>
      <c r="N414" s="83">
        <f t="shared" si="15"/>
        <v>0.33688527666666673</v>
      </c>
      <c r="O414" s="71" t="s">
        <v>1487</v>
      </c>
    </row>
    <row r="415" spans="1:15" s="57" customFormat="1" ht="12.75">
      <c r="A415" s="81" t="s">
        <v>1545</v>
      </c>
      <c r="B415" s="81" t="s">
        <v>1546</v>
      </c>
      <c r="C415" s="82">
        <v>0.21870506000000001</v>
      </c>
      <c r="D415" s="82">
        <v>0.15580574</v>
      </c>
      <c r="E415" s="83">
        <v>-0.69031379999999998</v>
      </c>
      <c r="F415" s="83">
        <v>-0.21853060999999999</v>
      </c>
      <c r="G415" s="83">
        <v>-0.18328564999999999</v>
      </c>
      <c r="H415" s="83">
        <f t="shared" si="14"/>
        <v>-0.36404335333333332</v>
      </c>
      <c r="I415" s="82">
        <v>0.1123</v>
      </c>
      <c r="J415" s="82">
        <v>2.0314286000000001E-2</v>
      </c>
      <c r="K415" s="83">
        <v>-0.39343460000000002</v>
      </c>
      <c r="L415" s="83">
        <v>-0.48239607000000001</v>
      </c>
      <c r="M415" s="83">
        <v>-0.64396196999999999</v>
      </c>
      <c r="N415" s="83">
        <f t="shared" si="15"/>
        <v>-0.50659754666666668</v>
      </c>
      <c r="O415" s="71" t="s">
        <v>1547</v>
      </c>
    </row>
    <row r="416" spans="1:15" s="57" customFormat="1" ht="12.75">
      <c r="A416" s="81" t="s">
        <v>1548</v>
      </c>
      <c r="B416" s="81"/>
      <c r="C416" s="82"/>
      <c r="D416" s="82"/>
      <c r="E416" s="83"/>
      <c r="F416" s="83"/>
      <c r="G416" s="83"/>
      <c r="H416" s="83"/>
      <c r="I416" s="82"/>
      <c r="J416" s="82"/>
      <c r="K416" s="83"/>
      <c r="L416" s="83"/>
      <c r="M416" s="83"/>
      <c r="N416" s="83"/>
      <c r="O416" s="71"/>
    </row>
    <row r="417" spans="1:15" s="57" customFormat="1" ht="12.75">
      <c r="A417" s="81" t="s">
        <v>1549</v>
      </c>
      <c r="B417" s="81" t="s">
        <v>1550</v>
      </c>
      <c r="C417" s="82">
        <v>4.6661973000000002E-2</v>
      </c>
      <c r="D417" s="82">
        <v>4.0003164000000004E-3</v>
      </c>
      <c r="E417" s="83">
        <v>-0.42255031999999998</v>
      </c>
      <c r="F417" s="83">
        <v>-0.52710820000000003</v>
      </c>
      <c r="G417" s="83">
        <v>-0.48049449999999999</v>
      </c>
      <c r="H417" s="83">
        <f t="shared" si="14"/>
        <v>-0.47671767333333337</v>
      </c>
      <c r="I417" s="82">
        <v>0.11020000000000001</v>
      </c>
      <c r="J417" s="82">
        <v>1.8263817000000002E-2</v>
      </c>
      <c r="K417" s="83">
        <v>-0.45251942000000001</v>
      </c>
      <c r="L417" s="83">
        <v>-0.28940102000000001</v>
      </c>
      <c r="M417" s="83">
        <v>-0.45402900000000002</v>
      </c>
      <c r="N417" s="83">
        <f t="shared" si="15"/>
        <v>-0.39864981333333338</v>
      </c>
      <c r="O417" s="71" t="s">
        <v>1418</v>
      </c>
    </row>
    <row r="418" spans="1:15" s="57" customFormat="1" ht="12.75">
      <c r="A418" s="81" t="s">
        <v>1551</v>
      </c>
      <c r="B418" s="81" t="s">
        <v>1552</v>
      </c>
      <c r="C418" s="82">
        <v>6.3740430000000001E-2</v>
      </c>
      <c r="D418" s="82">
        <v>1.5956424E-2</v>
      </c>
      <c r="E418" s="83">
        <v>-0.33695456000000001</v>
      </c>
      <c r="F418" s="83">
        <v>-0.29298639999999998</v>
      </c>
      <c r="G418" s="83">
        <v>-0.44733664000000001</v>
      </c>
      <c r="H418" s="83">
        <f t="shared" si="14"/>
        <v>-0.3590925333333333</v>
      </c>
      <c r="I418" s="82">
        <v>0.13420000000000001</v>
      </c>
      <c r="J418" s="82">
        <v>4.2939585000000002E-2</v>
      </c>
      <c r="K418" s="83">
        <v>-0.94489484999999995</v>
      </c>
      <c r="L418" s="83">
        <v>-1.2761288</v>
      </c>
      <c r="M418" s="83">
        <v>-0.58290863000000004</v>
      </c>
      <c r="N418" s="83">
        <f t="shared" si="15"/>
        <v>-0.9346440933333332</v>
      </c>
      <c r="O418" s="71" t="s">
        <v>1418</v>
      </c>
    </row>
    <row r="419" spans="1:15" s="57" customFormat="1" ht="12.75">
      <c r="A419" s="84" t="s">
        <v>2956</v>
      </c>
      <c r="B419" s="81"/>
      <c r="C419" s="82"/>
      <c r="D419" s="82"/>
      <c r="E419" s="83"/>
      <c r="F419" s="83"/>
      <c r="G419" s="83"/>
      <c r="H419" s="83"/>
      <c r="I419" s="82"/>
      <c r="J419" s="82"/>
      <c r="K419" s="83"/>
      <c r="L419" s="83"/>
      <c r="M419" s="83"/>
      <c r="N419" s="83"/>
      <c r="O419" s="71"/>
    </row>
    <row r="420" spans="1:15" s="57" customFormat="1" ht="12.75">
      <c r="A420" s="81" t="s">
        <v>1553</v>
      </c>
      <c r="B420" s="81" t="s">
        <v>1554</v>
      </c>
      <c r="C420" s="82">
        <v>6.7137584E-2</v>
      </c>
      <c r="D420" s="82">
        <v>1.8861818999999998E-2</v>
      </c>
      <c r="E420" s="83">
        <v>-0.13636108999999999</v>
      </c>
      <c r="F420" s="83">
        <v>-0.19707872000000001</v>
      </c>
      <c r="G420" s="83">
        <v>-0.22384067999999999</v>
      </c>
      <c r="H420" s="83">
        <f t="shared" si="14"/>
        <v>-0.18576016333333334</v>
      </c>
      <c r="I420" s="82">
        <v>0.53939999999999999</v>
      </c>
      <c r="J420" s="82">
        <v>0.46502268000000002</v>
      </c>
      <c r="K420" s="83">
        <v>0.58625989999999994</v>
      </c>
      <c r="L420" s="83">
        <v>0.89161219999999997</v>
      </c>
      <c r="M420" s="83">
        <v>-0.41646474999999999</v>
      </c>
      <c r="N420" s="83">
        <f t="shared" si="15"/>
        <v>0.35380244999999994</v>
      </c>
      <c r="O420" s="71" t="s">
        <v>1555</v>
      </c>
    </row>
    <row r="421" spans="1:15" s="57" customFormat="1" ht="12.75">
      <c r="A421" s="81" t="s">
        <v>1556</v>
      </c>
      <c r="B421" s="81" t="s">
        <v>1557</v>
      </c>
      <c r="C421" s="82">
        <v>0.28019598000000001</v>
      </c>
      <c r="D421" s="82">
        <v>0.21556559</v>
      </c>
      <c r="E421" s="83">
        <v>-0.19454001000000001</v>
      </c>
      <c r="F421" s="83">
        <v>-0.48590275999999999</v>
      </c>
      <c r="G421" s="83">
        <v>-3.2019619999999999E-2</v>
      </c>
      <c r="H421" s="83">
        <f t="shared" si="14"/>
        <v>-0.23748746333333334</v>
      </c>
      <c r="I421" s="82">
        <v>0.95299999999999996</v>
      </c>
      <c r="J421" s="82">
        <v>0.94107929999999995</v>
      </c>
      <c r="K421" s="83">
        <v>-0.11314774</v>
      </c>
      <c r="L421" s="83">
        <v>0.55458826000000006</v>
      </c>
      <c r="M421" s="83">
        <v>-0.51987170000000005</v>
      </c>
      <c r="N421" s="83">
        <f t="shared" si="15"/>
        <v>-2.6143726666666662E-2</v>
      </c>
      <c r="O421" s="71" t="s">
        <v>1558</v>
      </c>
    </row>
    <row r="422" spans="1:15" s="57" customFormat="1" ht="12.75">
      <c r="A422" s="81" t="s">
        <v>1559</v>
      </c>
      <c r="B422" s="81" t="s">
        <v>1560</v>
      </c>
      <c r="C422" s="82"/>
      <c r="D422" s="82">
        <v>0.37677324000000001</v>
      </c>
      <c r="E422" s="83">
        <v>0.96016425000000005</v>
      </c>
      <c r="F422" s="83">
        <v>-0.38678697000000001</v>
      </c>
      <c r="G422" s="83">
        <v>0.92552489999999998</v>
      </c>
      <c r="H422" s="83">
        <f t="shared" si="14"/>
        <v>0.49963405999999999</v>
      </c>
      <c r="I422" s="82">
        <v>0.1207</v>
      </c>
      <c r="J422" s="82">
        <v>2.8467262E-2</v>
      </c>
      <c r="K422" s="83">
        <v>0.448905</v>
      </c>
      <c r="L422" s="83">
        <v>0.83181369999999999</v>
      </c>
      <c r="M422" s="83">
        <v>0.64251756999999998</v>
      </c>
      <c r="N422" s="83">
        <f t="shared" si="15"/>
        <v>0.64107875666666658</v>
      </c>
      <c r="O422" s="71" t="s">
        <v>1561</v>
      </c>
    </row>
    <row r="423" spans="1:15" s="57" customFormat="1" ht="12.75">
      <c r="A423" s="81" t="s">
        <v>1562</v>
      </c>
      <c r="B423" s="81" t="s">
        <v>1563</v>
      </c>
      <c r="C423" s="82">
        <v>0.36987993000000002</v>
      </c>
      <c r="D423" s="82">
        <v>0.30446622000000001</v>
      </c>
      <c r="E423" s="83">
        <v>2.2016566000000001E-2</v>
      </c>
      <c r="F423" s="83">
        <v>0.34435362000000003</v>
      </c>
      <c r="G423" s="83">
        <v>5.4466367000000002E-2</v>
      </c>
      <c r="H423" s="83">
        <f t="shared" si="14"/>
        <v>0.14027885100000001</v>
      </c>
      <c r="I423" s="82">
        <v>0.10730000000000001</v>
      </c>
      <c r="J423" s="82">
        <v>1.6093552000000001E-2</v>
      </c>
      <c r="K423" s="83">
        <v>-0.54196540000000004</v>
      </c>
      <c r="L423" s="83">
        <v>-0.4386215</v>
      </c>
      <c r="M423" s="83">
        <v>-0.68448249999999999</v>
      </c>
      <c r="N423" s="83">
        <f t="shared" si="15"/>
        <v>-0.55502313333333342</v>
      </c>
      <c r="O423" s="71" t="s">
        <v>1561</v>
      </c>
    </row>
    <row r="424" spans="1:15" s="57" customFormat="1" ht="12.75">
      <c r="A424" s="81" t="s">
        <v>1564</v>
      </c>
      <c r="B424" s="81" t="s">
        <v>1565</v>
      </c>
      <c r="C424" s="82"/>
      <c r="D424" s="82">
        <v>0.55266755999999995</v>
      </c>
      <c r="E424" s="83">
        <v>-0.68508625000000001</v>
      </c>
      <c r="F424" s="83">
        <v>-0.42487249999999999</v>
      </c>
      <c r="G424" s="83">
        <v>0.40942165000000003</v>
      </c>
      <c r="H424" s="83">
        <f t="shared" si="14"/>
        <v>-0.23351236666666667</v>
      </c>
      <c r="I424" s="82"/>
      <c r="J424" s="82">
        <v>6.355835E-2</v>
      </c>
      <c r="K424" s="83">
        <v>0.33633697000000001</v>
      </c>
      <c r="L424" s="83">
        <v>0.31952342</v>
      </c>
      <c r="M424" s="83">
        <v>0.68205309999999997</v>
      </c>
      <c r="N424" s="83">
        <f t="shared" si="15"/>
        <v>0.44597116333333336</v>
      </c>
      <c r="O424" s="71" t="s">
        <v>1561</v>
      </c>
    </row>
    <row r="425" spans="1:15" s="57" customFormat="1" ht="12.75">
      <c r="A425" s="81" t="s">
        <v>1566</v>
      </c>
      <c r="B425" s="81" t="s">
        <v>1567</v>
      </c>
      <c r="C425" s="82">
        <v>8.4312990000000004E-2</v>
      </c>
      <c r="D425" s="82">
        <v>3.2907190000000003E-2</v>
      </c>
      <c r="E425" s="83">
        <v>8.3358883999999994E-2</v>
      </c>
      <c r="F425" s="83">
        <v>0.14704713</v>
      </c>
      <c r="G425" s="83">
        <v>0.16342441999999999</v>
      </c>
      <c r="H425" s="83">
        <f t="shared" si="14"/>
        <v>0.13127681133333333</v>
      </c>
      <c r="I425" s="82">
        <v>0.2487</v>
      </c>
      <c r="J425" s="82">
        <v>0.16335134000000001</v>
      </c>
      <c r="K425" s="83">
        <v>-5.0343443000000002E-2</v>
      </c>
      <c r="L425" s="83">
        <v>-0.53313166000000001</v>
      </c>
      <c r="M425" s="83">
        <v>-0.73884684</v>
      </c>
      <c r="N425" s="83">
        <f t="shared" si="15"/>
        <v>-0.44077398099999998</v>
      </c>
      <c r="O425" s="71" t="s">
        <v>1561</v>
      </c>
    </row>
    <row r="426" spans="1:15" s="57" customFormat="1" ht="12.75">
      <c r="A426" s="81" t="s">
        <v>1568</v>
      </c>
      <c r="B426" s="81" t="s">
        <v>1569</v>
      </c>
      <c r="C426" s="82"/>
      <c r="D426" s="82">
        <v>2.1244068000000001E-2</v>
      </c>
      <c r="E426" s="83">
        <v>2.8832692999999998</v>
      </c>
      <c r="F426" s="83">
        <v>2.6750302000000001</v>
      </c>
      <c r="G426" s="83">
        <v>1.716739</v>
      </c>
      <c r="H426" s="83">
        <f t="shared" si="14"/>
        <v>2.4250128333333336</v>
      </c>
      <c r="I426" s="82">
        <v>0.1351</v>
      </c>
      <c r="J426" s="82">
        <v>4.4062092999999997E-2</v>
      </c>
      <c r="K426" s="83">
        <v>0.71690560000000003</v>
      </c>
      <c r="L426" s="83">
        <v>1.5848355999999999</v>
      </c>
      <c r="M426" s="83">
        <v>1.1598934999999999</v>
      </c>
      <c r="N426" s="83">
        <f t="shared" si="15"/>
        <v>1.1538782333333333</v>
      </c>
      <c r="O426" s="71" t="s">
        <v>1561</v>
      </c>
    </row>
    <row r="427" spans="1:15" s="57" customFormat="1" ht="12.75">
      <c r="A427" s="81" t="s">
        <v>1570</v>
      </c>
      <c r="B427" s="81" t="s">
        <v>1571</v>
      </c>
      <c r="C427" s="82">
        <v>4.4438615000000001E-2</v>
      </c>
      <c r="D427" s="82">
        <v>2.8311615000000002E-3</v>
      </c>
      <c r="E427" s="83">
        <v>0.86102676</v>
      </c>
      <c r="F427" s="83">
        <v>1.0229683000000001</v>
      </c>
      <c r="G427" s="83">
        <v>0.89427460000000003</v>
      </c>
      <c r="H427" s="83">
        <f t="shared" si="14"/>
        <v>0.92608988666666681</v>
      </c>
      <c r="I427" s="82">
        <v>0.17599999999999999</v>
      </c>
      <c r="J427" s="82">
        <v>9.0359170000000003E-2</v>
      </c>
      <c r="K427" s="83">
        <v>0.56068419999999997</v>
      </c>
      <c r="L427" s="83">
        <v>0.14938074000000001</v>
      </c>
      <c r="M427" s="83">
        <v>0.55504140000000002</v>
      </c>
      <c r="N427" s="83">
        <f t="shared" si="15"/>
        <v>0.42170211333333335</v>
      </c>
      <c r="O427" s="71" t="s">
        <v>1561</v>
      </c>
    </row>
    <row r="428" spans="1:15" s="57" customFormat="1" ht="12.75">
      <c r="A428" s="81" t="s">
        <v>1572</v>
      </c>
      <c r="B428" s="81" t="s">
        <v>1573</v>
      </c>
      <c r="C428" s="82">
        <v>0.56578134999999996</v>
      </c>
      <c r="D428" s="82">
        <v>0.50627464</v>
      </c>
      <c r="E428" s="83">
        <v>7.7285800000000002E-2</v>
      </c>
      <c r="F428" s="83">
        <v>-0.35261907999999997</v>
      </c>
      <c r="G428" s="83">
        <v>-3.4800607999999997E-2</v>
      </c>
      <c r="H428" s="83">
        <f t="shared" si="14"/>
        <v>-0.10337796266666666</v>
      </c>
      <c r="I428" s="82">
        <v>0.13780000000000001</v>
      </c>
      <c r="J428" s="82">
        <v>4.6788700000000003E-2</v>
      </c>
      <c r="K428" s="83">
        <v>-1.0704203000000001</v>
      </c>
      <c r="L428" s="83">
        <v>-1.4196321000000001</v>
      </c>
      <c r="M428" s="83">
        <v>-0.61724864999999995</v>
      </c>
      <c r="N428" s="83">
        <f t="shared" si="15"/>
        <v>-1.0357670166666668</v>
      </c>
      <c r="O428" s="71" t="s">
        <v>1561</v>
      </c>
    </row>
    <row r="429" spans="1:15" s="57" customFormat="1" ht="12.75">
      <c r="A429" s="81" t="s">
        <v>1574</v>
      </c>
      <c r="B429" s="81"/>
      <c r="C429" s="82"/>
      <c r="D429" s="82"/>
      <c r="E429" s="83"/>
      <c r="F429" s="83"/>
      <c r="G429" s="83"/>
      <c r="H429" s="83"/>
      <c r="I429" s="82"/>
      <c r="J429" s="82"/>
      <c r="K429" s="83"/>
      <c r="L429" s="83"/>
      <c r="M429" s="83"/>
      <c r="N429" s="83"/>
      <c r="O429" s="71"/>
    </row>
    <row r="430" spans="1:15" s="57" customFormat="1" ht="12.75">
      <c r="A430" s="81" t="s">
        <v>1575</v>
      </c>
      <c r="B430" s="81" t="s">
        <v>1576</v>
      </c>
      <c r="C430" s="82"/>
      <c r="D430" s="82">
        <v>8.3215639999999994E-2</v>
      </c>
      <c r="E430" s="83">
        <v>1.35361</v>
      </c>
      <c r="F430" s="83">
        <v>0.58897215000000003</v>
      </c>
      <c r="G430" s="83">
        <v>0.57039076</v>
      </c>
      <c r="H430" s="83">
        <f t="shared" si="14"/>
        <v>0.83765763666666671</v>
      </c>
      <c r="I430" s="82">
        <v>0.69340000000000002</v>
      </c>
      <c r="J430" s="82">
        <v>0.63305699999999998</v>
      </c>
      <c r="K430" s="83">
        <v>0.17021269</v>
      </c>
      <c r="L430" s="83">
        <v>0.23690074999999999</v>
      </c>
      <c r="M430" s="83">
        <v>-0.18691774999999999</v>
      </c>
      <c r="N430" s="83">
        <f t="shared" si="15"/>
        <v>7.3398563333333333E-2</v>
      </c>
      <c r="O430" s="71" t="s">
        <v>163</v>
      </c>
    </row>
    <row r="431" spans="1:15" s="57" customFormat="1" ht="12.75">
      <c r="A431" s="81" t="s">
        <v>1577</v>
      </c>
      <c r="B431" s="81" t="s">
        <v>1578</v>
      </c>
      <c r="C431" s="82"/>
      <c r="D431" s="82">
        <v>0.11026602000000001</v>
      </c>
      <c r="E431" s="83">
        <v>-0.70099999999999996</v>
      </c>
      <c r="F431" s="83">
        <v>-0.35676506000000002</v>
      </c>
      <c r="G431" s="83">
        <v>-1.3498862</v>
      </c>
      <c r="H431" s="83">
        <f t="shared" si="14"/>
        <v>-0.80255041999999988</v>
      </c>
      <c r="I431" s="82"/>
      <c r="J431" s="82">
        <v>0.21964616000000001</v>
      </c>
      <c r="K431" s="83">
        <v>0.34972006</v>
      </c>
      <c r="L431" s="83">
        <v>0.20091490000000001</v>
      </c>
      <c r="M431" s="83">
        <v>-5.4463814000000003E-3</v>
      </c>
      <c r="N431" s="83">
        <f t="shared" si="15"/>
        <v>0.18172952620000002</v>
      </c>
      <c r="O431" s="71" t="s">
        <v>1561</v>
      </c>
    </row>
    <row r="432" spans="1:15" s="57" customFormat="1" ht="12.75">
      <c r="A432" s="81" t="s">
        <v>1579</v>
      </c>
      <c r="B432" s="81" t="s">
        <v>1580</v>
      </c>
      <c r="C432" s="82">
        <v>5.2541945E-2</v>
      </c>
      <c r="D432" s="82">
        <v>7.7020214E-3</v>
      </c>
      <c r="E432" s="83">
        <v>0.51238450000000002</v>
      </c>
      <c r="F432" s="83">
        <v>0.37615495999999998</v>
      </c>
      <c r="G432" s="83">
        <v>0.44912343999999998</v>
      </c>
      <c r="H432" s="83">
        <f t="shared" si="14"/>
        <v>0.44588763333333331</v>
      </c>
      <c r="I432" s="82">
        <v>0.20100000000000001</v>
      </c>
      <c r="J432" s="82">
        <v>0.11530159</v>
      </c>
      <c r="K432" s="83">
        <v>0.71664612999999999</v>
      </c>
      <c r="L432" s="83">
        <v>0.92072589999999999</v>
      </c>
      <c r="M432" s="83">
        <v>0.16919804999999999</v>
      </c>
      <c r="N432" s="83">
        <f t="shared" si="15"/>
        <v>0.60219002666666654</v>
      </c>
      <c r="O432" s="71" t="s">
        <v>1561</v>
      </c>
    </row>
    <row r="433" spans="1:15" s="57" customFormat="1" ht="12.75">
      <c r="A433" s="81" t="s">
        <v>1581</v>
      </c>
      <c r="B433" s="81" t="s">
        <v>1582</v>
      </c>
      <c r="C433" s="82">
        <v>5.0085264999999997E-2</v>
      </c>
      <c r="D433" s="82">
        <v>6.3000781999999998E-3</v>
      </c>
      <c r="E433" s="83">
        <v>1.186901</v>
      </c>
      <c r="F433" s="83">
        <v>1.1630422</v>
      </c>
      <c r="G433" s="83">
        <v>1.4796860999999999</v>
      </c>
      <c r="H433" s="83">
        <f t="shared" si="14"/>
        <v>1.2765431</v>
      </c>
      <c r="I433" s="82">
        <v>0.17369999999999999</v>
      </c>
      <c r="J433" s="82">
        <v>8.7650850000000002E-2</v>
      </c>
      <c r="K433" s="83">
        <v>2.1047335</v>
      </c>
      <c r="L433" s="83">
        <v>1.6990890000000001</v>
      </c>
      <c r="M433" s="83">
        <v>0.56190099999999998</v>
      </c>
      <c r="N433" s="83">
        <f t="shared" si="15"/>
        <v>1.4552411666666665</v>
      </c>
      <c r="O433" s="71" t="s">
        <v>1561</v>
      </c>
    </row>
    <row r="434" spans="1:15" s="57" customFormat="1" ht="12.75">
      <c r="A434" s="81" t="s">
        <v>1583</v>
      </c>
      <c r="B434" s="81" t="s">
        <v>1584</v>
      </c>
      <c r="C434" s="82">
        <v>7.6075340000000005E-2</v>
      </c>
      <c r="D434" s="82">
        <v>2.5830612999999999E-2</v>
      </c>
      <c r="E434" s="83">
        <v>0.62888619999999995</v>
      </c>
      <c r="F434" s="83">
        <v>0.85608010000000001</v>
      </c>
      <c r="G434" s="83">
        <v>0.4862032</v>
      </c>
      <c r="H434" s="83">
        <f t="shared" si="14"/>
        <v>0.65705650000000004</v>
      </c>
      <c r="I434" s="82">
        <v>0.19009999999999999</v>
      </c>
      <c r="J434" s="82">
        <v>0.104519114</v>
      </c>
      <c r="K434" s="83">
        <v>-0.52755547000000003</v>
      </c>
      <c r="L434" s="83">
        <v>-0.34337810000000002</v>
      </c>
      <c r="M434" s="83">
        <v>-0.12419695</v>
      </c>
      <c r="N434" s="83">
        <f t="shared" si="15"/>
        <v>-0.33171017333333336</v>
      </c>
      <c r="O434" s="71" t="s">
        <v>1561</v>
      </c>
    </row>
    <row r="435" spans="1:15" s="57" customFormat="1" ht="12.75">
      <c r="A435" s="81" t="s">
        <v>1585</v>
      </c>
      <c r="B435" s="81"/>
      <c r="C435" s="82"/>
      <c r="D435" s="82"/>
      <c r="E435" s="83"/>
      <c r="F435" s="83"/>
      <c r="G435" s="83"/>
      <c r="H435" s="83"/>
      <c r="I435" s="82"/>
      <c r="J435" s="82"/>
      <c r="K435" s="83"/>
      <c r="L435" s="83"/>
      <c r="M435" s="83"/>
      <c r="N435" s="83"/>
      <c r="O435" s="71"/>
    </row>
    <row r="436" spans="1:15" s="57" customFormat="1" ht="12.75">
      <c r="A436" s="81" t="s">
        <v>1586</v>
      </c>
      <c r="B436" s="81" t="s">
        <v>1587</v>
      </c>
      <c r="C436" s="82">
        <v>7.9251855999999996E-2</v>
      </c>
      <c r="D436" s="82">
        <v>2.8612711999999998E-2</v>
      </c>
      <c r="E436" s="83">
        <v>0.75651025999999999</v>
      </c>
      <c r="F436" s="83">
        <v>1.3305667999999999</v>
      </c>
      <c r="G436" s="83">
        <v>0.90230370000000004</v>
      </c>
      <c r="H436" s="83">
        <f t="shared" si="14"/>
        <v>0.99646025333333332</v>
      </c>
      <c r="I436" s="82">
        <v>0.1009</v>
      </c>
      <c r="J436" s="82">
        <v>1.1304168999999999E-2</v>
      </c>
      <c r="K436" s="83">
        <v>0.81414129999999996</v>
      </c>
      <c r="L436" s="83">
        <v>0.57477957000000002</v>
      </c>
      <c r="M436" s="83">
        <v>0.80591769999999996</v>
      </c>
      <c r="N436" s="83">
        <f t="shared" si="15"/>
        <v>0.73161285666666664</v>
      </c>
      <c r="O436" s="71" t="s">
        <v>1588</v>
      </c>
    </row>
    <row r="437" spans="1:15" s="57" customFormat="1" ht="12.75">
      <c r="A437" s="81" t="s">
        <v>1589</v>
      </c>
      <c r="B437" s="81" t="s">
        <v>1590</v>
      </c>
      <c r="C437" s="82">
        <v>7.7817230000000001E-2</v>
      </c>
      <c r="D437" s="82">
        <v>2.731509E-2</v>
      </c>
      <c r="E437" s="83">
        <v>0.56961340000000005</v>
      </c>
      <c r="F437" s="83">
        <v>0.75659080000000001</v>
      </c>
      <c r="G437" s="83">
        <v>0.41742888</v>
      </c>
      <c r="H437" s="83">
        <f t="shared" si="14"/>
        <v>0.58121102666666669</v>
      </c>
      <c r="I437" s="82">
        <v>0.1852</v>
      </c>
      <c r="J437" s="82">
        <v>9.9426479999999998E-2</v>
      </c>
      <c r="K437" s="83">
        <v>0.28687668</v>
      </c>
      <c r="L437" s="83">
        <v>9.0352005999999999E-2</v>
      </c>
      <c r="M437" s="83">
        <v>0.14075380000000001</v>
      </c>
      <c r="N437" s="83">
        <f t="shared" si="15"/>
        <v>0.17266082866666665</v>
      </c>
      <c r="O437" s="71" t="s">
        <v>1561</v>
      </c>
    </row>
    <row r="438" spans="1:15" s="57" customFormat="1" ht="12.75">
      <c r="A438" s="81" t="s">
        <v>1591</v>
      </c>
      <c r="B438" s="81" t="s">
        <v>1592</v>
      </c>
      <c r="C438" s="82"/>
      <c r="D438" s="82">
        <v>0.59692155999999996</v>
      </c>
      <c r="E438" s="83">
        <v>0.369842</v>
      </c>
      <c r="F438" s="83">
        <v>0.42193397999999999</v>
      </c>
      <c r="G438" s="83">
        <v>-0.33540297000000002</v>
      </c>
      <c r="H438" s="83">
        <f t="shared" si="14"/>
        <v>0.15212433666666664</v>
      </c>
      <c r="I438" s="82">
        <v>0.10340000000000001</v>
      </c>
      <c r="J438" s="82">
        <v>1.2887384E-2</v>
      </c>
      <c r="K438" s="83">
        <v>-1.1571720999999999</v>
      </c>
      <c r="L438" s="83">
        <v>-1.2366343</v>
      </c>
      <c r="M438" s="83">
        <v>-0.83341229999999999</v>
      </c>
      <c r="N438" s="83">
        <f t="shared" si="15"/>
        <v>-1.0757395666666667</v>
      </c>
      <c r="O438" s="71" t="s">
        <v>1561</v>
      </c>
    </row>
    <row r="439" spans="1:15" s="57" customFormat="1" ht="12.75">
      <c r="A439" s="81" t="s">
        <v>1593</v>
      </c>
      <c r="B439" s="81" t="s">
        <v>1594</v>
      </c>
      <c r="C439" s="82"/>
      <c r="D439" s="82">
        <v>0.82554793000000004</v>
      </c>
      <c r="E439" s="83">
        <v>9.8079643999999994E-2</v>
      </c>
      <c r="F439" s="83">
        <v>-0.19054164000000001</v>
      </c>
      <c r="G439" s="83">
        <v>0.17631485</v>
      </c>
      <c r="H439" s="83">
        <f t="shared" si="14"/>
        <v>2.7950951333333324E-2</v>
      </c>
      <c r="I439" s="82">
        <v>0.26629999999999998</v>
      </c>
      <c r="J439" s="82">
        <v>0.18127707000000001</v>
      </c>
      <c r="K439" s="83">
        <v>-0.29770839999999998</v>
      </c>
      <c r="L439" s="83">
        <v>-1.2726983999999999</v>
      </c>
      <c r="M439" s="83">
        <v>-0.34746167</v>
      </c>
      <c r="N439" s="83">
        <f t="shared" si="15"/>
        <v>-0.6392894899999999</v>
      </c>
      <c r="O439" s="71" t="s">
        <v>1561</v>
      </c>
    </row>
    <row r="440" spans="1:15" s="57" customFormat="1" ht="12.75">
      <c r="A440" s="81" t="s">
        <v>1595</v>
      </c>
      <c r="B440" s="81" t="s">
        <v>1596</v>
      </c>
      <c r="C440" s="82"/>
      <c r="D440" s="82"/>
      <c r="E440" s="83"/>
      <c r="F440" s="83"/>
      <c r="G440" s="83"/>
      <c r="H440" s="83"/>
      <c r="I440" s="82"/>
      <c r="J440" s="82"/>
      <c r="K440" s="83"/>
      <c r="L440" s="83"/>
      <c r="M440" s="83"/>
      <c r="N440" s="83"/>
      <c r="O440" s="71"/>
    </row>
    <row r="441" spans="1:15" s="57" customFormat="1" ht="12.75">
      <c r="A441" s="81" t="s">
        <v>1597</v>
      </c>
      <c r="B441" s="81" t="s">
        <v>1598</v>
      </c>
      <c r="C441" s="82">
        <v>0.51546555999999999</v>
      </c>
      <c r="D441" s="82">
        <v>0.45293155000000002</v>
      </c>
      <c r="E441" s="83">
        <v>-0.23312852000000001</v>
      </c>
      <c r="F441" s="83">
        <v>0.12378026</v>
      </c>
      <c r="G441" s="83">
        <v>-0.21063322000000001</v>
      </c>
      <c r="H441" s="83">
        <f t="shared" si="14"/>
        <v>-0.10666049333333334</v>
      </c>
      <c r="I441" s="82">
        <v>8.6300000000000002E-2</v>
      </c>
      <c r="J441" s="82">
        <v>4.3825796000000004E-3</v>
      </c>
      <c r="K441" s="83">
        <v>-0.35112658000000002</v>
      </c>
      <c r="L441" s="83">
        <v>-0.2868967</v>
      </c>
      <c r="M441" s="83">
        <v>-0.29212862000000001</v>
      </c>
      <c r="N441" s="83">
        <f t="shared" si="15"/>
        <v>-0.31005063333333333</v>
      </c>
      <c r="O441" s="71" t="s">
        <v>1561</v>
      </c>
    </row>
    <row r="442" spans="1:15" s="57" customFormat="1" ht="12.75">
      <c r="A442" s="81" t="s">
        <v>1599</v>
      </c>
      <c r="B442" s="81" t="s">
        <v>1600</v>
      </c>
      <c r="C442" s="82">
        <v>0.10706509</v>
      </c>
      <c r="D442" s="82">
        <v>5.2169260000000002E-2</v>
      </c>
      <c r="E442" s="83">
        <v>0.42818650000000003</v>
      </c>
      <c r="F442" s="83">
        <v>0.35076615</v>
      </c>
      <c r="G442" s="83">
        <v>0.74584085</v>
      </c>
      <c r="H442" s="83">
        <f t="shared" si="14"/>
        <v>0.50826450000000001</v>
      </c>
      <c r="I442" s="82">
        <v>0.28220000000000001</v>
      </c>
      <c r="J442" s="82">
        <v>0.19745713000000001</v>
      </c>
      <c r="K442" s="83">
        <v>-0.90364840000000002</v>
      </c>
      <c r="L442" s="83">
        <v>-1.3431263</v>
      </c>
      <c r="M442" s="83">
        <v>-3.4590167999999999E-3</v>
      </c>
      <c r="N442" s="83">
        <f t="shared" si="15"/>
        <v>-0.75007790559999998</v>
      </c>
      <c r="O442" s="71" t="s">
        <v>1561</v>
      </c>
    </row>
    <row r="443" spans="1:15" s="57" customFormat="1" ht="12.75">
      <c r="A443" s="81" t="s">
        <v>1601</v>
      </c>
      <c r="B443" s="81" t="s">
        <v>1602</v>
      </c>
      <c r="C443" s="82"/>
      <c r="D443" s="82"/>
      <c r="E443" s="83"/>
      <c r="F443" s="83"/>
      <c r="G443" s="83"/>
      <c r="H443" s="83"/>
      <c r="I443" s="82"/>
      <c r="J443" s="82"/>
      <c r="K443" s="83"/>
      <c r="L443" s="83"/>
      <c r="M443" s="83"/>
      <c r="N443" s="83"/>
      <c r="O443" s="71"/>
    </row>
    <row r="444" spans="1:15" s="57" customFormat="1" ht="12.75">
      <c r="A444" s="81" t="s">
        <v>1603</v>
      </c>
      <c r="B444" s="81" t="s">
        <v>1604</v>
      </c>
      <c r="C444" s="82"/>
      <c r="D444" s="82">
        <v>0.20670775999999999</v>
      </c>
      <c r="E444" s="83">
        <v>-0.17448664</v>
      </c>
      <c r="F444" s="83">
        <v>-0.16813138</v>
      </c>
      <c r="G444" s="83">
        <v>-0.78114413999999999</v>
      </c>
      <c r="H444" s="83">
        <f t="shared" si="14"/>
        <v>-0.37458738666666669</v>
      </c>
      <c r="I444" s="82">
        <v>0.12859999999999999</v>
      </c>
      <c r="J444" s="82">
        <v>3.7167899999999997E-2</v>
      </c>
      <c r="K444" s="83">
        <v>-0.2691154</v>
      </c>
      <c r="L444" s="83">
        <v>-0.52212139999999996</v>
      </c>
      <c r="M444" s="83">
        <v>-0.34381106</v>
      </c>
      <c r="N444" s="83">
        <f t="shared" si="15"/>
        <v>-0.37834928666666667</v>
      </c>
      <c r="O444" s="71" t="s">
        <v>1561</v>
      </c>
    </row>
    <row r="445" spans="1:15" s="57" customFormat="1" ht="12.75">
      <c r="A445" s="81" t="s">
        <v>1605</v>
      </c>
      <c r="B445" s="81" t="s">
        <v>1606</v>
      </c>
      <c r="C445" s="82"/>
      <c r="D445" s="82"/>
      <c r="E445" s="83"/>
      <c r="F445" s="83"/>
      <c r="G445" s="83"/>
      <c r="H445" s="83"/>
      <c r="I445" s="82"/>
      <c r="J445" s="82"/>
      <c r="K445" s="83"/>
      <c r="L445" s="83"/>
      <c r="M445" s="83"/>
      <c r="N445" s="83"/>
      <c r="O445" s="71"/>
    </row>
    <row r="446" spans="1:15" s="57" customFormat="1" ht="12.75">
      <c r="A446" s="81" t="s">
        <v>1607</v>
      </c>
      <c r="B446" s="81" t="s">
        <v>1608</v>
      </c>
      <c r="C446" s="82">
        <v>0.3408735</v>
      </c>
      <c r="D446" s="82">
        <v>0.27525964000000003</v>
      </c>
      <c r="E446" s="83">
        <v>-5.0085057000000002E-2</v>
      </c>
      <c r="F446" s="83">
        <v>0.25386710000000001</v>
      </c>
      <c r="G446" s="83">
        <v>0.23498622</v>
      </c>
      <c r="H446" s="83">
        <f t="shared" si="14"/>
        <v>0.14625608766666667</v>
      </c>
      <c r="I446" s="82">
        <v>0.95599999999999996</v>
      </c>
      <c r="J446" s="82">
        <v>0.94495815000000005</v>
      </c>
      <c r="K446" s="83">
        <v>0.19076166</v>
      </c>
      <c r="L446" s="83">
        <v>-5.1621449999999999E-2</v>
      </c>
      <c r="M446" s="83">
        <v>-0.11723411</v>
      </c>
      <c r="N446" s="83">
        <f t="shared" si="15"/>
        <v>7.3020333333333283E-3</v>
      </c>
      <c r="O446" s="71" t="s">
        <v>1588</v>
      </c>
    </row>
    <row r="447" spans="1:15" s="57" customFormat="1" ht="12.75">
      <c r="A447" s="84" t="s">
        <v>2957</v>
      </c>
      <c r="B447" s="81"/>
      <c r="C447" s="82"/>
      <c r="D447" s="82"/>
      <c r="E447" s="83"/>
      <c r="F447" s="83"/>
      <c r="G447" s="83"/>
      <c r="H447" s="83"/>
      <c r="I447" s="82"/>
      <c r="J447" s="82"/>
      <c r="K447" s="83"/>
      <c r="L447" s="83"/>
      <c r="M447" s="83"/>
      <c r="N447" s="83"/>
      <c r="O447" s="71"/>
    </row>
    <row r="448" spans="1:15" s="57" customFormat="1" ht="12.75">
      <c r="A448" s="81" t="s">
        <v>1609</v>
      </c>
      <c r="B448" s="81" t="s">
        <v>1610</v>
      </c>
      <c r="C448" s="82"/>
      <c r="D448" s="82">
        <v>5.3383717000000004E-3</v>
      </c>
      <c r="E448" s="83">
        <v>-1.6281698</v>
      </c>
      <c r="F448" s="83">
        <v>-1.7154311</v>
      </c>
      <c r="G448" s="83">
        <v>-1.3368692</v>
      </c>
      <c r="H448" s="83">
        <f t="shared" si="14"/>
        <v>-1.5601567000000001</v>
      </c>
      <c r="I448" s="82">
        <v>0.13980000000000001</v>
      </c>
      <c r="J448" s="82">
        <v>4.9431969999999999E-2</v>
      </c>
      <c r="K448" s="83">
        <v>-1.1317216000000001</v>
      </c>
      <c r="L448" s="83">
        <v>-1.3456626</v>
      </c>
      <c r="M448" s="83">
        <v>-0.56161700000000003</v>
      </c>
      <c r="N448" s="83">
        <f t="shared" si="15"/>
        <v>-1.0130004000000001</v>
      </c>
      <c r="O448" s="71" t="s">
        <v>1611</v>
      </c>
    </row>
    <row r="449" spans="1:15" s="57" customFormat="1" ht="12.75">
      <c r="A449" s="81" t="s">
        <v>1612</v>
      </c>
      <c r="B449" s="81" t="s">
        <v>1613</v>
      </c>
      <c r="C449" s="82">
        <v>6.1001804E-2</v>
      </c>
      <c r="D449" s="82">
        <v>1.3658847E-2</v>
      </c>
      <c r="E449" s="83">
        <v>-0.35152151999999998</v>
      </c>
      <c r="F449" s="83">
        <v>-0.49139312000000002</v>
      </c>
      <c r="G449" s="83">
        <v>-0.3496399</v>
      </c>
      <c r="H449" s="83">
        <f t="shared" si="14"/>
        <v>-0.39751818000000005</v>
      </c>
      <c r="I449" s="82">
        <v>0.18679999999999999</v>
      </c>
      <c r="J449" s="82">
        <v>0.10134044</v>
      </c>
      <c r="K449" s="83">
        <v>-0.39279175</v>
      </c>
      <c r="L449" s="83">
        <v>-0.13282015999999999</v>
      </c>
      <c r="M449" s="83">
        <v>-0.17477993999999999</v>
      </c>
      <c r="N449" s="83">
        <f t="shared" si="15"/>
        <v>-0.23346394999999998</v>
      </c>
      <c r="O449" s="71" t="s">
        <v>51</v>
      </c>
    </row>
    <row r="450" spans="1:15" s="57" customFormat="1" ht="12.75">
      <c r="A450" s="84" t="s">
        <v>2958</v>
      </c>
      <c r="B450" s="81"/>
      <c r="C450" s="82"/>
      <c r="D450" s="82"/>
      <c r="E450" s="83"/>
      <c r="F450" s="83"/>
      <c r="G450" s="83"/>
      <c r="H450" s="83"/>
      <c r="I450" s="82"/>
      <c r="J450" s="82"/>
      <c r="K450" s="83"/>
      <c r="L450" s="83"/>
      <c r="M450" s="83"/>
      <c r="N450" s="83"/>
      <c r="O450" s="71"/>
    </row>
    <row r="451" spans="1:15" s="57" customFormat="1" ht="12.75">
      <c r="A451" s="81" t="s">
        <v>1614</v>
      </c>
      <c r="B451" s="81" t="s">
        <v>1615</v>
      </c>
      <c r="C451" s="82"/>
      <c r="D451" s="82">
        <v>4.9113570000000002E-2</v>
      </c>
      <c r="E451" s="83">
        <v>0.77741689999999997</v>
      </c>
      <c r="F451" s="83">
        <v>1.1204311</v>
      </c>
      <c r="G451" s="83">
        <v>0.48722976000000001</v>
      </c>
      <c r="H451" s="83">
        <f t="shared" si="14"/>
        <v>0.79502592000000005</v>
      </c>
      <c r="I451" s="82"/>
      <c r="J451" s="82">
        <v>0.13814530999999999</v>
      </c>
      <c r="K451" s="83">
        <v>-0.43825793000000002</v>
      </c>
      <c r="L451" s="83">
        <v>-0.74396359999999995</v>
      </c>
      <c r="M451" s="83">
        <v>-0.11888024</v>
      </c>
      <c r="N451" s="83">
        <f t="shared" si="15"/>
        <v>-0.43370059</v>
      </c>
      <c r="O451" s="71" t="s">
        <v>1616</v>
      </c>
    </row>
    <row r="452" spans="1:15" s="57" customFormat="1" ht="12.75">
      <c r="A452" s="81" t="s">
        <v>1617</v>
      </c>
      <c r="B452" s="81" t="s">
        <v>1618</v>
      </c>
      <c r="C452" s="82"/>
      <c r="D452" s="82">
        <v>0.52618129999999996</v>
      </c>
      <c r="E452" s="83">
        <v>-0.70292560000000004</v>
      </c>
      <c r="F452" s="83">
        <v>-0.43458247</v>
      </c>
      <c r="G452" s="83">
        <v>0.38818932</v>
      </c>
      <c r="H452" s="83">
        <f t="shared" si="14"/>
        <v>-0.24977291666666668</v>
      </c>
      <c r="I452" s="82"/>
      <c r="J452" s="82">
        <v>0.14392081000000001</v>
      </c>
      <c r="K452" s="83">
        <v>-0.49722644999999999</v>
      </c>
      <c r="L452" s="83">
        <v>-2.7590742000000001</v>
      </c>
      <c r="M452" s="83">
        <v>-1.3713725000000001</v>
      </c>
      <c r="N452" s="83">
        <f t="shared" si="15"/>
        <v>-1.5425577166666666</v>
      </c>
      <c r="O452" s="71" t="s">
        <v>1616</v>
      </c>
    </row>
    <row r="453" spans="1:15" s="57" customFormat="1" ht="12.75">
      <c r="A453" s="81" t="s">
        <v>1619</v>
      </c>
      <c r="B453" s="81" t="s">
        <v>1620</v>
      </c>
      <c r="C453" s="82">
        <v>0.12738769</v>
      </c>
      <c r="D453" s="82">
        <v>7.0203915000000006E-2</v>
      </c>
      <c r="E453" s="83">
        <v>0.41783809999999999</v>
      </c>
      <c r="F453" s="83">
        <v>0.56006710000000004</v>
      </c>
      <c r="G453" s="83">
        <v>0.18702413000000001</v>
      </c>
      <c r="H453" s="83">
        <f t="shared" ref="H453:H502" si="16">AVERAGE(E453:G453)</f>
        <v>0.38830977666666672</v>
      </c>
      <c r="I453" s="82">
        <v>0.92879999999999996</v>
      </c>
      <c r="J453" s="82">
        <v>0.91089620000000004</v>
      </c>
      <c r="K453" s="83">
        <v>-0.25287916999999999</v>
      </c>
      <c r="L453" s="83">
        <v>0.29866406000000001</v>
      </c>
      <c r="M453" s="83">
        <v>1.465409E-2</v>
      </c>
      <c r="N453" s="83">
        <f t="shared" ref="N453:N502" si="17">AVERAGE(K453:M453)</f>
        <v>2.0146326666666676E-2</v>
      </c>
      <c r="O453" s="71" t="s">
        <v>1616</v>
      </c>
    </row>
    <row r="454" spans="1:15" s="57" customFormat="1" ht="12.75">
      <c r="A454" s="84" t="s">
        <v>2959</v>
      </c>
      <c r="B454" s="81"/>
      <c r="C454" s="82"/>
      <c r="D454" s="82"/>
      <c r="E454" s="83"/>
      <c r="F454" s="83"/>
      <c r="G454" s="83"/>
      <c r="H454" s="83"/>
      <c r="I454" s="82"/>
      <c r="J454" s="82"/>
      <c r="K454" s="83"/>
      <c r="L454" s="83"/>
      <c r="M454" s="83"/>
      <c r="N454" s="83"/>
      <c r="O454" s="71"/>
    </row>
    <row r="455" spans="1:15" s="57" customFormat="1" ht="12.75">
      <c r="A455" s="81" t="s">
        <v>1621</v>
      </c>
      <c r="B455" s="81" t="s">
        <v>1622</v>
      </c>
      <c r="C455" s="82">
        <v>7.8567765999999997E-2</v>
      </c>
      <c r="D455" s="82">
        <v>2.8055076000000002E-2</v>
      </c>
      <c r="E455" s="83">
        <v>-0.41576484000000002</v>
      </c>
      <c r="F455" s="83">
        <v>-0.32794180000000001</v>
      </c>
      <c r="G455" s="83">
        <v>-0.22463809000000001</v>
      </c>
      <c r="H455" s="83">
        <f t="shared" si="16"/>
        <v>-0.32278157666666668</v>
      </c>
      <c r="I455" s="82">
        <v>0.11020000000000001</v>
      </c>
      <c r="J455" s="82">
        <v>1.8290896000000001E-2</v>
      </c>
      <c r="K455" s="83">
        <v>-0.84950939999999997</v>
      </c>
      <c r="L455" s="83">
        <v>-0.93339059999999996</v>
      </c>
      <c r="M455" s="83">
        <v>-0.5762024</v>
      </c>
      <c r="N455" s="83">
        <f t="shared" si="17"/>
        <v>-0.78636746666666657</v>
      </c>
      <c r="O455" s="71" t="s">
        <v>1623</v>
      </c>
    </row>
    <row r="456" spans="1:15" s="57" customFormat="1" ht="12.75">
      <c r="A456" s="81" t="s">
        <v>1624</v>
      </c>
      <c r="B456" s="81" t="s">
        <v>1625</v>
      </c>
      <c r="C456" s="82">
        <v>0.40575874000000001</v>
      </c>
      <c r="D456" s="82">
        <v>0.34019852</v>
      </c>
      <c r="E456" s="83">
        <v>-0.10976689000000001</v>
      </c>
      <c r="F456" s="83">
        <v>1.7783195000000002E-2</v>
      </c>
      <c r="G456" s="83">
        <v>-0.55598740000000002</v>
      </c>
      <c r="H456" s="83">
        <f t="shared" si="16"/>
        <v>-0.21599036500000002</v>
      </c>
      <c r="I456" s="82"/>
      <c r="J456" s="82">
        <v>0.40202662</v>
      </c>
      <c r="K456" s="83">
        <v>4.3250616999999998E-2</v>
      </c>
      <c r="L456" s="83">
        <v>-6.8569569999999996E-2</v>
      </c>
      <c r="M456" s="83">
        <v>-0.5301034</v>
      </c>
      <c r="N456" s="83">
        <f t="shared" si="17"/>
        <v>-0.18514078433333334</v>
      </c>
      <c r="O456" s="71" t="s">
        <v>163</v>
      </c>
    </row>
    <row r="457" spans="1:15" s="57" customFormat="1" ht="12.75">
      <c r="A457" s="81" t="s">
        <v>1626</v>
      </c>
      <c r="B457" s="81" t="s">
        <v>1627</v>
      </c>
      <c r="C457" s="82">
        <v>7.2013129999999995E-2</v>
      </c>
      <c r="D457" s="82">
        <v>2.2727257000000001E-2</v>
      </c>
      <c r="E457" s="83">
        <v>-0.46343810000000002</v>
      </c>
      <c r="F457" s="83">
        <v>-0.26979637000000001</v>
      </c>
      <c r="G457" s="83">
        <v>-0.42546546000000002</v>
      </c>
      <c r="H457" s="83">
        <f t="shared" si="16"/>
        <v>-0.38623331</v>
      </c>
      <c r="I457" s="82">
        <v>0.1777</v>
      </c>
      <c r="J457" s="82">
        <v>9.1953284999999996E-2</v>
      </c>
      <c r="K457" s="83">
        <v>-0.89269829999999994</v>
      </c>
      <c r="L457" s="83">
        <v>-0.95138739999999999</v>
      </c>
      <c r="M457" s="83">
        <v>-0.24313639000000001</v>
      </c>
      <c r="N457" s="83">
        <f t="shared" si="17"/>
        <v>-0.69574069666666671</v>
      </c>
      <c r="O457" s="71" t="s">
        <v>1628</v>
      </c>
    </row>
    <row r="458" spans="1:15" s="57" customFormat="1" ht="12.75">
      <c r="A458" s="81" t="s">
        <v>1629</v>
      </c>
      <c r="B458" s="81" t="s">
        <v>1630</v>
      </c>
      <c r="C458" s="82">
        <v>0.35055940000000002</v>
      </c>
      <c r="D458" s="82">
        <v>0.28499648</v>
      </c>
      <c r="E458" s="83">
        <v>-2.7277919000000001E-2</v>
      </c>
      <c r="F458" s="83">
        <v>0.11027046</v>
      </c>
      <c r="G458" s="83">
        <v>0.15805537</v>
      </c>
      <c r="H458" s="83">
        <f t="shared" si="16"/>
        <v>8.0349303666666663E-2</v>
      </c>
      <c r="I458" s="82">
        <v>0.31590000000000001</v>
      </c>
      <c r="J458" s="82">
        <v>0.23216261999999999</v>
      </c>
      <c r="K458" s="83">
        <v>0.23221289000000001</v>
      </c>
      <c r="L458" s="83">
        <v>0.5830784</v>
      </c>
      <c r="M458" s="83">
        <v>1.9813477999999999E-2</v>
      </c>
      <c r="N458" s="83">
        <f t="shared" si="17"/>
        <v>0.27836825599999998</v>
      </c>
      <c r="O458" s="71" t="s">
        <v>1631</v>
      </c>
    </row>
    <row r="459" spans="1:15" s="57" customFormat="1" ht="12.75">
      <c r="A459" s="81" t="s">
        <v>1632</v>
      </c>
      <c r="B459" s="81" t="s">
        <v>1633</v>
      </c>
      <c r="C459" s="82"/>
      <c r="D459" s="82"/>
      <c r="E459" s="83"/>
      <c r="F459" s="83"/>
      <c r="G459" s="83"/>
      <c r="H459" s="83"/>
      <c r="I459" s="82"/>
      <c r="J459" s="82"/>
      <c r="K459" s="83"/>
      <c r="L459" s="83"/>
      <c r="M459" s="83"/>
      <c r="N459" s="83"/>
      <c r="O459" s="71"/>
    </row>
    <row r="460" spans="1:15" s="57" customFormat="1" ht="12.75">
      <c r="A460" s="81" t="s">
        <v>1634</v>
      </c>
      <c r="B460" s="81" t="s">
        <v>1635</v>
      </c>
      <c r="C460" s="82">
        <v>6.3433274999999997E-2</v>
      </c>
      <c r="D460" s="82">
        <v>1.5737471999999999E-2</v>
      </c>
      <c r="E460" s="83">
        <v>0.49683087999999997</v>
      </c>
      <c r="F460" s="83">
        <v>0.73333263000000004</v>
      </c>
      <c r="G460" s="83">
        <v>0.52676487000000005</v>
      </c>
      <c r="H460" s="83">
        <f t="shared" si="16"/>
        <v>0.58564279333333336</v>
      </c>
      <c r="I460" s="82">
        <v>0.41539999999999999</v>
      </c>
      <c r="J460" s="82">
        <v>0.33467096000000002</v>
      </c>
      <c r="K460" s="83">
        <v>5.9266060000000002E-2</v>
      </c>
      <c r="L460" s="83">
        <v>-8.8529119999999992E-3</v>
      </c>
      <c r="M460" s="83">
        <v>0.28345295999999998</v>
      </c>
      <c r="N460" s="83">
        <f t="shared" si="17"/>
        <v>0.11128870266666667</v>
      </c>
      <c r="O460" s="71" t="s">
        <v>1636</v>
      </c>
    </row>
    <row r="461" spans="1:15" s="57" customFormat="1" ht="12.75">
      <c r="A461" s="81" t="s">
        <v>1637</v>
      </c>
      <c r="B461" s="81" t="s">
        <v>1638</v>
      </c>
      <c r="C461" s="82">
        <v>6.2819384000000006E-2</v>
      </c>
      <c r="D461" s="82">
        <v>1.5162326E-2</v>
      </c>
      <c r="E461" s="83">
        <v>-0.31471407000000001</v>
      </c>
      <c r="F461" s="83">
        <v>-0.2136459</v>
      </c>
      <c r="G461" s="83">
        <v>-0.32434085000000001</v>
      </c>
      <c r="H461" s="83">
        <f t="shared" si="16"/>
        <v>-0.28423360666666669</v>
      </c>
      <c r="I461" s="82">
        <v>0.1389</v>
      </c>
      <c r="J461" s="82">
        <v>4.8089776000000001E-2</v>
      </c>
      <c r="K461" s="83">
        <v>-1.5717398</v>
      </c>
      <c r="L461" s="83">
        <v>-1.7531623000000001</v>
      </c>
      <c r="M461" s="83">
        <v>-0.74875449999999999</v>
      </c>
      <c r="N461" s="83">
        <f t="shared" si="17"/>
        <v>-1.3578855333333333</v>
      </c>
      <c r="O461" s="71" t="s">
        <v>1631</v>
      </c>
    </row>
    <row r="462" spans="1:15" s="57" customFormat="1" ht="12.75">
      <c r="A462" s="84" t="s">
        <v>2960</v>
      </c>
      <c r="B462" s="81"/>
      <c r="C462" s="82"/>
      <c r="D462" s="82"/>
      <c r="E462" s="83"/>
      <c r="F462" s="83"/>
      <c r="G462" s="83"/>
      <c r="H462" s="83"/>
      <c r="I462" s="82"/>
      <c r="J462" s="82"/>
      <c r="K462" s="83"/>
      <c r="L462" s="83"/>
      <c r="M462" s="83"/>
      <c r="N462" s="83"/>
      <c r="O462" s="71"/>
    </row>
    <row r="463" spans="1:15" s="57" customFormat="1" ht="12.75">
      <c r="A463" s="81" t="s">
        <v>1639</v>
      </c>
      <c r="B463" s="81" t="s">
        <v>1640</v>
      </c>
      <c r="C463" s="82"/>
      <c r="D463" s="82">
        <v>6.0017674999999999E-2</v>
      </c>
      <c r="E463" s="83">
        <v>0.97102624000000004</v>
      </c>
      <c r="F463" s="83">
        <v>0.41117500000000001</v>
      </c>
      <c r="G463" s="83">
        <v>1.1074046</v>
      </c>
      <c r="H463" s="83">
        <f t="shared" si="16"/>
        <v>0.82986861333333339</v>
      </c>
      <c r="I463" s="82"/>
      <c r="J463" s="82">
        <v>0.34848115000000002</v>
      </c>
      <c r="K463" s="83">
        <v>-0.2299206</v>
      </c>
      <c r="L463" s="83">
        <v>0.64397689999999996</v>
      </c>
      <c r="M463" s="83">
        <v>2.3760056000000001</v>
      </c>
      <c r="N463" s="83">
        <f t="shared" si="17"/>
        <v>0.93002063333333329</v>
      </c>
      <c r="O463" s="71" t="s">
        <v>163</v>
      </c>
    </row>
    <row r="464" spans="1:15" s="57" customFormat="1" ht="12.75">
      <c r="A464" s="81" t="s">
        <v>1641</v>
      </c>
      <c r="B464" s="81" t="s">
        <v>1642</v>
      </c>
      <c r="C464" s="82"/>
      <c r="D464" s="82">
        <v>0.60959774</v>
      </c>
      <c r="E464" s="83">
        <v>-0.6444278</v>
      </c>
      <c r="F464" s="83">
        <v>-0.34432855000000001</v>
      </c>
      <c r="G464" s="83">
        <v>0.41916436000000001</v>
      </c>
      <c r="H464" s="83">
        <f t="shared" si="16"/>
        <v>-0.18986399666666667</v>
      </c>
      <c r="I464" s="82"/>
      <c r="J464" s="82">
        <v>0.72342837000000004</v>
      </c>
      <c r="K464" s="83">
        <v>-0.36823620000000001</v>
      </c>
      <c r="L464" s="83">
        <v>-0.13694853000000001</v>
      </c>
      <c r="M464" s="83">
        <v>0.27535939999999998</v>
      </c>
      <c r="N464" s="83">
        <f t="shared" si="17"/>
        <v>-7.6608443333333373E-2</v>
      </c>
      <c r="O464" s="71" t="s">
        <v>163</v>
      </c>
    </row>
    <row r="465" spans="1:15" s="57" customFormat="1" ht="12.75">
      <c r="A465" s="81" t="s">
        <v>1643</v>
      </c>
      <c r="B465" s="81" t="s">
        <v>1644</v>
      </c>
      <c r="C465" s="82"/>
      <c r="D465" s="82">
        <v>0.14691128000000001</v>
      </c>
      <c r="E465" s="83">
        <v>1.2150730999999999</v>
      </c>
      <c r="F465" s="83">
        <v>2.0337646</v>
      </c>
      <c r="G465" s="83">
        <v>0.2752676</v>
      </c>
      <c r="H465" s="83">
        <f t="shared" si="16"/>
        <v>1.1747017666666666</v>
      </c>
      <c r="I465" s="82"/>
      <c r="J465" s="82">
        <v>0.68063870000000004</v>
      </c>
      <c r="K465" s="83">
        <v>-0.96284769999999997</v>
      </c>
      <c r="L465" s="83">
        <v>-0.5937519</v>
      </c>
      <c r="M465" s="83">
        <v>0.79257345000000001</v>
      </c>
      <c r="N465" s="83">
        <f t="shared" si="17"/>
        <v>-0.25467538333333334</v>
      </c>
      <c r="O465" s="71" t="s">
        <v>126</v>
      </c>
    </row>
    <row r="466" spans="1:15" s="57" customFormat="1" ht="12.75">
      <c r="A466" s="81" t="s">
        <v>1645</v>
      </c>
      <c r="B466" s="81" t="s">
        <v>1646</v>
      </c>
      <c r="C466" s="82">
        <v>0.14220901</v>
      </c>
      <c r="D466" s="82">
        <v>8.4062799999999993E-2</v>
      </c>
      <c r="E466" s="83">
        <v>-0.24135396000000001</v>
      </c>
      <c r="F466" s="83">
        <v>-0.86396609999999996</v>
      </c>
      <c r="G466" s="83">
        <v>-0.69306195000000004</v>
      </c>
      <c r="H466" s="83">
        <f t="shared" si="16"/>
        <v>-0.59946067000000003</v>
      </c>
      <c r="I466" s="82">
        <v>5.21E-2</v>
      </c>
      <c r="J466" s="82">
        <v>7.8300000000000006E-5</v>
      </c>
      <c r="K466" s="83">
        <v>-0.2989617</v>
      </c>
      <c r="L466" s="83">
        <v>-0.30198085000000002</v>
      </c>
      <c r="M466" s="83">
        <v>-0.29300409999999999</v>
      </c>
      <c r="N466" s="83">
        <f t="shared" si="17"/>
        <v>-0.29798221666666669</v>
      </c>
      <c r="O466" s="71" t="s">
        <v>163</v>
      </c>
    </row>
    <row r="467" spans="1:15" s="57" customFormat="1" ht="13.5" customHeight="1">
      <c r="A467" s="81" t="s">
        <v>1647</v>
      </c>
      <c r="B467" s="81" t="s">
        <v>1648</v>
      </c>
      <c r="C467" s="82">
        <v>4.5776267000000002E-2</v>
      </c>
      <c r="D467" s="82">
        <v>3.4566247E-3</v>
      </c>
      <c r="E467" s="83">
        <v>-0.39532666999999999</v>
      </c>
      <c r="F467" s="83">
        <v>-0.48417371999999997</v>
      </c>
      <c r="G467" s="83">
        <v>-0.45653929999999998</v>
      </c>
      <c r="H467" s="83">
        <f t="shared" si="16"/>
        <v>-0.44534656333333333</v>
      </c>
      <c r="I467" s="82">
        <v>0.12479999999999999</v>
      </c>
      <c r="J467" s="82">
        <v>3.2981943E-2</v>
      </c>
      <c r="K467" s="83">
        <v>-0.52710630000000003</v>
      </c>
      <c r="L467" s="83">
        <v>-0.37071523000000001</v>
      </c>
      <c r="M467" s="83">
        <v>-0.27704625999999999</v>
      </c>
      <c r="N467" s="83">
        <f t="shared" si="17"/>
        <v>-0.39162259666666666</v>
      </c>
      <c r="O467" s="71" t="s">
        <v>1649</v>
      </c>
    </row>
    <row r="468" spans="1:15" s="57" customFormat="1" ht="12.75">
      <c r="A468" s="81" t="s">
        <v>1650</v>
      </c>
      <c r="B468" s="81" t="s">
        <v>1651</v>
      </c>
      <c r="C468" s="82">
        <v>3.7114599999999998E-2</v>
      </c>
      <c r="D468" s="82">
        <v>2.6499999999999999E-4</v>
      </c>
      <c r="E468" s="83">
        <v>1.7090645</v>
      </c>
      <c r="F468" s="83">
        <v>1.7480956000000001</v>
      </c>
      <c r="G468" s="83">
        <v>1.6525631000000001</v>
      </c>
      <c r="H468" s="83">
        <f t="shared" si="16"/>
        <v>1.7032410666666669</v>
      </c>
      <c r="I468" s="82"/>
      <c r="J468" s="82">
        <v>0.41367145999999999</v>
      </c>
      <c r="K468" s="83">
        <v>-0.62543669999999996</v>
      </c>
      <c r="L468" s="83">
        <v>0.95574809999999999</v>
      </c>
      <c r="M468" s="83">
        <v>2.0760787000000001</v>
      </c>
      <c r="N468" s="83">
        <f t="shared" si="17"/>
        <v>0.80213003333333344</v>
      </c>
      <c r="O468" s="71" t="s">
        <v>163</v>
      </c>
    </row>
    <row r="469" spans="1:15" s="57" customFormat="1" ht="12.75">
      <c r="A469" s="81" t="s">
        <v>1652</v>
      </c>
      <c r="B469" s="81" t="s">
        <v>1653</v>
      </c>
      <c r="C469" s="82"/>
      <c r="D469" s="82">
        <v>0.63166129999999998</v>
      </c>
      <c r="E469" s="83">
        <v>-0.61646073999999995</v>
      </c>
      <c r="F469" s="83">
        <v>-0.36385676</v>
      </c>
      <c r="G469" s="83">
        <v>0.44318762</v>
      </c>
      <c r="H469" s="83">
        <f t="shared" si="16"/>
        <v>-0.17904329333333333</v>
      </c>
      <c r="I469" s="82"/>
      <c r="J469" s="82">
        <v>0.56382659999999996</v>
      </c>
      <c r="K469" s="83">
        <v>-0.49365779999999998</v>
      </c>
      <c r="L469" s="83">
        <v>-0.21457577</v>
      </c>
      <c r="M469" s="83">
        <v>0.25745805999999999</v>
      </c>
      <c r="N469" s="83">
        <f t="shared" si="17"/>
        <v>-0.15025850333333332</v>
      </c>
      <c r="O469" s="71" t="s">
        <v>1654</v>
      </c>
    </row>
    <row r="470" spans="1:15" s="57" customFormat="1" ht="12.75">
      <c r="A470" s="81" t="s">
        <v>1655</v>
      </c>
      <c r="B470" s="81" t="s">
        <v>1656</v>
      </c>
      <c r="C470" s="82">
        <v>0.33392125</v>
      </c>
      <c r="D470" s="82">
        <v>0.26842132000000002</v>
      </c>
      <c r="E470" s="83">
        <v>0.88383429999999996</v>
      </c>
      <c r="F470" s="83">
        <v>0.98464583999999999</v>
      </c>
      <c r="G470" s="83">
        <v>-0.17696334</v>
      </c>
      <c r="H470" s="83">
        <f t="shared" si="16"/>
        <v>0.56383893333333335</v>
      </c>
      <c r="I470" s="82"/>
      <c r="J470" s="82">
        <v>0.45347163000000001</v>
      </c>
      <c r="K470" s="83">
        <v>-0.43279647999999998</v>
      </c>
      <c r="L470" s="83">
        <v>-1.0407435</v>
      </c>
      <c r="M470" s="83">
        <v>0.35491990000000001</v>
      </c>
      <c r="N470" s="83">
        <f t="shared" si="17"/>
        <v>-0.37287335999999999</v>
      </c>
      <c r="O470" s="71" t="s">
        <v>1654</v>
      </c>
    </row>
    <row r="471" spans="1:15" s="57" customFormat="1" ht="12.75">
      <c r="A471" s="81" t="s">
        <v>1657</v>
      </c>
      <c r="B471" s="81" t="s">
        <v>1658</v>
      </c>
      <c r="C471" s="82"/>
      <c r="D471" s="82"/>
      <c r="E471" s="83"/>
      <c r="F471" s="83"/>
      <c r="G471" s="83"/>
      <c r="H471" s="83"/>
      <c r="I471" s="82"/>
      <c r="J471" s="82"/>
      <c r="K471" s="83"/>
      <c r="L471" s="83"/>
      <c r="M471" s="83"/>
      <c r="N471" s="83"/>
      <c r="O471" s="71"/>
    </row>
    <row r="472" spans="1:15" s="57" customFormat="1" ht="12.75">
      <c r="A472" s="81" t="s">
        <v>1659</v>
      </c>
      <c r="B472" s="81" t="s">
        <v>1660</v>
      </c>
      <c r="C472" s="82"/>
      <c r="D472" s="82">
        <v>3.8780983999999998E-2</v>
      </c>
      <c r="E472" s="83">
        <v>0.68517494000000001</v>
      </c>
      <c r="F472" s="83">
        <v>1.1680311999999999</v>
      </c>
      <c r="G472" s="83">
        <v>0.64148426000000003</v>
      </c>
      <c r="H472" s="83">
        <f t="shared" si="16"/>
        <v>0.8315634666666667</v>
      </c>
      <c r="I472" s="82"/>
      <c r="J472" s="82">
        <v>0.38309067000000002</v>
      </c>
      <c r="K472" s="83">
        <v>-8.3986169999999999E-2</v>
      </c>
      <c r="L472" s="83">
        <v>-0.20489265000000001</v>
      </c>
      <c r="M472" s="83">
        <v>4.6998064999999999E-2</v>
      </c>
      <c r="N472" s="83">
        <f t="shared" si="17"/>
        <v>-8.0626918333333325E-2</v>
      </c>
      <c r="O472" s="71" t="s">
        <v>163</v>
      </c>
    </row>
    <row r="473" spans="1:15" s="57" customFormat="1" ht="12.75">
      <c r="A473" s="81" t="s">
        <v>1661</v>
      </c>
      <c r="B473" s="81" t="s">
        <v>1662</v>
      </c>
      <c r="C473" s="82">
        <v>8.9506604000000003E-2</v>
      </c>
      <c r="D473" s="82">
        <v>3.7067059999999999E-2</v>
      </c>
      <c r="E473" s="83">
        <v>-0.3747625</v>
      </c>
      <c r="F473" s="83">
        <v>-0.44312190000000001</v>
      </c>
      <c r="G473" s="83">
        <v>-0.21342844999999999</v>
      </c>
      <c r="H473" s="83">
        <f t="shared" si="16"/>
        <v>-0.34377094999999996</v>
      </c>
      <c r="I473" s="82">
        <v>0.1207</v>
      </c>
      <c r="J473" s="82">
        <v>2.8056274999999999E-2</v>
      </c>
      <c r="K473" s="83">
        <v>-0.42693051999999998</v>
      </c>
      <c r="L473" s="83">
        <v>-0.23171611</v>
      </c>
      <c r="M473" s="83">
        <v>-0.32930657000000002</v>
      </c>
      <c r="N473" s="83">
        <f t="shared" si="17"/>
        <v>-0.32931773333333331</v>
      </c>
      <c r="O473" s="71" t="s">
        <v>1663</v>
      </c>
    </row>
    <row r="474" spans="1:15" s="57" customFormat="1" ht="12.75">
      <c r="A474" s="81" t="s">
        <v>1664</v>
      </c>
      <c r="B474" s="81" t="s">
        <v>1665</v>
      </c>
      <c r="C474" s="82"/>
      <c r="D474" s="82">
        <v>0.54374259999999996</v>
      </c>
      <c r="E474" s="83">
        <v>-0.64597492999999995</v>
      </c>
      <c r="F474" s="83">
        <v>-0.42677003000000002</v>
      </c>
      <c r="G474" s="83">
        <v>0.38827840000000002</v>
      </c>
      <c r="H474" s="83">
        <f t="shared" si="16"/>
        <v>-0.22815552000000003</v>
      </c>
      <c r="I474" s="82"/>
      <c r="J474" s="82">
        <v>0.66106087000000002</v>
      </c>
      <c r="K474" s="83">
        <v>-0.32286029999999999</v>
      </c>
      <c r="L474" s="83">
        <v>-0.16604050000000001</v>
      </c>
      <c r="M474" s="83">
        <v>0.23500990999999999</v>
      </c>
      <c r="N474" s="83">
        <f t="shared" si="17"/>
        <v>-8.4630296666666674E-2</v>
      </c>
      <c r="O474" s="71" t="s">
        <v>163</v>
      </c>
    </row>
    <row r="475" spans="1:15" s="57" customFormat="1" ht="12.75">
      <c r="A475" s="81" t="s">
        <v>1666</v>
      </c>
      <c r="B475" s="81" t="s">
        <v>1667</v>
      </c>
      <c r="C475" s="82"/>
      <c r="D475" s="82"/>
      <c r="E475" s="83"/>
      <c r="F475" s="83"/>
      <c r="G475" s="83"/>
      <c r="H475" s="83"/>
      <c r="I475" s="82"/>
      <c r="J475" s="82"/>
      <c r="K475" s="83"/>
      <c r="L475" s="83"/>
      <c r="M475" s="83"/>
      <c r="N475" s="83"/>
      <c r="O475" s="71"/>
    </row>
    <row r="476" spans="1:15" s="57" customFormat="1" ht="12.75">
      <c r="A476" s="81" t="s">
        <v>1668</v>
      </c>
      <c r="B476" s="81" t="s">
        <v>1669</v>
      </c>
      <c r="C476" s="82"/>
      <c r="D476" s="82">
        <v>0.27259584999999997</v>
      </c>
      <c r="E476" s="83">
        <v>-0.19319022</v>
      </c>
      <c r="F476" s="83">
        <v>0.89467894999999997</v>
      </c>
      <c r="G476" s="83">
        <v>1.1846931999999999</v>
      </c>
      <c r="H476" s="83">
        <f t="shared" si="16"/>
        <v>0.62872730999999993</v>
      </c>
      <c r="I476" s="82"/>
      <c r="J476" s="82">
        <v>3.5895490000000002E-2</v>
      </c>
      <c r="K476" s="83">
        <v>-1.0901916</v>
      </c>
      <c r="L476" s="83">
        <v>-0.67123275999999998</v>
      </c>
      <c r="M476" s="83">
        <v>-1.3711302000000001</v>
      </c>
      <c r="N476" s="83">
        <f t="shared" si="17"/>
        <v>-1.0441848533333333</v>
      </c>
      <c r="O476" s="71" t="s">
        <v>163</v>
      </c>
    </row>
    <row r="477" spans="1:15" s="57" customFormat="1" ht="12.75">
      <c r="A477" s="81" t="s">
        <v>1670</v>
      </c>
      <c r="B477" s="81" t="s">
        <v>1671</v>
      </c>
      <c r="C477" s="82"/>
      <c r="D477" s="82">
        <v>0.46596435000000003</v>
      </c>
      <c r="E477" s="83">
        <v>-1.9355271000000001</v>
      </c>
      <c r="F477" s="83">
        <v>-0.44584844000000001</v>
      </c>
      <c r="G477" s="83">
        <v>0.48925668</v>
      </c>
      <c r="H477" s="83">
        <f t="shared" si="16"/>
        <v>-0.63070628666666673</v>
      </c>
      <c r="I477" s="82"/>
      <c r="J477" s="82">
        <v>0.15340435999999999</v>
      </c>
      <c r="K477" s="83">
        <v>0.26767170000000001</v>
      </c>
      <c r="L477" s="83">
        <v>5.0637674000000001E-2</v>
      </c>
      <c r="M477" s="83">
        <v>0.11566871400000001</v>
      </c>
      <c r="N477" s="83">
        <f t="shared" si="17"/>
        <v>0.14465936266666668</v>
      </c>
      <c r="O477" s="71" t="s">
        <v>163</v>
      </c>
    </row>
    <row r="478" spans="1:15" s="57" customFormat="1" ht="12.75">
      <c r="A478" s="81" t="s">
        <v>1672</v>
      </c>
      <c r="B478" s="81" t="s">
        <v>1673</v>
      </c>
      <c r="C478" s="82">
        <v>0.43912836999999999</v>
      </c>
      <c r="D478" s="82">
        <v>0.37359059999999999</v>
      </c>
      <c r="E478" s="83">
        <v>-0.33007809999999999</v>
      </c>
      <c r="F478" s="83">
        <v>9.8949460000000003E-2</v>
      </c>
      <c r="G478" s="83">
        <v>-0.2025438</v>
      </c>
      <c r="H478" s="83">
        <f t="shared" si="16"/>
        <v>-0.14455747999999999</v>
      </c>
      <c r="I478" s="82"/>
      <c r="J478" s="82">
        <v>0.39583420000000002</v>
      </c>
      <c r="K478" s="83">
        <v>-0.31511927000000001</v>
      </c>
      <c r="L478" s="83">
        <v>-0.10439754</v>
      </c>
      <c r="M478" s="83">
        <v>6.5449010000000002E-2</v>
      </c>
      <c r="N478" s="83">
        <f t="shared" si="17"/>
        <v>-0.11802260000000002</v>
      </c>
      <c r="O478" s="71" t="s">
        <v>126</v>
      </c>
    </row>
    <row r="479" spans="1:15" s="57" customFormat="1" ht="12.75">
      <c r="A479" s="81" t="s">
        <v>1674</v>
      </c>
      <c r="B479" s="81" t="s">
        <v>1675</v>
      </c>
      <c r="C479" s="82"/>
      <c r="D479" s="82">
        <v>0.38009605000000002</v>
      </c>
      <c r="E479" s="83">
        <v>-9.7037144000000006E-2</v>
      </c>
      <c r="F479" s="83">
        <v>-0.37385583</v>
      </c>
      <c r="G479" s="83">
        <v>5.2384137999999997E-2</v>
      </c>
      <c r="H479" s="83">
        <f t="shared" si="16"/>
        <v>-0.13950294533333332</v>
      </c>
      <c r="I479" s="82"/>
      <c r="J479" s="82">
        <v>0.87985926999999997</v>
      </c>
      <c r="K479" s="83">
        <v>-0.34172683999999998</v>
      </c>
      <c r="L479" s="83">
        <v>-0.23370525</v>
      </c>
      <c r="M479" s="83">
        <v>0.44843143000000002</v>
      </c>
      <c r="N479" s="83">
        <f t="shared" si="17"/>
        <v>-4.2333553333333308E-2</v>
      </c>
      <c r="O479" s="71" t="s">
        <v>126</v>
      </c>
    </row>
    <row r="480" spans="1:15" s="57" customFormat="1" ht="12.75">
      <c r="A480" s="81" t="s">
        <v>1676</v>
      </c>
      <c r="B480" s="81" t="s">
        <v>1677</v>
      </c>
      <c r="C480" s="82"/>
      <c r="D480" s="82">
        <v>0.32676260000000001</v>
      </c>
      <c r="E480" s="83">
        <v>0.57413000000000003</v>
      </c>
      <c r="F480" s="83">
        <v>1.9364208999999999</v>
      </c>
      <c r="G480" s="83">
        <v>-0.14897158999999999</v>
      </c>
      <c r="H480" s="83">
        <f t="shared" si="16"/>
        <v>0.78719310333333337</v>
      </c>
      <c r="I480" s="82"/>
      <c r="J480" s="82">
        <v>0.69509920000000003</v>
      </c>
      <c r="K480" s="83">
        <v>-0.38769009999999998</v>
      </c>
      <c r="L480" s="83">
        <v>-0.17513233</v>
      </c>
      <c r="M480" s="83">
        <v>0.29071354999999999</v>
      </c>
      <c r="N480" s="83">
        <f t="shared" si="17"/>
        <v>-9.0702959999999999E-2</v>
      </c>
      <c r="O480" s="71" t="s">
        <v>163</v>
      </c>
    </row>
    <row r="481" spans="1:15" s="57" customFormat="1" ht="12.75">
      <c r="A481" s="81" t="s">
        <v>1678</v>
      </c>
      <c r="B481" s="81" t="s">
        <v>1679</v>
      </c>
      <c r="C481" s="82">
        <v>0.13472928000000001</v>
      </c>
      <c r="D481" s="82">
        <v>7.7246129999999996E-2</v>
      </c>
      <c r="E481" s="83">
        <v>0.30017576000000001</v>
      </c>
      <c r="F481" s="83">
        <v>0.93126489999999995</v>
      </c>
      <c r="G481" s="83">
        <v>0.61923790000000001</v>
      </c>
      <c r="H481" s="83">
        <f t="shared" si="16"/>
        <v>0.61689285333333332</v>
      </c>
      <c r="I481" s="82">
        <v>0.12709999999999999</v>
      </c>
      <c r="J481" s="82">
        <v>3.5332132000000002E-2</v>
      </c>
      <c r="K481" s="83">
        <v>-0.54965967000000004</v>
      </c>
      <c r="L481" s="83">
        <v>-0.77795899999999996</v>
      </c>
      <c r="M481" s="83">
        <v>-0.39601234000000002</v>
      </c>
      <c r="N481" s="83">
        <f t="shared" si="17"/>
        <v>-0.57454367000000006</v>
      </c>
      <c r="O481" s="71" t="s">
        <v>1654</v>
      </c>
    </row>
    <row r="482" spans="1:15" s="57" customFormat="1" ht="12.75">
      <c r="A482" s="81" t="s">
        <v>1680</v>
      </c>
      <c r="B482" s="81" t="s">
        <v>1681</v>
      </c>
      <c r="C482" s="82"/>
      <c r="D482" s="82">
        <v>0.18043039999999999</v>
      </c>
      <c r="E482" s="83">
        <v>1.1627953</v>
      </c>
      <c r="F482" s="83">
        <v>0.22484297</v>
      </c>
      <c r="G482" s="83">
        <v>0.37645492000000003</v>
      </c>
      <c r="H482" s="83">
        <f t="shared" si="16"/>
        <v>0.58803106333333333</v>
      </c>
      <c r="I482" s="82"/>
      <c r="J482" s="82">
        <v>0.17219778999999999</v>
      </c>
      <c r="K482" s="83">
        <v>2.3830754999999999</v>
      </c>
      <c r="L482" s="83">
        <v>2.0538726</v>
      </c>
      <c r="M482" s="83">
        <v>7.5085579999999999E-2</v>
      </c>
      <c r="N482" s="83">
        <f t="shared" si="17"/>
        <v>1.5040112266666668</v>
      </c>
      <c r="O482" s="71" t="s">
        <v>1682</v>
      </c>
    </row>
    <row r="483" spans="1:15" s="57" customFormat="1" ht="15.75">
      <c r="A483" s="84" t="s">
        <v>3010</v>
      </c>
      <c r="B483" s="81"/>
      <c r="C483" s="82"/>
      <c r="D483" s="82"/>
      <c r="E483" s="83"/>
      <c r="F483" s="83"/>
      <c r="G483" s="83"/>
      <c r="H483" s="83"/>
      <c r="I483" s="82"/>
      <c r="J483" s="82"/>
      <c r="K483" s="83"/>
      <c r="L483" s="83"/>
      <c r="M483" s="83"/>
      <c r="N483" s="83"/>
      <c r="O483" s="71"/>
    </row>
    <row r="484" spans="1:15" s="57" customFormat="1" ht="12.75">
      <c r="A484" s="81" t="s">
        <v>1683</v>
      </c>
      <c r="B484" s="81" t="s">
        <v>1684</v>
      </c>
      <c r="C484" s="82"/>
      <c r="D484" s="82">
        <v>0.60569096</v>
      </c>
      <c r="E484" s="83">
        <v>-0.63464390000000004</v>
      </c>
      <c r="F484" s="83">
        <v>-0.39011257999999999</v>
      </c>
      <c r="G484" s="83">
        <v>0.43543883999999999</v>
      </c>
      <c r="H484" s="83">
        <f t="shared" si="16"/>
        <v>-0.19643921333333333</v>
      </c>
      <c r="I484" s="82"/>
      <c r="J484" s="82">
        <v>4.2196053999999997E-2</v>
      </c>
      <c r="K484" s="83">
        <v>-0.36336731999999999</v>
      </c>
      <c r="L484" s="83">
        <v>-0.17884934999999999</v>
      </c>
      <c r="M484" s="83">
        <v>-0.38639586999999997</v>
      </c>
      <c r="N484" s="83">
        <f t="shared" si="17"/>
        <v>-0.30953751333333329</v>
      </c>
      <c r="O484" s="71" t="s">
        <v>1685</v>
      </c>
    </row>
    <row r="485" spans="1:15" s="57" customFormat="1" ht="12.75">
      <c r="A485" s="81" t="s">
        <v>1686</v>
      </c>
      <c r="B485" s="81" t="s">
        <v>1687</v>
      </c>
      <c r="C485" s="82"/>
      <c r="D485" s="82">
        <v>0.33696433999999997</v>
      </c>
      <c r="E485" s="83">
        <v>-0.46845385</v>
      </c>
      <c r="F485" s="83">
        <v>-0.45897534000000001</v>
      </c>
      <c r="G485" s="83">
        <v>0.15383015999999999</v>
      </c>
      <c r="H485" s="83">
        <f t="shared" si="16"/>
        <v>-0.2578663433333333</v>
      </c>
      <c r="I485" s="82"/>
      <c r="J485" s="82">
        <v>0.55555135</v>
      </c>
      <c r="K485" s="83">
        <v>-0.47318080000000001</v>
      </c>
      <c r="L485" s="83">
        <v>-0.23101874999999999</v>
      </c>
      <c r="M485" s="83">
        <v>0.25411329999999999</v>
      </c>
      <c r="N485" s="83">
        <f t="shared" si="17"/>
        <v>-0.15002875000000002</v>
      </c>
      <c r="O485" s="71" t="s">
        <v>1688</v>
      </c>
    </row>
    <row r="486" spans="1:15" s="57" customFormat="1" ht="12.75">
      <c r="A486" s="81" t="s">
        <v>1689</v>
      </c>
      <c r="B486" s="81" t="s">
        <v>1690</v>
      </c>
      <c r="C486" s="82"/>
      <c r="D486" s="82">
        <v>0.89938379999999996</v>
      </c>
      <c r="E486" s="83">
        <v>-0.27432492000000003</v>
      </c>
      <c r="F486" s="83">
        <v>1.3340493</v>
      </c>
      <c r="G486" s="83">
        <v>-1.4001269999999999</v>
      </c>
      <c r="H486" s="83">
        <f t="shared" si="16"/>
        <v>-0.11346753999999996</v>
      </c>
      <c r="I486" s="82"/>
      <c r="J486" s="82">
        <v>0.47659301999999998</v>
      </c>
      <c r="K486" s="83">
        <v>-0.57439154000000003</v>
      </c>
      <c r="L486" s="83">
        <v>-0.34497823999999999</v>
      </c>
      <c r="M486" s="83">
        <v>0.26587151999999997</v>
      </c>
      <c r="N486" s="83">
        <f t="shared" si="17"/>
        <v>-0.21783275333333338</v>
      </c>
      <c r="O486" s="71" t="s">
        <v>1685</v>
      </c>
    </row>
    <row r="487" spans="1:15" s="57" customFormat="1" ht="12.75">
      <c r="A487" s="81" t="s">
        <v>1691</v>
      </c>
      <c r="B487" s="81" t="s">
        <v>1692</v>
      </c>
      <c r="C487" s="82"/>
      <c r="D487" s="82">
        <v>0.43145220000000001</v>
      </c>
      <c r="E487" s="83">
        <v>-0.66338090000000005</v>
      </c>
      <c r="F487" s="83">
        <v>-0.87358433000000002</v>
      </c>
      <c r="G487" s="83">
        <v>0.39039924999999998</v>
      </c>
      <c r="H487" s="83">
        <f t="shared" si="16"/>
        <v>-0.38218866000000001</v>
      </c>
      <c r="I487" s="82"/>
      <c r="J487" s="82">
        <v>0.84661520000000001</v>
      </c>
      <c r="K487" s="83">
        <v>-0.38202402000000002</v>
      </c>
      <c r="L487" s="83">
        <v>0.94379234000000001</v>
      </c>
      <c r="M487" s="83">
        <v>-0.2811459</v>
      </c>
      <c r="N487" s="83">
        <f t="shared" si="17"/>
        <v>9.3540806666666657E-2</v>
      </c>
      <c r="O487" s="71" t="s">
        <v>51</v>
      </c>
    </row>
    <row r="488" spans="1:15" s="57" customFormat="1" ht="12.75">
      <c r="A488" s="81" t="s">
        <v>1693</v>
      </c>
      <c r="B488" s="81" t="s">
        <v>1694</v>
      </c>
      <c r="C488" s="82"/>
      <c r="D488" s="82">
        <v>8.0157160000000005E-2</v>
      </c>
      <c r="E488" s="83">
        <v>-0.56486946000000005</v>
      </c>
      <c r="F488" s="83">
        <v>-0.34796470000000002</v>
      </c>
      <c r="G488" s="83">
        <v>-0.18412490000000001</v>
      </c>
      <c r="H488" s="83">
        <f t="shared" si="16"/>
        <v>-0.36565302000000005</v>
      </c>
      <c r="I488" s="82"/>
      <c r="J488" s="82">
        <v>0.17658143000000001</v>
      </c>
      <c r="K488" s="83">
        <v>-0.70797783000000003</v>
      </c>
      <c r="L488" s="83">
        <v>-0.20775830000000001</v>
      </c>
      <c r="M488" s="83">
        <v>-0.16146418000000001</v>
      </c>
      <c r="N488" s="83">
        <f t="shared" si="17"/>
        <v>-0.35906677000000004</v>
      </c>
      <c r="O488" s="71" t="s">
        <v>1685</v>
      </c>
    </row>
    <row r="489" spans="1:15" s="57" customFormat="1" ht="12.75">
      <c r="A489" s="81" t="s">
        <v>1695</v>
      </c>
      <c r="B489" s="81" t="s">
        <v>1696</v>
      </c>
      <c r="C489" s="82"/>
      <c r="D489" s="82">
        <v>0.41960197999999999</v>
      </c>
      <c r="E489" s="83">
        <v>-0.56026673000000005</v>
      </c>
      <c r="F489" s="83">
        <v>-0.36373526</v>
      </c>
      <c r="G489" s="83">
        <v>0.21772273</v>
      </c>
      <c r="H489" s="83">
        <f t="shared" si="16"/>
        <v>-0.23542642000000003</v>
      </c>
      <c r="I489" s="82"/>
      <c r="J489" s="82">
        <v>3.8189451999999999E-2</v>
      </c>
      <c r="K489" s="83">
        <v>-0.45704263000000001</v>
      </c>
      <c r="L489" s="83">
        <v>-0.21876666</v>
      </c>
      <c r="M489" s="83">
        <v>-0.40932468</v>
      </c>
      <c r="N489" s="83">
        <f t="shared" si="17"/>
        <v>-0.36171132333333333</v>
      </c>
      <c r="O489" s="71" t="s">
        <v>1685</v>
      </c>
    </row>
    <row r="490" spans="1:15" s="57" customFormat="1" ht="12.75">
      <c r="A490" s="81" t="s">
        <v>1697</v>
      </c>
      <c r="B490" s="81" t="s">
        <v>1698</v>
      </c>
      <c r="C490" s="82">
        <v>7.3702420000000005E-2</v>
      </c>
      <c r="D490" s="82">
        <v>2.3959909000000001E-2</v>
      </c>
      <c r="E490" s="83">
        <v>1.0925465999999999</v>
      </c>
      <c r="F490" s="83">
        <v>1.7720651999999999</v>
      </c>
      <c r="G490" s="83">
        <v>1.184936</v>
      </c>
      <c r="H490" s="83">
        <f t="shared" si="16"/>
        <v>1.3498492666666664</v>
      </c>
      <c r="I490" s="82">
        <v>0.81569999999999998</v>
      </c>
      <c r="J490" s="82">
        <v>0.77504220000000001</v>
      </c>
      <c r="K490" s="83">
        <v>-0.88798136000000005</v>
      </c>
      <c r="L490" s="83">
        <v>-0.26333424</v>
      </c>
      <c r="M490" s="83">
        <v>0.69915484999999999</v>
      </c>
      <c r="N490" s="83">
        <f t="shared" si="17"/>
        <v>-0.15072025</v>
      </c>
      <c r="O490" s="71" t="s">
        <v>1699</v>
      </c>
    </row>
    <row r="491" spans="1:15" s="57" customFormat="1" ht="12.75">
      <c r="A491" s="84" t="s">
        <v>2961</v>
      </c>
      <c r="B491" s="81"/>
      <c r="C491" s="82"/>
      <c r="D491" s="82"/>
      <c r="E491" s="83"/>
      <c r="F491" s="83"/>
      <c r="G491" s="83"/>
      <c r="H491" s="83"/>
      <c r="I491" s="82"/>
      <c r="J491" s="82"/>
      <c r="K491" s="83"/>
      <c r="L491" s="83"/>
      <c r="M491" s="83"/>
      <c r="N491" s="83"/>
      <c r="O491" s="71"/>
    </row>
    <row r="492" spans="1:15" s="57" customFormat="1" ht="25.5">
      <c r="A492" s="81" t="s">
        <v>1700</v>
      </c>
      <c r="B492" s="81" t="s">
        <v>1701</v>
      </c>
      <c r="C492" s="82">
        <v>4.6044383000000001E-2</v>
      </c>
      <c r="D492" s="82">
        <v>3.6352961000000001E-3</v>
      </c>
      <c r="E492" s="83">
        <v>-0.70471479999999997</v>
      </c>
      <c r="F492" s="83">
        <v>-0.62385369999999996</v>
      </c>
      <c r="G492" s="83">
        <v>-0.57309969999999999</v>
      </c>
      <c r="H492" s="83">
        <f t="shared" si="16"/>
        <v>-0.63388939999999994</v>
      </c>
      <c r="I492" s="82">
        <v>8.4000000000000005E-2</v>
      </c>
      <c r="J492" s="82">
        <v>3.2833280999999999E-3</v>
      </c>
      <c r="K492" s="83">
        <v>-1.1539965000000001</v>
      </c>
      <c r="L492" s="83">
        <v>-1.4002224000000001</v>
      </c>
      <c r="M492" s="83">
        <v>-1.2338028000000001</v>
      </c>
      <c r="N492" s="83">
        <f t="shared" si="17"/>
        <v>-1.2626739000000002</v>
      </c>
      <c r="O492" s="71" t="s">
        <v>1702</v>
      </c>
    </row>
    <row r="493" spans="1:15" s="57" customFormat="1" ht="12.75">
      <c r="A493" s="84" t="s">
        <v>2962</v>
      </c>
      <c r="B493" s="81"/>
      <c r="C493" s="82"/>
      <c r="D493" s="82"/>
      <c r="E493" s="83"/>
      <c r="F493" s="83"/>
      <c r="G493" s="83"/>
      <c r="H493" s="83"/>
      <c r="I493" s="82"/>
      <c r="J493" s="82"/>
      <c r="K493" s="83"/>
      <c r="L493" s="83"/>
      <c r="M493" s="83"/>
      <c r="N493" s="83"/>
      <c r="O493" s="71"/>
    </row>
    <row r="494" spans="1:15" s="57" customFormat="1" ht="12.75">
      <c r="A494" s="81" t="s">
        <v>1703</v>
      </c>
      <c r="B494" s="81" t="s">
        <v>1704</v>
      </c>
      <c r="C494" s="82">
        <v>7.1074239999999997E-2</v>
      </c>
      <c r="D494" s="82">
        <v>2.1879290999999999E-2</v>
      </c>
      <c r="E494" s="83">
        <v>0.39081472</v>
      </c>
      <c r="F494" s="83">
        <v>0.57160080000000002</v>
      </c>
      <c r="G494" s="83">
        <v>0.35884139999999998</v>
      </c>
      <c r="H494" s="83">
        <f t="shared" si="16"/>
        <v>0.4404189733333333</v>
      </c>
      <c r="I494" s="82">
        <v>8.9300000000000004E-2</v>
      </c>
      <c r="J494" s="82">
        <v>5.6282520000000003E-3</v>
      </c>
      <c r="K494" s="83">
        <v>0.68188375000000001</v>
      </c>
      <c r="L494" s="83">
        <v>0.53228660000000005</v>
      </c>
      <c r="M494" s="83">
        <v>0.66398800000000002</v>
      </c>
      <c r="N494" s="83">
        <f t="shared" si="17"/>
        <v>0.62605278333333336</v>
      </c>
      <c r="O494" s="71" t="s">
        <v>1705</v>
      </c>
    </row>
    <row r="495" spans="1:15" s="57" customFormat="1" ht="12.75">
      <c r="A495" s="81" t="s">
        <v>1706</v>
      </c>
      <c r="B495" s="81" t="s">
        <v>1707</v>
      </c>
      <c r="C495" s="82">
        <v>0.14104268</v>
      </c>
      <c r="D495" s="82">
        <v>8.3012660000000002E-2</v>
      </c>
      <c r="E495" s="83">
        <v>-0.35829549999999999</v>
      </c>
      <c r="F495" s="83">
        <v>-0.111786015</v>
      </c>
      <c r="G495" s="83">
        <v>-0.22472963000000001</v>
      </c>
      <c r="H495" s="83">
        <f t="shared" si="16"/>
        <v>-0.23160371500000002</v>
      </c>
      <c r="I495" s="82">
        <v>0.1182</v>
      </c>
      <c r="J495" s="82">
        <v>2.5449969999999999E-2</v>
      </c>
      <c r="K495" s="83">
        <v>-0.72262009999999999</v>
      </c>
      <c r="L495" s="83">
        <v>-0.81652170000000002</v>
      </c>
      <c r="M495" s="83">
        <v>-0.45549679999999998</v>
      </c>
      <c r="N495" s="83">
        <f t="shared" si="17"/>
        <v>-0.66487953333333327</v>
      </c>
      <c r="O495" s="71" t="s">
        <v>1708</v>
      </c>
    </row>
    <row r="496" spans="1:15" s="57" customFormat="1" ht="12.75">
      <c r="A496" s="81" t="s">
        <v>1709</v>
      </c>
      <c r="B496" s="81" t="s">
        <v>1710</v>
      </c>
      <c r="C496" s="82">
        <v>0.22277930000000001</v>
      </c>
      <c r="D496" s="82">
        <v>0.15982932999999999</v>
      </c>
      <c r="E496" s="83">
        <v>5.5955930000000001E-2</v>
      </c>
      <c r="F496" s="83">
        <v>0.35549157999999997</v>
      </c>
      <c r="G496" s="83">
        <v>0.16414260999999999</v>
      </c>
      <c r="H496" s="83">
        <f t="shared" si="16"/>
        <v>0.19186337333333334</v>
      </c>
      <c r="I496" s="82">
        <v>0.49680000000000002</v>
      </c>
      <c r="J496" s="82">
        <v>0.41962734000000002</v>
      </c>
      <c r="K496" s="83">
        <v>0.31206420000000001</v>
      </c>
      <c r="L496" s="83">
        <v>-2.8989787999999999E-2</v>
      </c>
      <c r="M496" s="83">
        <v>3.3801052999999998E-2</v>
      </c>
      <c r="N496" s="83">
        <f t="shared" si="17"/>
        <v>0.10562515499999998</v>
      </c>
      <c r="O496" s="71" t="s">
        <v>1705</v>
      </c>
    </row>
    <row r="497" spans="1:15" s="57" customFormat="1" ht="12.75">
      <c r="A497" s="81" t="s">
        <v>1711</v>
      </c>
      <c r="B497" s="81" t="s">
        <v>1712</v>
      </c>
      <c r="C497" s="82">
        <v>0.100306794</v>
      </c>
      <c r="D497" s="82">
        <v>4.6070213999999998E-2</v>
      </c>
      <c r="E497" s="83">
        <v>-0.22001080000000001</v>
      </c>
      <c r="F497" s="83">
        <v>-0.17643927000000001</v>
      </c>
      <c r="G497" s="83">
        <v>-0.36281484000000003</v>
      </c>
      <c r="H497" s="83">
        <f t="shared" si="16"/>
        <v>-0.25308830333333332</v>
      </c>
      <c r="I497" s="82">
        <v>0.36080000000000001</v>
      </c>
      <c r="J497" s="82">
        <v>0.27826124000000002</v>
      </c>
      <c r="K497" s="83">
        <v>-0.16598897000000001</v>
      </c>
      <c r="L497" s="83">
        <v>3.0345859999999999E-2</v>
      </c>
      <c r="M497" s="83">
        <v>-0.34934799999999999</v>
      </c>
      <c r="N497" s="83">
        <f t="shared" si="17"/>
        <v>-0.16166370333333333</v>
      </c>
      <c r="O497" s="71" t="s">
        <v>1708</v>
      </c>
    </row>
    <row r="498" spans="1:15" s="57" customFormat="1" ht="12.75">
      <c r="A498" s="81" t="s">
        <v>1713</v>
      </c>
      <c r="B498" s="81" t="s">
        <v>1714</v>
      </c>
      <c r="C498" s="82">
        <v>6.0221884000000003E-2</v>
      </c>
      <c r="D498" s="82">
        <v>1.29470555E-2</v>
      </c>
      <c r="E498" s="83">
        <v>-0.30232227</v>
      </c>
      <c r="F498" s="83">
        <v>-0.24451150999999999</v>
      </c>
      <c r="G498" s="83">
        <v>-0.20326037999999999</v>
      </c>
      <c r="H498" s="83">
        <f t="shared" si="16"/>
        <v>-0.25003138666666669</v>
      </c>
      <c r="I498" s="82">
        <v>0.1062</v>
      </c>
      <c r="J498" s="82">
        <v>1.5117313E-2</v>
      </c>
      <c r="K498" s="83">
        <v>-0.5938177</v>
      </c>
      <c r="L498" s="83">
        <v>-0.47742469999999998</v>
      </c>
      <c r="M498" s="83">
        <v>-0.38513562000000001</v>
      </c>
      <c r="N498" s="83">
        <f t="shared" si="17"/>
        <v>-0.48545934000000002</v>
      </c>
      <c r="O498" s="71" t="s">
        <v>1705</v>
      </c>
    </row>
    <row r="499" spans="1:15" s="57" customFormat="1" ht="12.75">
      <c r="A499" s="81" t="s">
        <v>1715</v>
      </c>
      <c r="B499" s="81" t="s">
        <v>1716</v>
      </c>
      <c r="C499" s="82">
        <v>0.18652189999999999</v>
      </c>
      <c r="D499" s="82">
        <v>0.12488654</v>
      </c>
      <c r="E499" s="83">
        <v>-0.14148042999999999</v>
      </c>
      <c r="F499" s="83">
        <v>-0.30492839999999999</v>
      </c>
      <c r="G499" s="83">
        <v>-7.5955289999999995E-2</v>
      </c>
      <c r="H499" s="83">
        <f t="shared" si="16"/>
        <v>-0.17412137333333333</v>
      </c>
      <c r="I499" s="82">
        <v>0.1231</v>
      </c>
      <c r="J499" s="82">
        <v>3.1517222999999997E-2</v>
      </c>
      <c r="K499" s="83">
        <v>-0.36744114999999999</v>
      </c>
      <c r="L499" s="83">
        <v>-0.20327474000000001</v>
      </c>
      <c r="M499" s="83">
        <v>-0.24378973000000001</v>
      </c>
      <c r="N499" s="83">
        <f t="shared" si="17"/>
        <v>-0.27150187333333337</v>
      </c>
      <c r="O499" s="71" t="s">
        <v>1708</v>
      </c>
    </row>
    <row r="500" spans="1:15" s="57" customFormat="1" ht="12.75">
      <c r="A500" s="81" t="s">
        <v>1717</v>
      </c>
      <c r="B500" s="81" t="s">
        <v>1718</v>
      </c>
      <c r="C500" s="82">
        <v>0.10392274999999999</v>
      </c>
      <c r="D500" s="82">
        <v>4.9282729999999997E-2</v>
      </c>
      <c r="E500" s="83">
        <v>5.4258517999999999E-2</v>
      </c>
      <c r="F500" s="83">
        <v>0.11447917000000001</v>
      </c>
      <c r="G500" s="83">
        <v>6.8126655999999994E-2</v>
      </c>
      <c r="H500" s="83">
        <f t="shared" si="16"/>
        <v>7.8954781333333335E-2</v>
      </c>
      <c r="I500" s="82">
        <v>9.9000000000000005E-2</v>
      </c>
      <c r="J500" s="82">
        <v>9.9026119999999999E-3</v>
      </c>
      <c r="K500" s="83">
        <v>-0.23479839</v>
      </c>
      <c r="L500" s="83">
        <v>-0.17296117999999999</v>
      </c>
      <c r="M500" s="83">
        <v>-0.17942901999999999</v>
      </c>
      <c r="N500" s="83">
        <f t="shared" si="17"/>
        <v>-0.19572953000000001</v>
      </c>
      <c r="O500" s="71" t="s">
        <v>1719</v>
      </c>
    </row>
    <row r="501" spans="1:15" s="57" customFormat="1" ht="12.75">
      <c r="A501" s="81" t="s">
        <v>1720</v>
      </c>
      <c r="B501" s="81" t="s">
        <v>1721</v>
      </c>
      <c r="C501" s="82"/>
      <c r="D501" s="82">
        <v>0.30154207</v>
      </c>
      <c r="E501" s="83">
        <v>1.0856728E-2</v>
      </c>
      <c r="F501" s="83">
        <v>-0.37059733</v>
      </c>
      <c r="G501" s="83">
        <v>-1.4450377999999999</v>
      </c>
      <c r="H501" s="83">
        <f t="shared" si="16"/>
        <v>-0.60159280066666665</v>
      </c>
      <c r="I501" s="82"/>
      <c r="J501" s="82">
        <v>0.3778551</v>
      </c>
      <c r="K501" s="83">
        <v>0.71255153000000004</v>
      </c>
      <c r="L501" s="83">
        <v>-5.8923730000000001E-2</v>
      </c>
      <c r="M501" s="83">
        <v>0.12933254</v>
      </c>
      <c r="N501" s="83">
        <f t="shared" si="17"/>
        <v>0.26098678000000003</v>
      </c>
      <c r="O501" s="71" t="s">
        <v>1708</v>
      </c>
    </row>
    <row r="502" spans="1:15" s="57" customFormat="1" ht="12.75">
      <c r="A502" s="81" t="s">
        <v>1722</v>
      </c>
      <c r="B502" s="81" t="s">
        <v>1723</v>
      </c>
      <c r="C502" s="82">
        <v>8.1270604999999996E-2</v>
      </c>
      <c r="D502" s="82">
        <v>3.0312853000000001E-2</v>
      </c>
      <c r="E502" s="83">
        <v>0.11519339000000001</v>
      </c>
      <c r="F502" s="83">
        <v>0.19082584999999999</v>
      </c>
      <c r="G502" s="83">
        <v>0.11605359</v>
      </c>
      <c r="H502" s="83">
        <f t="shared" si="16"/>
        <v>0.14069094333333335</v>
      </c>
      <c r="I502" s="82">
        <v>0.1211</v>
      </c>
      <c r="J502" s="82">
        <v>2.9188829999999999E-2</v>
      </c>
      <c r="K502" s="83">
        <v>0.35001194000000002</v>
      </c>
      <c r="L502" s="83">
        <v>0.23062706999999999</v>
      </c>
      <c r="M502" s="83">
        <v>0.43437576</v>
      </c>
      <c r="N502" s="83">
        <f t="shared" si="17"/>
        <v>0.33833825666666667</v>
      </c>
      <c r="O502" s="71" t="s">
        <v>1708</v>
      </c>
    </row>
    <row r="503" spans="1:15" s="92" customFormat="1" ht="12.75">
      <c r="A503" s="84" t="s">
        <v>2963</v>
      </c>
      <c r="B503" s="81"/>
      <c r="C503" s="82"/>
      <c r="D503" s="82"/>
      <c r="E503" s="83"/>
      <c r="F503" s="83"/>
      <c r="G503" s="83"/>
      <c r="H503" s="83"/>
      <c r="I503" s="82"/>
      <c r="J503" s="82"/>
      <c r="K503" s="83"/>
      <c r="L503" s="83"/>
      <c r="M503" s="83"/>
      <c r="N503" s="83"/>
      <c r="O503" s="71"/>
    </row>
    <row r="504" spans="1:15" s="57" customFormat="1" ht="12.75">
      <c r="A504" s="81" t="s">
        <v>1724</v>
      </c>
      <c r="B504" s="81" t="s">
        <v>1725</v>
      </c>
      <c r="C504" s="82">
        <v>0.14046074</v>
      </c>
      <c r="D504" s="82">
        <v>8.2357860000000005E-2</v>
      </c>
      <c r="E504" s="83">
        <v>-0.25279516000000002</v>
      </c>
      <c r="F504" s="83">
        <v>-0.8000737</v>
      </c>
      <c r="G504" s="83">
        <v>-0.49769020000000003</v>
      </c>
      <c r="H504" s="83">
        <f>AVERAGE(E504:G504)</f>
        <v>-0.51685302</v>
      </c>
      <c r="I504" s="82">
        <v>0.32590000000000002</v>
      </c>
      <c r="J504" s="82">
        <v>0.24218709999999999</v>
      </c>
      <c r="K504" s="83">
        <v>-0.29833892000000001</v>
      </c>
      <c r="L504" s="83">
        <v>3.2240829999999998E-2</v>
      </c>
      <c r="M504" s="83">
        <v>-0.23079965999999999</v>
      </c>
      <c r="N504" s="83">
        <f>AVERAGE(K504:M504)</f>
        <v>-0.16563258333333333</v>
      </c>
      <c r="O504" s="71" t="s">
        <v>1726</v>
      </c>
    </row>
    <row r="505" spans="1:15" s="57" customFormat="1" ht="12.75">
      <c r="A505" s="81" t="s">
        <v>1727</v>
      </c>
      <c r="B505" s="81" t="s">
        <v>1728</v>
      </c>
      <c r="C505" s="82">
        <v>6.0733860000000001E-2</v>
      </c>
      <c r="D505" s="82">
        <v>1.33776525E-2</v>
      </c>
      <c r="E505" s="83">
        <v>-0.68457610000000002</v>
      </c>
      <c r="F505" s="83">
        <v>-0.70493890000000003</v>
      </c>
      <c r="G505" s="83">
        <v>-0.47735178</v>
      </c>
      <c r="H505" s="83">
        <f t="shared" ref="H505:H567" si="18">AVERAGE(E505:G505)</f>
        <v>-0.62228892666666669</v>
      </c>
      <c r="I505" s="82">
        <v>0.1085</v>
      </c>
      <c r="J505" s="82">
        <v>1.689098E-2</v>
      </c>
      <c r="K505" s="83">
        <v>-0.77824694000000005</v>
      </c>
      <c r="L505" s="83">
        <v>-0.77969074000000005</v>
      </c>
      <c r="M505" s="83">
        <v>-0.50712880000000005</v>
      </c>
      <c r="N505" s="83">
        <f t="shared" ref="N505:N567" si="19">AVERAGE(K505:M505)</f>
        <v>-0.68835549333333346</v>
      </c>
      <c r="O505" s="71" t="s">
        <v>163</v>
      </c>
    </row>
    <row r="506" spans="1:15" s="57" customFormat="1" ht="12.75">
      <c r="A506" s="81" t="s">
        <v>1729</v>
      </c>
      <c r="B506" s="81" t="s">
        <v>1730</v>
      </c>
      <c r="C506" s="82">
        <v>0.17996633000000001</v>
      </c>
      <c r="D506" s="82">
        <v>0.11882176999999999</v>
      </c>
      <c r="E506" s="83">
        <v>-0.10269452</v>
      </c>
      <c r="F506" s="83">
        <v>-0.44696817</v>
      </c>
      <c r="G506" s="83">
        <v>-0.58572537000000002</v>
      </c>
      <c r="H506" s="83">
        <f t="shared" si="18"/>
        <v>-0.37846268666666666</v>
      </c>
      <c r="I506" s="82">
        <v>0.1668</v>
      </c>
      <c r="J506" s="82">
        <v>8.0147270000000007E-2</v>
      </c>
      <c r="K506" s="83">
        <v>-0.23410420000000001</v>
      </c>
      <c r="L506" s="83">
        <v>-8.1283590000000003E-2</v>
      </c>
      <c r="M506" s="83">
        <v>-0.27820205999999997</v>
      </c>
      <c r="N506" s="83">
        <f t="shared" si="19"/>
        <v>-0.19786328333333333</v>
      </c>
      <c r="O506" s="71" t="s">
        <v>1726</v>
      </c>
    </row>
    <row r="507" spans="1:15" s="57" customFormat="1" ht="12.75">
      <c r="A507" s="81" t="s">
        <v>1731</v>
      </c>
      <c r="B507" s="81" t="s">
        <v>1732</v>
      </c>
      <c r="C507" s="82"/>
      <c r="D507" s="82">
        <v>0.29432866000000002</v>
      </c>
      <c r="E507" s="83">
        <v>0.46471277</v>
      </c>
      <c r="F507" s="83">
        <v>1.1458622000000001</v>
      </c>
      <c r="G507" s="83">
        <v>-9.4803810000000002E-2</v>
      </c>
      <c r="H507" s="83">
        <f t="shared" si="18"/>
        <v>0.50525705333333337</v>
      </c>
      <c r="I507" s="82"/>
      <c r="J507" s="82">
        <v>0.47223779999999999</v>
      </c>
      <c r="K507" s="83">
        <v>-0.44874668000000001</v>
      </c>
      <c r="L507" s="83">
        <v>1.1184172999999999</v>
      </c>
      <c r="M507" s="83">
        <v>0.53593729999999995</v>
      </c>
      <c r="N507" s="83">
        <f t="shared" si="19"/>
        <v>0.40186930666666659</v>
      </c>
      <c r="O507" s="71" t="s">
        <v>1726</v>
      </c>
    </row>
    <row r="508" spans="1:15" s="57" customFormat="1" ht="12.75">
      <c r="A508" s="81" t="s">
        <v>1733</v>
      </c>
      <c r="B508" s="81" t="s">
        <v>1734</v>
      </c>
      <c r="C508" s="82">
        <v>0.21396118</v>
      </c>
      <c r="D508" s="82">
        <v>0.15136485</v>
      </c>
      <c r="E508" s="83">
        <v>0.32450195999999998</v>
      </c>
      <c r="F508" s="83">
        <v>0.101792336</v>
      </c>
      <c r="G508" s="83">
        <v>9.1302044999999998E-2</v>
      </c>
      <c r="H508" s="83">
        <f t="shared" si="18"/>
        <v>0.17253211366666665</v>
      </c>
      <c r="I508" s="82">
        <v>0.33560000000000001</v>
      </c>
      <c r="J508" s="82">
        <v>0.25246312999999998</v>
      </c>
      <c r="K508" s="83">
        <v>0.34322747999999997</v>
      </c>
      <c r="L508" s="83">
        <v>0.72636409999999996</v>
      </c>
      <c r="M508" s="83">
        <v>-2.8740020000000002E-2</v>
      </c>
      <c r="N508" s="83">
        <f t="shared" si="19"/>
        <v>0.34695051999999998</v>
      </c>
      <c r="O508" s="71" t="s">
        <v>1735</v>
      </c>
    </row>
    <row r="509" spans="1:15" s="57" customFormat="1" ht="12.75">
      <c r="A509" s="81" t="s">
        <v>1736</v>
      </c>
      <c r="B509" s="81" t="s">
        <v>1737</v>
      </c>
      <c r="C509" s="82">
        <v>5.0807779999999997E-2</v>
      </c>
      <c r="D509" s="82">
        <v>6.6952310000000003E-3</v>
      </c>
      <c r="E509" s="83">
        <v>0.38121804999999997</v>
      </c>
      <c r="F509" s="83">
        <v>0.49286467</v>
      </c>
      <c r="G509" s="83">
        <v>0.49467749999999999</v>
      </c>
      <c r="H509" s="83">
        <f t="shared" si="18"/>
        <v>0.45625340666666664</v>
      </c>
      <c r="I509" s="82">
        <v>0.26650000000000001</v>
      </c>
      <c r="J509" s="82">
        <v>0.18150665999999999</v>
      </c>
      <c r="K509" s="83">
        <v>0.56513416999999999</v>
      </c>
      <c r="L509" s="83">
        <v>7.9202065000000006E-3</v>
      </c>
      <c r="M509" s="83">
        <v>0.46036149999999998</v>
      </c>
      <c r="N509" s="83">
        <f t="shared" si="19"/>
        <v>0.34447195883333331</v>
      </c>
      <c r="O509" s="71" t="s">
        <v>163</v>
      </c>
    </row>
    <row r="510" spans="1:15" s="57" customFormat="1" ht="12.75">
      <c r="A510" s="81" t="s">
        <v>1738</v>
      </c>
      <c r="B510" s="81"/>
      <c r="C510" s="82"/>
      <c r="D510" s="82"/>
      <c r="E510" s="83"/>
      <c r="F510" s="83"/>
      <c r="G510" s="83"/>
      <c r="H510" s="83"/>
      <c r="I510" s="82"/>
      <c r="J510" s="82"/>
      <c r="K510" s="83"/>
      <c r="L510" s="83"/>
      <c r="M510" s="83"/>
      <c r="N510" s="83"/>
      <c r="O510" s="71"/>
    </row>
    <row r="511" spans="1:15" s="57" customFormat="1" ht="12.75">
      <c r="A511" s="81" t="s">
        <v>1739</v>
      </c>
      <c r="B511" s="81" t="s">
        <v>1740</v>
      </c>
      <c r="C511" s="82">
        <v>5.4370422000000002E-2</v>
      </c>
      <c r="D511" s="82">
        <v>9.1390120000000002E-3</v>
      </c>
      <c r="E511" s="83">
        <v>-0.65851020000000005</v>
      </c>
      <c r="F511" s="83">
        <v>-0.79546059999999996</v>
      </c>
      <c r="G511" s="83">
        <v>-0.5721579</v>
      </c>
      <c r="H511" s="83">
        <f t="shared" si="18"/>
        <v>-0.67537623333333341</v>
      </c>
      <c r="I511" s="82">
        <v>0.27700000000000002</v>
      </c>
      <c r="J511" s="82">
        <v>0.19208802</v>
      </c>
      <c r="K511" s="83">
        <v>-0.29204272999999997</v>
      </c>
      <c r="L511" s="83">
        <v>-8.2664429999999997E-2</v>
      </c>
      <c r="M511" s="83">
        <v>-0.72453772999999999</v>
      </c>
      <c r="N511" s="83">
        <f t="shared" si="19"/>
        <v>-0.36641496333333334</v>
      </c>
      <c r="O511" s="71" t="s">
        <v>163</v>
      </c>
    </row>
    <row r="512" spans="1:15" s="57" customFormat="1" ht="12.75">
      <c r="A512" s="81" t="s">
        <v>1741</v>
      </c>
      <c r="B512" s="81" t="s">
        <v>1742</v>
      </c>
      <c r="C512" s="82">
        <v>4.7044594000000002E-2</v>
      </c>
      <c r="D512" s="82">
        <v>4.4100475E-3</v>
      </c>
      <c r="E512" s="83">
        <v>-1.1145916</v>
      </c>
      <c r="F512" s="83">
        <v>-0.88349960000000005</v>
      </c>
      <c r="G512" s="83">
        <v>-1.0105329000000001</v>
      </c>
      <c r="H512" s="83">
        <f t="shared" si="18"/>
        <v>-1.0028747000000002</v>
      </c>
      <c r="I512" s="82">
        <v>0.1404</v>
      </c>
      <c r="J512" s="82">
        <v>5.0208830000000003E-2</v>
      </c>
      <c r="K512" s="83">
        <v>-0.96092900000000003</v>
      </c>
      <c r="L512" s="83">
        <v>-0.58625525000000001</v>
      </c>
      <c r="M512" s="83">
        <v>-1.3708724999999999</v>
      </c>
      <c r="N512" s="83">
        <f t="shared" si="19"/>
        <v>-0.97268558333333333</v>
      </c>
      <c r="O512" s="71" t="s">
        <v>1726</v>
      </c>
    </row>
    <row r="513" spans="1:15" s="57" customFormat="1" ht="12.75">
      <c r="A513" s="81" t="s">
        <v>1743</v>
      </c>
      <c r="B513" s="81" t="s">
        <v>1744</v>
      </c>
      <c r="C513" s="82">
        <v>4.8630345999999998E-2</v>
      </c>
      <c r="D513" s="82">
        <v>5.6022014000000004E-3</v>
      </c>
      <c r="E513" s="83">
        <v>-0.34674927999999999</v>
      </c>
      <c r="F513" s="83">
        <v>-0.28598869999999998</v>
      </c>
      <c r="G513" s="83">
        <v>-0.27315509999999998</v>
      </c>
      <c r="H513" s="83">
        <f t="shared" si="18"/>
        <v>-0.30196435999999999</v>
      </c>
      <c r="I513" s="82">
        <v>0.13780000000000001</v>
      </c>
      <c r="J513" s="82">
        <v>4.6826046000000003E-2</v>
      </c>
      <c r="K513" s="83">
        <v>-1.0340442999999999</v>
      </c>
      <c r="L513" s="83">
        <v>-0.78588769999999997</v>
      </c>
      <c r="M513" s="83">
        <v>-0.44861605999999998</v>
      </c>
      <c r="N513" s="83">
        <f t="shared" si="19"/>
        <v>-0.75618268666666655</v>
      </c>
      <c r="O513" s="71" t="s">
        <v>1726</v>
      </c>
    </row>
    <row r="514" spans="1:15" s="57" customFormat="1" ht="12.75">
      <c r="A514" s="81" t="s">
        <v>1745</v>
      </c>
      <c r="B514" s="81" t="s">
        <v>1746</v>
      </c>
      <c r="C514" s="82">
        <v>4.5776267000000002E-2</v>
      </c>
      <c r="D514" s="82">
        <v>3.4474739999999999E-3</v>
      </c>
      <c r="E514" s="83">
        <v>-0.82290255999999995</v>
      </c>
      <c r="F514" s="83">
        <v>-0.80485344000000003</v>
      </c>
      <c r="G514" s="83">
        <v>-0.67898833999999997</v>
      </c>
      <c r="H514" s="83">
        <f t="shared" si="18"/>
        <v>-0.76891477999999991</v>
      </c>
      <c r="I514" s="82">
        <v>0.13880000000000001</v>
      </c>
      <c r="J514" s="82">
        <v>4.7939919999999997E-2</v>
      </c>
      <c r="K514" s="83">
        <v>-0.73731135999999997</v>
      </c>
      <c r="L514" s="83">
        <v>-0.87863449999999998</v>
      </c>
      <c r="M514" s="83">
        <v>-0.37297237</v>
      </c>
      <c r="N514" s="83">
        <f t="shared" si="19"/>
        <v>-0.66297274333333334</v>
      </c>
      <c r="O514" s="71" t="s">
        <v>1735</v>
      </c>
    </row>
    <row r="515" spans="1:15" s="57" customFormat="1" ht="12.75">
      <c r="A515" s="81" t="s">
        <v>1747</v>
      </c>
      <c r="B515" s="81" t="s">
        <v>1748</v>
      </c>
      <c r="C515" s="82">
        <v>6.7355970000000001E-2</v>
      </c>
      <c r="D515" s="82">
        <v>1.900833E-2</v>
      </c>
      <c r="E515" s="83">
        <v>-0.40704906000000002</v>
      </c>
      <c r="F515" s="83">
        <v>-0.26716129999999999</v>
      </c>
      <c r="G515" s="83">
        <v>-0.28082085000000001</v>
      </c>
      <c r="H515" s="83">
        <f t="shared" si="18"/>
        <v>-0.31834373666666665</v>
      </c>
      <c r="I515" s="82">
        <v>8.09E-2</v>
      </c>
      <c r="J515" s="82">
        <v>2.5830408999999999E-3</v>
      </c>
      <c r="K515" s="83">
        <v>-0.32803056000000003</v>
      </c>
      <c r="L515" s="83">
        <v>-0.29895693000000001</v>
      </c>
      <c r="M515" s="83">
        <v>-0.27507403000000002</v>
      </c>
      <c r="N515" s="83">
        <f t="shared" si="19"/>
        <v>-0.30068717333333339</v>
      </c>
      <c r="O515" s="71" t="s">
        <v>1735</v>
      </c>
    </row>
    <row r="516" spans="1:15" s="57" customFormat="1" ht="12.75">
      <c r="A516" s="81" t="s">
        <v>1749</v>
      </c>
      <c r="B516" s="81" t="s">
        <v>1750</v>
      </c>
      <c r="C516" s="82">
        <v>4.6445134999999999E-2</v>
      </c>
      <c r="D516" s="82">
        <v>3.9208172999999997E-3</v>
      </c>
      <c r="E516" s="83">
        <v>-0.51642984000000003</v>
      </c>
      <c r="F516" s="83">
        <v>-0.64175325999999999</v>
      </c>
      <c r="G516" s="83">
        <v>-0.59907823999999998</v>
      </c>
      <c r="H516" s="83">
        <f t="shared" si="18"/>
        <v>-0.58575378</v>
      </c>
      <c r="I516" s="82">
        <v>0.19769999999999999</v>
      </c>
      <c r="J516" s="82">
        <v>0.11183586</v>
      </c>
      <c r="K516" s="83">
        <v>-0.31341355999999998</v>
      </c>
      <c r="L516" s="83">
        <v>-0.28314202999999999</v>
      </c>
      <c r="M516" s="83">
        <v>-0.81346689999999999</v>
      </c>
      <c r="N516" s="83">
        <f t="shared" si="19"/>
        <v>-0.47000749666666658</v>
      </c>
      <c r="O516" s="71" t="s">
        <v>163</v>
      </c>
    </row>
    <row r="517" spans="1:15" s="57" customFormat="1" ht="12.75">
      <c r="A517" s="81" t="s">
        <v>1751</v>
      </c>
      <c r="B517" s="81" t="s">
        <v>1752</v>
      </c>
      <c r="C517" s="82">
        <v>7.8918606000000002E-2</v>
      </c>
      <c r="D517" s="82">
        <v>2.836464E-2</v>
      </c>
      <c r="E517" s="83">
        <v>8.4734189999999994E-3</v>
      </c>
      <c r="F517" s="83">
        <v>7.8449460000000002E-3</v>
      </c>
      <c r="G517" s="83">
        <v>4.6004169999999999E-3</v>
      </c>
      <c r="H517" s="83">
        <f t="shared" si="18"/>
        <v>6.9729273333333334E-3</v>
      </c>
      <c r="I517" s="82">
        <v>0.121</v>
      </c>
      <c r="J517" s="82">
        <v>2.9112674000000002E-2</v>
      </c>
      <c r="K517" s="83">
        <v>-0.22138983000000001</v>
      </c>
      <c r="L517" s="83">
        <v>-0.39665415999999998</v>
      </c>
      <c r="M517" s="83">
        <v>-0.27437215999999998</v>
      </c>
      <c r="N517" s="83">
        <f t="shared" si="19"/>
        <v>-0.29747204999999999</v>
      </c>
      <c r="O517" s="71" t="s">
        <v>1753</v>
      </c>
    </row>
    <row r="518" spans="1:15" s="57" customFormat="1" ht="12.75">
      <c r="A518" s="84" t="s">
        <v>2964</v>
      </c>
      <c r="B518" s="81"/>
      <c r="C518" s="82"/>
      <c r="D518" s="82"/>
      <c r="E518" s="83"/>
      <c r="F518" s="83"/>
      <c r="G518" s="83"/>
      <c r="H518" s="83"/>
      <c r="I518" s="82"/>
      <c r="J518" s="82"/>
      <c r="K518" s="83"/>
      <c r="L518" s="83"/>
      <c r="M518" s="83"/>
      <c r="N518" s="83"/>
      <c r="O518" s="71"/>
    </row>
    <row r="519" spans="1:15" s="57" customFormat="1" ht="12.75">
      <c r="A519" s="81" t="s">
        <v>1754</v>
      </c>
      <c r="B519" s="81" t="s">
        <v>1755</v>
      </c>
      <c r="C519" s="82"/>
      <c r="D519" s="82">
        <v>0.11577716</v>
      </c>
      <c r="E519" s="83">
        <v>-0.29558783999999999</v>
      </c>
      <c r="F519" s="83">
        <v>-1.5000815000000001</v>
      </c>
      <c r="G519" s="83">
        <v>-1.6545376000000001</v>
      </c>
      <c r="H519" s="83">
        <f t="shared" si="18"/>
        <v>-1.1500689800000001</v>
      </c>
      <c r="I519" s="82"/>
      <c r="J519" s="82">
        <v>9.2842419999999995E-2</v>
      </c>
      <c r="K519" s="83">
        <v>-0.70499330000000004</v>
      </c>
      <c r="L519" s="83">
        <v>-0.45025480000000001</v>
      </c>
      <c r="M519" s="83">
        <v>-1.3790574</v>
      </c>
      <c r="N519" s="83">
        <f t="shared" si="19"/>
        <v>-0.84476850000000014</v>
      </c>
      <c r="O519" s="71" t="s">
        <v>1211</v>
      </c>
    </row>
    <row r="520" spans="1:15" s="57" customFormat="1" ht="12.75">
      <c r="A520" s="81" t="s">
        <v>1756</v>
      </c>
      <c r="B520" s="81" t="s">
        <v>1757</v>
      </c>
      <c r="C520" s="82"/>
      <c r="D520" s="82">
        <v>0.27216378000000002</v>
      </c>
      <c r="E520" s="83">
        <v>-1.3306971000000001</v>
      </c>
      <c r="F520" s="83">
        <v>-0.35974854000000001</v>
      </c>
      <c r="G520" s="83">
        <v>-4.8389337999999997E-2</v>
      </c>
      <c r="H520" s="83">
        <f t="shared" si="18"/>
        <v>-0.57961165933333336</v>
      </c>
      <c r="I520" s="82">
        <v>0.35020000000000001</v>
      </c>
      <c r="J520" s="82">
        <v>0.26758110000000002</v>
      </c>
      <c r="K520" s="83">
        <v>9.8481609999999997E-2</v>
      </c>
      <c r="L520" s="83">
        <v>0.20494987000000001</v>
      </c>
      <c r="M520" s="83">
        <v>-1.439854E-2</v>
      </c>
      <c r="N520" s="83">
        <f t="shared" si="19"/>
        <v>9.634431333333332E-2</v>
      </c>
      <c r="O520" s="71" t="s">
        <v>1758</v>
      </c>
    </row>
    <row r="521" spans="1:15" s="57" customFormat="1" ht="12.75">
      <c r="A521" s="81" t="s">
        <v>1759</v>
      </c>
      <c r="B521" s="81" t="s">
        <v>1760</v>
      </c>
      <c r="C521" s="82"/>
      <c r="D521" s="82">
        <v>0.42885980000000001</v>
      </c>
      <c r="E521" s="83">
        <v>-1.1213248</v>
      </c>
      <c r="F521" s="83">
        <v>-0.62517009999999995</v>
      </c>
      <c r="G521" s="83">
        <v>0.41252475999999999</v>
      </c>
      <c r="H521" s="83">
        <f t="shared" si="18"/>
        <v>-0.4446567133333334</v>
      </c>
      <c r="I521" s="82"/>
      <c r="J521" s="82">
        <v>0.95347994999999997</v>
      </c>
      <c r="K521" s="83">
        <v>0.16412787000000001</v>
      </c>
      <c r="L521" s="83">
        <v>-0.23547853999999999</v>
      </c>
      <c r="M521" s="83">
        <v>4.7903045999999998E-2</v>
      </c>
      <c r="N521" s="83">
        <f t="shared" si="19"/>
        <v>-7.8158746666666598E-3</v>
      </c>
      <c r="O521" s="71" t="s">
        <v>1758</v>
      </c>
    </row>
    <row r="522" spans="1:15" s="57" customFormat="1" ht="12.75">
      <c r="A522" s="84" t="s">
        <v>2965</v>
      </c>
      <c r="B522" s="81"/>
      <c r="C522" s="82"/>
      <c r="D522" s="82"/>
      <c r="E522" s="83"/>
      <c r="F522" s="83"/>
      <c r="G522" s="83"/>
      <c r="H522" s="83"/>
      <c r="I522" s="82"/>
      <c r="J522" s="82"/>
      <c r="K522" s="83"/>
      <c r="L522" s="83"/>
      <c r="M522" s="83"/>
      <c r="N522" s="83"/>
      <c r="O522" s="71"/>
    </row>
    <row r="523" spans="1:15" s="57" customFormat="1" ht="12.75">
      <c r="A523" s="81" t="s">
        <v>1761</v>
      </c>
      <c r="B523" s="81" t="s">
        <v>1762</v>
      </c>
      <c r="C523" s="82">
        <v>5.93331E-2</v>
      </c>
      <c r="D523" s="82">
        <v>1.2433658E-2</v>
      </c>
      <c r="E523" s="83">
        <v>-0.30845442000000001</v>
      </c>
      <c r="F523" s="83">
        <v>-0.44811899999999999</v>
      </c>
      <c r="G523" s="83">
        <v>-0.3490182</v>
      </c>
      <c r="H523" s="83">
        <f t="shared" si="18"/>
        <v>-0.36853054000000002</v>
      </c>
      <c r="I523" s="82">
        <v>0.26950000000000002</v>
      </c>
      <c r="J523" s="82">
        <v>0.18472949</v>
      </c>
      <c r="K523" s="83">
        <v>-0.46223166999999998</v>
      </c>
      <c r="L523" s="83">
        <v>-0.55771349999999997</v>
      </c>
      <c r="M523" s="83">
        <v>-2.9296011E-3</v>
      </c>
      <c r="N523" s="83">
        <f t="shared" si="19"/>
        <v>-0.34095825703333332</v>
      </c>
      <c r="O523" s="71" t="s">
        <v>1763</v>
      </c>
    </row>
    <row r="524" spans="1:15" s="57" customFormat="1" ht="12.75">
      <c r="A524" s="81" t="s">
        <v>1764</v>
      </c>
      <c r="B524" s="81" t="s">
        <v>1765</v>
      </c>
      <c r="C524" s="82">
        <v>7.4887060000000005E-2</v>
      </c>
      <c r="D524" s="82">
        <v>2.4880360000000001E-2</v>
      </c>
      <c r="E524" s="83">
        <v>0.40988269999999999</v>
      </c>
      <c r="F524" s="83">
        <v>0.47870064000000001</v>
      </c>
      <c r="G524" s="83">
        <v>0.69114023000000002</v>
      </c>
      <c r="H524" s="83">
        <f t="shared" si="18"/>
        <v>0.52657452333333332</v>
      </c>
      <c r="I524" s="82">
        <v>7.22E-2</v>
      </c>
      <c r="J524" s="82">
        <v>6.1399999999999996E-4</v>
      </c>
      <c r="K524" s="83">
        <v>3.1977158000000001</v>
      </c>
      <c r="L524" s="83">
        <v>3.3857884</v>
      </c>
      <c r="M524" s="83">
        <v>3.4806572999999998</v>
      </c>
      <c r="N524" s="83">
        <v>3.3547205000000004</v>
      </c>
      <c r="O524" s="71" t="s">
        <v>1766</v>
      </c>
    </row>
    <row r="525" spans="1:15" s="57" customFormat="1" ht="12.75">
      <c r="A525" s="84" t="s">
        <v>2966</v>
      </c>
      <c r="B525" s="81"/>
      <c r="C525" s="82"/>
      <c r="D525" s="82"/>
      <c r="E525" s="83"/>
      <c r="F525" s="83"/>
      <c r="G525" s="83"/>
      <c r="H525" s="83"/>
      <c r="I525" s="82"/>
      <c r="J525" s="82"/>
      <c r="K525" s="83"/>
      <c r="L525" s="83"/>
      <c r="M525" s="83"/>
      <c r="N525" s="83"/>
      <c r="O525" s="71"/>
    </row>
    <row r="526" spans="1:15" s="57" customFormat="1" ht="12.75">
      <c r="A526" s="81" t="s">
        <v>1767</v>
      </c>
      <c r="B526" s="81" t="s">
        <v>1768</v>
      </c>
      <c r="C526" s="82">
        <v>3.1463354999999998E-2</v>
      </c>
      <c r="D526" s="82">
        <v>4.9400000000000001E-5</v>
      </c>
      <c r="E526" s="83">
        <v>-0.60700410000000005</v>
      </c>
      <c r="F526" s="83">
        <v>-0.60974114999999995</v>
      </c>
      <c r="G526" s="83">
        <v>-0.59585582999999998</v>
      </c>
      <c r="H526" s="83">
        <f t="shared" si="18"/>
        <v>-0.60420035999999999</v>
      </c>
      <c r="I526" s="82">
        <v>7.2900000000000006E-2</v>
      </c>
      <c r="J526" s="82">
        <v>7.6499999999999995E-4</v>
      </c>
      <c r="K526" s="83">
        <v>-0.91529185000000002</v>
      </c>
      <c r="L526" s="83">
        <v>-0.98024553000000003</v>
      </c>
      <c r="M526" s="83">
        <v>-1.0050209999999999</v>
      </c>
      <c r="N526" s="83">
        <f t="shared" si="19"/>
        <v>-0.96685279333333318</v>
      </c>
      <c r="O526" s="71" t="s">
        <v>1769</v>
      </c>
    </row>
    <row r="527" spans="1:15" s="57" customFormat="1" ht="12.75">
      <c r="A527" s="81" t="s">
        <v>1770</v>
      </c>
      <c r="B527" s="81" t="s">
        <v>1771</v>
      </c>
      <c r="C527" s="82">
        <v>0.10204624399999999</v>
      </c>
      <c r="D527" s="82">
        <v>4.7604463999999999E-2</v>
      </c>
      <c r="E527" s="83">
        <v>-0.89130496999999997</v>
      </c>
      <c r="F527" s="83">
        <v>-0.38424963000000001</v>
      </c>
      <c r="G527" s="83">
        <v>-0.81263339999999995</v>
      </c>
      <c r="H527" s="83">
        <f t="shared" si="18"/>
        <v>-0.69606266666666661</v>
      </c>
      <c r="I527" s="82">
        <v>0.1178</v>
      </c>
      <c r="J527" s="82">
        <v>2.4733822999999999E-2</v>
      </c>
      <c r="K527" s="83">
        <v>-1.4877844</v>
      </c>
      <c r="L527" s="83">
        <v>-0.92980759999999996</v>
      </c>
      <c r="M527" s="83">
        <v>-0.96361249999999998</v>
      </c>
      <c r="N527" s="83">
        <f t="shared" si="19"/>
        <v>-1.1270681666666666</v>
      </c>
      <c r="O527" s="71" t="s">
        <v>163</v>
      </c>
    </row>
    <row r="528" spans="1:15" s="57" customFormat="1" ht="12.75">
      <c r="A528" s="81" t="s">
        <v>1772</v>
      </c>
      <c r="B528" s="81" t="s">
        <v>1773</v>
      </c>
      <c r="C528" s="82">
        <v>4.0361210000000002E-2</v>
      </c>
      <c r="D528" s="82">
        <v>1.1714384E-3</v>
      </c>
      <c r="E528" s="83">
        <v>1.2051324999999999</v>
      </c>
      <c r="F528" s="83">
        <v>1.3330306999999999</v>
      </c>
      <c r="G528" s="83">
        <v>1.3425990000000001</v>
      </c>
      <c r="H528" s="83">
        <f t="shared" si="18"/>
        <v>1.2935873999999998</v>
      </c>
      <c r="I528" s="82">
        <v>8.5099999999999995E-2</v>
      </c>
      <c r="J528" s="82">
        <v>3.8819087000000001E-3</v>
      </c>
      <c r="K528" s="83">
        <v>1.0478144</v>
      </c>
      <c r="L528" s="83">
        <v>1.2488927999999999</v>
      </c>
      <c r="M528" s="83">
        <v>1.2893829999999999</v>
      </c>
      <c r="N528" s="83">
        <f t="shared" si="19"/>
        <v>1.1953634</v>
      </c>
      <c r="O528" s="71" t="s">
        <v>1769</v>
      </c>
    </row>
    <row r="529" spans="1:15" s="57" customFormat="1" ht="12.75">
      <c r="A529" s="84" t="s">
        <v>2993</v>
      </c>
      <c r="B529" s="81"/>
      <c r="C529" s="82"/>
      <c r="D529" s="82"/>
      <c r="E529" s="83"/>
      <c r="F529" s="83"/>
      <c r="G529" s="83"/>
      <c r="H529" s="83"/>
      <c r="I529" s="82"/>
      <c r="J529" s="82"/>
      <c r="K529" s="83"/>
      <c r="L529" s="83"/>
      <c r="M529" s="83"/>
      <c r="N529" s="83"/>
      <c r="O529" s="71"/>
    </row>
    <row r="530" spans="1:15" s="57" customFormat="1" ht="12.75">
      <c r="A530" s="81" t="s">
        <v>1774</v>
      </c>
      <c r="B530" s="81" t="s">
        <v>1775</v>
      </c>
      <c r="C530" s="82">
        <v>4.5776267000000002E-2</v>
      </c>
      <c r="D530" s="82">
        <v>3.4157626999999999E-3</v>
      </c>
      <c r="E530" s="83">
        <v>-0.25029463000000002</v>
      </c>
      <c r="F530" s="83">
        <v>-0.30589475999999999</v>
      </c>
      <c r="G530" s="83">
        <v>-0.27204226999999997</v>
      </c>
      <c r="H530" s="83">
        <f t="shared" si="18"/>
        <v>-0.27607721999999996</v>
      </c>
      <c r="I530" s="82">
        <v>0.23799999999999999</v>
      </c>
      <c r="J530" s="82">
        <v>0.15291246999999999</v>
      </c>
      <c r="K530" s="83">
        <v>-0.47421268</v>
      </c>
      <c r="L530" s="83">
        <v>-0.8730945</v>
      </c>
      <c r="M530" s="83">
        <v>-0.1212683</v>
      </c>
      <c r="N530" s="83">
        <f t="shared" si="19"/>
        <v>-0.48952516000000007</v>
      </c>
      <c r="O530" s="71" t="s">
        <v>1776</v>
      </c>
    </row>
    <row r="531" spans="1:15" s="57" customFormat="1" ht="12.75">
      <c r="A531" s="81" t="s">
        <v>1777</v>
      </c>
      <c r="B531" s="81" t="s">
        <v>1778</v>
      </c>
      <c r="C531" s="82"/>
      <c r="D531" s="82">
        <v>0.16257240000000001</v>
      </c>
      <c r="E531" s="83">
        <v>0.57143900000000003</v>
      </c>
      <c r="F531" s="83">
        <v>4.6097513E-2</v>
      </c>
      <c r="G531" s="83">
        <v>0.380471</v>
      </c>
      <c r="H531" s="83">
        <f t="shared" si="18"/>
        <v>0.33266917099999999</v>
      </c>
      <c r="I531" s="82"/>
      <c r="J531" s="82">
        <v>0.39505404</v>
      </c>
      <c r="K531" s="83">
        <v>1.6923483000000001E-3</v>
      </c>
      <c r="L531" s="83">
        <v>-1.9610836999999999E-2</v>
      </c>
      <c r="M531" s="83">
        <v>-0.36320249999999998</v>
      </c>
      <c r="N531" s="83">
        <f t="shared" si="19"/>
        <v>-0.12704032956666667</v>
      </c>
      <c r="O531" s="71" t="s">
        <v>1779</v>
      </c>
    </row>
    <row r="532" spans="1:15" s="57" customFormat="1" ht="12.75">
      <c r="A532" s="81" t="s">
        <v>1780</v>
      </c>
      <c r="B532" s="81" t="s">
        <v>1781</v>
      </c>
      <c r="C532" s="82">
        <v>3.6873540000000003E-2</v>
      </c>
      <c r="D532" s="82">
        <v>1.7699999999999999E-4</v>
      </c>
      <c r="E532" s="83">
        <v>-0.96280146</v>
      </c>
      <c r="F532" s="83">
        <v>-0.99755716000000005</v>
      </c>
      <c r="G532" s="83">
        <v>-0.95568894999999998</v>
      </c>
      <c r="H532" s="83">
        <f t="shared" si="18"/>
        <v>-0.97201585666666668</v>
      </c>
      <c r="I532" s="82">
        <v>0.12640000000000001</v>
      </c>
      <c r="J532" s="82">
        <v>3.4695573E-2</v>
      </c>
      <c r="K532" s="83">
        <v>-1.425025</v>
      </c>
      <c r="L532" s="83">
        <v>-1.5772219000000001</v>
      </c>
      <c r="M532" s="83">
        <v>-0.78816889999999995</v>
      </c>
      <c r="N532" s="83">
        <f t="shared" si="19"/>
        <v>-1.2634719333333335</v>
      </c>
      <c r="O532" s="71" t="s">
        <v>1776</v>
      </c>
    </row>
    <row r="533" spans="1:15" s="57" customFormat="1" ht="12.75">
      <c r="A533" s="81" t="s">
        <v>1782</v>
      </c>
      <c r="B533" s="81" t="s">
        <v>1783</v>
      </c>
      <c r="C533" s="82">
        <v>3.7862106999999999E-2</v>
      </c>
      <c r="D533" s="82">
        <v>5.1699999999999999E-4</v>
      </c>
      <c r="E533" s="83">
        <v>3.1641183000000002</v>
      </c>
      <c r="F533" s="83">
        <v>3.2579786999999998</v>
      </c>
      <c r="G533" s="83">
        <v>3.0124632999999998</v>
      </c>
      <c r="H533" s="83">
        <f t="shared" si="18"/>
        <v>3.1448534333333331</v>
      </c>
      <c r="I533" s="82">
        <v>0.1181</v>
      </c>
      <c r="J533" s="82">
        <v>2.5373764E-2</v>
      </c>
      <c r="K533" s="83">
        <v>2.8577490000000001</v>
      </c>
      <c r="L533" s="83">
        <v>2.1230657000000002</v>
      </c>
      <c r="M533" s="83">
        <v>3.7591717</v>
      </c>
      <c r="N533" s="83">
        <f t="shared" si="19"/>
        <v>2.9133287999999999</v>
      </c>
      <c r="O533" s="71" t="s">
        <v>1784</v>
      </c>
    </row>
    <row r="534" spans="1:15" s="57" customFormat="1" ht="12.75">
      <c r="A534" s="81" t="s">
        <v>1785</v>
      </c>
      <c r="B534" s="81" t="s">
        <v>1786</v>
      </c>
      <c r="C534" s="82"/>
      <c r="D534" s="82">
        <v>0.56641763000000001</v>
      </c>
      <c r="E534" s="83">
        <v>-0.70528053999999996</v>
      </c>
      <c r="F534" s="83">
        <v>-0.37702984</v>
      </c>
      <c r="G534" s="83">
        <v>0.40805826000000001</v>
      </c>
      <c r="H534" s="83">
        <f t="shared" si="18"/>
        <v>-0.22475070666666666</v>
      </c>
      <c r="I534" s="82"/>
      <c r="J534" s="82">
        <v>0.22932664</v>
      </c>
      <c r="K534" s="83">
        <v>2.2305283999999999</v>
      </c>
      <c r="L534" s="83">
        <v>0.88985300000000001</v>
      </c>
      <c r="M534" s="83">
        <v>8.7339490000000006E-2</v>
      </c>
      <c r="N534" s="83">
        <f t="shared" si="19"/>
        <v>1.0692402966666668</v>
      </c>
      <c r="O534" s="71" t="s">
        <v>163</v>
      </c>
    </row>
    <row r="535" spans="1:15" s="57" customFormat="1" ht="12.75">
      <c r="A535" s="81" t="s">
        <v>1787</v>
      </c>
      <c r="B535" s="81" t="s">
        <v>1788</v>
      </c>
      <c r="C535" s="82">
        <v>8.4268720000000005E-2</v>
      </c>
      <c r="D535" s="82">
        <v>3.2877522999999999E-2</v>
      </c>
      <c r="E535" s="83">
        <v>-0.80354970000000003</v>
      </c>
      <c r="F535" s="83">
        <v>-0.59143259999999998</v>
      </c>
      <c r="G535" s="83">
        <v>-1.1294382999999999</v>
      </c>
      <c r="H535" s="83">
        <f t="shared" si="18"/>
        <v>-0.8414735333333333</v>
      </c>
      <c r="I535" s="82">
        <v>0.19600000000000001</v>
      </c>
      <c r="J535" s="82">
        <v>0.11023703999999999</v>
      </c>
      <c r="K535" s="83">
        <v>-2.1949291</v>
      </c>
      <c r="L535" s="83">
        <v>-0.79678059999999995</v>
      </c>
      <c r="M535" s="83">
        <v>-0.82480710000000002</v>
      </c>
      <c r="N535" s="83">
        <f t="shared" si="19"/>
        <v>-1.2721722666666666</v>
      </c>
      <c r="O535" s="71" t="s">
        <v>163</v>
      </c>
    </row>
    <row r="536" spans="1:15" s="57" customFormat="1" ht="12.75">
      <c r="A536" s="81" t="s">
        <v>1789</v>
      </c>
      <c r="B536" s="81" t="s">
        <v>1790</v>
      </c>
      <c r="C536" s="82">
        <v>4.4331849999999999E-2</v>
      </c>
      <c r="D536" s="82">
        <v>2.7871106E-3</v>
      </c>
      <c r="E536" s="83">
        <v>-0.44357675000000002</v>
      </c>
      <c r="F536" s="83">
        <v>-0.53313153999999996</v>
      </c>
      <c r="G536" s="83">
        <v>-0.48942946999999998</v>
      </c>
      <c r="H536" s="83">
        <f t="shared" si="18"/>
        <v>-0.48871258666666662</v>
      </c>
      <c r="I536" s="82">
        <v>0.13070000000000001</v>
      </c>
      <c r="J536" s="82">
        <v>3.9478230000000003E-2</v>
      </c>
      <c r="K536" s="83">
        <v>-1.1934355000000001</v>
      </c>
      <c r="L536" s="83">
        <v>-0.86065095999999996</v>
      </c>
      <c r="M536" s="83">
        <v>-0.57275580000000004</v>
      </c>
      <c r="N536" s="83">
        <f t="shared" si="19"/>
        <v>-0.87561408666666674</v>
      </c>
      <c r="O536" s="71" t="s">
        <v>1791</v>
      </c>
    </row>
    <row r="537" spans="1:15" s="78" customFormat="1" ht="12.75">
      <c r="A537" s="84" t="s">
        <v>2967</v>
      </c>
      <c r="B537" s="84"/>
      <c r="C537" s="89"/>
      <c r="D537" s="89"/>
      <c r="E537" s="90"/>
      <c r="F537" s="90"/>
      <c r="G537" s="90"/>
      <c r="H537" s="90"/>
      <c r="I537" s="89"/>
      <c r="J537" s="89"/>
      <c r="K537" s="90"/>
      <c r="L537" s="90"/>
      <c r="M537" s="90"/>
      <c r="N537" s="90"/>
      <c r="O537" s="91"/>
    </row>
    <row r="538" spans="1:15" s="57" customFormat="1" ht="12.75">
      <c r="A538" s="81" t="s">
        <v>1792</v>
      </c>
      <c r="B538" s="81" t="s">
        <v>1793</v>
      </c>
      <c r="C538" s="82">
        <v>8.5362099999999996E-2</v>
      </c>
      <c r="D538" s="82">
        <v>3.3761292999999998E-2</v>
      </c>
      <c r="E538" s="83">
        <v>-0.32122418000000003</v>
      </c>
      <c r="F538" s="83">
        <v>-0.52274739999999997</v>
      </c>
      <c r="G538" s="83">
        <v>-0.29639335999999999</v>
      </c>
      <c r="H538" s="83">
        <f t="shared" si="18"/>
        <v>-0.38012164666666665</v>
      </c>
      <c r="I538" s="82">
        <v>0.21240000000000001</v>
      </c>
      <c r="J538" s="82">
        <v>0.12714891</v>
      </c>
      <c r="K538" s="83">
        <v>-0.31184202</v>
      </c>
      <c r="L538" s="83">
        <v>-5.7266264999999997E-2</v>
      </c>
      <c r="M538" s="83">
        <v>-0.38553422999999998</v>
      </c>
      <c r="N538" s="83">
        <f t="shared" si="19"/>
        <v>-0.251547505</v>
      </c>
      <c r="O538" s="71" t="s">
        <v>1794</v>
      </c>
    </row>
    <row r="539" spans="1:15" s="57" customFormat="1" ht="12.75">
      <c r="A539" s="81" t="s">
        <v>1795</v>
      </c>
      <c r="B539" s="81" t="s">
        <v>1796</v>
      </c>
      <c r="C539" s="82"/>
      <c r="D539" s="82">
        <v>0.54516023000000002</v>
      </c>
      <c r="E539" s="83">
        <v>-0.66697759999999995</v>
      </c>
      <c r="F539" s="83">
        <v>-0.41298822000000002</v>
      </c>
      <c r="G539" s="83">
        <v>0.38984015999999999</v>
      </c>
      <c r="H539" s="83">
        <f t="shared" si="18"/>
        <v>-0.23004188666666667</v>
      </c>
      <c r="I539" s="82"/>
      <c r="J539" s="82">
        <v>0.67452679999999998</v>
      </c>
      <c r="K539" s="83">
        <v>-0.33559275</v>
      </c>
      <c r="L539" s="83">
        <v>0.40412120000000001</v>
      </c>
      <c r="M539" s="83">
        <v>0.26252144999999999</v>
      </c>
      <c r="N539" s="83">
        <f t="shared" si="19"/>
        <v>0.11034996666666667</v>
      </c>
      <c r="O539" s="71" t="s">
        <v>126</v>
      </c>
    </row>
    <row r="540" spans="1:15" s="57" customFormat="1" ht="12.75">
      <c r="A540" s="81" t="s">
        <v>1797</v>
      </c>
      <c r="B540" s="81" t="s">
        <v>1798</v>
      </c>
      <c r="C540" s="82">
        <v>5.6157055999999997E-2</v>
      </c>
      <c r="D540" s="82">
        <v>1.0204454E-2</v>
      </c>
      <c r="E540" s="83">
        <v>-0.17038835999999999</v>
      </c>
      <c r="F540" s="83">
        <v>-0.21273130000000001</v>
      </c>
      <c r="G540" s="83">
        <v>-0.24379065999999999</v>
      </c>
      <c r="H540" s="83">
        <f t="shared" si="18"/>
        <v>-0.20897010666666663</v>
      </c>
      <c r="I540" s="82">
        <v>0.19389999999999999</v>
      </c>
      <c r="J540" s="82">
        <v>0.10815632</v>
      </c>
      <c r="K540" s="83">
        <v>-0.33607949999999998</v>
      </c>
      <c r="L540" s="83">
        <v>-0.39125925</v>
      </c>
      <c r="M540" s="83">
        <v>-7.860077E-2</v>
      </c>
      <c r="N540" s="83">
        <f t="shared" si="19"/>
        <v>-0.26864650666666662</v>
      </c>
      <c r="O540" s="71" t="s">
        <v>1799</v>
      </c>
    </row>
    <row r="541" spans="1:15" s="57" customFormat="1" ht="12.75">
      <c r="A541" s="81" t="s">
        <v>1800</v>
      </c>
      <c r="B541" s="81" t="s">
        <v>1801</v>
      </c>
      <c r="C541" s="82">
        <v>8.1765500000000005E-2</v>
      </c>
      <c r="D541" s="82">
        <v>3.0749097E-2</v>
      </c>
      <c r="E541" s="83">
        <v>-0.45688342999999998</v>
      </c>
      <c r="F541" s="83">
        <v>-0.85711000000000004</v>
      </c>
      <c r="G541" s="83">
        <v>-0.62496280000000004</v>
      </c>
      <c r="H541" s="83">
        <f t="shared" si="18"/>
        <v>-0.64631874333333339</v>
      </c>
      <c r="I541" s="82">
        <v>0.95909999999999995</v>
      </c>
      <c r="J541" s="82">
        <v>0.94873726000000003</v>
      </c>
      <c r="K541" s="83">
        <v>-0.14902488999999999</v>
      </c>
      <c r="L541" s="83">
        <v>0.1426878</v>
      </c>
      <c r="M541" s="83">
        <v>2.4787975E-2</v>
      </c>
      <c r="N541" s="83">
        <f t="shared" si="19"/>
        <v>6.1502950000000035E-3</v>
      </c>
      <c r="O541" s="71" t="s">
        <v>1802</v>
      </c>
    </row>
    <row r="542" spans="1:15" s="57" customFormat="1" ht="12.75">
      <c r="A542" s="81" t="s">
        <v>1803</v>
      </c>
      <c r="B542" s="81" t="s">
        <v>1804</v>
      </c>
      <c r="C542" s="82">
        <v>0.45286842999999999</v>
      </c>
      <c r="D542" s="82">
        <v>0.38780320000000001</v>
      </c>
      <c r="E542" s="83">
        <v>0.18849179999999999</v>
      </c>
      <c r="F542" s="83">
        <v>0.12406354999999999</v>
      </c>
      <c r="G542" s="83">
        <v>-6.3877100000000006E-2</v>
      </c>
      <c r="H542" s="83">
        <f t="shared" si="18"/>
        <v>8.2892750000000001E-2</v>
      </c>
      <c r="I542" s="82">
        <v>0.16850000000000001</v>
      </c>
      <c r="J542" s="82">
        <v>8.1795809999999997E-2</v>
      </c>
      <c r="K542" s="83">
        <v>0.33579730000000002</v>
      </c>
      <c r="L542" s="83">
        <v>0.14651196999999999</v>
      </c>
      <c r="M542" s="83">
        <v>0.14339162</v>
      </c>
      <c r="N542" s="83">
        <f t="shared" si="19"/>
        <v>0.20856696333333336</v>
      </c>
      <c r="O542" s="71" t="s">
        <v>1805</v>
      </c>
    </row>
    <row r="543" spans="1:15" s="57" customFormat="1" ht="12.75">
      <c r="A543" s="81" t="s">
        <v>1806</v>
      </c>
      <c r="B543" s="81" t="s">
        <v>1807</v>
      </c>
      <c r="C543" s="82">
        <v>0.25444597000000002</v>
      </c>
      <c r="D543" s="82">
        <v>0.19017595000000001</v>
      </c>
      <c r="E543" s="83">
        <v>-0.18096066</v>
      </c>
      <c r="F543" s="83">
        <v>-0.29377550000000002</v>
      </c>
      <c r="G543" s="83">
        <v>-9.4128089999999994E-3</v>
      </c>
      <c r="H543" s="83">
        <f t="shared" si="18"/>
        <v>-0.16138298966666667</v>
      </c>
      <c r="I543" s="82">
        <v>0.8135</v>
      </c>
      <c r="J543" s="82">
        <v>0.77227809999999997</v>
      </c>
      <c r="K543" s="83">
        <v>-8.1439979999999995E-2</v>
      </c>
      <c r="L543" s="83">
        <v>-0.53691184999999997</v>
      </c>
      <c r="M543" s="83">
        <v>0.36112198000000001</v>
      </c>
      <c r="N543" s="83">
        <f t="shared" si="19"/>
        <v>-8.5743283333333309E-2</v>
      </c>
      <c r="O543" s="71" t="s">
        <v>1802</v>
      </c>
    </row>
    <row r="544" spans="1:15" s="57" customFormat="1" ht="12.75">
      <c r="A544" s="81" t="s">
        <v>1808</v>
      </c>
      <c r="B544" s="81" t="s">
        <v>1809</v>
      </c>
      <c r="C544" s="82">
        <v>0.20884584</v>
      </c>
      <c r="D544" s="82">
        <v>0.14640971999999999</v>
      </c>
      <c r="E544" s="83">
        <v>-0.41062978</v>
      </c>
      <c r="F544" s="83">
        <v>-0.620811</v>
      </c>
      <c r="G544" s="83">
        <v>-7.4520080000000002E-2</v>
      </c>
      <c r="H544" s="83">
        <f t="shared" si="18"/>
        <v>-0.36865362000000007</v>
      </c>
      <c r="I544" s="82">
        <v>0.15179999999999999</v>
      </c>
      <c r="J544" s="82">
        <v>6.3928260000000001E-2</v>
      </c>
      <c r="K544" s="83">
        <v>-0.80070883000000004</v>
      </c>
      <c r="L544" s="83">
        <v>-1.3423299</v>
      </c>
      <c r="M544" s="83">
        <v>-0.53592680000000004</v>
      </c>
      <c r="N544" s="83">
        <f t="shared" si="19"/>
        <v>-0.8929885099999999</v>
      </c>
      <c r="O544" s="71" t="s">
        <v>1810</v>
      </c>
    </row>
    <row r="545" spans="1:15" s="57" customFormat="1" ht="12.75">
      <c r="A545" s="81" t="s">
        <v>1811</v>
      </c>
      <c r="B545" s="81" t="s">
        <v>1812</v>
      </c>
      <c r="C545" s="82">
        <v>0.19835262000000001</v>
      </c>
      <c r="D545" s="82">
        <v>0.13645624000000001</v>
      </c>
      <c r="E545" s="83">
        <v>-0.16551399</v>
      </c>
      <c r="F545" s="83">
        <v>-0.27537434999999999</v>
      </c>
      <c r="G545" s="83">
        <v>-4.4185698000000002E-2</v>
      </c>
      <c r="H545" s="83">
        <f t="shared" si="18"/>
        <v>-0.16169134599999999</v>
      </c>
      <c r="I545" s="82">
        <v>8.5400000000000004E-2</v>
      </c>
      <c r="J545" s="82">
        <v>4.0298440000000003E-3</v>
      </c>
      <c r="K545" s="83">
        <v>-0.52019680000000001</v>
      </c>
      <c r="L545" s="83">
        <v>-0.59947189999999995</v>
      </c>
      <c r="M545" s="83">
        <v>-0.48422809999999999</v>
      </c>
      <c r="N545" s="83">
        <f t="shared" si="19"/>
        <v>-0.53463226666666663</v>
      </c>
      <c r="O545" s="71" t="s">
        <v>1802</v>
      </c>
    </row>
    <row r="546" spans="1:15" s="57" customFormat="1" ht="12.75">
      <c r="A546" s="81" t="s">
        <v>1813</v>
      </c>
      <c r="B546" s="81" t="s">
        <v>1814</v>
      </c>
      <c r="C546" s="82">
        <v>5.5363339999999997E-2</v>
      </c>
      <c r="D546" s="82">
        <v>9.6031410000000008E-3</v>
      </c>
      <c r="E546" s="83">
        <v>-1.4215564999999999</v>
      </c>
      <c r="F546" s="83">
        <v>-1.0052061000000001</v>
      </c>
      <c r="G546" s="83">
        <v>-1.2300215000000001</v>
      </c>
      <c r="H546" s="83">
        <f t="shared" si="18"/>
        <v>-1.2189280333333334</v>
      </c>
      <c r="I546" s="82">
        <v>0.15140000000000001</v>
      </c>
      <c r="J546" s="82">
        <v>6.343509E-2</v>
      </c>
      <c r="K546" s="83">
        <v>-0.38298900000000002</v>
      </c>
      <c r="L546" s="83">
        <v>-0.64318549999999997</v>
      </c>
      <c r="M546" s="83">
        <v>-0.99944973000000004</v>
      </c>
      <c r="N546" s="83">
        <f t="shared" si="19"/>
        <v>-0.67520807666666671</v>
      </c>
      <c r="O546" s="71" t="s">
        <v>1815</v>
      </c>
    </row>
    <row r="547" spans="1:15" s="57" customFormat="1" ht="12.75">
      <c r="A547" s="84" t="s">
        <v>2994</v>
      </c>
      <c r="B547" s="81"/>
      <c r="C547" s="82"/>
      <c r="D547" s="82"/>
      <c r="E547" s="83"/>
      <c r="F547" s="83"/>
      <c r="G547" s="83"/>
      <c r="H547" s="83"/>
      <c r="I547" s="82"/>
      <c r="J547" s="82"/>
      <c r="K547" s="83"/>
      <c r="L547" s="83"/>
      <c r="M547" s="83"/>
      <c r="N547" s="83"/>
      <c r="O547" s="71"/>
    </row>
    <row r="548" spans="1:15" s="57" customFormat="1" ht="12.75">
      <c r="A548" s="81" t="s">
        <v>1816</v>
      </c>
      <c r="B548" s="81" t="s">
        <v>1817</v>
      </c>
      <c r="C548" s="82">
        <v>0.24670259999999999</v>
      </c>
      <c r="D548" s="82">
        <v>0.18254396000000001</v>
      </c>
      <c r="E548" s="83">
        <v>-0.11631494000000001</v>
      </c>
      <c r="F548" s="83">
        <v>-0.58823639999999999</v>
      </c>
      <c r="G548" s="83">
        <v>-1.2193320999999999</v>
      </c>
      <c r="H548" s="83">
        <f t="shared" si="18"/>
        <v>-0.64129448</v>
      </c>
      <c r="I548" s="82">
        <v>0.14599999999999999</v>
      </c>
      <c r="J548" s="82">
        <v>5.6651822999999997E-2</v>
      </c>
      <c r="K548" s="83">
        <v>-1.7046703000000001</v>
      </c>
      <c r="L548" s="83">
        <v>-1.7671490999999999</v>
      </c>
      <c r="M548" s="83">
        <v>-0.69979464999999996</v>
      </c>
      <c r="N548" s="83">
        <f t="shared" si="19"/>
        <v>-1.3905380166666668</v>
      </c>
      <c r="O548" s="71" t="s">
        <v>1818</v>
      </c>
    </row>
    <row r="549" spans="1:15" s="57" customFormat="1" ht="12.75">
      <c r="A549" s="81" t="s">
        <v>1819</v>
      </c>
      <c r="B549" s="81" t="s">
        <v>1820</v>
      </c>
      <c r="C549" s="82">
        <v>0.11894457999999999</v>
      </c>
      <c r="D549" s="82">
        <v>6.2596745999999995E-2</v>
      </c>
      <c r="E549" s="83">
        <v>-0.37117382999999998</v>
      </c>
      <c r="F549" s="83">
        <v>-0.13349153</v>
      </c>
      <c r="G549" s="83">
        <v>-0.29781344999999998</v>
      </c>
      <c r="H549" s="83">
        <f t="shared" si="18"/>
        <v>-0.26749293666666668</v>
      </c>
      <c r="I549" s="82">
        <v>0.24030000000000001</v>
      </c>
      <c r="J549" s="82">
        <v>0.15515651999999999</v>
      </c>
      <c r="K549" s="83">
        <v>-0.25267034999999999</v>
      </c>
      <c r="L549" s="83">
        <v>-2.687548E-2</v>
      </c>
      <c r="M549" s="83">
        <v>-0.15931801000000001</v>
      </c>
      <c r="N549" s="83">
        <f t="shared" si="19"/>
        <v>-0.14628794666666667</v>
      </c>
      <c r="O549" s="71" t="s">
        <v>1821</v>
      </c>
    </row>
    <row r="550" spans="1:15" s="57" customFormat="1" ht="12.75">
      <c r="A550" s="81" t="s">
        <v>1822</v>
      </c>
      <c r="B550" s="81" t="s">
        <v>1823</v>
      </c>
      <c r="C550" s="82">
        <v>0.118187815</v>
      </c>
      <c r="D550" s="82">
        <v>6.1993090000000001E-2</v>
      </c>
      <c r="E550" s="83">
        <v>-0.11621576</v>
      </c>
      <c r="F550" s="83">
        <v>-0.22022523999999999</v>
      </c>
      <c r="G550" s="83">
        <v>-0.31160539999999998</v>
      </c>
      <c r="H550" s="83">
        <f t="shared" si="18"/>
        <v>-0.21601546666666663</v>
      </c>
      <c r="I550" s="82">
        <v>0.1129</v>
      </c>
      <c r="J550" s="82">
        <v>2.0972564999999999E-2</v>
      </c>
      <c r="K550" s="83">
        <v>-0.82664495999999998</v>
      </c>
      <c r="L550" s="83">
        <v>-1.3048333999999999</v>
      </c>
      <c r="M550" s="83">
        <v>-0.89998995999999998</v>
      </c>
      <c r="N550" s="83">
        <f t="shared" si="19"/>
        <v>-1.01048944</v>
      </c>
      <c r="O550" s="71" t="s">
        <v>1824</v>
      </c>
    </row>
    <row r="551" spans="1:15" s="57" customFormat="1" ht="12.75">
      <c r="A551" s="81" t="s">
        <v>1825</v>
      </c>
      <c r="B551" s="81" t="s">
        <v>1826</v>
      </c>
      <c r="C551" s="82">
        <v>5.2228700000000003E-2</v>
      </c>
      <c r="D551" s="82">
        <v>7.4948756999999996E-3</v>
      </c>
      <c r="E551" s="83">
        <v>0.67172235000000002</v>
      </c>
      <c r="F551" s="83">
        <v>0.90984149999999997</v>
      </c>
      <c r="G551" s="83">
        <v>0.78735739999999999</v>
      </c>
      <c r="H551" s="83">
        <f t="shared" si="18"/>
        <v>0.78964041666666673</v>
      </c>
      <c r="I551" s="82">
        <v>0.35630000000000001</v>
      </c>
      <c r="J551" s="82">
        <v>0.27364179999999999</v>
      </c>
      <c r="K551" s="83">
        <v>-0.42198565999999998</v>
      </c>
      <c r="L551" s="83">
        <v>-1.5867519999999999</v>
      </c>
      <c r="M551" s="83">
        <v>-5.8224577E-2</v>
      </c>
      <c r="N551" s="83">
        <f t="shared" si="19"/>
        <v>-0.68898741233333327</v>
      </c>
      <c r="O551" s="71" t="s">
        <v>1827</v>
      </c>
    </row>
    <row r="552" spans="1:15" s="57" customFormat="1" ht="12.75">
      <c r="A552" s="81" t="s">
        <v>1828</v>
      </c>
      <c r="B552" s="81" t="s">
        <v>1829</v>
      </c>
      <c r="C552" s="82">
        <v>5.2853382999999997E-2</v>
      </c>
      <c r="D552" s="82">
        <v>7.9366890000000002E-3</v>
      </c>
      <c r="E552" s="83">
        <v>0.46784207</v>
      </c>
      <c r="F552" s="83">
        <v>0.59339374</v>
      </c>
      <c r="G552" s="83">
        <v>0.44987872000000001</v>
      </c>
      <c r="H552" s="83">
        <f t="shared" si="18"/>
        <v>0.50370484333333332</v>
      </c>
      <c r="I552" s="82">
        <v>0.65059999999999996</v>
      </c>
      <c r="J552" s="82">
        <v>0.58510079999999998</v>
      </c>
      <c r="K552" s="83">
        <v>0.49416157999999999</v>
      </c>
      <c r="L552" s="83">
        <v>-0.40732386999999998</v>
      </c>
      <c r="M552" s="83">
        <v>-0.85382829999999998</v>
      </c>
      <c r="N552" s="83">
        <f t="shared" si="19"/>
        <v>-0.25566353000000003</v>
      </c>
      <c r="O552" s="71" t="s">
        <v>1830</v>
      </c>
    </row>
    <row r="553" spans="1:15" s="57" customFormat="1" ht="12.75">
      <c r="A553" s="81" t="s">
        <v>1831</v>
      </c>
      <c r="B553" s="81" t="s">
        <v>1832</v>
      </c>
      <c r="C553" s="82"/>
      <c r="D553" s="82">
        <v>0.55644649999999996</v>
      </c>
      <c r="E553" s="83">
        <v>-0.65462100000000001</v>
      </c>
      <c r="F553" s="83">
        <v>-0.39423385</v>
      </c>
      <c r="G553" s="83">
        <v>0.38980857000000002</v>
      </c>
      <c r="H553" s="83">
        <f t="shared" si="18"/>
        <v>-0.21968209333333336</v>
      </c>
      <c r="I553" s="82"/>
      <c r="J553" s="82">
        <v>6.410827E-3</v>
      </c>
      <c r="K553" s="83">
        <v>3.2727835000000001</v>
      </c>
      <c r="L553" s="83">
        <v>3.2246969999999999</v>
      </c>
      <c r="M553" s="83">
        <v>2.5241044000000001</v>
      </c>
      <c r="N553" s="83">
        <f t="shared" si="19"/>
        <v>3.0071949666666669</v>
      </c>
      <c r="O553" s="71" t="s">
        <v>1833</v>
      </c>
    </row>
    <row r="554" spans="1:15" s="57" customFormat="1" ht="12.75">
      <c r="A554" s="81" t="s">
        <v>1834</v>
      </c>
      <c r="B554" s="81" t="s">
        <v>1835</v>
      </c>
      <c r="C554" s="82">
        <v>0.37669069999999999</v>
      </c>
      <c r="D554" s="82">
        <v>0.31119633000000002</v>
      </c>
      <c r="E554" s="83">
        <v>7.8238459999999996E-2</v>
      </c>
      <c r="F554" s="83">
        <v>0.31693264999999998</v>
      </c>
      <c r="G554" s="83">
        <v>-5.6476853999999996E-3</v>
      </c>
      <c r="H554" s="83">
        <f t="shared" si="18"/>
        <v>0.12984114153333334</v>
      </c>
      <c r="I554" s="82">
        <v>0.83120000000000005</v>
      </c>
      <c r="J554" s="82">
        <v>0.79310460000000005</v>
      </c>
      <c r="K554" s="83">
        <v>-2.0287507999999999E-2</v>
      </c>
      <c r="L554" s="83">
        <v>3.5959244000000001E-2</v>
      </c>
      <c r="M554" s="83">
        <v>-3.5088606000000001E-2</v>
      </c>
      <c r="N554" s="83">
        <f t="shared" si="19"/>
        <v>-6.4722899999999995E-3</v>
      </c>
      <c r="O554" s="71" t="s">
        <v>1836</v>
      </c>
    </row>
    <row r="555" spans="1:15" s="57" customFormat="1" ht="12.75">
      <c r="A555" s="81" t="s">
        <v>1837</v>
      </c>
      <c r="B555" s="81" t="s">
        <v>1838</v>
      </c>
      <c r="C555" s="82">
        <v>3.7435400000000001E-2</v>
      </c>
      <c r="D555" s="82">
        <v>3.7800000000000003E-4</v>
      </c>
      <c r="E555" s="83">
        <v>1.4431681999999999</v>
      </c>
      <c r="F555" s="83">
        <v>1.3558526</v>
      </c>
      <c r="G555" s="83">
        <v>1.4319077</v>
      </c>
      <c r="H555" s="83">
        <f t="shared" si="18"/>
        <v>1.4103095000000001</v>
      </c>
      <c r="I555" s="82">
        <v>0.15459999999999999</v>
      </c>
      <c r="J555" s="82">
        <v>6.6902080000000003E-2</v>
      </c>
      <c r="K555" s="83">
        <v>1.1939508000000001</v>
      </c>
      <c r="L555" s="83">
        <v>0.44030180000000002</v>
      </c>
      <c r="M555" s="83">
        <v>0.76758099999999996</v>
      </c>
      <c r="N555" s="83">
        <f t="shared" si="19"/>
        <v>0.80061120000000008</v>
      </c>
      <c r="O555" s="71" t="s">
        <v>1839</v>
      </c>
    </row>
    <row r="556" spans="1:15" s="57" customFormat="1" ht="12.75">
      <c r="A556" s="81" t="s">
        <v>1840</v>
      </c>
      <c r="B556" s="81" t="s">
        <v>1841</v>
      </c>
      <c r="C556" s="82">
        <v>9.002396E-2</v>
      </c>
      <c r="D556" s="82">
        <v>3.7494953999999997E-2</v>
      </c>
      <c r="E556" s="83">
        <v>-0.26781361999999997</v>
      </c>
      <c r="F556" s="83">
        <v>-0.13177200999999999</v>
      </c>
      <c r="G556" s="83">
        <v>-0.19268221999999999</v>
      </c>
      <c r="H556" s="83">
        <f t="shared" si="18"/>
        <v>-0.19742261666666663</v>
      </c>
      <c r="I556" s="82">
        <v>0.15939999999999999</v>
      </c>
      <c r="J556" s="82">
        <v>7.2309780000000004E-2</v>
      </c>
      <c r="K556" s="83">
        <v>-0.42384147999999999</v>
      </c>
      <c r="L556" s="83">
        <v>-0.83890425999999996</v>
      </c>
      <c r="M556" s="83">
        <v>-0.34726997999999998</v>
      </c>
      <c r="N556" s="83">
        <f t="shared" si="19"/>
        <v>-0.53667190666666664</v>
      </c>
      <c r="O556" s="71" t="s">
        <v>1821</v>
      </c>
    </row>
    <row r="557" spans="1:15" s="57" customFormat="1" ht="12.75">
      <c r="A557" s="81" t="s">
        <v>1842</v>
      </c>
      <c r="B557" s="81" t="s">
        <v>1843</v>
      </c>
      <c r="C557" s="82"/>
      <c r="D557" s="82">
        <v>0.46935729999999998</v>
      </c>
      <c r="E557" s="83">
        <v>0.49806020000000001</v>
      </c>
      <c r="F557" s="83">
        <v>0.41552684000000001</v>
      </c>
      <c r="G557" s="83">
        <v>-0.26840313999999998</v>
      </c>
      <c r="H557" s="83">
        <f t="shared" si="18"/>
        <v>0.21506130000000001</v>
      </c>
      <c r="I557" s="82"/>
      <c r="J557" s="82">
        <v>6.2752366000000004E-2</v>
      </c>
      <c r="K557" s="83">
        <v>-0.23625283</v>
      </c>
      <c r="L557" s="83">
        <v>-0.12152048</v>
      </c>
      <c r="M557" s="83">
        <v>-0.10744856999999999</v>
      </c>
      <c r="N557" s="83">
        <f t="shared" si="19"/>
        <v>-0.15507395999999998</v>
      </c>
      <c r="O557" s="71" t="s">
        <v>1844</v>
      </c>
    </row>
    <row r="558" spans="1:15" s="57" customFormat="1" ht="12.75">
      <c r="A558" s="81" t="s">
        <v>1845</v>
      </c>
      <c r="B558" s="81"/>
      <c r="C558" s="82"/>
      <c r="D558" s="82"/>
      <c r="E558" s="83"/>
      <c r="F558" s="83"/>
      <c r="G558" s="83"/>
      <c r="H558" s="83"/>
      <c r="I558" s="82"/>
      <c r="J558" s="82"/>
      <c r="K558" s="83"/>
      <c r="L558" s="83"/>
      <c r="M558" s="83"/>
      <c r="N558" s="83"/>
      <c r="O558" s="71"/>
    </row>
    <row r="559" spans="1:15" s="57" customFormat="1" ht="12.75">
      <c r="A559" s="81" t="s">
        <v>1846</v>
      </c>
      <c r="B559" s="81" t="s">
        <v>1847</v>
      </c>
      <c r="C559" s="82">
        <v>0.1771945</v>
      </c>
      <c r="D559" s="82">
        <v>0.11623374</v>
      </c>
      <c r="E559" s="83">
        <v>0.17165662000000001</v>
      </c>
      <c r="F559" s="83">
        <v>0.60869890000000004</v>
      </c>
      <c r="G559" s="83">
        <v>0.27576630000000002</v>
      </c>
      <c r="H559" s="83">
        <f t="shared" si="18"/>
        <v>0.35204060666666664</v>
      </c>
      <c r="I559" s="82">
        <v>0.1241</v>
      </c>
      <c r="J559" s="82">
        <v>3.2446045E-2</v>
      </c>
      <c r="K559" s="83">
        <v>-1.9564646000000001</v>
      </c>
      <c r="L559" s="83">
        <v>-2.0312958000000001</v>
      </c>
      <c r="M559" s="83">
        <v>-1.0634231999999999</v>
      </c>
      <c r="N559" s="83">
        <f t="shared" si="19"/>
        <v>-1.6837278666666666</v>
      </c>
      <c r="O559" s="71" t="s">
        <v>1848</v>
      </c>
    </row>
    <row r="560" spans="1:15" s="57" customFormat="1" ht="12.75">
      <c r="A560" s="81" t="s">
        <v>1849</v>
      </c>
      <c r="B560" s="81" t="s">
        <v>1850</v>
      </c>
      <c r="C560" s="82">
        <v>8.5839084999999996E-2</v>
      </c>
      <c r="D560" s="82">
        <v>3.4088793999999999E-2</v>
      </c>
      <c r="E560" s="83">
        <v>0.78379449999999995</v>
      </c>
      <c r="F560" s="83">
        <v>1.0052023999999999</v>
      </c>
      <c r="G560" s="83">
        <v>0.50444650000000002</v>
      </c>
      <c r="H560" s="83">
        <f t="shared" si="18"/>
        <v>0.76448113333333334</v>
      </c>
      <c r="I560" s="82"/>
      <c r="J560" s="82">
        <v>0.27617106000000002</v>
      </c>
      <c r="K560" s="83">
        <v>-0.3567014</v>
      </c>
      <c r="L560" s="83">
        <v>-0.38493922000000003</v>
      </c>
      <c r="M560" s="83">
        <v>7.6704869999999994E-2</v>
      </c>
      <c r="N560" s="83">
        <f t="shared" si="19"/>
        <v>-0.22164525000000002</v>
      </c>
      <c r="O560" s="71" t="s">
        <v>1821</v>
      </c>
    </row>
    <row r="561" spans="1:15" s="57" customFormat="1" ht="12.75">
      <c r="A561" s="81" t="s">
        <v>1851</v>
      </c>
      <c r="B561" s="81" t="s">
        <v>1852</v>
      </c>
      <c r="C561" s="82">
        <v>5.4885674000000002E-2</v>
      </c>
      <c r="D561" s="82">
        <v>9.3805940000000008E-3</v>
      </c>
      <c r="E561" s="83">
        <v>2.0246038</v>
      </c>
      <c r="F561" s="83">
        <v>2.1338716</v>
      </c>
      <c r="G561" s="83">
        <v>1.5322808000000001</v>
      </c>
      <c r="H561" s="83">
        <f t="shared" si="18"/>
        <v>1.8969187333333337</v>
      </c>
      <c r="I561" s="82">
        <v>0.12139999999999999</v>
      </c>
      <c r="J561" s="82">
        <v>2.9857468000000002E-2</v>
      </c>
      <c r="K561" s="83">
        <v>0.92853313999999998</v>
      </c>
      <c r="L561" s="83">
        <v>1.7052301000000001</v>
      </c>
      <c r="M561" s="83">
        <v>1.6738267</v>
      </c>
      <c r="N561" s="83">
        <f t="shared" si="19"/>
        <v>1.4358633133333332</v>
      </c>
      <c r="O561" s="71" t="s">
        <v>1821</v>
      </c>
    </row>
    <row r="562" spans="1:15" s="57" customFormat="1" ht="12.75">
      <c r="A562" s="81" t="s">
        <v>1853</v>
      </c>
      <c r="B562" s="81" t="s">
        <v>1854</v>
      </c>
      <c r="C562" s="82"/>
      <c r="D562" s="82">
        <v>1.6250239999999999E-2</v>
      </c>
      <c r="E562" s="83">
        <v>-0.70718820000000004</v>
      </c>
      <c r="F562" s="83">
        <v>-0.44701859999999999</v>
      </c>
      <c r="G562" s="83">
        <v>-0.60500823999999997</v>
      </c>
      <c r="H562" s="83">
        <f t="shared" si="18"/>
        <v>-0.58640501333333328</v>
      </c>
      <c r="I562" s="82"/>
      <c r="J562" s="82">
        <v>0.21691647</v>
      </c>
      <c r="K562" s="83">
        <v>0.739259</v>
      </c>
      <c r="L562" s="83">
        <v>5.8655201999999997E-2</v>
      </c>
      <c r="M562" s="83">
        <v>0.27472636</v>
      </c>
      <c r="N562" s="83">
        <f t="shared" si="19"/>
        <v>0.35754685399999997</v>
      </c>
      <c r="O562" s="71" t="s">
        <v>163</v>
      </c>
    </row>
    <row r="563" spans="1:15" s="57" customFormat="1" ht="12.75">
      <c r="A563" s="81" t="s">
        <v>1855</v>
      </c>
      <c r="B563" s="81" t="s">
        <v>1856</v>
      </c>
      <c r="C563" s="82">
        <v>0.28908113000000002</v>
      </c>
      <c r="D563" s="82">
        <v>0.22450027</v>
      </c>
      <c r="E563" s="83">
        <v>-0.14887042</v>
      </c>
      <c r="F563" s="83">
        <v>-9.7016260000000007E-2</v>
      </c>
      <c r="G563" s="83">
        <v>-0.61852980000000002</v>
      </c>
      <c r="H563" s="83">
        <f t="shared" si="18"/>
        <v>-0.28813882666666668</v>
      </c>
      <c r="I563" s="82">
        <v>0.1646</v>
      </c>
      <c r="J563" s="82">
        <v>7.7607796000000007E-2</v>
      </c>
      <c r="K563" s="83">
        <v>-1.8920455</v>
      </c>
      <c r="L563" s="83">
        <v>-2.2217359999999999</v>
      </c>
      <c r="M563" s="83">
        <v>-0.66959469999999999</v>
      </c>
      <c r="N563" s="83">
        <f t="shared" si="19"/>
        <v>-1.5944587333333333</v>
      </c>
      <c r="O563" s="71" t="s">
        <v>1833</v>
      </c>
    </row>
    <row r="564" spans="1:15" s="57" customFormat="1" ht="12.75">
      <c r="A564" s="81" t="s">
        <v>1857</v>
      </c>
      <c r="B564" s="81" t="s">
        <v>1858</v>
      </c>
      <c r="C564" s="82">
        <v>4.4331849999999999E-2</v>
      </c>
      <c r="D564" s="82">
        <v>2.7603940000000002E-3</v>
      </c>
      <c r="E564" s="83">
        <v>-0.1854277</v>
      </c>
      <c r="F564" s="83">
        <v>-0.22065645</v>
      </c>
      <c r="G564" s="83">
        <v>-0.19469538</v>
      </c>
      <c r="H564" s="83">
        <f t="shared" si="18"/>
        <v>-0.20025984333333333</v>
      </c>
      <c r="I564" s="82">
        <v>0.14199999999999999</v>
      </c>
      <c r="J564" s="82">
        <v>5.2033625999999999E-2</v>
      </c>
      <c r="K564" s="83">
        <v>-0.58713530000000003</v>
      </c>
      <c r="L564" s="83">
        <v>-0.78985689999999997</v>
      </c>
      <c r="M564" s="83">
        <v>-0.32454782999999998</v>
      </c>
      <c r="N564" s="83">
        <f t="shared" si="19"/>
        <v>-0.56718001000000007</v>
      </c>
      <c r="O564" s="71" t="s">
        <v>1821</v>
      </c>
    </row>
    <row r="565" spans="1:15" s="57" customFormat="1" ht="12.75">
      <c r="A565" s="81" t="s">
        <v>1859</v>
      </c>
      <c r="B565" s="81"/>
      <c r="C565" s="82"/>
      <c r="D565" s="82"/>
      <c r="E565" s="83"/>
      <c r="F565" s="83"/>
      <c r="G565" s="83"/>
      <c r="H565" s="83"/>
      <c r="I565" s="82"/>
      <c r="J565" s="82"/>
      <c r="K565" s="83"/>
      <c r="L565" s="83"/>
      <c r="M565" s="83"/>
      <c r="N565" s="83"/>
      <c r="O565" s="71"/>
    </row>
    <row r="566" spans="1:15" s="57" customFormat="1" ht="12.75">
      <c r="A566" s="84" t="s">
        <v>2969</v>
      </c>
      <c r="B566" s="81"/>
      <c r="C566" s="82"/>
      <c r="D566" s="82"/>
      <c r="E566" s="83"/>
      <c r="F566" s="83"/>
      <c r="G566" s="83"/>
      <c r="H566" s="83"/>
      <c r="I566" s="82"/>
      <c r="J566" s="82"/>
      <c r="K566" s="83"/>
      <c r="L566" s="83"/>
      <c r="M566" s="83"/>
      <c r="N566" s="83"/>
      <c r="O566" s="71"/>
    </row>
    <row r="567" spans="1:15" s="57" customFormat="1" ht="12.75">
      <c r="A567" s="81" t="s">
        <v>1860</v>
      </c>
      <c r="B567" s="81" t="s">
        <v>1861</v>
      </c>
      <c r="C567" s="82">
        <v>6.2703259999999997E-2</v>
      </c>
      <c r="D567" s="82">
        <v>1.5011033E-2</v>
      </c>
      <c r="E567" s="83">
        <v>-0.29771714999999999</v>
      </c>
      <c r="F567" s="83">
        <v>-0.32194418000000002</v>
      </c>
      <c r="G567" s="83">
        <v>-0.43937769999999998</v>
      </c>
      <c r="H567" s="83">
        <f t="shared" si="18"/>
        <v>-0.35301301000000002</v>
      </c>
      <c r="I567" s="82">
        <v>0.11020000000000001</v>
      </c>
      <c r="J567" s="82">
        <v>1.8225318000000001E-2</v>
      </c>
      <c r="K567" s="83">
        <v>-0.76086723999999994</v>
      </c>
      <c r="L567" s="83">
        <v>-0.58229540000000002</v>
      </c>
      <c r="M567" s="83">
        <v>-0.47635755000000002</v>
      </c>
      <c r="N567" s="83">
        <f t="shared" si="19"/>
        <v>-0.60650672999999999</v>
      </c>
      <c r="O567" s="71" t="s">
        <v>1862</v>
      </c>
    </row>
    <row r="568" spans="1:15" s="57" customFormat="1" ht="12.75">
      <c r="A568" s="84" t="s">
        <v>2995</v>
      </c>
      <c r="B568" s="81"/>
      <c r="C568" s="82"/>
      <c r="D568" s="82"/>
      <c r="E568" s="83"/>
      <c r="F568" s="83"/>
      <c r="G568" s="83"/>
      <c r="H568" s="83"/>
      <c r="I568" s="82"/>
      <c r="J568" s="82"/>
      <c r="K568" s="83"/>
      <c r="L568" s="83"/>
      <c r="M568" s="83"/>
      <c r="N568" s="83"/>
      <c r="O568" s="71"/>
    </row>
    <row r="569" spans="1:15" s="57" customFormat="1" ht="12.75">
      <c r="A569" s="81" t="s">
        <v>1863</v>
      </c>
      <c r="B569" s="81" t="s">
        <v>1864</v>
      </c>
      <c r="C569" s="82">
        <v>0.11575095000000001</v>
      </c>
      <c r="D569" s="82">
        <v>5.9930716000000002E-2</v>
      </c>
      <c r="E569" s="83">
        <v>0.13122835999999999</v>
      </c>
      <c r="F569" s="83">
        <v>0.32177647999999998</v>
      </c>
      <c r="G569" s="83">
        <v>0.19916054999999999</v>
      </c>
      <c r="H569" s="83">
        <f t="shared" ref="H569:H585" si="20">AVERAGE(E569:G569)</f>
        <v>0.21738846333333331</v>
      </c>
      <c r="I569" s="82">
        <v>0.34870000000000001</v>
      </c>
      <c r="J569" s="82">
        <v>0.26600741999999999</v>
      </c>
      <c r="K569" s="83">
        <v>-0.40196976000000001</v>
      </c>
      <c r="L569" s="83">
        <v>-0.98801136000000001</v>
      </c>
      <c r="M569" s="83">
        <v>3.3273770000000001E-2</v>
      </c>
      <c r="N569" s="83">
        <f t="shared" ref="N569:N585" si="21">AVERAGE(K569:M569)</f>
        <v>-0.45223578333333331</v>
      </c>
      <c r="O569" s="71" t="s">
        <v>1865</v>
      </c>
    </row>
    <row r="570" spans="1:15" s="57" customFormat="1" ht="12.75">
      <c r="A570" s="81" t="s">
        <v>1866</v>
      </c>
      <c r="B570" s="81" t="s">
        <v>1867</v>
      </c>
      <c r="C570" s="82"/>
      <c r="D570" s="82">
        <v>5.3700255000000002E-3</v>
      </c>
      <c r="E570" s="83">
        <v>-0.62716572999999998</v>
      </c>
      <c r="F570" s="83">
        <v>-0.80855699999999997</v>
      </c>
      <c r="G570" s="83">
        <v>-0.75346860000000004</v>
      </c>
      <c r="H570" s="83">
        <f t="shared" si="20"/>
        <v>-0.72973044333333326</v>
      </c>
      <c r="I570" s="82">
        <v>0.1212</v>
      </c>
      <c r="J570" s="82">
        <v>2.9646328E-2</v>
      </c>
      <c r="K570" s="83">
        <v>-1.3506699</v>
      </c>
      <c r="L570" s="83">
        <v>-1.0688586</v>
      </c>
      <c r="M570" s="83">
        <v>-0.71465109999999998</v>
      </c>
      <c r="N570" s="83">
        <f t="shared" si="21"/>
        <v>-1.0447265333333335</v>
      </c>
      <c r="O570" s="71" t="s">
        <v>1865</v>
      </c>
    </row>
    <row r="571" spans="1:15" s="57" customFormat="1" ht="12.75">
      <c r="A571" s="84" t="s">
        <v>1868</v>
      </c>
      <c r="B571" s="81"/>
      <c r="C571" s="82"/>
      <c r="D571" s="82"/>
      <c r="E571" s="83"/>
      <c r="F571" s="83"/>
      <c r="G571" s="83"/>
      <c r="H571" s="83"/>
      <c r="I571" s="82"/>
      <c r="J571" s="82"/>
      <c r="K571" s="83"/>
      <c r="L571" s="83"/>
      <c r="M571" s="83"/>
      <c r="N571" s="83"/>
      <c r="O571" s="71"/>
    </row>
    <row r="572" spans="1:15" s="57" customFormat="1" ht="12.75">
      <c r="A572" s="81" t="s">
        <v>1869</v>
      </c>
      <c r="B572" s="81" t="s">
        <v>1870</v>
      </c>
      <c r="C572" s="82"/>
      <c r="D572" s="82">
        <v>0.55525930000000001</v>
      </c>
      <c r="E572" s="83">
        <v>-0.71484930000000002</v>
      </c>
      <c r="F572" s="83">
        <v>-0.40166858</v>
      </c>
      <c r="G572" s="83">
        <v>0.41024247000000003</v>
      </c>
      <c r="H572" s="83">
        <f t="shared" si="20"/>
        <v>-0.23542513666666665</v>
      </c>
      <c r="I572" s="82"/>
      <c r="J572" s="82">
        <v>0.32600040000000002</v>
      </c>
      <c r="K572" s="83">
        <v>-0.26089013</v>
      </c>
      <c r="L572" s="83">
        <v>0.75581783000000002</v>
      </c>
      <c r="M572" s="83">
        <v>0.99738044000000003</v>
      </c>
      <c r="N572" s="83">
        <f t="shared" si="21"/>
        <v>0.49743604666666669</v>
      </c>
      <c r="O572" s="71" t="s">
        <v>126</v>
      </c>
    </row>
    <row r="573" spans="1:15" s="57" customFormat="1" ht="12.75">
      <c r="A573" s="81" t="s">
        <v>1871</v>
      </c>
      <c r="B573" s="81" t="s">
        <v>1872</v>
      </c>
      <c r="C573" s="82">
        <v>0.16968433999999999</v>
      </c>
      <c r="D573" s="82">
        <v>0.10912374399999999</v>
      </c>
      <c r="E573" s="83">
        <v>0.36202230000000002</v>
      </c>
      <c r="F573" s="83">
        <v>0.32535746999999998</v>
      </c>
      <c r="G573" s="83">
        <v>7.1814539999999996E-2</v>
      </c>
      <c r="H573" s="83">
        <f t="shared" si="20"/>
        <v>0.25306476999999999</v>
      </c>
      <c r="I573" s="82">
        <v>0.43830000000000002</v>
      </c>
      <c r="J573" s="82">
        <v>0.35903382</v>
      </c>
      <c r="K573" s="83">
        <v>-0.12812135999999999</v>
      </c>
      <c r="L573" s="83">
        <v>5.8217045000000002E-2</v>
      </c>
      <c r="M573" s="83">
        <v>-0.38080799999999998</v>
      </c>
      <c r="N573" s="83">
        <f t="shared" si="21"/>
        <v>-0.15023743833333333</v>
      </c>
      <c r="O573" s="71" t="s">
        <v>163</v>
      </c>
    </row>
    <row r="574" spans="1:15" s="57" customFormat="1" ht="12.75">
      <c r="A574" s="81" t="s">
        <v>1873</v>
      </c>
      <c r="B574" s="81" t="s">
        <v>1874</v>
      </c>
      <c r="C574" s="82">
        <v>0.113690525</v>
      </c>
      <c r="D574" s="82">
        <v>5.8161160000000003E-2</v>
      </c>
      <c r="E574" s="83">
        <v>1.3115863000000001</v>
      </c>
      <c r="F574" s="83">
        <v>3.3630233</v>
      </c>
      <c r="G574" s="83">
        <v>2.3677997999999998</v>
      </c>
      <c r="H574" s="83">
        <f t="shared" si="20"/>
        <v>2.3474698000000003</v>
      </c>
      <c r="I574" s="82">
        <v>0.1008</v>
      </c>
      <c r="J574" s="82">
        <v>1.0973179E-2</v>
      </c>
      <c r="K574" s="83">
        <v>2.3637114000000001</v>
      </c>
      <c r="L574" s="83">
        <v>2.7773113</v>
      </c>
      <c r="M574" s="83">
        <v>1.9167327000000001</v>
      </c>
      <c r="N574" s="83">
        <f t="shared" si="21"/>
        <v>2.3525851333333336</v>
      </c>
      <c r="O574" s="71" t="s">
        <v>1875</v>
      </c>
    </row>
    <row r="575" spans="1:15" s="57" customFormat="1" ht="12.75">
      <c r="A575" s="81" t="s">
        <v>1876</v>
      </c>
      <c r="B575" s="81" t="s">
        <v>1877</v>
      </c>
      <c r="C575" s="82">
        <v>0.15785014999999999</v>
      </c>
      <c r="D575" s="82">
        <v>9.8273349999999995E-2</v>
      </c>
      <c r="E575" s="83">
        <v>-9.0122300000000002E-2</v>
      </c>
      <c r="F575" s="83">
        <v>-0.31469718000000002</v>
      </c>
      <c r="G575" s="83">
        <v>-0.17468637000000001</v>
      </c>
      <c r="H575" s="83">
        <f t="shared" si="20"/>
        <v>-0.19316861666666665</v>
      </c>
      <c r="I575" s="82">
        <v>0.1105</v>
      </c>
      <c r="J575" s="82">
        <v>1.8723264E-2</v>
      </c>
      <c r="K575" s="83">
        <v>0.44016939999999999</v>
      </c>
      <c r="L575" s="83">
        <v>0.3592186</v>
      </c>
      <c r="M575" s="83">
        <v>0.57746226000000001</v>
      </c>
      <c r="N575" s="83">
        <f t="shared" si="21"/>
        <v>0.45895008666666665</v>
      </c>
      <c r="O575" s="71" t="s">
        <v>1875</v>
      </c>
    </row>
    <row r="576" spans="1:15" s="57" customFormat="1" ht="12.75">
      <c r="A576" s="81" t="s">
        <v>1878</v>
      </c>
      <c r="B576" s="81" t="s">
        <v>1879</v>
      </c>
      <c r="C576" s="82"/>
      <c r="D576" s="82">
        <v>0.74365515000000004</v>
      </c>
      <c r="E576" s="83">
        <v>0.44853878000000003</v>
      </c>
      <c r="F576" s="83">
        <v>-0.55425590000000002</v>
      </c>
      <c r="G576" s="83">
        <v>0.48979466999999999</v>
      </c>
      <c r="H576" s="83">
        <f t="shared" si="20"/>
        <v>0.12802585</v>
      </c>
      <c r="I576" s="82">
        <v>0.91310000000000002</v>
      </c>
      <c r="J576" s="82">
        <v>0.89200880000000005</v>
      </c>
      <c r="K576" s="83">
        <v>-0.22274397000000001</v>
      </c>
      <c r="L576" s="83">
        <v>0.27675443999999999</v>
      </c>
      <c r="M576" s="83">
        <v>-0.12441730500000001</v>
      </c>
      <c r="N576" s="83">
        <f t="shared" si="21"/>
        <v>-2.3468945000000008E-2</v>
      </c>
      <c r="O576" s="71" t="s">
        <v>1880</v>
      </c>
    </row>
    <row r="577" spans="1:15" s="57" customFormat="1" ht="12.75">
      <c r="A577" s="81" t="s">
        <v>1881</v>
      </c>
      <c r="B577" s="81" t="s">
        <v>1882</v>
      </c>
      <c r="C577" s="82"/>
      <c r="D577" s="82">
        <v>8.134247E-2</v>
      </c>
      <c r="E577" s="83">
        <v>2.100759</v>
      </c>
      <c r="F577" s="83">
        <v>1.0599154</v>
      </c>
      <c r="G577" s="83">
        <v>0.78739409999999999</v>
      </c>
      <c r="H577" s="83">
        <f t="shared" si="20"/>
        <v>1.3160228333333333</v>
      </c>
      <c r="I577" s="82">
        <v>0.1028</v>
      </c>
      <c r="J577" s="82">
        <v>1.2549107E-2</v>
      </c>
      <c r="K577" s="83">
        <v>2.4477663000000001</v>
      </c>
      <c r="L577" s="83">
        <v>2.0947564000000001</v>
      </c>
      <c r="M577" s="83">
        <v>1.6421843</v>
      </c>
      <c r="N577" s="83">
        <f t="shared" si="21"/>
        <v>2.061569</v>
      </c>
      <c r="O577" s="71" t="s">
        <v>1883</v>
      </c>
    </row>
    <row r="578" spans="1:15" s="57" customFormat="1" ht="12.75">
      <c r="A578" s="81" t="s">
        <v>1884</v>
      </c>
      <c r="B578" s="81" t="s">
        <v>1885</v>
      </c>
      <c r="C578" s="82">
        <v>0.12024928</v>
      </c>
      <c r="D578" s="82">
        <v>6.3699270000000002E-2</v>
      </c>
      <c r="E578" s="83">
        <v>0.73022659999999995</v>
      </c>
      <c r="F578" s="83">
        <v>2.0535603</v>
      </c>
      <c r="G578" s="83">
        <v>1.6275166999999999</v>
      </c>
      <c r="H578" s="83">
        <f t="shared" si="20"/>
        <v>1.4704345333333333</v>
      </c>
      <c r="I578" s="82">
        <v>0.1055</v>
      </c>
      <c r="J578" s="82">
        <v>1.4512962000000001E-2</v>
      </c>
      <c r="K578" s="83">
        <v>1.1485786</v>
      </c>
      <c r="L578" s="83">
        <v>1.5111732</v>
      </c>
      <c r="M578" s="83">
        <v>1.0115270999999999</v>
      </c>
      <c r="N578" s="83">
        <f t="shared" si="21"/>
        <v>1.2237596333333334</v>
      </c>
      <c r="O578" s="71" t="s">
        <v>1886</v>
      </c>
    </row>
    <row r="579" spans="1:15" s="57" customFormat="1" ht="12.75">
      <c r="A579" s="81" t="s">
        <v>1887</v>
      </c>
      <c r="B579" s="81" t="s">
        <v>1888</v>
      </c>
      <c r="C579" s="82">
        <v>5.9346669999999997E-2</v>
      </c>
      <c r="D579" s="82">
        <v>1.2458909000000001E-2</v>
      </c>
      <c r="E579" s="83">
        <v>-1.4065676</v>
      </c>
      <c r="F579" s="83">
        <v>-1.9608897999999999</v>
      </c>
      <c r="G579" s="83">
        <v>-2.0631485000000001</v>
      </c>
      <c r="H579" s="83">
        <f t="shared" si="20"/>
        <v>-1.8102019666666667</v>
      </c>
      <c r="I579" s="82">
        <v>0.1207</v>
      </c>
      <c r="J579" s="82">
        <v>2.8118396E-2</v>
      </c>
      <c r="K579" s="83">
        <v>-1.2602282</v>
      </c>
      <c r="L579" s="83">
        <v>-0.83678520000000001</v>
      </c>
      <c r="M579" s="83">
        <v>-1.5555497</v>
      </c>
      <c r="N579" s="83">
        <f t="shared" si="21"/>
        <v>-1.2175210333333333</v>
      </c>
      <c r="O579" s="71" t="s">
        <v>1889</v>
      </c>
    </row>
    <row r="580" spans="1:15" s="57" customFormat="1" ht="12.75">
      <c r="A580" s="81" t="s">
        <v>1890</v>
      </c>
      <c r="B580" s="81" t="s">
        <v>1891</v>
      </c>
      <c r="C580" s="82">
        <v>0.12962784999999999</v>
      </c>
      <c r="D580" s="82">
        <v>7.2280029999999995E-2</v>
      </c>
      <c r="E580" s="83">
        <v>-1.0089167000000001</v>
      </c>
      <c r="F580" s="83">
        <v>-1.3085985</v>
      </c>
      <c r="G580" s="83">
        <v>-0.42339329999999997</v>
      </c>
      <c r="H580" s="83">
        <f t="shared" si="20"/>
        <v>-0.91363616666666658</v>
      </c>
      <c r="I580" s="82">
        <v>0.15679999999999999</v>
      </c>
      <c r="J580" s="82">
        <v>6.9372829999999996E-2</v>
      </c>
      <c r="K580" s="83">
        <v>-0.77326119999999998</v>
      </c>
      <c r="L580" s="83">
        <v>-0.26254365000000002</v>
      </c>
      <c r="M580" s="83">
        <v>-0.56305019999999995</v>
      </c>
      <c r="N580" s="83">
        <f t="shared" si="21"/>
        <v>-0.53295168333333331</v>
      </c>
      <c r="O580" s="71" t="s">
        <v>1892</v>
      </c>
    </row>
    <row r="581" spans="1:15" s="57" customFormat="1" ht="12.75">
      <c r="A581" s="81" t="s">
        <v>1893</v>
      </c>
      <c r="B581" s="81" t="s">
        <v>1894</v>
      </c>
      <c r="C581" s="82">
        <v>5.5511650000000003E-2</v>
      </c>
      <c r="D581" s="82">
        <v>9.7479460000000004E-3</v>
      </c>
      <c r="E581" s="83">
        <v>0.39303690000000002</v>
      </c>
      <c r="F581" s="83">
        <v>0.55348489999999995</v>
      </c>
      <c r="G581" s="83">
        <v>0.51644135000000002</v>
      </c>
      <c r="H581" s="83">
        <f t="shared" si="20"/>
        <v>0.48765438333333333</v>
      </c>
      <c r="I581" s="82">
        <v>0.1275</v>
      </c>
      <c r="J581" s="82">
        <v>3.6157769999999999E-2</v>
      </c>
      <c r="K581" s="83">
        <v>0.64748859999999997</v>
      </c>
      <c r="L581" s="83">
        <v>0.71178249999999998</v>
      </c>
      <c r="M581" s="83">
        <v>1.1711796999999999</v>
      </c>
      <c r="N581" s="83">
        <f t="shared" si="21"/>
        <v>0.84348359999999989</v>
      </c>
      <c r="O581" s="71" t="s">
        <v>1895</v>
      </c>
    </row>
    <row r="582" spans="1:15" s="57" customFormat="1" ht="12.75">
      <c r="A582" s="81" t="s">
        <v>1896</v>
      </c>
      <c r="B582" s="81" t="s">
        <v>1897</v>
      </c>
      <c r="C582" s="82">
        <v>4.1408914999999998E-2</v>
      </c>
      <c r="D582" s="82">
        <v>1.6974736999999999E-3</v>
      </c>
      <c r="E582" s="83">
        <v>2.1502419000000002</v>
      </c>
      <c r="F582" s="83">
        <v>2.1536102000000001</v>
      </c>
      <c r="G582" s="83">
        <v>1.8961733999999999</v>
      </c>
      <c r="H582" s="83">
        <f t="shared" si="20"/>
        <v>2.0666751666666667</v>
      </c>
      <c r="I582" s="82">
        <v>0.11799999999999999</v>
      </c>
      <c r="J582" s="82">
        <v>2.5145089999999998E-2</v>
      </c>
      <c r="K582" s="83">
        <v>0.89837460000000002</v>
      </c>
      <c r="L582" s="83">
        <v>0.95504767000000002</v>
      </c>
      <c r="M582" s="83">
        <v>1.4600325000000001</v>
      </c>
      <c r="N582" s="83">
        <f t="shared" si="21"/>
        <v>1.1044849233333334</v>
      </c>
      <c r="O582" s="71" t="s">
        <v>163</v>
      </c>
    </row>
    <row r="583" spans="1:15" s="57" customFormat="1" ht="12.75">
      <c r="A583" s="81" t="s">
        <v>1898</v>
      </c>
      <c r="B583" s="81" t="s">
        <v>1899</v>
      </c>
      <c r="C583" s="82">
        <v>5.4353286000000001E-2</v>
      </c>
      <c r="D583" s="82">
        <v>9.0443044999999993E-3</v>
      </c>
      <c r="E583" s="83">
        <v>1.2258286</v>
      </c>
      <c r="F583" s="83">
        <v>1.2928416</v>
      </c>
      <c r="G583" s="83">
        <v>0.93387944000000001</v>
      </c>
      <c r="H583" s="83">
        <f t="shared" si="20"/>
        <v>1.15084988</v>
      </c>
      <c r="I583" s="82">
        <v>0.1216</v>
      </c>
      <c r="J583" s="82">
        <v>3.0140618000000001E-2</v>
      </c>
      <c r="K583" s="83">
        <v>1.9201803</v>
      </c>
      <c r="L583" s="83">
        <v>2.2703275999999999</v>
      </c>
      <c r="M583" s="83">
        <v>1.1889647999999999</v>
      </c>
      <c r="N583" s="83">
        <f t="shared" si="21"/>
        <v>1.7931575666666666</v>
      </c>
      <c r="O583" s="71" t="s">
        <v>1900</v>
      </c>
    </row>
    <row r="584" spans="1:15" s="57" customFormat="1" ht="12.75">
      <c r="A584" s="81" t="s">
        <v>1901</v>
      </c>
      <c r="B584" s="81" t="s">
        <v>1902</v>
      </c>
      <c r="C584" s="82">
        <v>5.9639900000000003E-2</v>
      </c>
      <c r="D584" s="82">
        <v>1.2655141E-2</v>
      </c>
      <c r="E584" s="83">
        <v>0.59300600000000003</v>
      </c>
      <c r="F584" s="83">
        <v>0.87501435999999999</v>
      </c>
      <c r="G584" s="83">
        <v>0.82417289999999999</v>
      </c>
      <c r="H584" s="83">
        <f t="shared" si="20"/>
        <v>0.76406442000000008</v>
      </c>
      <c r="I584" s="82">
        <v>8.5400000000000004E-2</v>
      </c>
      <c r="J584" s="82">
        <v>4.1242370000000002E-3</v>
      </c>
      <c r="K584" s="83">
        <v>1.5795709</v>
      </c>
      <c r="L584" s="83">
        <v>1.7429399999999999</v>
      </c>
      <c r="M584" s="83">
        <v>1.3924809</v>
      </c>
      <c r="N584" s="83">
        <f t="shared" si="21"/>
        <v>1.5716639333333333</v>
      </c>
      <c r="O584" s="71" t="s">
        <v>1903</v>
      </c>
    </row>
    <row r="585" spans="1:15" s="57" customFormat="1" ht="12.75">
      <c r="A585" s="81" t="s">
        <v>1904</v>
      </c>
      <c r="B585" s="81" t="s">
        <v>1905</v>
      </c>
      <c r="C585" s="82"/>
      <c r="D585" s="82">
        <v>1.0815029E-2</v>
      </c>
      <c r="E585" s="83">
        <v>-1.231201</v>
      </c>
      <c r="F585" s="83">
        <v>-1.7168783999999999</v>
      </c>
      <c r="G585" s="83">
        <v>-1.7254242</v>
      </c>
      <c r="H585" s="83">
        <f t="shared" si="20"/>
        <v>-1.5578345333333334</v>
      </c>
      <c r="I585" s="82">
        <v>0.13780000000000001</v>
      </c>
      <c r="J585" s="82">
        <v>4.6713449999999997E-2</v>
      </c>
      <c r="K585" s="83">
        <v>-1.5989245999999999</v>
      </c>
      <c r="L585" s="83">
        <v>-1.0150952</v>
      </c>
      <c r="M585" s="83">
        <v>-0.74846699999999999</v>
      </c>
      <c r="N585" s="83">
        <f t="shared" si="21"/>
        <v>-1.1208289333333334</v>
      </c>
      <c r="O585" s="71" t="s">
        <v>1906</v>
      </c>
    </row>
    <row r="586" spans="1:15" s="57" customFormat="1" ht="12.75">
      <c r="A586" s="84" t="s">
        <v>2996</v>
      </c>
      <c r="B586" s="81"/>
      <c r="C586" s="82"/>
      <c r="D586" s="82"/>
      <c r="E586" s="83"/>
      <c r="F586" s="83"/>
      <c r="G586" s="83"/>
      <c r="H586" s="83"/>
      <c r="I586" s="82"/>
      <c r="J586" s="82"/>
      <c r="K586" s="83"/>
      <c r="L586" s="83"/>
      <c r="M586" s="83"/>
      <c r="N586" s="83"/>
      <c r="O586" s="71"/>
    </row>
    <row r="587" spans="1:15" s="57" customFormat="1" ht="12.75">
      <c r="A587" s="81" t="s">
        <v>1907</v>
      </c>
      <c r="B587" s="81" t="s">
        <v>1908</v>
      </c>
      <c r="C587" s="82"/>
      <c r="D587" s="82">
        <v>8.6044529999999998E-3</v>
      </c>
      <c r="E587" s="83">
        <v>-0.58520989999999995</v>
      </c>
      <c r="F587" s="83">
        <v>-0.45855489999999999</v>
      </c>
      <c r="G587" s="83">
        <v>-0.63366807000000003</v>
      </c>
      <c r="H587" s="83">
        <f t="shared" ref="H587:H650" si="22">AVERAGE(E587:G587)</f>
        <v>-0.55914428999999999</v>
      </c>
      <c r="I587" s="82"/>
      <c r="J587" s="82">
        <v>9.5783814999999994E-2</v>
      </c>
      <c r="K587" s="83">
        <v>-0.98835176000000002</v>
      </c>
      <c r="L587" s="83">
        <v>-2.168952</v>
      </c>
      <c r="M587" s="83">
        <v>-0.76156579999999996</v>
      </c>
      <c r="N587" s="83">
        <f t="shared" ref="N587:N650" si="23">AVERAGE(K587:M587)</f>
        <v>-1.3062898533333334</v>
      </c>
      <c r="O587" s="71" t="s">
        <v>1909</v>
      </c>
    </row>
    <row r="588" spans="1:15" s="57" customFormat="1" ht="12.75">
      <c r="A588" s="81" t="s">
        <v>1910</v>
      </c>
      <c r="B588" s="81" t="s">
        <v>1911</v>
      </c>
      <c r="C588" s="82"/>
      <c r="D588" s="82"/>
      <c r="E588" s="83"/>
      <c r="F588" s="83"/>
      <c r="G588" s="83"/>
      <c r="H588" s="83"/>
      <c r="I588" s="82"/>
      <c r="J588" s="82"/>
      <c r="K588" s="83"/>
      <c r="L588" s="83"/>
      <c r="M588" s="83"/>
      <c r="N588" s="83"/>
      <c r="O588" s="71"/>
    </row>
    <row r="589" spans="1:15" s="57" customFormat="1" ht="12.75">
      <c r="A589" s="81" t="s">
        <v>1912</v>
      </c>
      <c r="B589" s="81" t="s">
        <v>1913</v>
      </c>
      <c r="C589" s="82">
        <v>0.26541906999999998</v>
      </c>
      <c r="D589" s="82">
        <v>0.20093426</v>
      </c>
      <c r="E589" s="83">
        <v>0.10393143000000001</v>
      </c>
      <c r="F589" s="83">
        <v>7.9265684000000003E-2</v>
      </c>
      <c r="G589" s="83">
        <v>-2.266016E-3</v>
      </c>
      <c r="H589" s="83">
        <f t="shared" si="22"/>
        <v>6.0310365999999997E-2</v>
      </c>
      <c r="I589" s="82">
        <v>0.14199999999999999</v>
      </c>
      <c r="J589" s="82">
        <v>5.2027575999999999E-2</v>
      </c>
      <c r="K589" s="83">
        <v>-1.2653322</v>
      </c>
      <c r="L589" s="83">
        <v>-1.0436524</v>
      </c>
      <c r="M589" s="83">
        <v>-0.51256853000000002</v>
      </c>
      <c r="N589" s="83">
        <f t="shared" si="23"/>
        <v>-0.94051770999999995</v>
      </c>
      <c r="O589" s="71" t="s">
        <v>1909</v>
      </c>
    </row>
    <row r="590" spans="1:15" s="57" customFormat="1" ht="12.75">
      <c r="A590" s="81" t="s">
        <v>1914</v>
      </c>
      <c r="B590" s="81" t="s">
        <v>1915</v>
      </c>
      <c r="C590" s="82">
        <v>0.45577455</v>
      </c>
      <c r="D590" s="82">
        <v>0.39102900000000002</v>
      </c>
      <c r="E590" s="83">
        <v>-0.11905861</v>
      </c>
      <c r="F590" s="83">
        <v>4.9024586000000002E-2</v>
      </c>
      <c r="G590" s="83">
        <v>-0.10562609000000001</v>
      </c>
      <c r="H590" s="83">
        <f t="shared" si="22"/>
        <v>-5.8553371333333333E-2</v>
      </c>
      <c r="I590" s="82">
        <v>0.26619999999999999</v>
      </c>
      <c r="J590" s="82">
        <v>0.18116203</v>
      </c>
      <c r="K590" s="83">
        <v>0.26205050000000002</v>
      </c>
      <c r="L590" s="83">
        <v>0.35052203999999998</v>
      </c>
      <c r="M590" s="83">
        <v>8.2407020000000008E-3</v>
      </c>
      <c r="N590" s="83">
        <f t="shared" si="23"/>
        <v>0.20693774733333334</v>
      </c>
      <c r="O590" s="71" t="s">
        <v>828</v>
      </c>
    </row>
    <row r="591" spans="1:15" s="57" customFormat="1" ht="12.75">
      <c r="A591" s="81" t="s">
        <v>1916</v>
      </c>
      <c r="B591" s="81"/>
      <c r="C591" s="82"/>
      <c r="D591" s="82"/>
      <c r="E591" s="83"/>
      <c r="F591" s="83"/>
      <c r="G591" s="83"/>
      <c r="H591" s="83"/>
      <c r="I591" s="82"/>
      <c r="J591" s="82"/>
      <c r="K591" s="83"/>
      <c r="L591" s="83"/>
      <c r="M591" s="83"/>
      <c r="N591" s="83"/>
      <c r="O591" s="71"/>
    </row>
    <row r="592" spans="1:15" s="57" customFormat="1" ht="12.75">
      <c r="A592" s="81" t="s">
        <v>1917</v>
      </c>
      <c r="B592" s="81" t="s">
        <v>1918</v>
      </c>
      <c r="C592" s="82"/>
      <c r="D592" s="82">
        <v>0.63237463999999999</v>
      </c>
      <c r="E592" s="83">
        <v>-0.62437123000000005</v>
      </c>
      <c r="F592" s="83">
        <v>-0.35843992000000002</v>
      </c>
      <c r="G592" s="83">
        <v>0.44416677999999998</v>
      </c>
      <c r="H592" s="83">
        <f t="shared" si="22"/>
        <v>-0.17954812333333336</v>
      </c>
      <c r="I592" s="82"/>
      <c r="J592" s="82">
        <v>8.0060049999999994E-2</v>
      </c>
      <c r="K592" s="83">
        <v>-0.42255409999999999</v>
      </c>
      <c r="L592" s="83">
        <v>-0.38626759999999999</v>
      </c>
      <c r="M592" s="83">
        <v>-0.92637440000000004</v>
      </c>
      <c r="N592" s="83">
        <f t="shared" si="23"/>
        <v>-0.57839870000000004</v>
      </c>
      <c r="O592" s="71" t="s">
        <v>1919</v>
      </c>
    </row>
    <row r="593" spans="1:15" s="57" customFormat="1" ht="12.75">
      <c r="A593" s="81" t="s">
        <v>1920</v>
      </c>
      <c r="B593" s="81" t="s">
        <v>1921</v>
      </c>
      <c r="C593" s="82">
        <v>0.13151794999999999</v>
      </c>
      <c r="D593" s="82">
        <v>7.416913E-2</v>
      </c>
      <c r="E593" s="83">
        <v>-0.100409545</v>
      </c>
      <c r="F593" s="83">
        <v>-0.29208472000000002</v>
      </c>
      <c r="G593" s="83">
        <v>-0.18411261000000001</v>
      </c>
      <c r="H593" s="83">
        <f t="shared" si="22"/>
        <v>-0.19220229166666666</v>
      </c>
      <c r="I593" s="82">
        <v>0.1202</v>
      </c>
      <c r="J593" s="82">
        <v>2.7363978000000001E-2</v>
      </c>
      <c r="K593" s="83">
        <v>-0.33965974999999998</v>
      </c>
      <c r="L593" s="83">
        <v>-0.42050462999999999</v>
      </c>
      <c r="M593" s="83">
        <v>-0.2284795</v>
      </c>
      <c r="N593" s="83">
        <f t="shared" si="23"/>
        <v>-0.32954795999999997</v>
      </c>
      <c r="O593" s="71" t="s">
        <v>1922</v>
      </c>
    </row>
    <row r="594" spans="1:15" s="57" customFormat="1" ht="12.75">
      <c r="A594" s="81" t="s">
        <v>1923</v>
      </c>
      <c r="B594" s="81" t="s">
        <v>1924</v>
      </c>
      <c r="C594" s="82">
        <v>0.13338430000000001</v>
      </c>
      <c r="D594" s="82">
        <v>7.5979190000000002E-2</v>
      </c>
      <c r="E594" s="83">
        <v>-0.75356109999999998</v>
      </c>
      <c r="F594" s="83">
        <v>-0.26708411999999998</v>
      </c>
      <c r="G594" s="83">
        <v>-0.86782557000000005</v>
      </c>
      <c r="H594" s="83">
        <f t="shared" si="22"/>
        <v>-0.62949026333333336</v>
      </c>
      <c r="I594" s="82">
        <v>0.84119999999999995</v>
      </c>
      <c r="J594" s="82">
        <v>0.80483912999999996</v>
      </c>
      <c r="K594" s="83">
        <v>0.12214756</v>
      </c>
      <c r="L594" s="83">
        <v>0.17979613</v>
      </c>
      <c r="M594" s="83">
        <v>-0.20170679999999999</v>
      </c>
      <c r="N594" s="83">
        <f t="shared" si="23"/>
        <v>3.3412296666666667E-2</v>
      </c>
      <c r="O594" s="71" t="s">
        <v>1925</v>
      </c>
    </row>
    <row r="595" spans="1:15" s="57" customFormat="1" ht="12.75">
      <c r="A595" s="81" t="s">
        <v>1926</v>
      </c>
      <c r="B595" s="81" t="s">
        <v>1927</v>
      </c>
      <c r="C595" s="82">
        <v>5.3216442000000003E-2</v>
      </c>
      <c r="D595" s="82">
        <v>8.1752184999999995E-3</v>
      </c>
      <c r="E595" s="83">
        <v>-0.30152984999999999</v>
      </c>
      <c r="F595" s="83">
        <v>-0.3854303</v>
      </c>
      <c r="G595" s="83">
        <v>-0.29198069999999998</v>
      </c>
      <c r="H595" s="83">
        <f t="shared" si="22"/>
        <v>-0.32631361666666664</v>
      </c>
      <c r="I595" s="82">
        <v>0.22470000000000001</v>
      </c>
      <c r="J595" s="82">
        <v>0.13948210999999999</v>
      </c>
      <c r="K595" s="83">
        <v>-0.52015880000000003</v>
      </c>
      <c r="L595" s="83">
        <v>-6.0196810000000003E-2</v>
      </c>
      <c r="M595" s="83">
        <v>-0.52829265999999997</v>
      </c>
      <c r="N595" s="83">
        <f t="shared" si="23"/>
        <v>-0.36954942333333335</v>
      </c>
      <c r="O595" s="71" t="s">
        <v>1922</v>
      </c>
    </row>
    <row r="596" spans="1:15" s="57" customFormat="1" ht="12.75">
      <c r="A596" s="81" t="s">
        <v>1928</v>
      </c>
      <c r="B596" s="81" t="s">
        <v>1929</v>
      </c>
      <c r="C596" s="82"/>
      <c r="D596" s="82"/>
      <c r="E596" s="83"/>
      <c r="F596" s="83"/>
      <c r="G596" s="83"/>
      <c r="H596" s="83"/>
      <c r="I596" s="82"/>
      <c r="J596" s="82"/>
      <c r="K596" s="83"/>
      <c r="L596" s="83"/>
      <c r="M596" s="83"/>
      <c r="N596" s="83"/>
      <c r="O596" s="71"/>
    </row>
    <row r="597" spans="1:15" s="57" customFormat="1" ht="12.75">
      <c r="A597" s="81" t="s">
        <v>1930</v>
      </c>
      <c r="B597" s="81" t="s">
        <v>1931</v>
      </c>
      <c r="C597" s="82">
        <v>6.4515320000000001E-2</v>
      </c>
      <c r="D597" s="82">
        <v>1.6390478E-2</v>
      </c>
      <c r="E597" s="83">
        <v>-0.28527457000000001</v>
      </c>
      <c r="F597" s="83">
        <v>-0.45185953000000001</v>
      </c>
      <c r="G597" s="83">
        <v>-0.37842082999999999</v>
      </c>
      <c r="H597" s="83">
        <f t="shared" si="22"/>
        <v>-0.37185164333333337</v>
      </c>
      <c r="I597" s="82">
        <v>0.2949</v>
      </c>
      <c r="J597" s="82">
        <v>0.21075084999999999</v>
      </c>
      <c r="K597" s="83">
        <v>-0.4452218</v>
      </c>
      <c r="L597" s="83">
        <v>2.8963955E-2</v>
      </c>
      <c r="M597" s="83">
        <v>-0.50805765000000003</v>
      </c>
      <c r="N597" s="83">
        <f t="shared" si="23"/>
        <v>-0.30810516500000001</v>
      </c>
      <c r="O597" s="71" t="s">
        <v>1922</v>
      </c>
    </row>
    <row r="598" spans="1:15" s="57" customFormat="1" ht="12.75">
      <c r="A598" s="81" t="s">
        <v>1932</v>
      </c>
      <c r="B598" s="81" t="s">
        <v>1933</v>
      </c>
      <c r="C598" s="82">
        <v>0.49532779999999998</v>
      </c>
      <c r="D598" s="82">
        <v>0.43197855000000002</v>
      </c>
      <c r="E598" s="83">
        <v>-0.16175649</v>
      </c>
      <c r="F598" s="83">
        <v>0.24054286999999999</v>
      </c>
      <c r="G598" s="83">
        <v>0.43777846999999998</v>
      </c>
      <c r="H598" s="83">
        <f t="shared" si="22"/>
        <v>0.17218828333333333</v>
      </c>
      <c r="I598" s="82">
        <v>0.1123</v>
      </c>
      <c r="J598" s="82">
        <v>2.0283611E-2</v>
      </c>
      <c r="K598" s="83">
        <v>-0.66238790000000003</v>
      </c>
      <c r="L598" s="83">
        <v>-0.77879995000000002</v>
      </c>
      <c r="M598" s="83">
        <v>-0.46413126999999998</v>
      </c>
      <c r="N598" s="83">
        <f t="shared" si="23"/>
        <v>-0.63510637333333331</v>
      </c>
      <c r="O598" s="71" t="s">
        <v>1934</v>
      </c>
    </row>
    <row r="599" spans="1:15" s="57" customFormat="1" ht="12.75">
      <c r="A599" s="81" t="s">
        <v>1935</v>
      </c>
      <c r="B599" s="81" t="s">
        <v>1936</v>
      </c>
      <c r="C599" s="82">
        <v>0.15990904</v>
      </c>
      <c r="D599" s="82">
        <v>0.100159146</v>
      </c>
      <c r="E599" s="83">
        <v>0.29229733000000002</v>
      </c>
      <c r="F599" s="83">
        <v>1.2880931</v>
      </c>
      <c r="G599" s="83">
        <v>1.0341187000000001</v>
      </c>
      <c r="H599" s="83">
        <f t="shared" si="22"/>
        <v>0.87150304333333339</v>
      </c>
      <c r="I599" s="82">
        <v>0.191</v>
      </c>
      <c r="J599" s="82">
        <v>0.10543682</v>
      </c>
      <c r="K599" s="83">
        <v>-1.8376551000000001</v>
      </c>
      <c r="L599" s="83">
        <v>-2.3530015999999998</v>
      </c>
      <c r="M599" s="83">
        <v>-0.49957750000000001</v>
      </c>
      <c r="N599" s="83">
        <f t="shared" si="23"/>
        <v>-1.5634113999999999</v>
      </c>
      <c r="O599" s="71" t="s">
        <v>1937</v>
      </c>
    </row>
    <row r="600" spans="1:15" s="57" customFormat="1" ht="12.75">
      <c r="A600" s="81" t="s">
        <v>1938</v>
      </c>
      <c r="B600" s="81" t="s">
        <v>1939</v>
      </c>
      <c r="C600" s="82">
        <v>5.8968443000000002E-2</v>
      </c>
      <c r="D600" s="82">
        <v>1.2114074000000001E-2</v>
      </c>
      <c r="E600" s="83">
        <v>-0.25500289999999998</v>
      </c>
      <c r="F600" s="83">
        <v>-0.37492560000000003</v>
      </c>
      <c r="G600" s="83">
        <v>-0.30749175000000001</v>
      </c>
      <c r="H600" s="83">
        <f t="shared" si="22"/>
        <v>-0.31247341666666667</v>
      </c>
      <c r="I600" s="82">
        <v>0.63339999999999996</v>
      </c>
      <c r="J600" s="82">
        <v>0.56628619999999996</v>
      </c>
      <c r="K600" s="83">
        <v>0.107010774</v>
      </c>
      <c r="L600" s="83">
        <v>0.23146541000000001</v>
      </c>
      <c r="M600" s="83">
        <v>-0.12510212000000001</v>
      </c>
      <c r="N600" s="83">
        <f t="shared" si="23"/>
        <v>7.1124688000000005E-2</v>
      </c>
      <c r="O600" s="71" t="s">
        <v>828</v>
      </c>
    </row>
    <row r="601" spans="1:15" s="57" customFormat="1" ht="12.75">
      <c r="A601" s="84" t="s">
        <v>2973</v>
      </c>
      <c r="B601" s="81"/>
      <c r="C601" s="82"/>
      <c r="D601" s="82"/>
      <c r="E601" s="83"/>
      <c r="F601" s="83"/>
      <c r="G601" s="83"/>
      <c r="H601" s="83"/>
      <c r="I601" s="82"/>
      <c r="J601" s="82"/>
      <c r="K601" s="83"/>
      <c r="L601" s="83"/>
      <c r="M601" s="83"/>
      <c r="N601" s="83"/>
      <c r="O601" s="71"/>
    </row>
    <row r="602" spans="1:15" s="57" customFormat="1" ht="25.5">
      <c r="A602" s="81" t="s">
        <v>1940</v>
      </c>
      <c r="B602" s="81" t="s">
        <v>1941</v>
      </c>
      <c r="C602" s="82">
        <v>0.12030594</v>
      </c>
      <c r="D602" s="82">
        <v>6.3754790000000006E-2</v>
      </c>
      <c r="E602" s="83">
        <v>0.19738483000000001</v>
      </c>
      <c r="F602" s="83">
        <v>0.18356133999999999</v>
      </c>
      <c r="G602" s="83">
        <v>0.39640045000000002</v>
      </c>
      <c r="H602" s="83">
        <f t="shared" si="22"/>
        <v>0.25911553999999998</v>
      </c>
      <c r="I602" s="82">
        <v>0.13639999999999999</v>
      </c>
      <c r="J602" s="82">
        <v>4.5266177999999997E-2</v>
      </c>
      <c r="K602" s="83">
        <v>0.56074714999999997</v>
      </c>
      <c r="L602" s="83">
        <v>0.40274431999999999</v>
      </c>
      <c r="M602" s="83">
        <v>0.25165087000000003</v>
      </c>
      <c r="N602" s="83">
        <f t="shared" si="23"/>
        <v>0.40504744666666664</v>
      </c>
      <c r="O602" s="71" t="s">
        <v>1942</v>
      </c>
    </row>
    <row r="603" spans="1:15" s="57" customFormat="1" ht="25.5">
      <c r="A603" s="81" t="s">
        <v>1943</v>
      </c>
      <c r="B603" s="81" t="s">
        <v>1944</v>
      </c>
      <c r="C603" s="82">
        <v>5.8861683999999997E-2</v>
      </c>
      <c r="D603" s="82">
        <v>1.1952802E-2</v>
      </c>
      <c r="E603" s="83">
        <v>-0.77666769999999996</v>
      </c>
      <c r="F603" s="83">
        <v>-0.59964329999999999</v>
      </c>
      <c r="G603" s="83">
        <v>-0.54223010000000005</v>
      </c>
      <c r="H603" s="83">
        <f t="shared" si="22"/>
        <v>-0.63951369999999996</v>
      </c>
      <c r="I603" s="82">
        <v>0.1166</v>
      </c>
      <c r="J603" s="82">
        <v>2.3718052999999999E-2</v>
      </c>
      <c r="K603" s="83">
        <v>-0.59728914</v>
      </c>
      <c r="L603" s="83">
        <v>-0.47123053999999998</v>
      </c>
      <c r="M603" s="83">
        <v>-0.34191135</v>
      </c>
      <c r="N603" s="83">
        <f t="shared" si="23"/>
        <v>-0.47014367666666668</v>
      </c>
      <c r="O603" s="71" t="s">
        <v>1942</v>
      </c>
    </row>
    <row r="604" spans="1:15" s="57" customFormat="1" ht="12.75">
      <c r="A604" s="81" t="s">
        <v>1945</v>
      </c>
      <c r="B604" s="81" t="s">
        <v>1946</v>
      </c>
      <c r="C604" s="82"/>
      <c r="D604" s="82">
        <v>3.6491174000000001E-2</v>
      </c>
      <c r="E604" s="83">
        <v>-1.5607941000000001</v>
      </c>
      <c r="F604" s="83">
        <v>-1.2388123</v>
      </c>
      <c r="G604" s="83">
        <v>-0.75879854000000002</v>
      </c>
      <c r="H604" s="83">
        <f t="shared" si="22"/>
        <v>-1.1861349800000001</v>
      </c>
      <c r="I604" s="82"/>
      <c r="J604" s="82">
        <v>2.3276979999999999E-2</v>
      </c>
      <c r="K604" s="83">
        <v>-0.79412640000000001</v>
      </c>
      <c r="L604" s="83">
        <v>-1.2382029999999999</v>
      </c>
      <c r="M604" s="83">
        <v>-1.3809285</v>
      </c>
      <c r="N604" s="83">
        <f t="shared" si="23"/>
        <v>-1.1377526333333334</v>
      </c>
      <c r="O604" s="71" t="s">
        <v>163</v>
      </c>
    </row>
    <row r="605" spans="1:15" s="57" customFormat="1" ht="25.5">
      <c r="A605" s="81" t="s">
        <v>1947</v>
      </c>
      <c r="B605" s="81" t="s">
        <v>1948</v>
      </c>
      <c r="C605" s="82">
        <v>5.4593389999999999E-2</v>
      </c>
      <c r="D605" s="82">
        <v>9.2269380000000005E-3</v>
      </c>
      <c r="E605" s="83">
        <v>-0.45677462000000002</v>
      </c>
      <c r="F605" s="83">
        <v>-0.38460450000000002</v>
      </c>
      <c r="G605" s="83">
        <v>-0.53863907</v>
      </c>
      <c r="H605" s="83">
        <f t="shared" si="22"/>
        <v>-0.46000606333333333</v>
      </c>
      <c r="I605" s="82">
        <v>0.1275</v>
      </c>
      <c r="J605" s="82">
        <v>3.5619020000000001E-2</v>
      </c>
      <c r="K605" s="83">
        <v>-0.28321466000000001</v>
      </c>
      <c r="L605" s="83">
        <v>-0.47629460000000001</v>
      </c>
      <c r="M605" s="83">
        <v>-0.57810985999999998</v>
      </c>
      <c r="N605" s="83">
        <f t="shared" si="23"/>
        <v>-0.44587303999999994</v>
      </c>
      <c r="O605" s="71" t="s">
        <v>1942</v>
      </c>
    </row>
    <row r="606" spans="1:15" s="57" customFormat="1" ht="12.75">
      <c r="A606" s="84" t="s">
        <v>2974</v>
      </c>
      <c r="B606" s="81"/>
      <c r="C606" s="82"/>
      <c r="D606" s="82"/>
      <c r="E606" s="83"/>
      <c r="F606" s="83"/>
      <c r="G606" s="83"/>
      <c r="H606" s="83"/>
      <c r="I606" s="82"/>
      <c r="J606" s="82"/>
      <c r="K606" s="83"/>
      <c r="L606" s="83"/>
      <c r="M606" s="83"/>
      <c r="N606" s="83"/>
      <c r="O606" s="71"/>
    </row>
    <row r="607" spans="1:15" s="57" customFormat="1" ht="12.75">
      <c r="A607" s="81" t="s">
        <v>1949</v>
      </c>
      <c r="B607" s="81" t="s">
        <v>1950</v>
      </c>
      <c r="C607" s="82"/>
      <c r="D607" s="82"/>
      <c r="E607" s="83"/>
      <c r="F607" s="83"/>
      <c r="G607" s="83"/>
      <c r="H607" s="83"/>
      <c r="I607" s="82"/>
      <c r="J607" s="82"/>
      <c r="K607" s="83"/>
      <c r="L607" s="83"/>
      <c r="M607" s="83"/>
      <c r="N607" s="83"/>
      <c r="O607" s="71"/>
    </row>
    <row r="608" spans="1:15" s="57" customFormat="1" ht="25.5">
      <c r="A608" s="81" t="s">
        <v>1951</v>
      </c>
      <c r="B608" s="81" t="s">
        <v>1952</v>
      </c>
      <c r="C608" s="82">
        <v>0.17185992999999999</v>
      </c>
      <c r="D608" s="82">
        <v>0.111204684</v>
      </c>
      <c r="E608" s="83">
        <v>-0.14110278000000001</v>
      </c>
      <c r="F608" s="83">
        <v>-0.29622176</v>
      </c>
      <c r="G608" s="83">
        <v>-8.4118799999999994E-2</v>
      </c>
      <c r="H608" s="83">
        <f t="shared" si="22"/>
        <v>-0.17381444666666668</v>
      </c>
      <c r="I608" s="82">
        <v>0.12130000000000001</v>
      </c>
      <c r="J608" s="82">
        <v>2.9787241999999998E-2</v>
      </c>
      <c r="K608" s="83">
        <v>-0.74700160000000004</v>
      </c>
      <c r="L608" s="83">
        <v>-1.0363894</v>
      </c>
      <c r="M608" s="83">
        <v>-0.5620366</v>
      </c>
      <c r="N608" s="83">
        <f t="shared" si="23"/>
        <v>-0.78180919999999998</v>
      </c>
      <c r="O608" s="71" t="s">
        <v>1953</v>
      </c>
    </row>
    <row r="609" spans="1:15" s="57" customFormat="1" ht="25.5">
      <c r="A609" s="81" t="s">
        <v>1954</v>
      </c>
      <c r="B609" s="81" t="s">
        <v>1955</v>
      </c>
      <c r="C609" s="82">
        <v>5.2200995E-2</v>
      </c>
      <c r="D609" s="82">
        <v>7.4755129999999996E-3</v>
      </c>
      <c r="E609" s="83">
        <v>-0.57665350000000004</v>
      </c>
      <c r="F609" s="83">
        <v>-0.70189000000000001</v>
      </c>
      <c r="G609" s="83">
        <v>-0.52590084000000004</v>
      </c>
      <c r="H609" s="83">
        <f t="shared" si="22"/>
        <v>-0.6014814466666667</v>
      </c>
      <c r="I609" s="82">
        <v>8.4000000000000005E-2</v>
      </c>
      <c r="J609" s="82">
        <v>3.0030485000000001E-3</v>
      </c>
      <c r="K609" s="83">
        <v>-1.0015486</v>
      </c>
      <c r="L609" s="83">
        <v>-0.87388250000000001</v>
      </c>
      <c r="M609" s="83">
        <v>-0.83779912999999995</v>
      </c>
      <c r="N609" s="83">
        <f t="shared" si="23"/>
        <v>-0.90441007666666673</v>
      </c>
      <c r="O609" s="71" t="s">
        <v>1956</v>
      </c>
    </row>
    <row r="610" spans="1:15" s="57" customFormat="1" ht="12.75">
      <c r="A610" s="84" t="s">
        <v>2997</v>
      </c>
      <c r="B610" s="81"/>
      <c r="C610" s="82"/>
      <c r="D610" s="82"/>
      <c r="E610" s="83"/>
      <c r="F610" s="83"/>
      <c r="G610" s="83"/>
      <c r="H610" s="83"/>
      <c r="I610" s="82"/>
      <c r="J610" s="82"/>
      <c r="K610" s="83"/>
      <c r="L610" s="83"/>
      <c r="M610" s="83"/>
      <c r="N610" s="83"/>
      <c r="O610" s="71"/>
    </row>
    <row r="611" spans="1:15" s="57" customFormat="1" ht="12.75">
      <c r="A611" s="81" t="s">
        <v>1957</v>
      </c>
      <c r="B611" s="81" t="s">
        <v>1958</v>
      </c>
      <c r="C611" s="82">
        <v>8.1378519999999996E-2</v>
      </c>
      <c r="D611" s="82">
        <v>3.0416027000000002E-2</v>
      </c>
      <c r="E611" s="83">
        <v>-0.48423389999999999</v>
      </c>
      <c r="F611" s="83">
        <v>-0.31246573</v>
      </c>
      <c r="G611" s="83">
        <v>-0.27739340000000001</v>
      </c>
      <c r="H611" s="83">
        <f t="shared" si="22"/>
        <v>-0.35803100999999998</v>
      </c>
      <c r="I611" s="82">
        <v>0.14349999999999999</v>
      </c>
      <c r="J611" s="82">
        <v>5.3937208E-2</v>
      </c>
      <c r="K611" s="83">
        <v>-0.43004324999999999</v>
      </c>
      <c r="L611" s="83">
        <v>-0.34991460000000002</v>
      </c>
      <c r="M611" s="83">
        <v>-0.17052740999999999</v>
      </c>
      <c r="N611" s="83">
        <f t="shared" si="23"/>
        <v>-0.31682842</v>
      </c>
      <c r="O611" s="71" t="s">
        <v>163</v>
      </c>
    </row>
    <row r="612" spans="1:15" s="57" customFormat="1" ht="12.75">
      <c r="A612" s="84" t="s">
        <v>2976</v>
      </c>
      <c r="B612" s="81"/>
      <c r="C612" s="82"/>
      <c r="D612" s="82"/>
      <c r="E612" s="83"/>
      <c r="F612" s="83"/>
      <c r="G612" s="83"/>
      <c r="H612" s="83"/>
      <c r="I612" s="82"/>
      <c r="J612" s="82"/>
      <c r="K612" s="83"/>
      <c r="L612" s="83"/>
      <c r="M612" s="83"/>
      <c r="N612" s="83"/>
      <c r="O612" s="71"/>
    </row>
    <row r="613" spans="1:15" s="57" customFormat="1" ht="12.75">
      <c r="A613" s="81" t="s">
        <v>1959</v>
      </c>
      <c r="B613" s="81" t="s">
        <v>1960</v>
      </c>
      <c r="C613" s="82">
        <v>0.16742207000000001</v>
      </c>
      <c r="D613" s="82">
        <v>0.10708513</v>
      </c>
      <c r="E613" s="83">
        <v>-0.39621203999999999</v>
      </c>
      <c r="F613" s="83">
        <v>-0.10111136</v>
      </c>
      <c r="G613" s="83">
        <v>-0.22306049999999999</v>
      </c>
      <c r="H613" s="83">
        <f t="shared" si="22"/>
        <v>-0.24012796666666666</v>
      </c>
      <c r="I613" s="82">
        <v>0.33210000000000001</v>
      </c>
      <c r="J613" s="82">
        <v>0.24874810999999999</v>
      </c>
      <c r="K613" s="83">
        <v>-7.5123809999999999E-2</v>
      </c>
      <c r="L613" s="83">
        <v>-0.55991170000000001</v>
      </c>
      <c r="M613" s="83">
        <v>-0.11517522500000001</v>
      </c>
      <c r="N613" s="83">
        <f t="shared" si="23"/>
        <v>-0.25007024500000002</v>
      </c>
      <c r="O613" s="71" t="s">
        <v>1961</v>
      </c>
    </row>
    <row r="614" spans="1:15" s="57" customFormat="1" ht="12.75">
      <c r="A614" s="81" t="s">
        <v>1962</v>
      </c>
      <c r="B614" s="81" t="s">
        <v>1963</v>
      </c>
      <c r="C614" s="82">
        <v>8.0408080000000007E-2</v>
      </c>
      <c r="D614" s="82">
        <v>2.9523793999999999E-2</v>
      </c>
      <c r="E614" s="83">
        <v>-0.1671743</v>
      </c>
      <c r="F614" s="83">
        <v>-9.2986040000000006E-2</v>
      </c>
      <c r="G614" s="83">
        <v>-0.11515903</v>
      </c>
      <c r="H614" s="83">
        <f t="shared" si="22"/>
        <v>-0.12510645666666667</v>
      </c>
      <c r="I614" s="82">
        <v>0.4385</v>
      </c>
      <c r="J614" s="82">
        <v>0.35920819999999998</v>
      </c>
      <c r="K614" s="83">
        <v>0.163683</v>
      </c>
      <c r="L614" s="83">
        <v>0.48823254999999999</v>
      </c>
      <c r="M614" s="83">
        <v>-7.4449539999999995E-2</v>
      </c>
      <c r="N614" s="83">
        <f t="shared" si="23"/>
        <v>0.19248867</v>
      </c>
      <c r="O614" s="71" t="s">
        <v>1964</v>
      </c>
    </row>
    <row r="615" spans="1:15" s="57" customFormat="1" ht="25.5">
      <c r="A615" s="81" t="s">
        <v>1965</v>
      </c>
      <c r="B615" s="81" t="s">
        <v>1966</v>
      </c>
      <c r="C615" s="82">
        <v>0.59646429999999995</v>
      </c>
      <c r="D615" s="82">
        <v>0.5387689</v>
      </c>
      <c r="E615" s="83">
        <v>-0.12702458999999999</v>
      </c>
      <c r="F615" s="83">
        <v>0.103373624</v>
      </c>
      <c r="G615" s="83">
        <v>-0.15832433000000001</v>
      </c>
      <c r="H615" s="83">
        <f t="shared" si="22"/>
        <v>-6.0658432000000005E-2</v>
      </c>
      <c r="I615" s="82">
        <v>0.52959999999999996</v>
      </c>
      <c r="J615" s="82">
        <v>0.45445447999999999</v>
      </c>
      <c r="K615" s="83">
        <v>-9.9687509999999993E-2</v>
      </c>
      <c r="L615" s="83">
        <v>8.4010154000000004E-2</v>
      </c>
      <c r="M615" s="83">
        <v>-0.25460902000000002</v>
      </c>
      <c r="N615" s="83">
        <f t="shared" si="23"/>
        <v>-9.009545866666667E-2</v>
      </c>
      <c r="O615" s="71" t="s">
        <v>1967</v>
      </c>
    </row>
    <row r="616" spans="1:15" s="57" customFormat="1" ht="12.75">
      <c r="A616" s="84" t="s">
        <v>2977</v>
      </c>
      <c r="B616" s="81"/>
      <c r="C616" s="82"/>
      <c r="D616" s="82"/>
      <c r="E616" s="83"/>
      <c r="F616" s="83"/>
      <c r="G616" s="83"/>
      <c r="H616" s="83"/>
      <c r="I616" s="82"/>
      <c r="J616" s="82"/>
      <c r="K616" s="83"/>
      <c r="L616" s="83"/>
      <c r="M616" s="83"/>
      <c r="N616" s="83"/>
      <c r="O616" s="71"/>
    </row>
    <row r="617" spans="1:15" s="57" customFormat="1" ht="12.75">
      <c r="A617" s="81" t="s">
        <v>1968</v>
      </c>
      <c r="B617" s="81" t="s">
        <v>1969</v>
      </c>
      <c r="C617" s="82">
        <v>5.0532094999999999E-2</v>
      </c>
      <c r="D617" s="82">
        <v>6.5727792999999996E-3</v>
      </c>
      <c r="E617" s="83">
        <v>0.97938579999999997</v>
      </c>
      <c r="F617" s="83">
        <v>0.77216726999999996</v>
      </c>
      <c r="G617" s="83">
        <v>0.77494085000000001</v>
      </c>
      <c r="H617" s="83">
        <f t="shared" si="22"/>
        <v>0.84216464000000002</v>
      </c>
      <c r="I617" s="82">
        <v>0.16719999999999999</v>
      </c>
      <c r="J617" s="82">
        <v>8.0545450000000005E-2</v>
      </c>
      <c r="K617" s="83">
        <v>0.788107</v>
      </c>
      <c r="L617" s="83">
        <v>0.40493688</v>
      </c>
      <c r="M617" s="83">
        <v>0.29335784999999998</v>
      </c>
      <c r="N617" s="83">
        <f t="shared" si="23"/>
        <v>0.49546724333333336</v>
      </c>
      <c r="O617" s="71" t="s">
        <v>1970</v>
      </c>
    </row>
    <row r="618" spans="1:15" s="57" customFormat="1" ht="12.75">
      <c r="A618" s="81" t="s">
        <v>1971</v>
      </c>
      <c r="B618" s="81" t="s">
        <v>1972</v>
      </c>
      <c r="C618" s="82">
        <v>0.72036259999999996</v>
      </c>
      <c r="D618" s="82">
        <v>0.67349499999999995</v>
      </c>
      <c r="E618" s="83">
        <v>0.47898482999999997</v>
      </c>
      <c r="F618" s="83">
        <v>-0.14888377</v>
      </c>
      <c r="G618" s="83">
        <v>-4.5286282999999997E-2</v>
      </c>
      <c r="H618" s="83">
        <f t="shared" si="22"/>
        <v>9.4938258999999983E-2</v>
      </c>
      <c r="I618" s="82">
        <v>0.86729999999999996</v>
      </c>
      <c r="J618" s="82">
        <v>0.83720254999999999</v>
      </c>
      <c r="K618" s="83">
        <v>-0.34035115999999999</v>
      </c>
      <c r="L618" s="83">
        <v>-6.3276835999999999E-3</v>
      </c>
      <c r="M618" s="83">
        <v>0.23072234999999999</v>
      </c>
      <c r="N618" s="83">
        <f t="shared" si="23"/>
        <v>-3.8652164533333339E-2</v>
      </c>
      <c r="O618" s="71" t="s">
        <v>1970</v>
      </c>
    </row>
    <row r="619" spans="1:15" s="57" customFormat="1" ht="12.75">
      <c r="A619" s="81" t="s">
        <v>1973</v>
      </c>
      <c r="B619" s="81" t="s">
        <v>1974</v>
      </c>
      <c r="C619" s="82"/>
      <c r="D619" s="82">
        <v>0.61204665999999996</v>
      </c>
      <c r="E619" s="83">
        <v>-0.64347169999999998</v>
      </c>
      <c r="F619" s="83">
        <v>-0.34013613999999998</v>
      </c>
      <c r="G619" s="83">
        <v>0.41921118000000002</v>
      </c>
      <c r="H619" s="83">
        <f t="shared" si="22"/>
        <v>-0.18813221999999996</v>
      </c>
      <c r="I619" s="82"/>
      <c r="J619" s="82">
        <v>0.19528893</v>
      </c>
      <c r="K619" s="83">
        <v>0.79098254000000001</v>
      </c>
      <c r="L619" s="83">
        <v>1.1527466</v>
      </c>
      <c r="M619" s="83">
        <v>4.8525751999999997E-3</v>
      </c>
      <c r="N619" s="83">
        <f t="shared" si="23"/>
        <v>0.64952723839999993</v>
      </c>
      <c r="O619" s="71" t="s">
        <v>1970</v>
      </c>
    </row>
    <row r="620" spans="1:15" s="57" customFormat="1" ht="12.75">
      <c r="A620" s="81" t="s">
        <v>1975</v>
      </c>
      <c r="B620" s="81" t="s">
        <v>1976</v>
      </c>
      <c r="C620" s="82"/>
      <c r="D620" s="82"/>
      <c r="E620" s="83"/>
      <c r="F620" s="83"/>
      <c r="G620" s="83"/>
      <c r="H620" s="83"/>
      <c r="I620" s="82"/>
      <c r="J620" s="82"/>
      <c r="K620" s="83"/>
      <c r="L620" s="83"/>
      <c r="M620" s="83"/>
      <c r="N620" s="83"/>
      <c r="O620" s="71"/>
    </row>
    <row r="621" spans="1:15" s="57" customFormat="1" ht="12.75">
      <c r="A621" s="81" t="s">
        <v>1977</v>
      </c>
      <c r="B621" s="81" t="s">
        <v>1978</v>
      </c>
      <c r="C621" s="82">
        <v>0.28362724</v>
      </c>
      <c r="D621" s="82">
        <v>0.21900586999999999</v>
      </c>
      <c r="E621" s="83">
        <v>-0.13616375999999999</v>
      </c>
      <c r="F621" s="83">
        <v>-0.29576210000000003</v>
      </c>
      <c r="G621" s="83">
        <v>-8.6775459999999995E-3</v>
      </c>
      <c r="H621" s="83">
        <f t="shared" si="22"/>
        <v>-0.14686780199999999</v>
      </c>
      <c r="I621" s="82">
        <v>0.12470000000000001</v>
      </c>
      <c r="J621" s="82">
        <v>3.2860029999999998E-2</v>
      </c>
      <c r="K621" s="83">
        <v>0.32096854000000002</v>
      </c>
      <c r="L621" s="83">
        <v>0.38909336999999999</v>
      </c>
      <c r="M621" s="83">
        <v>0.19706623000000001</v>
      </c>
      <c r="N621" s="83">
        <f t="shared" si="23"/>
        <v>0.30237604666666668</v>
      </c>
      <c r="O621" s="71" t="s">
        <v>163</v>
      </c>
    </row>
    <row r="622" spans="1:15" s="57" customFormat="1" ht="12.75">
      <c r="A622" s="81" t="s">
        <v>1979</v>
      </c>
      <c r="B622" s="81" t="s">
        <v>1980</v>
      </c>
      <c r="C622" s="82"/>
      <c r="D622" s="82">
        <v>0.69986415000000002</v>
      </c>
      <c r="E622" s="83">
        <v>0.13987403000000001</v>
      </c>
      <c r="F622" s="83">
        <v>3.3484336000000003E-2</v>
      </c>
      <c r="G622" s="83">
        <v>-8.619222E-2</v>
      </c>
      <c r="H622" s="83">
        <f t="shared" si="22"/>
        <v>2.9055382000000005E-2</v>
      </c>
      <c r="I622" s="82"/>
      <c r="J622" s="82">
        <v>0.22480700000000001</v>
      </c>
      <c r="K622" s="83">
        <v>0.94220309999999996</v>
      </c>
      <c r="L622" s="83">
        <v>0.11713973</v>
      </c>
      <c r="M622" s="83">
        <v>0.26373585999999999</v>
      </c>
      <c r="N622" s="83">
        <f t="shared" si="23"/>
        <v>0.44102622999999991</v>
      </c>
      <c r="O622" s="71" t="s">
        <v>1970</v>
      </c>
    </row>
    <row r="623" spans="1:15" s="57" customFormat="1" ht="12.75">
      <c r="A623" s="81" t="s">
        <v>1981</v>
      </c>
      <c r="B623" s="81"/>
      <c r="C623" s="82"/>
      <c r="D623" s="82"/>
      <c r="E623" s="83"/>
      <c r="F623" s="83"/>
      <c r="G623" s="83"/>
      <c r="H623" s="83"/>
      <c r="I623" s="82"/>
      <c r="J623" s="82"/>
      <c r="K623" s="83"/>
      <c r="L623" s="83"/>
      <c r="M623" s="83"/>
      <c r="N623" s="83"/>
      <c r="O623" s="71"/>
    </row>
    <row r="624" spans="1:15" s="57" customFormat="1" ht="12.75">
      <c r="A624" s="81" t="s">
        <v>1982</v>
      </c>
      <c r="B624" s="81" t="s">
        <v>1983</v>
      </c>
      <c r="C624" s="82"/>
      <c r="D624" s="82">
        <v>7.5300199999999998E-2</v>
      </c>
      <c r="E624" s="83">
        <v>-0.64575610000000006</v>
      </c>
      <c r="F624" s="83">
        <v>-0.36390072000000001</v>
      </c>
      <c r="G624" s="83">
        <v>-0.23646898999999999</v>
      </c>
      <c r="H624" s="83">
        <f t="shared" si="22"/>
        <v>-0.41537527000000002</v>
      </c>
      <c r="I624" s="82"/>
      <c r="J624" s="82">
        <v>0.13717403</v>
      </c>
      <c r="K624" s="83">
        <v>-0.11772442599999999</v>
      </c>
      <c r="L624" s="83">
        <v>-0.52189326000000003</v>
      </c>
      <c r="M624" s="83">
        <v>-0.23166755</v>
      </c>
      <c r="N624" s="83">
        <f t="shared" si="23"/>
        <v>-0.29042841200000002</v>
      </c>
      <c r="O624" s="71" t="s">
        <v>51</v>
      </c>
    </row>
    <row r="625" spans="1:15" s="57" customFormat="1" ht="12.75">
      <c r="A625" s="81" t="s">
        <v>1984</v>
      </c>
      <c r="B625" s="81" t="s">
        <v>1985</v>
      </c>
      <c r="C625" s="82">
        <v>4.0361210000000002E-2</v>
      </c>
      <c r="D625" s="82">
        <v>1.2159821E-3</v>
      </c>
      <c r="E625" s="83">
        <v>2.0238339999999999</v>
      </c>
      <c r="F625" s="83">
        <v>1.9537089999999999</v>
      </c>
      <c r="G625" s="83">
        <v>1.7966055999999999</v>
      </c>
      <c r="H625" s="83">
        <f t="shared" si="22"/>
        <v>1.9247162</v>
      </c>
      <c r="I625" s="82">
        <v>8.0399999999999999E-2</v>
      </c>
      <c r="J625" s="82">
        <v>2.3929902999999999E-3</v>
      </c>
      <c r="K625" s="83">
        <v>2.3153142999999998</v>
      </c>
      <c r="L625" s="83">
        <v>2.1312359999999999</v>
      </c>
      <c r="M625" s="83">
        <v>1.9531860000000001</v>
      </c>
      <c r="N625" s="83">
        <f t="shared" si="23"/>
        <v>2.1332454333333337</v>
      </c>
      <c r="O625" s="71" t="s">
        <v>1970</v>
      </c>
    </row>
    <row r="626" spans="1:15" s="57" customFormat="1" ht="12.75">
      <c r="A626" s="81" t="s">
        <v>1986</v>
      </c>
      <c r="B626" s="81"/>
      <c r="C626" s="82"/>
      <c r="D626" s="82"/>
      <c r="E626" s="83"/>
      <c r="F626" s="83"/>
      <c r="G626" s="83"/>
      <c r="H626" s="83"/>
      <c r="I626" s="82"/>
      <c r="J626" s="82"/>
      <c r="K626" s="83"/>
      <c r="L626" s="83"/>
      <c r="M626" s="83"/>
      <c r="N626" s="83"/>
      <c r="O626" s="71"/>
    </row>
    <row r="627" spans="1:15" s="57" customFormat="1" ht="12.75">
      <c r="A627" s="81" t="s">
        <v>1987</v>
      </c>
      <c r="B627" s="81" t="s">
        <v>1988</v>
      </c>
      <c r="C627" s="82">
        <v>0.37092041999999997</v>
      </c>
      <c r="D627" s="82">
        <v>0.30553603000000001</v>
      </c>
      <c r="E627" s="83">
        <v>-0.50146484000000002</v>
      </c>
      <c r="F627" s="83">
        <v>0.13105576999999999</v>
      </c>
      <c r="G627" s="83">
        <v>-0.47629830000000001</v>
      </c>
      <c r="H627" s="83">
        <f t="shared" si="22"/>
        <v>-0.28223579000000004</v>
      </c>
      <c r="I627" s="82">
        <v>0.12939999999999999</v>
      </c>
      <c r="J627" s="82">
        <v>3.8171213000000002E-2</v>
      </c>
      <c r="K627" s="83">
        <v>-1.5119541999999999</v>
      </c>
      <c r="L627" s="83">
        <v>-0.75740134999999997</v>
      </c>
      <c r="M627" s="83">
        <v>-1.0245705000000001</v>
      </c>
      <c r="N627" s="83">
        <f t="shared" si="23"/>
        <v>-1.0979753499999998</v>
      </c>
      <c r="O627" s="71" t="s">
        <v>1970</v>
      </c>
    </row>
    <row r="628" spans="1:15" s="57" customFormat="1" ht="12.75">
      <c r="A628" s="81" t="s">
        <v>1989</v>
      </c>
      <c r="B628" s="81"/>
      <c r="C628" s="82"/>
      <c r="D628" s="82"/>
      <c r="E628" s="83"/>
      <c r="F628" s="83"/>
      <c r="G628" s="83"/>
      <c r="H628" s="83"/>
      <c r="I628" s="82"/>
      <c r="J628" s="82"/>
      <c r="K628" s="83"/>
      <c r="L628" s="83"/>
      <c r="M628" s="83"/>
      <c r="N628" s="83"/>
      <c r="O628" s="71"/>
    </row>
    <row r="629" spans="1:15" s="57" customFormat="1" ht="12.75">
      <c r="A629" s="81" t="s">
        <v>1990</v>
      </c>
      <c r="B629" s="81" t="s">
        <v>1991</v>
      </c>
      <c r="C629" s="82">
        <v>6.5847859999999994E-2</v>
      </c>
      <c r="D629" s="82">
        <v>1.7580057999999999E-2</v>
      </c>
      <c r="E629" s="83">
        <v>-0.5218602</v>
      </c>
      <c r="F629" s="83">
        <v>-0.84210830000000003</v>
      </c>
      <c r="G629" s="83">
        <v>-0.71273934999999999</v>
      </c>
      <c r="H629" s="83">
        <f t="shared" si="22"/>
        <v>-0.69223595000000004</v>
      </c>
      <c r="I629" s="82">
        <v>0.12189999999999999</v>
      </c>
      <c r="J629" s="82">
        <v>3.047002E-2</v>
      </c>
      <c r="K629" s="83">
        <v>-0.62715189999999998</v>
      </c>
      <c r="L629" s="83">
        <v>-0.54260385</v>
      </c>
      <c r="M629" s="83">
        <v>-0.32757196</v>
      </c>
      <c r="N629" s="83">
        <f t="shared" si="23"/>
        <v>-0.49910923666666668</v>
      </c>
      <c r="O629" s="71" t="s">
        <v>1970</v>
      </c>
    </row>
    <row r="630" spans="1:15" s="57" customFormat="1" ht="12.75">
      <c r="A630" s="81" t="s">
        <v>1992</v>
      </c>
      <c r="B630" s="81" t="s">
        <v>1993</v>
      </c>
      <c r="C630" s="82"/>
      <c r="D630" s="82">
        <v>0.41769456999999999</v>
      </c>
      <c r="E630" s="83">
        <v>-0.67576239999999999</v>
      </c>
      <c r="F630" s="83">
        <v>-1.3900201000000001</v>
      </c>
      <c r="G630" s="83">
        <v>0.44391631999999998</v>
      </c>
      <c r="H630" s="83">
        <f t="shared" si="22"/>
        <v>-0.54062206000000002</v>
      </c>
      <c r="I630" s="82"/>
      <c r="J630" s="82">
        <v>0.60912555000000002</v>
      </c>
      <c r="K630" s="83">
        <v>-0.43783808000000002</v>
      </c>
      <c r="L630" s="83">
        <v>-0.19948435</v>
      </c>
      <c r="M630" s="83">
        <v>0.26533476</v>
      </c>
      <c r="N630" s="83">
        <f t="shared" si="23"/>
        <v>-0.12399589</v>
      </c>
      <c r="O630" s="71" t="s">
        <v>1994</v>
      </c>
    </row>
    <row r="631" spans="1:15" s="57" customFormat="1" ht="12.75">
      <c r="A631" s="81" t="s">
        <v>1995</v>
      </c>
      <c r="B631" s="81" t="s">
        <v>1996</v>
      </c>
      <c r="C631" s="82">
        <v>4.0361210000000002E-2</v>
      </c>
      <c r="D631" s="82">
        <v>1.4395968000000001E-3</v>
      </c>
      <c r="E631" s="83">
        <v>0.86499459999999995</v>
      </c>
      <c r="F631" s="83">
        <v>0.95698552999999997</v>
      </c>
      <c r="G631" s="83">
        <v>0.98165469999999999</v>
      </c>
      <c r="H631" s="83">
        <f t="shared" si="22"/>
        <v>0.93454494333333338</v>
      </c>
      <c r="I631" s="82">
        <v>0.1062</v>
      </c>
      <c r="J631" s="82">
        <v>1.50913205E-2</v>
      </c>
      <c r="K631" s="83">
        <v>0.53945535</v>
      </c>
      <c r="L631" s="83">
        <v>0.60738473999999998</v>
      </c>
      <c r="M631" s="83">
        <v>0.80925274000000003</v>
      </c>
      <c r="N631" s="83">
        <f t="shared" si="23"/>
        <v>0.65203094333333333</v>
      </c>
      <c r="O631" s="71" t="s">
        <v>1970</v>
      </c>
    </row>
    <row r="632" spans="1:15" s="57" customFormat="1" ht="12.75">
      <c r="A632" s="81" t="s">
        <v>1997</v>
      </c>
      <c r="B632" s="81" t="s">
        <v>1998</v>
      </c>
      <c r="C632" s="82">
        <v>0.27688069999999998</v>
      </c>
      <c r="D632" s="82">
        <v>0.21234620000000001</v>
      </c>
      <c r="E632" s="83">
        <v>0.21606110000000001</v>
      </c>
      <c r="F632" s="83">
        <v>0.34682885000000002</v>
      </c>
      <c r="G632" s="83">
        <v>-5.3753443000000003E-3</v>
      </c>
      <c r="H632" s="83">
        <f t="shared" si="22"/>
        <v>0.1858382019</v>
      </c>
      <c r="I632" s="82">
        <v>0.28710000000000002</v>
      </c>
      <c r="J632" s="82">
        <v>0.20252529</v>
      </c>
      <c r="K632" s="83">
        <v>5.5946339999999997E-2</v>
      </c>
      <c r="L632" s="83">
        <v>0.31411368000000001</v>
      </c>
      <c r="M632" s="83">
        <v>8.6581210000000006E-2</v>
      </c>
      <c r="N632" s="83">
        <f t="shared" si="23"/>
        <v>0.15221374333333335</v>
      </c>
      <c r="O632" s="71" t="s">
        <v>1970</v>
      </c>
    </row>
    <row r="633" spans="1:15" s="57" customFormat="1" ht="12.75">
      <c r="A633" s="81" t="s">
        <v>1999</v>
      </c>
      <c r="B633" s="81" t="s">
        <v>2000</v>
      </c>
      <c r="C633" s="82">
        <v>6.1986800000000002E-2</v>
      </c>
      <c r="D633" s="82">
        <v>1.4474173E-2</v>
      </c>
      <c r="E633" s="83">
        <v>0.59902286999999999</v>
      </c>
      <c r="F633" s="83">
        <v>0.87613964</v>
      </c>
      <c r="G633" s="83">
        <v>0.89796909999999996</v>
      </c>
      <c r="H633" s="83">
        <f t="shared" si="22"/>
        <v>0.79104387000000009</v>
      </c>
      <c r="I633" s="82">
        <v>7.7100000000000002E-2</v>
      </c>
      <c r="J633" s="82">
        <v>1.4172891E-3</v>
      </c>
      <c r="K633" s="83">
        <v>0.61819270000000004</v>
      </c>
      <c r="L633" s="83">
        <v>0.68653863999999998</v>
      </c>
      <c r="M633" s="83">
        <v>0.61102190000000001</v>
      </c>
      <c r="N633" s="83">
        <f t="shared" si="23"/>
        <v>0.63858441333333327</v>
      </c>
      <c r="O633" s="71" t="s">
        <v>1970</v>
      </c>
    </row>
    <row r="634" spans="1:15" s="57" customFormat="1" ht="12.75">
      <c r="A634" s="81" t="s">
        <v>2001</v>
      </c>
      <c r="B634" s="81" t="s">
        <v>2002</v>
      </c>
      <c r="C634" s="82">
        <v>0.1207448</v>
      </c>
      <c r="D634" s="82">
        <v>6.4109324999999995E-2</v>
      </c>
      <c r="E634" s="83">
        <v>-0.33090508000000002</v>
      </c>
      <c r="F634" s="83">
        <v>-0.84993739999999995</v>
      </c>
      <c r="G634" s="83">
        <v>-0.52545169999999997</v>
      </c>
      <c r="H634" s="83">
        <f t="shared" si="22"/>
        <v>-0.56876472666666666</v>
      </c>
      <c r="I634" s="82">
        <v>0.15840000000000001</v>
      </c>
      <c r="J634" s="82">
        <v>7.1102100000000001E-2</v>
      </c>
      <c r="K634" s="83">
        <v>-1.0075711999999999</v>
      </c>
      <c r="L634" s="83">
        <v>-0.96370982999999999</v>
      </c>
      <c r="M634" s="83">
        <v>-0.33623508000000002</v>
      </c>
      <c r="N634" s="83">
        <f t="shared" si="23"/>
        <v>-0.76917203666666667</v>
      </c>
      <c r="O634" s="71" t="s">
        <v>1970</v>
      </c>
    </row>
    <row r="635" spans="1:15" s="57" customFormat="1" ht="12.75">
      <c r="A635" s="81" t="s">
        <v>2003</v>
      </c>
      <c r="B635" s="81" t="s">
        <v>2004</v>
      </c>
      <c r="C635" s="82">
        <v>0.81078760000000005</v>
      </c>
      <c r="D635" s="82">
        <v>0.77473669999999994</v>
      </c>
      <c r="E635" s="83">
        <v>-2.6395289999999998E-2</v>
      </c>
      <c r="F635" s="83">
        <v>6.6915624000000007E-2</v>
      </c>
      <c r="G635" s="83">
        <v>-8.3530426000000005E-2</v>
      </c>
      <c r="H635" s="83">
        <f t="shared" si="22"/>
        <v>-1.4336697333333334E-2</v>
      </c>
      <c r="I635" s="82">
        <v>0.1492</v>
      </c>
      <c r="J635" s="82">
        <v>6.0443570000000002E-2</v>
      </c>
      <c r="K635" s="83">
        <v>-0.87828720000000005</v>
      </c>
      <c r="L635" s="83">
        <v>-0.41926184</v>
      </c>
      <c r="M635" s="83">
        <v>-0.44176957</v>
      </c>
      <c r="N635" s="83">
        <f t="shared" si="23"/>
        <v>-0.57977287</v>
      </c>
      <c r="O635" s="71" t="s">
        <v>1970</v>
      </c>
    </row>
    <row r="636" spans="1:15" s="57" customFormat="1" ht="12.75">
      <c r="A636" s="81" t="s">
        <v>2005</v>
      </c>
      <c r="B636" s="81" t="s">
        <v>2006</v>
      </c>
      <c r="C636" s="82">
        <v>3.7114599999999998E-2</v>
      </c>
      <c r="D636" s="82">
        <v>2.4899999999999998E-4</v>
      </c>
      <c r="E636" s="83">
        <v>1.8838105999999999</v>
      </c>
      <c r="F636" s="83">
        <v>1.7846408</v>
      </c>
      <c r="G636" s="83">
        <v>1.8232626999999999</v>
      </c>
      <c r="H636" s="83">
        <f t="shared" si="22"/>
        <v>1.8305713666666665</v>
      </c>
      <c r="I636" s="82">
        <v>9.7600000000000006E-2</v>
      </c>
      <c r="J636" s="82">
        <v>9.4788479999999998E-3</v>
      </c>
      <c r="K636" s="83">
        <v>2.0232915999999999</v>
      </c>
      <c r="L636" s="83">
        <v>2.8539542999999998</v>
      </c>
      <c r="M636" s="83">
        <v>2.4632988</v>
      </c>
      <c r="N636" s="83">
        <f t="shared" si="23"/>
        <v>2.4468482333333337</v>
      </c>
      <c r="O636" s="71" t="s">
        <v>1970</v>
      </c>
    </row>
    <row r="637" spans="1:15" s="57" customFormat="1" ht="12.75">
      <c r="A637" s="81" t="s">
        <v>2007</v>
      </c>
      <c r="B637" s="81" t="s">
        <v>2008</v>
      </c>
      <c r="C637" s="82">
        <v>0.11093385</v>
      </c>
      <c r="D637" s="82">
        <v>5.5706183999999999E-2</v>
      </c>
      <c r="E637" s="83">
        <v>9.9063789999999999E-2</v>
      </c>
      <c r="F637" s="83">
        <v>0.16286271999999999</v>
      </c>
      <c r="G637" s="83">
        <v>7.0482299999999998E-2</v>
      </c>
      <c r="H637" s="83">
        <f t="shared" si="22"/>
        <v>0.11080293666666667</v>
      </c>
      <c r="I637" s="82">
        <v>0.1045</v>
      </c>
      <c r="J637" s="82">
        <v>1.3657348999999999E-2</v>
      </c>
      <c r="K637" s="83">
        <v>-0.18999004</v>
      </c>
      <c r="L637" s="83">
        <v>-0.15098374000000001</v>
      </c>
      <c r="M637" s="83">
        <v>-0.22864815999999999</v>
      </c>
      <c r="N637" s="83">
        <f t="shared" si="23"/>
        <v>-0.18987398</v>
      </c>
      <c r="O637" s="71" t="s">
        <v>1970</v>
      </c>
    </row>
    <row r="638" spans="1:15" s="57" customFormat="1" ht="12.75">
      <c r="A638" s="81" t="s">
        <v>2009</v>
      </c>
      <c r="B638" s="81" t="s">
        <v>2010</v>
      </c>
      <c r="C638" s="82">
        <v>0.25101358000000001</v>
      </c>
      <c r="D638" s="82">
        <v>0.18673533</v>
      </c>
      <c r="E638" s="83">
        <v>0.19383903999999999</v>
      </c>
      <c r="F638" s="83">
        <v>3.9143629999999999E-2</v>
      </c>
      <c r="G638" s="83">
        <v>0.41658687999999999</v>
      </c>
      <c r="H638" s="83">
        <f t="shared" si="22"/>
        <v>0.21652318333333334</v>
      </c>
      <c r="I638" s="82">
        <v>0.26879999999999998</v>
      </c>
      <c r="J638" s="82">
        <v>0.1838997</v>
      </c>
      <c r="K638" s="83">
        <v>-5.8137049999999997E-3</v>
      </c>
      <c r="L638" s="83">
        <v>-0.65809154999999997</v>
      </c>
      <c r="M638" s="83">
        <v>-0.53467935</v>
      </c>
      <c r="N638" s="83">
        <f t="shared" si="23"/>
        <v>-0.39952820166666664</v>
      </c>
      <c r="O638" s="71" t="s">
        <v>1970</v>
      </c>
    </row>
    <row r="639" spans="1:15" s="57" customFormat="1" ht="12.75">
      <c r="A639" s="81" t="s">
        <v>2011</v>
      </c>
      <c r="B639" s="81" t="s">
        <v>2012</v>
      </c>
      <c r="C639" s="82"/>
      <c r="D639" s="82">
        <v>0.55770180000000003</v>
      </c>
      <c r="E639" s="83">
        <v>-0.71541109999999997</v>
      </c>
      <c r="F639" s="83">
        <v>-0.39811872999999998</v>
      </c>
      <c r="G639" s="83">
        <v>0.41153877999999999</v>
      </c>
      <c r="H639" s="83">
        <f t="shared" si="22"/>
        <v>-0.2339970166666667</v>
      </c>
      <c r="I639" s="82"/>
      <c r="J639" s="82">
        <v>2.5003856000000001E-2</v>
      </c>
      <c r="K639" s="83">
        <v>0.54406284999999999</v>
      </c>
      <c r="L639" s="83">
        <v>0.85567400000000005</v>
      </c>
      <c r="M639" s="83">
        <v>0.97015169999999995</v>
      </c>
      <c r="N639" s="83">
        <f t="shared" si="23"/>
        <v>0.78996284999999988</v>
      </c>
      <c r="O639" s="71" t="s">
        <v>163</v>
      </c>
    </row>
    <row r="640" spans="1:15" s="57" customFormat="1" ht="12.75">
      <c r="A640" s="81" t="s">
        <v>2013</v>
      </c>
      <c r="B640" s="81" t="s">
        <v>2014</v>
      </c>
      <c r="C640" s="82"/>
      <c r="D640" s="82">
        <v>0.11941305000000001</v>
      </c>
      <c r="E640" s="83">
        <v>1.0190986</v>
      </c>
      <c r="F640" s="83">
        <v>1.7729841</v>
      </c>
      <c r="G640" s="83">
        <v>0.38054135</v>
      </c>
      <c r="H640" s="83">
        <f t="shared" si="22"/>
        <v>1.0575413499999999</v>
      </c>
      <c r="I640" s="82">
        <v>0.1681</v>
      </c>
      <c r="J640" s="82">
        <v>8.149903E-2</v>
      </c>
      <c r="K640" s="83">
        <v>-1.0650539000000001</v>
      </c>
      <c r="L640" s="83">
        <v>-0.69371890000000003</v>
      </c>
      <c r="M640" s="83">
        <v>-0.33063219999999999</v>
      </c>
      <c r="N640" s="83">
        <f t="shared" si="23"/>
        <v>-0.69646833333333336</v>
      </c>
      <c r="O640" s="71" t="s">
        <v>1970</v>
      </c>
    </row>
    <row r="641" spans="1:15" s="57" customFormat="1" ht="12.75">
      <c r="A641" s="81" t="s">
        <v>2015</v>
      </c>
      <c r="B641" s="81" t="s">
        <v>2016</v>
      </c>
      <c r="C641" s="82"/>
      <c r="D641" s="82"/>
      <c r="E641" s="83"/>
      <c r="F641" s="83"/>
      <c r="G641" s="83"/>
      <c r="H641" s="83"/>
      <c r="I641" s="82"/>
      <c r="J641" s="82"/>
      <c r="K641" s="83"/>
      <c r="L641" s="83"/>
      <c r="M641" s="83"/>
      <c r="N641" s="83"/>
      <c r="O641" s="71"/>
    </row>
    <row r="642" spans="1:15" s="57" customFormat="1" ht="12.75">
      <c r="A642" s="81" t="s">
        <v>2017</v>
      </c>
      <c r="B642" s="81" t="s">
        <v>2018</v>
      </c>
      <c r="C642" s="82">
        <v>0.13889302000000001</v>
      </c>
      <c r="D642" s="82">
        <v>8.0903544999999993E-2</v>
      </c>
      <c r="E642" s="83">
        <v>-0.22133407999999999</v>
      </c>
      <c r="F642" s="83">
        <v>-0.42742306000000002</v>
      </c>
      <c r="G642" s="83">
        <v>-0.68829393000000005</v>
      </c>
      <c r="H642" s="83">
        <f t="shared" si="22"/>
        <v>-0.44568369000000008</v>
      </c>
      <c r="I642" s="82">
        <v>0.1489</v>
      </c>
      <c r="J642" s="82">
        <v>6.0269635000000002E-2</v>
      </c>
      <c r="K642" s="83">
        <v>-0.18854760000000001</v>
      </c>
      <c r="L642" s="83">
        <v>-6.9624400000000003E-2</v>
      </c>
      <c r="M642" s="83">
        <v>-0.16152911</v>
      </c>
      <c r="N642" s="83">
        <f t="shared" si="23"/>
        <v>-0.13990037</v>
      </c>
      <c r="O642" s="71" t="s">
        <v>1970</v>
      </c>
    </row>
    <row r="643" spans="1:15" s="57" customFormat="1" ht="12.75">
      <c r="A643" s="81" t="s">
        <v>2019</v>
      </c>
      <c r="B643" s="81" t="s">
        <v>2020</v>
      </c>
      <c r="C643" s="82">
        <v>0.72859967000000003</v>
      </c>
      <c r="D643" s="82">
        <v>0.68284610000000001</v>
      </c>
      <c r="E643" s="83">
        <v>4.8849194999999998E-2</v>
      </c>
      <c r="F643" s="83">
        <v>0.27246376999999999</v>
      </c>
      <c r="G643" s="83">
        <v>-0.14870264999999999</v>
      </c>
      <c r="H643" s="83">
        <f t="shared" si="22"/>
        <v>5.7536771666666674E-2</v>
      </c>
      <c r="I643" s="82">
        <v>0.10589999999999999</v>
      </c>
      <c r="J643" s="82">
        <v>1.4914439999999999E-2</v>
      </c>
      <c r="K643" s="83">
        <v>-0.68596310000000005</v>
      </c>
      <c r="L643" s="83">
        <v>-1.0122872999999999</v>
      </c>
      <c r="M643" s="83">
        <v>-0.74374722999999998</v>
      </c>
      <c r="N643" s="83">
        <f t="shared" si="23"/>
        <v>-0.81399920999999997</v>
      </c>
      <c r="O643" s="71" t="s">
        <v>1970</v>
      </c>
    </row>
    <row r="644" spans="1:15" s="57" customFormat="1" ht="12.75">
      <c r="A644" s="81" t="s">
        <v>2021</v>
      </c>
      <c r="B644" s="81" t="s">
        <v>2022</v>
      </c>
      <c r="C644" s="82">
        <v>5.3422650000000002E-2</v>
      </c>
      <c r="D644" s="82">
        <v>8.3270640000000003E-3</v>
      </c>
      <c r="E644" s="83">
        <v>0.6293396</v>
      </c>
      <c r="F644" s="83">
        <v>0.62171889999999996</v>
      </c>
      <c r="G644" s="83">
        <v>0.46782678</v>
      </c>
      <c r="H644" s="83">
        <f t="shared" si="22"/>
        <v>0.57296175999999999</v>
      </c>
      <c r="I644" s="82">
        <v>0.30659999999999998</v>
      </c>
      <c r="J644" s="82">
        <v>0.22255324000000001</v>
      </c>
      <c r="K644" s="83">
        <v>-0.28087714000000003</v>
      </c>
      <c r="L644" s="83">
        <v>2.3083592E-2</v>
      </c>
      <c r="M644" s="83">
        <v>-0.38846292999999998</v>
      </c>
      <c r="N644" s="83">
        <f t="shared" si="23"/>
        <v>-0.21541882599999998</v>
      </c>
      <c r="O644" s="71" t="s">
        <v>1970</v>
      </c>
    </row>
    <row r="645" spans="1:15" s="57" customFormat="1" ht="12.75">
      <c r="A645" s="81" t="s">
        <v>2023</v>
      </c>
      <c r="B645" s="81" t="s">
        <v>2024</v>
      </c>
      <c r="C645" s="82">
        <v>3.7435400000000001E-2</v>
      </c>
      <c r="D645" s="82">
        <v>3.5199999999999999E-4</v>
      </c>
      <c r="E645" s="83">
        <v>-0.73841579999999996</v>
      </c>
      <c r="F645" s="83">
        <v>-0.78562220000000005</v>
      </c>
      <c r="G645" s="83">
        <v>-0.74987159999999997</v>
      </c>
      <c r="H645" s="83">
        <f t="shared" si="22"/>
        <v>-0.75796986666666666</v>
      </c>
      <c r="I645" s="82">
        <v>0.1273</v>
      </c>
      <c r="J645" s="82">
        <v>3.5442267E-2</v>
      </c>
      <c r="K645" s="83">
        <v>-1.0679380000000001</v>
      </c>
      <c r="L645" s="83">
        <v>-0.7194005</v>
      </c>
      <c r="M645" s="83">
        <v>-0.55558777000000004</v>
      </c>
      <c r="N645" s="83">
        <f t="shared" si="23"/>
        <v>-0.78097542333333347</v>
      </c>
      <c r="O645" s="71" t="s">
        <v>1970</v>
      </c>
    </row>
    <row r="646" spans="1:15" s="57" customFormat="1" ht="12.75">
      <c r="A646" s="81" t="s">
        <v>2025</v>
      </c>
      <c r="B646" s="81" t="s">
        <v>2026</v>
      </c>
      <c r="C646" s="82">
        <v>4.0399989999999997E-2</v>
      </c>
      <c r="D646" s="82">
        <v>1.5580708E-3</v>
      </c>
      <c r="E646" s="83">
        <v>1.6729286999999999</v>
      </c>
      <c r="F646" s="83">
        <v>1.6621106999999999</v>
      </c>
      <c r="G646" s="83">
        <v>1.4775632999999999</v>
      </c>
      <c r="H646" s="83">
        <f t="shared" si="22"/>
        <v>1.6042008999999997</v>
      </c>
      <c r="I646" s="82">
        <v>0.129</v>
      </c>
      <c r="J646" s="82">
        <v>3.7449379999999997E-2</v>
      </c>
      <c r="K646" s="83">
        <v>0.76035403999999995</v>
      </c>
      <c r="L646" s="83">
        <v>1.0211433999999999</v>
      </c>
      <c r="M646" s="83">
        <v>1.5050954999999999</v>
      </c>
      <c r="N646" s="83">
        <f t="shared" si="23"/>
        <v>1.0955309799999999</v>
      </c>
      <c r="O646" s="71" t="s">
        <v>1970</v>
      </c>
    </row>
    <row r="647" spans="1:15" s="57" customFormat="1" ht="12.75">
      <c r="A647" s="81" t="s">
        <v>2027</v>
      </c>
      <c r="B647" s="81" t="s">
        <v>2028</v>
      </c>
      <c r="C647" s="82">
        <v>0.97375710000000004</v>
      </c>
      <c r="D647" s="82">
        <v>0.96742170000000005</v>
      </c>
      <c r="E647" s="83">
        <v>-0.13595529000000001</v>
      </c>
      <c r="F647" s="83">
        <v>0.29363244999999999</v>
      </c>
      <c r="G647" s="83">
        <v>-0.17853058999999999</v>
      </c>
      <c r="H647" s="83">
        <f t="shared" si="22"/>
        <v>-6.9511433333333357E-3</v>
      </c>
      <c r="I647" s="82"/>
      <c r="J647" s="82">
        <v>7.255491E-2</v>
      </c>
      <c r="K647" s="83">
        <v>-2.0495472000000001</v>
      </c>
      <c r="L647" s="83">
        <v>-2.778832</v>
      </c>
      <c r="M647" s="83">
        <v>-0.90610840000000004</v>
      </c>
      <c r="N647" s="83">
        <f t="shared" si="23"/>
        <v>-1.9114958666666668</v>
      </c>
      <c r="O647" s="71" t="s">
        <v>126</v>
      </c>
    </row>
    <row r="648" spans="1:15" s="57" customFormat="1" ht="12.75">
      <c r="A648" s="81" t="s">
        <v>2029</v>
      </c>
      <c r="B648" s="81" t="s">
        <v>2030</v>
      </c>
      <c r="C648" s="82">
        <v>0.25168148000000001</v>
      </c>
      <c r="D648" s="82">
        <v>0.18734981000000001</v>
      </c>
      <c r="E648" s="83">
        <v>6.0496865999999996E-3</v>
      </c>
      <c r="F648" s="83">
        <v>0.31888201999999999</v>
      </c>
      <c r="G648" s="83">
        <v>0.22218509</v>
      </c>
      <c r="H648" s="83">
        <f t="shared" si="22"/>
        <v>0.18237226553333333</v>
      </c>
      <c r="I648" s="82">
        <v>0.24030000000000001</v>
      </c>
      <c r="J648" s="82">
        <v>0.15506986</v>
      </c>
      <c r="K648" s="83">
        <v>-0.50300115000000001</v>
      </c>
      <c r="L648" s="83">
        <v>-1.0059863</v>
      </c>
      <c r="M648" s="83">
        <v>-0.15196997000000001</v>
      </c>
      <c r="N648" s="83">
        <f t="shared" si="23"/>
        <v>-0.55365247333333334</v>
      </c>
      <c r="O648" s="71" t="s">
        <v>1970</v>
      </c>
    </row>
    <row r="649" spans="1:15" s="57" customFormat="1" ht="12.75">
      <c r="A649" s="81" t="s">
        <v>2031</v>
      </c>
      <c r="B649" s="81" t="s">
        <v>2032</v>
      </c>
      <c r="C649" s="82">
        <v>0.97757930000000004</v>
      </c>
      <c r="D649" s="82">
        <v>0.97223809999999999</v>
      </c>
      <c r="E649" s="83">
        <v>0.15612459000000001</v>
      </c>
      <c r="F649" s="83">
        <v>0.16880551999999999</v>
      </c>
      <c r="G649" s="83">
        <v>-0.30650559999999999</v>
      </c>
      <c r="H649" s="83">
        <f t="shared" si="22"/>
        <v>6.1415033333333353E-3</v>
      </c>
      <c r="I649" s="82">
        <v>0.10249999999999999</v>
      </c>
      <c r="J649" s="82">
        <v>1.2349794000000001E-2</v>
      </c>
      <c r="K649" s="83">
        <v>0.16462708000000001</v>
      </c>
      <c r="L649" s="83">
        <v>0.13365367</v>
      </c>
      <c r="M649" s="83">
        <v>0.19790837</v>
      </c>
      <c r="N649" s="83">
        <f t="shared" si="23"/>
        <v>0.16539637333333332</v>
      </c>
      <c r="O649" s="71" t="s">
        <v>1970</v>
      </c>
    </row>
    <row r="650" spans="1:15" s="57" customFormat="1" ht="12.75">
      <c r="A650" s="81" t="s">
        <v>2033</v>
      </c>
      <c r="B650" s="81" t="s">
        <v>2034</v>
      </c>
      <c r="C650" s="82"/>
      <c r="D650" s="82">
        <v>0.73586790000000002</v>
      </c>
      <c r="E650" s="83">
        <v>-0.26848987000000002</v>
      </c>
      <c r="F650" s="83">
        <v>-1.7398793000000001E-3</v>
      </c>
      <c r="G650" s="83">
        <v>0.55039203000000003</v>
      </c>
      <c r="H650" s="83">
        <f t="shared" si="22"/>
        <v>9.3387426900000001E-2</v>
      </c>
      <c r="I650" s="82">
        <v>0.14269999999999999</v>
      </c>
      <c r="J650" s="82">
        <v>5.2825722999999998E-2</v>
      </c>
      <c r="K650" s="83">
        <v>-0.30429666999999999</v>
      </c>
      <c r="L650" s="83">
        <v>-0.74811070000000002</v>
      </c>
      <c r="M650" s="83">
        <v>-0.68585960000000001</v>
      </c>
      <c r="N650" s="83">
        <f t="shared" si="23"/>
        <v>-0.57942232333333343</v>
      </c>
      <c r="O650" s="71" t="s">
        <v>1970</v>
      </c>
    </row>
    <row r="651" spans="1:15" s="57" customFormat="1" ht="12.75">
      <c r="A651" s="81" t="s">
        <v>2035</v>
      </c>
      <c r="B651" s="81" t="s">
        <v>2036</v>
      </c>
      <c r="C651" s="82">
        <v>0.10087713</v>
      </c>
      <c r="D651" s="82">
        <v>4.6555050000000001E-2</v>
      </c>
      <c r="E651" s="83">
        <v>-1.8298203</v>
      </c>
      <c r="F651" s="83">
        <v>-1.7558662</v>
      </c>
      <c r="G651" s="83">
        <v>-0.81149190000000004</v>
      </c>
      <c r="H651" s="83">
        <f t="shared" ref="H651:H714" si="24">AVERAGE(E651:G651)</f>
        <v>-1.4657261333333331</v>
      </c>
      <c r="I651" s="82"/>
      <c r="J651" s="82">
        <v>5.6837479999999998E-3</v>
      </c>
      <c r="K651" s="83">
        <v>-2.1362605000000001</v>
      </c>
      <c r="L651" s="83">
        <v>-2.5865955</v>
      </c>
      <c r="M651" s="83">
        <v>-2.0307224000000001</v>
      </c>
      <c r="N651" s="83">
        <f t="shared" ref="N651:N714" si="25">AVERAGE(K651:M651)</f>
        <v>-2.2511928000000001</v>
      </c>
      <c r="O651" s="71" t="s">
        <v>1970</v>
      </c>
    </row>
    <row r="652" spans="1:15" s="57" customFormat="1" ht="12.75">
      <c r="A652" s="81" t="s">
        <v>2037</v>
      </c>
      <c r="B652" s="81" t="s">
        <v>2038</v>
      </c>
      <c r="C652" s="82"/>
      <c r="D652" s="82">
        <v>6.8479730000000003E-2</v>
      </c>
      <c r="E652" s="83">
        <v>-6.0957465000000002E-2</v>
      </c>
      <c r="F652" s="83">
        <v>-0.16417884999999999</v>
      </c>
      <c r="G652" s="83">
        <v>-0.17961124000000001</v>
      </c>
      <c r="H652" s="83">
        <f t="shared" si="24"/>
        <v>-0.13491585166666667</v>
      </c>
      <c r="I652" s="82"/>
      <c r="J652" s="82">
        <v>9.6175596000000002E-2</v>
      </c>
      <c r="K652" s="83">
        <v>-0.19943665999999999</v>
      </c>
      <c r="L652" s="83">
        <v>-0.80439466000000004</v>
      </c>
      <c r="M652" s="83">
        <v>-0.80668830000000002</v>
      </c>
      <c r="N652" s="83">
        <f t="shared" si="25"/>
        <v>-0.60350654000000004</v>
      </c>
      <c r="O652" s="71" t="s">
        <v>1970</v>
      </c>
    </row>
    <row r="653" spans="1:15" s="57" customFormat="1" ht="12.75">
      <c r="A653" s="81" t="s">
        <v>2039</v>
      </c>
      <c r="B653" s="81" t="s">
        <v>2040</v>
      </c>
      <c r="C653" s="82">
        <v>3.7435400000000001E-2</v>
      </c>
      <c r="D653" s="82">
        <v>4.0900000000000002E-4</v>
      </c>
      <c r="E653" s="83">
        <v>1.7261089999999999</v>
      </c>
      <c r="F653" s="83">
        <v>1.7371798000000001</v>
      </c>
      <c r="G653" s="83">
        <v>1.6290914000000001</v>
      </c>
      <c r="H653" s="83">
        <f t="shared" si="24"/>
        <v>1.6974600666666666</v>
      </c>
      <c r="I653" s="82">
        <v>0.14779999999999999</v>
      </c>
      <c r="J653" s="82">
        <v>5.8825176E-2</v>
      </c>
      <c r="K653" s="83">
        <v>0.33515260000000002</v>
      </c>
      <c r="L653" s="83">
        <v>0.85942739999999995</v>
      </c>
      <c r="M653" s="83">
        <v>0.84762859999999995</v>
      </c>
      <c r="N653" s="83">
        <f t="shared" si="25"/>
        <v>0.68073620000000001</v>
      </c>
      <c r="O653" s="71" t="s">
        <v>1970</v>
      </c>
    </row>
    <row r="654" spans="1:15" s="57" customFormat="1" ht="12.75">
      <c r="A654" s="81" t="s">
        <v>2041</v>
      </c>
      <c r="B654" s="81" t="s">
        <v>2042</v>
      </c>
      <c r="C654" s="82"/>
      <c r="D654" s="82">
        <v>2.1889057E-2</v>
      </c>
      <c r="E654" s="83">
        <v>-1.2166608999999999</v>
      </c>
      <c r="F654" s="83">
        <v>-1.2136707</v>
      </c>
      <c r="G654" s="83">
        <v>-0.73848619999999998</v>
      </c>
      <c r="H654" s="83">
        <f t="shared" si="24"/>
        <v>-1.0562726</v>
      </c>
      <c r="I654" s="82">
        <v>0.1016</v>
      </c>
      <c r="J654" s="82">
        <v>1.1855915E-2</v>
      </c>
      <c r="K654" s="83">
        <v>-1.0605142999999999</v>
      </c>
      <c r="L654" s="83">
        <v>-0.83992670000000003</v>
      </c>
      <c r="M654" s="83">
        <v>-0.7329445</v>
      </c>
      <c r="N654" s="83">
        <f t="shared" si="25"/>
        <v>-0.87779516666666657</v>
      </c>
      <c r="O654" s="71" t="s">
        <v>1970</v>
      </c>
    </row>
    <row r="655" spans="1:15" s="57" customFormat="1" ht="12.75">
      <c r="A655" s="81" t="s">
        <v>2043</v>
      </c>
      <c r="B655" s="81" t="s">
        <v>2044</v>
      </c>
      <c r="C655" s="82">
        <v>0.11511158000000001</v>
      </c>
      <c r="D655" s="82">
        <v>5.932983E-2</v>
      </c>
      <c r="E655" s="83">
        <v>0.50129986000000004</v>
      </c>
      <c r="F655" s="83">
        <v>0.97466092999999998</v>
      </c>
      <c r="G655" s="83">
        <v>0.46183774</v>
      </c>
      <c r="H655" s="83">
        <f t="shared" si="24"/>
        <v>0.64593284333333334</v>
      </c>
      <c r="I655" s="82">
        <v>0.85629999999999995</v>
      </c>
      <c r="J655" s="82">
        <v>0.82356059999999998</v>
      </c>
      <c r="K655" s="83">
        <v>-0.23897932</v>
      </c>
      <c r="L655" s="83">
        <v>-0.19140821999999999</v>
      </c>
      <c r="M655" s="83">
        <v>0.64995000000000003</v>
      </c>
      <c r="N655" s="83">
        <f t="shared" si="25"/>
        <v>7.3187486666666676E-2</v>
      </c>
      <c r="O655" s="71" t="s">
        <v>1970</v>
      </c>
    </row>
    <row r="656" spans="1:15" s="57" customFormat="1" ht="12.75">
      <c r="A656" s="81" t="s">
        <v>2045</v>
      </c>
      <c r="B656" s="81" t="s">
        <v>2046</v>
      </c>
      <c r="C656" s="82"/>
      <c r="D656" s="82">
        <v>1.2203528999999999E-2</v>
      </c>
      <c r="E656" s="83">
        <v>2.6690478</v>
      </c>
      <c r="F656" s="83">
        <v>3.2135099999999999</v>
      </c>
      <c r="G656" s="83">
        <v>3.9282667999999998</v>
      </c>
      <c r="H656" s="83">
        <f t="shared" si="24"/>
        <v>3.2702748666666666</v>
      </c>
      <c r="I656" s="82">
        <v>0.10009999999999999</v>
      </c>
      <c r="J656" s="82">
        <v>1.0526829999999999E-2</v>
      </c>
      <c r="K656" s="83">
        <v>4.1036320000000002</v>
      </c>
      <c r="L656" s="83">
        <v>5.5008216000000001</v>
      </c>
      <c r="M656" s="83">
        <v>4.0701803999999999</v>
      </c>
      <c r="N656" s="83">
        <f t="shared" si="25"/>
        <v>4.5582113333333334</v>
      </c>
      <c r="O656" s="71" t="s">
        <v>1970</v>
      </c>
    </row>
    <row r="657" spans="1:15" s="57" customFormat="1" ht="12.75">
      <c r="A657" s="81" t="s">
        <v>2047</v>
      </c>
      <c r="B657" s="81"/>
      <c r="C657" s="82"/>
      <c r="D657" s="82"/>
      <c r="E657" s="83"/>
      <c r="F657" s="83"/>
      <c r="G657" s="83"/>
      <c r="H657" s="83"/>
      <c r="I657" s="82"/>
      <c r="J657" s="82"/>
      <c r="K657" s="83"/>
      <c r="L657" s="83"/>
      <c r="M657" s="83"/>
      <c r="N657" s="83"/>
      <c r="O657" s="71"/>
    </row>
    <row r="658" spans="1:15" s="57" customFormat="1" ht="12.75">
      <c r="A658" s="81" t="s">
        <v>2048</v>
      </c>
      <c r="B658" s="81" t="s">
        <v>2049</v>
      </c>
      <c r="C658" s="82"/>
      <c r="D658" s="82"/>
      <c r="E658" s="83"/>
      <c r="F658" s="83"/>
      <c r="G658" s="83"/>
      <c r="H658" s="83"/>
      <c r="I658" s="82"/>
      <c r="J658" s="82"/>
      <c r="K658" s="83"/>
      <c r="L658" s="83"/>
      <c r="M658" s="83"/>
      <c r="N658" s="83"/>
      <c r="O658" s="71"/>
    </row>
    <row r="659" spans="1:15" s="57" customFormat="1" ht="12.75">
      <c r="A659" s="81" t="s">
        <v>2050</v>
      </c>
      <c r="B659" s="81" t="s">
        <v>2051</v>
      </c>
      <c r="C659" s="82"/>
      <c r="D659" s="82">
        <v>2.5418432000000001E-2</v>
      </c>
      <c r="E659" s="83">
        <v>-0.60212069999999995</v>
      </c>
      <c r="F659" s="83">
        <v>-1.0731454</v>
      </c>
      <c r="G659" s="83">
        <v>-0.9772959</v>
      </c>
      <c r="H659" s="83">
        <f t="shared" si="24"/>
        <v>-0.88418733333333333</v>
      </c>
      <c r="I659" s="82"/>
      <c r="J659" s="82">
        <v>0.4923304</v>
      </c>
      <c r="K659" s="83">
        <v>-0.25339988000000002</v>
      </c>
      <c r="L659" s="83">
        <v>0.24561118000000001</v>
      </c>
      <c r="M659" s="83">
        <v>0.68659840000000005</v>
      </c>
      <c r="N659" s="83">
        <f t="shared" si="25"/>
        <v>0.22626990000000002</v>
      </c>
      <c r="O659" s="71" t="s">
        <v>1970</v>
      </c>
    </row>
    <row r="660" spans="1:15" s="57" customFormat="1" ht="12.75">
      <c r="A660" s="81" t="s">
        <v>2052</v>
      </c>
      <c r="B660" s="81" t="s">
        <v>2053</v>
      </c>
      <c r="C660" s="82">
        <v>4.5776267000000002E-2</v>
      </c>
      <c r="D660" s="82">
        <v>3.4619236999999998E-3</v>
      </c>
      <c r="E660" s="83">
        <v>3.0675124999999999</v>
      </c>
      <c r="F660" s="83">
        <v>3.7457760000000002</v>
      </c>
      <c r="G660" s="83">
        <v>3.301688</v>
      </c>
      <c r="H660" s="83">
        <f t="shared" si="24"/>
        <v>3.3716588333333335</v>
      </c>
      <c r="I660" s="82">
        <v>0.1009</v>
      </c>
      <c r="J660" s="82">
        <v>1.1425759000000001E-2</v>
      </c>
      <c r="K660" s="83">
        <v>3.1156464000000001</v>
      </c>
      <c r="L660" s="83">
        <v>3.9278917</v>
      </c>
      <c r="M660" s="83">
        <v>4.5558009999999998</v>
      </c>
      <c r="N660" s="83">
        <f t="shared" si="25"/>
        <v>3.8664463666666666</v>
      </c>
      <c r="O660" s="71" t="s">
        <v>1970</v>
      </c>
    </row>
    <row r="661" spans="1:15" s="57" customFormat="1" ht="12.75">
      <c r="A661" s="81" t="s">
        <v>2054</v>
      </c>
      <c r="B661" s="81" t="s">
        <v>2055</v>
      </c>
      <c r="C661" s="82"/>
      <c r="D661" s="82"/>
      <c r="E661" s="83"/>
      <c r="F661" s="83"/>
      <c r="G661" s="83"/>
      <c r="H661" s="83"/>
      <c r="I661" s="82"/>
      <c r="J661" s="82"/>
      <c r="K661" s="83"/>
      <c r="L661" s="83"/>
      <c r="M661" s="83"/>
      <c r="N661" s="83"/>
      <c r="O661" s="71"/>
    </row>
    <row r="662" spans="1:15" s="57" customFormat="1" ht="12.75">
      <c r="A662" s="81" t="s">
        <v>2056</v>
      </c>
      <c r="B662" s="81" t="s">
        <v>2057</v>
      </c>
      <c r="C662" s="82">
        <v>3.9226985999999998E-2</v>
      </c>
      <c r="D662" s="82">
        <v>8.5300000000000003E-4</v>
      </c>
      <c r="E662" s="83">
        <v>-0.70874696999999998</v>
      </c>
      <c r="F662" s="83">
        <v>-0.78433030000000004</v>
      </c>
      <c r="G662" s="83">
        <v>-0.74626720000000002</v>
      </c>
      <c r="H662" s="83">
        <f t="shared" si="24"/>
        <v>-0.74644815666666675</v>
      </c>
      <c r="I662" s="82">
        <v>0.28970000000000001</v>
      </c>
      <c r="J662" s="82">
        <v>0.20531914000000001</v>
      </c>
      <c r="K662" s="83">
        <v>-2.6610311000000001E-2</v>
      </c>
      <c r="L662" s="83">
        <v>-0.23915866</v>
      </c>
      <c r="M662" s="83">
        <v>-0.50826070000000001</v>
      </c>
      <c r="N662" s="83">
        <f t="shared" si="25"/>
        <v>-0.25800989033333338</v>
      </c>
      <c r="O662" s="71" t="s">
        <v>1970</v>
      </c>
    </row>
    <row r="663" spans="1:15" s="57" customFormat="1" ht="12.75">
      <c r="A663" s="81" t="s">
        <v>2058</v>
      </c>
      <c r="B663" s="81" t="s">
        <v>2059</v>
      </c>
      <c r="C663" s="82">
        <v>6.0733860000000001E-2</v>
      </c>
      <c r="D663" s="82">
        <v>1.3383447999999999E-2</v>
      </c>
      <c r="E663" s="83">
        <v>-1.1753817</v>
      </c>
      <c r="F663" s="83">
        <v>-0.77952856000000004</v>
      </c>
      <c r="G663" s="83">
        <v>-0.97861284000000004</v>
      </c>
      <c r="H663" s="83">
        <f t="shared" si="24"/>
        <v>-0.9778410333333335</v>
      </c>
      <c r="I663" s="82">
        <v>0.66390000000000005</v>
      </c>
      <c r="J663" s="82">
        <v>0.59974609999999995</v>
      </c>
      <c r="K663" s="83">
        <v>0.20187952000000001</v>
      </c>
      <c r="L663" s="83">
        <v>-0.14894288999999999</v>
      </c>
      <c r="M663" s="83">
        <v>-0.35338120000000001</v>
      </c>
      <c r="N663" s="83">
        <f t="shared" si="25"/>
        <v>-0.10014819000000001</v>
      </c>
      <c r="O663" s="71" t="s">
        <v>1994</v>
      </c>
    </row>
    <row r="664" spans="1:15" s="57" customFormat="1" ht="12.75">
      <c r="A664" s="81" t="s">
        <v>2060</v>
      </c>
      <c r="B664" s="81" t="s">
        <v>2061</v>
      </c>
      <c r="C664" s="82">
        <v>0.20164188999999999</v>
      </c>
      <c r="D664" s="82">
        <v>0.13960548</v>
      </c>
      <c r="E664" s="83">
        <v>0.18494221999999999</v>
      </c>
      <c r="F664" s="83">
        <v>0.91419640000000002</v>
      </c>
      <c r="G664" s="83">
        <v>0.43385025999999999</v>
      </c>
      <c r="H664" s="83">
        <f t="shared" si="24"/>
        <v>0.5109962933333333</v>
      </c>
      <c r="I664" s="82">
        <v>0.38030000000000003</v>
      </c>
      <c r="J664" s="82">
        <v>0.29795741999999997</v>
      </c>
      <c r="K664" s="83">
        <v>-0.1572433</v>
      </c>
      <c r="L664" s="83">
        <v>-0.30884030000000001</v>
      </c>
      <c r="M664" s="83">
        <v>4.1638266E-2</v>
      </c>
      <c r="N664" s="83">
        <f t="shared" si="25"/>
        <v>-0.14148177800000003</v>
      </c>
      <c r="O664" s="71" t="s">
        <v>1970</v>
      </c>
    </row>
    <row r="665" spans="1:15" s="57" customFormat="1" ht="12.75">
      <c r="A665" s="81" t="s">
        <v>2062</v>
      </c>
      <c r="B665" s="81" t="s">
        <v>2063</v>
      </c>
      <c r="C665" s="82"/>
      <c r="D665" s="82">
        <v>3.7050887999999997E-2</v>
      </c>
      <c r="E665" s="83">
        <v>-0.46188876000000001</v>
      </c>
      <c r="F665" s="83">
        <v>-0.78267145000000005</v>
      </c>
      <c r="G665" s="83">
        <v>-0.95873459999999999</v>
      </c>
      <c r="H665" s="83">
        <f t="shared" si="24"/>
        <v>-0.73443160333333335</v>
      </c>
      <c r="I665" s="82">
        <v>0.1404</v>
      </c>
      <c r="J665" s="82">
        <v>4.9975023E-2</v>
      </c>
      <c r="K665" s="83">
        <v>-0.35779965000000002</v>
      </c>
      <c r="L665" s="83">
        <v>-0.32636258000000001</v>
      </c>
      <c r="M665" s="83">
        <v>-0.65114594000000003</v>
      </c>
      <c r="N665" s="83">
        <f t="shared" si="25"/>
        <v>-0.44510272333333339</v>
      </c>
      <c r="O665" s="71" t="s">
        <v>1970</v>
      </c>
    </row>
    <row r="666" spans="1:15" s="57" customFormat="1" ht="12.75">
      <c r="A666" s="81" t="s">
        <v>2064</v>
      </c>
      <c r="B666" s="81" t="s">
        <v>2065</v>
      </c>
      <c r="C666" s="82"/>
      <c r="D666" s="82"/>
      <c r="E666" s="83"/>
      <c r="F666" s="83"/>
      <c r="G666" s="83"/>
      <c r="H666" s="83"/>
      <c r="I666" s="82"/>
      <c r="J666" s="82"/>
      <c r="K666" s="83"/>
      <c r="L666" s="83"/>
      <c r="M666" s="83"/>
      <c r="N666" s="83"/>
      <c r="O666" s="71"/>
    </row>
    <row r="667" spans="1:15" s="57" customFormat="1" ht="12.75">
      <c r="A667" s="81" t="s">
        <v>2066</v>
      </c>
      <c r="B667" s="81"/>
      <c r="C667" s="82"/>
      <c r="D667" s="82"/>
      <c r="E667" s="83"/>
      <c r="F667" s="83"/>
      <c r="G667" s="83"/>
      <c r="H667" s="83"/>
      <c r="I667" s="82"/>
      <c r="J667" s="82"/>
      <c r="K667" s="83"/>
      <c r="L667" s="83"/>
      <c r="M667" s="83"/>
      <c r="N667" s="83"/>
      <c r="O667" s="71"/>
    </row>
    <row r="668" spans="1:15" s="57" customFormat="1" ht="12.75">
      <c r="A668" s="81" t="s">
        <v>2067</v>
      </c>
      <c r="B668" s="81" t="s">
        <v>2068</v>
      </c>
      <c r="C668" s="82">
        <v>0.29098173999999999</v>
      </c>
      <c r="D668" s="82">
        <v>0.2263107</v>
      </c>
      <c r="E668" s="83">
        <v>-0.20586777000000001</v>
      </c>
      <c r="F668" s="83">
        <v>1.3596654E-2</v>
      </c>
      <c r="G668" s="83">
        <v>-0.14793680000000001</v>
      </c>
      <c r="H668" s="83">
        <f t="shared" si="24"/>
        <v>-0.11340263866666667</v>
      </c>
      <c r="I668" s="82">
        <v>0.86519999999999997</v>
      </c>
      <c r="J668" s="82">
        <v>0.83449519999999999</v>
      </c>
      <c r="K668" s="83">
        <v>0.11612119</v>
      </c>
      <c r="L668" s="83">
        <v>-0.25472349999999999</v>
      </c>
      <c r="M668" s="83">
        <v>0.24530128000000001</v>
      </c>
      <c r="N668" s="83">
        <f t="shared" si="25"/>
        <v>3.5566323333333337E-2</v>
      </c>
      <c r="O668" s="71" t="s">
        <v>1970</v>
      </c>
    </row>
    <row r="669" spans="1:15" s="57" customFormat="1" ht="12.75">
      <c r="A669" s="81" t="s">
        <v>2069</v>
      </c>
      <c r="B669" s="81" t="s">
        <v>2070</v>
      </c>
      <c r="C669" s="82"/>
      <c r="D669" s="82"/>
      <c r="E669" s="83"/>
      <c r="F669" s="83"/>
      <c r="G669" s="83"/>
      <c r="H669" s="83"/>
      <c r="I669" s="82"/>
      <c r="J669" s="82"/>
      <c r="K669" s="83"/>
      <c r="L669" s="83"/>
      <c r="M669" s="83"/>
      <c r="N669" s="83"/>
      <c r="O669" s="71"/>
    </row>
    <row r="670" spans="1:15" s="57" customFormat="1" ht="12.75">
      <c r="A670" s="81" t="s">
        <v>2071</v>
      </c>
      <c r="B670" s="81" t="s">
        <v>2072</v>
      </c>
      <c r="C670" s="82"/>
      <c r="D670" s="82"/>
      <c r="E670" s="83"/>
      <c r="F670" s="83"/>
      <c r="G670" s="83"/>
      <c r="H670" s="83"/>
      <c r="I670" s="82"/>
      <c r="J670" s="82"/>
      <c r="K670" s="83"/>
      <c r="L670" s="83"/>
      <c r="M670" s="83"/>
      <c r="N670" s="83"/>
      <c r="O670" s="71"/>
    </row>
    <row r="671" spans="1:15" s="57" customFormat="1" ht="12.75">
      <c r="A671" s="81" t="s">
        <v>2073</v>
      </c>
      <c r="B671" s="81" t="s">
        <v>2074</v>
      </c>
      <c r="C671" s="82"/>
      <c r="D671" s="82"/>
      <c r="E671" s="83"/>
      <c r="F671" s="83"/>
      <c r="G671" s="83"/>
      <c r="H671" s="83"/>
      <c r="I671" s="82"/>
      <c r="J671" s="82"/>
      <c r="K671" s="83"/>
      <c r="L671" s="83"/>
      <c r="M671" s="83"/>
      <c r="N671" s="83"/>
      <c r="O671" s="71"/>
    </row>
    <row r="672" spans="1:15" s="57" customFormat="1" ht="12.75">
      <c r="A672" s="81" t="s">
        <v>2075</v>
      </c>
      <c r="B672" s="81" t="s">
        <v>2076</v>
      </c>
      <c r="C672" s="82"/>
      <c r="D672" s="82">
        <v>0.27484642999999997</v>
      </c>
      <c r="E672" s="83">
        <v>-0.56569575999999999</v>
      </c>
      <c r="F672" s="83">
        <v>-1.3902407999999999</v>
      </c>
      <c r="G672" s="83">
        <v>6.8789429999999999E-2</v>
      </c>
      <c r="H672" s="83">
        <f t="shared" si="24"/>
        <v>-0.62904904333333334</v>
      </c>
      <c r="I672" s="82">
        <v>0.48959999999999998</v>
      </c>
      <c r="J672" s="82">
        <v>0.41195056000000002</v>
      </c>
      <c r="K672" s="83">
        <v>-0.18828048</v>
      </c>
      <c r="L672" s="83">
        <v>-1.8901899999999999E-2</v>
      </c>
      <c r="M672" s="83">
        <v>1.3927474E-2</v>
      </c>
      <c r="N672" s="83">
        <f t="shared" si="25"/>
        <v>-6.4418301999999997E-2</v>
      </c>
      <c r="O672" s="71" t="s">
        <v>1994</v>
      </c>
    </row>
    <row r="673" spans="1:15" s="57" customFormat="1" ht="12.75">
      <c r="A673" s="81" t="s">
        <v>2077</v>
      </c>
      <c r="B673" s="81" t="s">
        <v>2078</v>
      </c>
      <c r="C673" s="82">
        <v>5.1677250000000001E-2</v>
      </c>
      <c r="D673" s="82">
        <v>7.0531457000000001E-3</v>
      </c>
      <c r="E673" s="83">
        <v>-1.1995053</v>
      </c>
      <c r="F673" s="83">
        <v>-1.0486473999999999</v>
      </c>
      <c r="G673" s="83">
        <v>-1.4033203000000001</v>
      </c>
      <c r="H673" s="83">
        <f t="shared" si="24"/>
        <v>-1.2171576666666668</v>
      </c>
      <c r="I673" s="82"/>
      <c r="J673" s="82">
        <v>0.15754999</v>
      </c>
      <c r="K673" s="83">
        <v>-9.7801100000000002E-2</v>
      </c>
      <c r="L673" s="83">
        <v>-0.36792803000000002</v>
      </c>
      <c r="M673" s="83">
        <v>-0.71064424999999998</v>
      </c>
      <c r="N673" s="83">
        <f t="shared" si="25"/>
        <v>-0.39212446000000001</v>
      </c>
      <c r="O673" s="71" t="s">
        <v>51</v>
      </c>
    </row>
    <row r="674" spans="1:15" s="57" customFormat="1" ht="12.75">
      <c r="A674" s="84" t="s">
        <v>2978</v>
      </c>
      <c r="B674" s="81"/>
      <c r="C674" s="82"/>
      <c r="D674" s="82"/>
      <c r="E674" s="83"/>
      <c r="F674" s="83"/>
      <c r="G674" s="83"/>
      <c r="H674" s="83"/>
      <c r="I674" s="82"/>
      <c r="J674" s="82"/>
      <c r="K674" s="83"/>
      <c r="L674" s="83"/>
      <c r="M674" s="83"/>
      <c r="N674" s="83"/>
      <c r="O674" s="71"/>
    </row>
    <row r="675" spans="1:15" s="57" customFormat="1" ht="12.75">
      <c r="A675" s="81" t="s">
        <v>2079</v>
      </c>
      <c r="B675" s="81"/>
      <c r="C675" s="82"/>
      <c r="D675" s="82"/>
      <c r="E675" s="83"/>
      <c r="F675" s="83"/>
      <c r="G675" s="83"/>
      <c r="H675" s="83"/>
      <c r="I675" s="82"/>
      <c r="J675" s="82"/>
      <c r="K675" s="83"/>
      <c r="L675" s="83"/>
      <c r="M675" s="83"/>
      <c r="N675" s="83"/>
      <c r="O675" s="71"/>
    </row>
    <row r="676" spans="1:15" s="57" customFormat="1" ht="12.75">
      <c r="A676" s="81" t="s">
        <v>2080</v>
      </c>
      <c r="B676" s="81" t="s">
        <v>2081</v>
      </c>
      <c r="C676" s="82"/>
      <c r="D676" s="82">
        <v>2.4014932999999999E-2</v>
      </c>
      <c r="E676" s="83">
        <v>1.2567115</v>
      </c>
      <c r="F676" s="83">
        <v>1.4093599000000001</v>
      </c>
      <c r="G676" s="83">
        <v>2.0684762000000001</v>
      </c>
      <c r="H676" s="83">
        <f t="shared" si="24"/>
        <v>1.5781825333333332</v>
      </c>
      <c r="I676" s="82"/>
      <c r="J676" s="82">
        <v>0.102144085</v>
      </c>
      <c r="K676" s="83">
        <v>-0.41392234</v>
      </c>
      <c r="L676" s="83">
        <v>-0.17779455999999999</v>
      </c>
      <c r="M676" s="83">
        <v>-0.6907449</v>
      </c>
      <c r="N676" s="83">
        <f t="shared" si="25"/>
        <v>-0.4274872666666667</v>
      </c>
      <c r="O676" s="71" t="s">
        <v>2082</v>
      </c>
    </row>
    <row r="677" spans="1:15" s="57" customFormat="1" ht="12.75">
      <c r="A677" s="81" t="s">
        <v>2083</v>
      </c>
      <c r="B677" s="81" t="s">
        <v>2084</v>
      </c>
      <c r="C677" s="82"/>
      <c r="D677" s="82"/>
      <c r="E677" s="83"/>
      <c r="F677" s="83"/>
      <c r="G677" s="83"/>
      <c r="H677" s="83"/>
      <c r="I677" s="82"/>
      <c r="J677" s="82"/>
      <c r="K677" s="83"/>
      <c r="L677" s="83"/>
      <c r="M677" s="83"/>
      <c r="N677" s="83"/>
      <c r="O677" s="71"/>
    </row>
    <row r="678" spans="1:15" s="57" customFormat="1" ht="12.75">
      <c r="A678" s="81" t="s">
        <v>2085</v>
      </c>
      <c r="B678" s="81" t="s">
        <v>2086</v>
      </c>
      <c r="C678" s="82"/>
      <c r="D678" s="82">
        <v>0.54820619999999998</v>
      </c>
      <c r="E678" s="83">
        <v>-0.66202470000000002</v>
      </c>
      <c r="F678" s="83">
        <v>-0.40696864999999999</v>
      </c>
      <c r="G678" s="83">
        <v>0.38896136999999997</v>
      </c>
      <c r="H678" s="83">
        <f t="shared" si="24"/>
        <v>-0.22667732666666665</v>
      </c>
      <c r="I678" s="82"/>
      <c r="J678" s="82">
        <v>0.36352489999999998</v>
      </c>
      <c r="K678" s="83">
        <v>-0.33842662000000001</v>
      </c>
      <c r="L678" s="83">
        <v>-0.59611170000000002</v>
      </c>
      <c r="M678" s="83">
        <v>0.15883878000000001</v>
      </c>
      <c r="N678" s="83">
        <f t="shared" si="25"/>
        <v>-0.2585665133333333</v>
      </c>
      <c r="O678" s="71" t="s">
        <v>2082</v>
      </c>
    </row>
    <row r="679" spans="1:15" s="57" customFormat="1" ht="12.75">
      <c r="A679" s="81" t="s">
        <v>2087</v>
      </c>
      <c r="B679" s="81" t="s">
        <v>2088</v>
      </c>
      <c r="C679" s="82">
        <v>0.87584779999999995</v>
      </c>
      <c r="D679" s="82">
        <v>0.85012650000000001</v>
      </c>
      <c r="E679" s="83">
        <v>0.53473329999999997</v>
      </c>
      <c r="F679" s="83">
        <v>-0.28383645000000002</v>
      </c>
      <c r="G679" s="83">
        <v>-9.1941309999999998E-2</v>
      </c>
      <c r="H679" s="83">
        <f t="shared" si="24"/>
        <v>5.2985179999999986E-2</v>
      </c>
      <c r="I679" s="82">
        <v>0.1326</v>
      </c>
      <c r="J679" s="82">
        <v>4.1535391999999997E-2</v>
      </c>
      <c r="K679" s="83">
        <v>-0.4839677</v>
      </c>
      <c r="L679" s="83">
        <v>-0.33670706</v>
      </c>
      <c r="M679" s="83">
        <v>-0.22980312999999999</v>
      </c>
      <c r="N679" s="83">
        <f t="shared" si="25"/>
        <v>-0.35015929666666668</v>
      </c>
      <c r="O679" s="71" t="s">
        <v>2082</v>
      </c>
    </row>
    <row r="680" spans="1:15" s="57" customFormat="1" ht="12.75">
      <c r="A680" s="81" t="s">
        <v>2089</v>
      </c>
      <c r="B680" s="81" t="s">
        <v>2090</v>
      </c>
      <c r="C680" s="82"/>
      <c r="D680" s="82">
        <v>0.98234624000000004</v>
      </c>
      <c r="E680" s="83">
        <v>-0.65046716000000004</v>
      </c>
      <c r="F680" s="83">
        <v>-0.13588660999999999</v>
      </c>
      <c r="G680" s="83">
        <v>0.75558627</v>
      </c>
      <c r="H680" s="83">
        <f t="shared" si="24"/>
        <v>-1.0255833333333353E-2</v>
      </c>
      <c r="I680" s="82"/>
      <c r="J680" s="82">
        <v>5.1883735E-2</v>
      </c>
      <c r="K680" s="83">
        <v>-1.4225601000000001</v>
      </c>
      <c r="L680" s="83">
        <v>-0.98268610000000001</v>
      </c>
      <c r="M680" s="83">
        <v>-0.60033559999999997</v>
      </c>
      <c r="N680" s="83">
        <f t="shared" si="25"/>
        <v>-1.0018605999999999</v>
      </c>
      <c r="O680" s="71" t="s">
        <v>2082</v>
      </c>
    </row>
    <row r="681" spans="1:15" s="57" customFormat="1" ht="12.75">
      <c r="A681" s="81" t="s">
        <v>2091</v>
      </c>
      <c r="B681" s="81" t="s">
        <v>2092</v>
      </c>
      <c r="C681" s="82">
        <v>5.4593389999999999E-2</v>
      </c>
      <c r="D681" s="82">
        <v>9.2290700000000007E-3</v>
      </c>
      <c r="E681" s="83">
        <v>-0.92958253999999996</v>
      </c>
      <c r="F681" s="83">
        <v>-0.79277799999999998</v>
      </c>
      <c r="G681" s="83">
        <v>-0.66314315999999995</v>
      </c>
      <c r="H681" s="83">
        <f t="shared" si="24"/>
        <v>-0.79516790000000004</v>
      </c>
      <c r="I681" s="82">
        <v>0.10639999999999999</v>
      </c>
      <c r="J681" s="82">
        <v>1.5340006999999999E-2</v>
      </c>
      <c r="K681" s="83">
        <v>-0.73389804000000003</v>
      </c>
      <c r="L681" s="83">
        <v>-1.1436424999999999</v>
      </c>
      <c r="M681" s="83">
        <v>-0.95905759999999995</v>
      </c>
      <c r="N681" s="83">
        <f t="shared" si="25"/>
        <v>-0.94553271333333333</v>
      </c>
      <c r="O681" s="71" t="s">
        <v>2093</v>
      </c>
    </row>
    <row r="682" spans="1:15" s="57" customFormat="1" ht="12.75">
      <c r="A682" s="81" t="s">
        <v>2094</v>
      </c>
      <c r="B682" s="81" t="s">
        <v>2095</v>
      </c>
      <c r="C682" s="82"/>
      <c r="D682" s="82">
        <v>0.56521403999999997</v>
      </c>
      <c r="E682" s="83">
        <v>-0.68976720000000002</v>
      </c>
      <c r="F682" s="83">
        <v>-0.40897650000000002</v>
      </c>
      <c r="G682" s="83">
        <v>0.41780618000000003</v>
      </c>
      <c r="H682" s="83">
        <f t="shared" si="24"/>
        <v>-0.22697917333333331</v>
      </c>
      <c r="I682" s="82"/>
      <c r="J682" s="82">
        <v>0.99547359999999996</v>
      </c>
      <c r="K682" s="83">
        <v>-0.40929842</v>
      </c>
      <c r="L682" s="83">
        <v>0.18298893999999999</v>
      </c>
      <c r="M682" s="83">
        <v>0.23026091000000001</v>
      </c>
      <c r="N682" s="83">
        <f t="shared" si="25"/>
        <v>1.3171433333333353E-3</v>
      </c>
      <c r="O682" s="71" t="s">
        <v>2096</v>
      </c>
    </row>
    <row r="683" spans="1:15" s="57" customFormat="1" ht="12.75">
      <c r="A683" s="81" t="s">
        <v>2097</v>
      </c>
      <c r="B683" s="81" t="s">
        <v>2098</v>
      </c>
      <c r="C683" s="82"/>
      <c r="D683" s="82">
        <v>0.78349139999999995</v>
      </c>
      <c r="E683" s="83">
        <v>0.14729205000000001</v>
      </c>
      <c r="F683" s="83">
        <v>-0.23757021</v>
      </c>
      <c r="G683" s="83">
        <v>0.22479233000000001</v>
      </c>
      <c r="H683" s="83">
        <f t="shared" si="24"/>
        <v>4.4838056666666674E-2</v>
      </c>
      <c r="I683" s="82"/>
      <c r="J683" s="82">
        <v>0.45842558</v>
      </c>
      <c r="K683" s="83">
        <v>0.14457610000000001</v>
      </c>
      <c r="L683" s="83">
        <v>4.5852959999999998E-2</v>
      </c>
      <c r="M683" s="83">
        <v>-4.2639221999999997E-2</v>
      </c>
      <c r="N683" s="83">
        <f t="shared" si="25"/>
        <v>4.9263279333333333E-2</v>
      </c>
      <c r="O683" s="71" t="s">
        <v>51</v>
      </c>
    </row>
    <row r="684" spans="1:15" s="57" customFormat="1" ht="12.75">
      <c r="A684" s="81" t="s">
        <v>2099</v>
      </c>
      <c r="B684" s="81" t="s">
        <v>2100</v>
      </c>
      <c r="C684" s="82">
        <v>0.40366518000000001</v>
      </c>
      <c r="D684" s="82">
        <v>0.33800793000000001</v>
      </c>
      <c r="E684" s="83">
        <v>-0.19389057000000001</v>
      </c>
      <c r="F684" s="83">
        <v>7.6786086000000003E-2</v>
      </c>
      <c r="G684" s="83">
        <v>-0.35309689999999999</v>
      </c>
      <c r="H684" s="83">
        <f t="shared" si="24"/>
        <v>-0.15673379466666668</v>
      </c>
      <c r="I684" s="82">
        <v>0.99019999999999997</v>
      </c>
      <c r="J684" s="82">
        <v>0.9872088</v>
      </c>
      <c r="K684" s="83">
        <v>3.8936566999999998E-2</v>
      </c>
      <c r="L684" s="83">
        <v>0.19272610000000001</v>
      </c>
      <c r="M684" s="83">
        <v>-0.23851095</v>
      </c>
      <c r="N684" s="83">
        <f t="shared" si="25"/>
        <v>-2.2827609999999943E-3</v>
      </c>
      <c r="O684" s="71" t="s">
        <v>2082</v>
      </c>
    </row>
    <row r="685" spans="1:15" s="57" customFormat="1" ht="12.75">
      <c r="A685" s="81" t="s">
        <v>2101</v>
      </c>
      <c r="B685" s="81" t="s">
        <v>2102</v>
      </c>
      <c r="C685" s="82">
        <v>0.27341910000000003</v>
      </c>
      <c r="D685" s="82">
        <v>0.20875098</v>
      </c>
      <c r="E685" s="83">
        <v>-0.58891199999999999</v>
      </c>
      <c r="F685" s="83">
        <v>1.9051608000000001E-2</v>
      </c>
      <c r="G685" s="83">
        <v>-0.86867430000000001</v>
      </c>
      <c r="H685" s="83">
        <f t="shared" si="24"/>
        <v>-0.479511564</v>
      </c>
      <c r="I685" s="82">
        <v>0.18029999999999999</v>
      </c>
      <c r="J685" s="82">
        <v>9.4486749999999994E-2</v>
      </c>
      <c r="K685" s="83">
        <v>-1.6123303</v>
      </c>
      <c r="L685" s="83">
        <v>-1.8813473999999999</v>
      </c>
      <c r="M685" s="83">
        <v>-0.45826918</v>
      </c>
      <c r="N685" s="83">
        <f t="shared" si="25"/>
        <v>-1.3173156266666666</v>
      </c>
      <c r="O685" s="71" t="s">
        <v>2082</v>
      </c>
    </row>
    <row r="686" spans="1:15" s="57" customFormat="1" ht="12.75">
      <c r="A686" s="81" t="s">
        <v>2103</v>
      </c>
      <c r="B686" s="81" t="s">
        <v>2104</v>
      </c>
      <c r="C686" s="82">
        <v>9.5877290000000004E-2</v>
      </c>
      <c r="D686" s="82">
        <v>4.2141999999999999E-2</v>
      </c>
      <c r="E686" s="83">
        <v>0.43189620000000001</v>
      </c>
      <c r="F686" s="83">
        <v>0.92156696000000005</v>
      </c>
      <c r="G686" s="83">
        <v>0.89433569999999996</v>
      </c>
      <c r="H686" s="83">
        <f t="shared" si="24"/>
        <v>0.74926628666666673</v>
      </c>
      <c r="I686" s="82">
        <v>0.23849999999999999</v>
      </c>
      <c r="J686" s="82">
        <v>0.15336116</v>
      </c>
      <c r="K686" s="83">
        <v>-1.0279161000000001</v>
      </c>
      <c r="L686" s="83">
        <v>-1.3812084</v>
      </c>
      <c r="M686" s="83">
        <v>-0.12198362</v>
      </c>
      <c r="N686" s="83">
        <f t="shared" si="25"/>
        <v>-0.84370270666666658</v>
      </c>
      <c r="O686" s="71" t="s">
        <v>2082</v>
      </c>
    </row>
    <row r="687" spans="1:15" s="57" customFormat="1" ht="12.75">
      <c r="A687" s="81" t="s">
        <v>2105</v>
      </c>
      <c r="B687" s="81" t="s">
        <v>2106</v>
      </c>
      <c r="C687" s="82">
        <v>7.0416220000000002E-2</v>
      </c>
      <c r="D687" s="82">
        <v>2.1431091999999999E-2</v>
      </c>
      <c r="E687" s="83">
        <v>-0.45275205000000002</v>
      </c>
      <c r="F687" s="83">
        <v>-0.31273273000000001</v>
      </c>
      <c r="G687" s="83">
        <v>-0.28428083999999998</v>
      </c>
      <c r="H687" s="83">
        <f t="shared" si="24"/>
        <v>-0.34992187333333336</v>
      </c>
      <c r="I687" s="82">
        <v>0.88380000000000003</v>
      </c>
      <c r="J687" s="82">
        <v>0.85664403</v>
      </c>
      <c r="K687" s="83">
        <v>0.13411716000000001</v>
      </c>
      <c r="L687" s="83">
        <v>-0.11176687</v>
      </c>
      <c r="M687" s="83">
        <v>-6.8958290000000005E-2</v>
      </c>
      <c r="N687" s="83">
        <f t="shared" si="25"/>
        <v>-1.5535999999999999E-2</v>
      </c>
      <c r="O687" s="71" t="s">
        <v>2096</v>
      </c>
    </row>
    <row r="688" spans="1:15" s="57" customFormat="1" ht="12.75">
      <c r="A688" s="81" t="s">
        <v>2107</v>
      </c>
      <c r="B688" s="81" t="s">
        <v>2108</v>
      </c>
      <c r="C688" s="82">
        <v>0.11680251</v>
      </c>
      <c r="D688" s="82">
        <v>6.0786010000000001E-2</v>
      </c>
      <c r="E688" s="83">
        <v>0.33114386000000001</v>
      </c>
      <c r="F688" s="83">
        <v>0.14670089</v>
      </c>
      <c r="G688" s="83">
        <v>0.18034882999999999</v>
      </c>
      <c r="H688" s="83">
        <f t="shared" si="24"/>
        <v>0.21939786000000003</v>
      </c>
      <c r="I688" s="82">
        <v>0.25209999999999999</v>
      </c>
      <c r="J688" s="82">
        <v>0.16678137000000001</v>
      </c>
      <c r="K688" s="83">
        <v>-9.6177840000000007E-3</v>
      </c>
      <c r="L688" s="83">
        <v>-0.14400473</v>
      </c>
      <c r="M688" s="83">
        <v>-0.18499085000000001</v>
      </c>
      <c r="N688" s="83">
        <f t="shared" si="25"/>
        <v>-0.11287112133333332</v>
      </c>
      <c r="O688" s="71" t="s">
        <v>2082</v>
      </c>
    </row>
    <row r="689" spans="1:15" s="57" customFormat="1" ht="12.75">
      <c r="A689" s="81" t="s">
        <v>2109</v>
      </c>
      <c r="B689" s="81" t="s">
        <v>2110</v>
      </c>
      <c r="C689" s="82"/>
      <c r="D689" s="82">
        <v>3.1909026E-2</v>
      </c>
      <c r="E689" s="83">
        <v>1.287752</v>
      </c>
      <c r="F689" s="83">
        <v>1.9574564000000001</v>
      </c>
      <c r="G689" s="83">
        <v>1.0829325000000001</v>
      </c>
      <c r="H689" s="83">
        <f t="shared" si="24"/>
        <v>1.4427136333333335</v>
      </c>
      <c r="I689" s="82">
        <v>0.1293</v>
      </c>
      <c r="J689" s="82">
        <v>3.7870180000000003E-2</v>
      </c>
      <c r="K689" s="83">
        <v>0.4303169</v>
      </c>
      <c r="L689" s="83">
        <v>0.49970248</v>
      </c>
      <c r="M689" s="83">
        <v>0.80797140000000001</v>
      </c>
      <c r="N689" s="83">
        <f t="shared" si="25"/>
        <v>0.57933025999999999</v>
      </c>
      <c r="O689" s="71" t="s">
        <v>2082</v>
      </c>
    </row>
    <row r="690" spans="1:15" s="57" customFormat="1" ht="12.75">
      <c r="A690" s="81" t="s">
        <v>2111</v>
      </c>
      <c r="B690" s="81" t="s">
        <v>2112</v>
      </c>
      <c r="C690" s="82">
        <v>0.10928454999999999</v>
      </c>
      <c r="D690" s="82">
        <v>5.4127670000000003E-2</v>
      </c>
      <c r="E690" s="83">
        <v>0.42309383</v>
      </c>
      <c r="F690" s="83">
        <v>1.0419388000000001</v>
      </c>
      <c r="G690" s="83">
        <v>0.74450729999999998</v>
      </c>
      <c r="H690" s="83">
        <f t="shared" si="24"/>
        <v>0.73651330999999998</v>
      </c>
      <c r="I690" s="82">
        <v>0.15540000000000001</v>
      </c>
      <c r="J690" s="82">
        <v>6.7713400000000007E-2</v>
      </c>
      <c r="K690" s="83">
        <v>1.3428202</v>
      </c>
      <c r="L690" s="83">
        <v>1.0699892</v>
      </c>
      <c r="M690" s="83">
        <v>0.45572277999999999</v>
      </c>
      <c r="N690" s="83">
        <f t="shared" si="25"/>
        <v>0.95617739333333329</v>
      </c>
      <c r="O690" s="71" t="s">
        <v>2082</v>
      </c>
    </row>
    <row r="691" spans="1:15" s="57" customFormat="1" ht="12.75">
      <c r="A691" s="81" t="s">
        <v>2113</v>
      </c>
      <c r="B691" s="81" t="s">
        <v>2114</v>
      </c>
      <c r="C691" s="82"/>
      <c r="D691" s="82">
        <v>5.0704117999999999E-2</v>
      </c>
      <c r="E691" s="83">
        <v>-0.65636510000000003</v>
      </c>
      <c r="F691" s="83">
        <v>-0.34055758000000003</v>
      </c>
      <c r="G691" s="83">
        <v>-0.34412047000000001</v>
      </c>
      <c r="H691" s="83">
        <f t="shared" si="24"/>
        <v>-0.44701438333333332</v>
      </c>
      <c r="I691" s="82"/>
      <c r="J691" s="82">
        <v>0.73425289999999999</v>
      </c>
      <c r="K691" s="83">
        <v>-0.35703190000000001</v>
      </c>
      <c r="L691" s="83">
        <v>-0.12660779999999999</v>
      </c>
      <c r="M691" s="83">
        <v>0.26962024000000001</v>
      </c>
      <c r="N691" s="83">
        <f t="shared" si="25"/>
        <v>-7.1339819999999998E-2</v>
      </c>
      <c r="O691" s="71" t="s">
        <v>2082</v>
      </c>
    </row>
    <row r="692" spans="1:15" s="57" customFormat="1" ht="12.75">
      <c r="A692" s="81" t="s">
        <v>2115</v>
      </c>
      <c r="B692" s="81" t="s">
        <v>2116</v>
      </c>
      <c r="C692" s="82">
        <v>5.1202589999999999E-2</v>
      </c>
      <c r="D692" s="82">
        <v>6.8436790000000001E-3</v>
      </c>
      <c r="E692" s="83">
        <v>-1.0746087</v>
      </c>
      <c r="F692" s="83">
        <v>-0.80496219999999996</v>
      </c>
      <c r="G692" s="83">
        <v>-0.98803127000000002</v>
      </c>
      <c r="H692" s="83">
        <f t="shared" si="24"/>
        <v>-0.95586738999999998</v>
      </c>
      <c r="I692" s="82">
        <v>0.10920000000000001</v>
      </c>
      <c r="J692" s="82">
        <v>1.7676625000000001E-2</v>
      </c>
      <c r="K692" s="83">
        <v>-1.4249058999999999</v>
      </c>
      <c r="L692" s="83">
        <v>-1.4477655</v>
      </c>
      <c r="M692" s="83">
        <v>-0.92499640000000005</v>
      </c>
      <c r="N692" s="83">
        <f t="shared" si="25"/>
        <v>-1.2658892666666666</v>
      </c>
      <c r="O692" s="71" t="s">
        <v>2082</v>
      </c>
    </row>
    <row r="693" spans="1:15" s="57" customFormat="1" ht="12.75">
      <c r="A693" s="81" t="s">
        <v>2117</v>
      </c>
      <c r="B693" s="81" t="s">
        <v>2118</v>
      </c>
      <c r="C693" s="82">
        <v>0.10259428</v>
      </c>
      <c r="D693" s="82">
        <v>4.8070322999999998E-2</v>
      </c>
      <c r="E693" s="83">
        <v>0.37960814999999998</v>
      </c>
      <c r="F693" s="83">
        <v>0.88365170000000004</v>
      </c>
      <c r="G693" s="83">
        <v>0.65892600000000001</v>
      </c>
      <c r="H693" s="83">
        <f t="shared" si="24"/>
        <v>0.64072861666666669</v>
      </c>
      <c r="I693" s="82">
        <v>0.35099999999999998</v>
      </c>
      <c r="J693" s="82">
        <v>0.26835373000000001</v>
      </c>
      <c r="K693" s="83">
        <v>-0.91078084999999998</v>
      </c>
      <c r="L693" s="83">
        <v>-1.0813980000000001</v>
      </c>
      <c r="M693" s="83">
        <v>0.18518819</v>
      </c>
      <c r="N693" s="83">
        <f t="shared" si="25"/>
        <v>-0.60233022000000003</v>
      </c>
      <c r="O693" s="71" t="s">
        <v>2082</v>
      </c>
    </row>
    <row r="694" spans="1:15" s="57" customFormat="1" ht="12.75">
      <c r="A694" s="81" t="s">
        <v>2119</v>
      </c>
      <c r="B694" s="81" t="s">
        <v>2120</v>
      </c>
      <c r="C694" s="82"/>
      <c r="D694" s="82">
        <v>0.54571086000000002</v>
      </c>
      <c r="E694" s="83">
        <v>-0.70750449999999998</v>
      </c>
      <c r="F694" s="83">
        <v>-0.41683182000000002</v>
      </c>
      <c r="G694" s="83">
        <v>0.40417579999999997</v>
      </c>
      <c r="H694" s="83">
        <f t="shared" si="24"/>
        <v>-0.24005350666666669</v>
      </c>
      <c r="I694" s="82"/>
      <c r="J694" s="82">
        <v>0.79703449999999998</v>
      </c>
      <c r="K694" s="83">
        <v>-0.33222392000000001</v>
      </c>
      <c r="L694" s="83">
        <v>0.22849343999999999</v>
      </c>
      <c r="M694" s="83">
        <v>0.27538397999999997</v>
      </c>
      <c r="N694" s="83">
        <f t="shared" si="25"/>
        <v>5.7217833333333322E-2</v>
      </c>
      <c r="O694" s="71" t="s">
        <v>2082</v>
      </c>
    </row>
    <row r="695" spans="1:15" s="57" customFormat="1" ht="12.75">
      <c r="A695" s="81" t="s">
        <v>2121</v>
      </c>
      <c r="B695" s="81" t="s">
        <v>2122</v>
      </c>
      <c r="C695" s="82"/>
      <c r="D695" s="82">
        <v>0.62687389999999998</v>
      </c>
      <c r="E695" s="83">
        <v>-0.60702869999999998</v>
      </c>
      <c r="F695" s="83">
        <v>-0.37371364000000001</v>
      </c>
      <c r="G695" s="83">
        <v>0.43952024000000001</v>
      </c>
      <c r="H695" s="83">
        <f t="shared" si="24"/>
        <v>-0.18040736666666665</v>
      </c>
      <c r="I695" s="82"/>
      <c r="J695" s="82">
        <v>7.5105679999999994E-2</v>
      </c>
      <c r="K695" s="83">
        <v>0.46622770000000002</v>
      </c>
      <c r="L695" s="83">
        <v>1.3485768</v>
      </c>
      <c r="M695" s="83">
        <v>1.4893069000000001</v>
      </c>
      <c r="N695" s="83">
        <f t="shared" si="25"/>
        <v>1.1013704666666666</v>
      </c>
      <c r="O695" s="71" t="s">
        <v>2082</v>
      </c>
    </row>
    <row r="696" spans="1:15" s="57" customFormat="1" ht="12.75">
      <c r="A696" s="81" t="s">
        <v>2123</v>
      </c>
      <c r="B696" s="81" t="s">
        <v>2124</v>
      </c>
      <c r="C696" s="82"/>
      <c r="D696" s="82">
        <v>0.28316593000000001</v>
      </c>
      <c r="E696" s="83">
        <v>1.3880345000000001</v>
      </c>
      <c r="F696" s="83">
        <v>1.1224539</v>
      </c>
      <c r="G696" s="83">
        <v>-0.26909354000000002</v>
      </c>
      <c r="H696" s="83">
        <f t="shared" si="24"/>
        <v>0.74713161999999989</v>
      </c>
      <c r="I696" s="82"/>
      <c r="J696" s="82">
        <v>0.52381630000000001</v>
      </c>
      <c r="K696" s="83">
        <v>-0.48326345999999998</v>
      </c>
      <c r="L696" s="83">
        <v>-0.1093803</v>
      </c>
      <c r="M696" s="83">
        <v>0.16254945000000001</v>
      </c>
      <c r="N696" s="83">
        <f t="shared" si="25"/>
        <v>-0.14336477</v>
      </c>
      <c r="O696" s="71" t="s">
        <v>2082</v>
      </c>
    </row>
    <row r="697" spans="1:15" s="57" customFormat="1" ht="12.75">
      <c r="A697" s="81" t="s">
        <v>2125</v>
      </c>
      <c r="B697" s="81" t="s">
        <v>2126</v>
      </c>
      <c r="C697" s="82"/>
      <c r="D697" s="82">
        <v>0.59169130000000003</v>
      </c>
      <c r="E697" s="83">
        <v>-0.70646830000000005</v>
      </c>
      <c r="F697" s="83">
        <v>-0.36839938</v>
      </c>
      <c r="G697" s="83">
        <v>0.43341950000000001</v>
      </c>
      <c r="H697" s="83">
        <f t="shared" si="24"/>
        <v>-0.21381606</v>
      </c>
      <c r="I697" s="82"/>
      <c r="J697" s="82">
        <v>0.44097775</v>
      </c>
      <c r="K697" s="83">
        <v>-0.31642555999999999</v>
      </c>
      <c r="L697" s="83">
        <v>1.2633057000000001</v>
      </c>
      <c r="M697" s="83">
        <v>0.36188700000000001</v>
      </c>
      <c r="N697" s="83">
        <f t="shared" si="25"/>
        <v>0.43625571333333335</v>
      </c>
      <c r="O697" s="71" t="s">
        <v>2082</v>
      </c>
    </row>
    <row r="698" spans="1:15" s="57" customFormat="1" ht="12.75">
      <c r="A698" s="81" t="s">
        <v>2127</v>
      </c>
      <c r="B698" s="81" t="s">
        <v>2128</v>
      </c>
      <c r="C698" s="82">
        <v>0.15226384000000001</v>
      </c>
      <c r="D698" s="82">
        <v>9.3356010000000003E-2</v>
      </c>
      <c r="E698" s="83">
        <v>-0.56984610000000002</v>
      </c>
      <c r="F698" s="83">
        <v>-0.14105024999999999</v>
      </c>
      <c r="G698" s="83">
        <v>-0.49836773000000001</v>
      </c>
      <c r="H698" s="83">
        <f t="shared" si="24"/>
        <v>-0.40308802666666671</v>
      </c>
      <c r="I698" s="82">
        <v>0.15790000000000001</v>
      </c>
      <c r="J698" s="82">
        <v>7.0488880000000004E-2</v>
      </c>
      <c r="K698" s="83">
        <v>0.21437633</v>
      </c>
      <c r="L698" s="83">
        <v>0.20374020000000001</v>
      </c>
      <c r="M698" s="83">
        <v>7.1893570000000004E-2</v>
      </c>
      <c r="N698" s="83">
        <f t="shared" si="25"/>
        <v>0.16333670000000003</v>
      </c>
      <c r="O698" s="71" t="s">
        <v>2082</v>
      </c>
    </row>
    <row r="699" spans="1:15" s="57" customFormat="1" ht="12.75">
      <c r="A699" s="81" t="s">
        <v>2129</v>
      </c>
      <c r="B699" s="81" t="s">
        <v>2130</v>
      </c>
      <c r="C699" s="82">
        <v>0.49379679999999998</v>
      </c>
      <c r="D699" s="82">
        <v>0.43019960000000002</v>
      </c>
      <c r="E699" s="83">
        <v>-0.31500243999999999</v>
      </c>
      <c r="F699" s="83">
        <v>0.15460397000000001</v>
      </c>
      <c r="G699" s="83">
        <v>-0.2869797</v>
      </c>
      <c r="H699" s="83">
        <f t="shared" si="24"/>
        <v>-0.14912605666666667</v>
      </c>
      <c r="I699" s="82">
        <v>0.15540000000000001</v>
      </c>
      <c r="J699" s="82">
        <v>6.7786440000000003E-2</v>
      </c>
      <c r="K699" s="83">
        <v>-0.12759301000000001</v>
      </c>
      <c r="L699" s="83">
        <v>-0.28640929999999998</v>
      </c>
      <c r="M699" s="83">
        <v>-0.14128019999999999</v>
      </c>
      <c r="N699" s="83">
        <f t="shared" si="25"/>
        <v>-0.18509416999999997</v>
      </c>
      <c r="O699" s="71" t="s">
        <v>2082</v>
      </c>
    </row>
    <row r="700" spans="1:15" s="57" customFormat="1" ht="12.75">
      <c r="A700" s="81" t="s">
        <v>2131</v>
      </c>
      <c r="B700" s="81" t="s">
        <v>2132</v>
      </c>
      <c r="C700" s="82">
        <v>4.4648833999999998E-2</v>
      </c>
      <c r="D700" s="82">
        <v>2.9156299999999998E-3</v>
      </c>
      <c r="E700" s="83">
        <v>-0.69127130000000003</v>
      </c>
      <c r="F700" s="83">
        <v>-0.60699654000000003</v>
      </c>
      <c r="G700" s="83">
        <v>-0.57850749999999995</v>
      </c>
      <c r="H700" s="83">
        <f t="shared" si="24"/>
        <v>-0.62559178000000004</v>
      </c>
      <c r="I700" s="82">
        <v>8.9300000000000004E-2</v>
      </c>
      <c r="J700" s="82">
        <v>5.6519769999999999E-3</v>
      </c>
      <c r="K700" s="83">
        <v>-1.1723051</v>
      </c>
      <c r="L700" s="83">
        <v>-0.96886355000000002</v>
      </c>
      <c r="M700" s="83">
        <v>-1.2570953</v>
      </c>
      <c r="N700" s="83">
        <f t="shared" si="25"/>
        <v>-1.1327546500000001</v>
      </c>
      <c r="O700" s="71" t="s">
        <v>2082</v>
      </c>
    </row>
    <row r="701" spans="1:15" s="57" customFormat="1" ht="12.75">
      <c r="A701" s="81" t="s">
        <v>2133</v>
      </c>
      <c r="B701" s="81" t="s">
        <v>2134</v>
      </c>
      <c r="C701" s="82"/>
      <c r="D701" s="82">
        <v>0.57222329999999999</v>
      </c>
      <c r="E701" s="83">
        <v>-0.68725729999999996</v>
      </c>
      <c r="F701" s="83">
        <v>-0.38464029999999999</v>
      </c>
      <c r="G701" s="83">
        <v>0.41299540000000001</v>
      </c>
      <c r="H701" s="83">
        <f t="shared" si="24"/>
        <v>-0.21963406666666666</v>
      </c>
      <c r="I701" s="82"/>
      <c r="J701" s="82">
        <v>0.19183406</v>
      </c>
      <c r="K701" s="83">
        <v>-0.60974390000000001</v>
      </c>
      <c r="L701" s="83">
        <v>8.5886509999999992E-3</v>
      </c>
      <c r="M701" s="83">
        <v>-0.72582310000000005</v>
      </c>
      <c r="N701" s="83">
        <f t="shared" si="25"/>
        <v>-0.44232611633333335</v>
      </c>
      <c r="O701" s="71" t="s">
        <v>2082</v>
      </c>
    </row>
    <row r="702" spans="1:15" s="57" customFormat="1" ht="12.75">
      <c r="A702" s="81" t="s">
        <v>2135</v>
      </c>
      <c r="B702" s="81" t="s">
        <v>2136</v>
      </c>
      <c r="C702" s="82"/>
      <c r="D702" s="82">
        <v>0.51851550000000002</v>
      </c>
      <c r="E702" s="83">
        <v>-0.70378870000000004</v>
      </c>
      <c r="F702" s="83">
        <v>-0.43455663</v>
      </c>
      <c r="G702" s="83">
        <v>0.37943313000000001</v>
      </c>
      <c r="H702" s="83">
        <f t="shared" si="24"/>
        <v>-0.25297073333333331</v>
      </c>
      <c r="I702" s="82"/>
      <c r="J702" s="82">
        <v>0.62564649999999999</v>
      </c>
      <c r="K702" s="83">
        <v>-0.32995324999999998</v>
      </c>
      <c r="L702" s="83">
        <v>0.27668428</v>
      </c>
      <c r="M702" s="83">
        <v>0.46346900000000002</v>
      </c>
      <c r="N702" s="83">
        <f t="shared" si="25"/>
        <v>0.13673334333333334</v>
      </c>
      <c r="O702" s="71" t="s">
        <v>2082</v>
      </c>
    </row>
    <row r="703" spans="1:15" s="57" customFormat="1" ht="12.75">
      <c r="A703" s="81" t="s">
        <v>2137</v>
      </c>
      <c r="B703" s="81" t="s">
        <v>2138</v>
      </c>
      <c r="C703" s="82"/>
      <c r="D703" s="82">
        <v>6.0284453999999996E-3</v>
      </c>
      <c r="E703" s="83">
        <v>-2.4640825</v>
      </c>
      <c r="F703" s="83">
        <v>-2.7607583999999998</v>
      </c>
      <c r="G703" s="83">
        <v>-2.1019719000000001</v>
      </c>
      <c r="H703" s="83">
        <f t="shared" si="24"/>
        <v>-2.4422709333333334</v>
      </c>
      <c r="I703" s="82">
        <v>0.1052</v>
      </c>
      <c r="J703" s="82">
        <v>1.4274561999999999E-2</v>
      </c>
      <c r="K703" s="83">
        <v>-1.2337503000000001</v>
      </c>
      <c r="L703" s="83">
        <v>-0.99657434</v>
      </c>
      <c r="M703" s="83">
        <v>-1.5186696</v>
      </c>
      <c r="N703" s="83">
        <f t="shared" si="25"/>
        <v>-1.2496647466666666</v>
      </c>
      <c r="O703" s="71" t="s">
        <v>2082</v>
      </c>
    </row>
    <row r="704" spans="1:15" s="57" customFormat="1" ht="12.75">
      <c r="A704" s="84" t="s">
        <v>2979</v>
      </c>
      <c r="B704" s="81"/>
      <c r="C704" s="82"/>
      <c r="D704" s="82"/>
      <c r="E704" s="83"/>
      <c r="F704" s="83"/>
      <c r="G704" s="83"/>
      <c r="H704" s="83"/>
      <c r="I704" s="82"/>
      <c r="J704" s="82"/>
      <c r="K704" s="83"/>
      <c r="L704" s="83"/>
      <c r="M704" s="83"/>
      <c r="N704" s="83"/>
      <c r="O704" s="71"/>
    </row>
    <row r="705" spans="1:15" s="57" customFormat="1" ht="12.75">
      <c r="A705" s="81" t="s">
        <v>2139</v>
      </c>
      <c r="B705" s="81" t="s">
        <v>2140</v>
      </c>
      <c r="C705" s="82"/>
      <c r="D705" s="82">
        <v>0.56796895999999997</v>
      </c>
      <c r="E705" s="83">
        <v>-0.70359989999999994</v>
      </c>
      <c r="F705" s="83">
        <v>-0.39699095000000001</v>
      </c>
      <c r="G705" s="83">
        <v>0.41943920000000001</v>
      </c>
      <c r="H705" s="83">
        <f t="shared" si="24"/>
        <v>-0.22705054999999996</v>
      </c>
      <c r="I705" s="82"/>
      <c r="J705" s="82">
        <v>0.90025670000000002</v>
      </c>
      <c r="K705" s="83">
        <v>-0.36813277</v>
      </c>
      <c r="L705" s="83">
        <v>-0.14445814000000001</v>
      </c>
      <c r="M705" s="83">
        <v>0.64300440000000003</v>
      </c>
      <c r="N705" s="83">
        <f t="shared" si="25"/>
        <v>4.347116333333334E-2</v>
      </c>
      <c r="O705" s="71" t="s">
        <v>2141</v>
      </c>
    </row>
    <row r="706" spans="1:15" s="57" customFormat="1" ht="12.75">
      <c r="A706" s="81" t="s">
        <v>2142</v>
      </c>
      <c r="B706" s="81" t="s">
        <v>2143</v>
      </c>
      <c r="C706" s="82">
        <v>0.80990289999999998</v>
      </c>
      <c r="D706" s="82">
        <v>0.77362900000000001</v>
      </c>
      <c r="E706" s="83">
        <v>-8.1094830000000007E-2</v>
      </c>
      <c r="F706" s="83">
        <v>-0.50952255999999996</v>
      </c>
      <c r="G706" s="83">
        <v>0.34686038000000002</v>
      </c>
      <c r="H706" s="83">
        <f t="shared" si="24"/>
        <v>-8.1252336666666661E-2</v>
      </c>
      <c r="I706" s="82">
        <v>0.50280000000000002</v>
      </c>
      <c r="J706" s="82">
        <v>0.42627095999999998</v>
      </c>
      <c r="K706" s="83">
        <v>-0.18860286000000001</v>
      </c>
      <c r="L706" s="83">
        <v>-0.10008147000000001</v>
      </c>
      <c r="M706" s="83">
        <v>6.6468139999999995E-2</v>
      </c>
      <c r="N706" s="83">
        <f t="shared" si="25"/>
        <v>-7.4072063333333341E-2</v>
      </c>
      <c r="O706" s="71" t="s">
        <v>2144</v>
      </c>
    </row>
    <row r="707" spans="1:15" s="57" customFormat="1" ht="12.75">
      <c r="A707" s="81" t="s">
        <v>2145</v>
      </c>
      <c r="B707" s="81" t="s">
        <v>2146</v>
      </c>
      <c r="C707" s="82">
        <v>6.9340869999999999E-2</v>
      </c>
      <c r="D707" s="82">
        <v>2.0513132E-2</v>
      </c>
      <c r="E707" s="83">
        <v>-1.1556373</v>
      </c>
      <c r="F707" s="83">
        <v>-0.82294655000000005</v>
      </c>
      <c r="G707" s="83">
        <v>-1.3847281</v>
      </c>
      <c r="H707" s="83">
        <f t="shared" si="24"/>
        <v>-1.1211039833333334</v>
      </c>
      <c r="I707" s="82">
        <v>0.1207</v>
      </c>
      <c r="J707" s="82">
        <v>2.8471217E-2</v>
      </c>
      <c r="K707" s="83">
        <v>8.5545554999999995E-2</v>
      </c>
      <c r="L707" s="83">
        <v>0.13900324999999999</v>
      </c>
      <c r="M707" s="83">
        <v>0.15966949999999999</v>
      </c>
      <c r="N707" s="83">
        <f t="shared" si="25"/>
        <v>0.12807276833333334</v>
      </c>
      <c r="O707" s="71" t="s">
        <v>2144</v>
      </c>
    </row>
    <row r="708" spans="1:15" s="57" customFormat="1" ht="12.75">
      <c r="A708" s="81" t="s">
        <v>2147</v>
      </c>
      <c r="B708" s="81" t="s">
        <v>2148</v>
      </c>
      <c r="C708" s="82"/>
      <c r="D708" s="82">
        <v>4.3806962999999997E-2</v>
      </c>
      <c r="E708" s="83">
        <v>-0.96802557</v>
      </c>
      <c r="F708" s="83">
        <v>-0.434054</v>
      </c>
      <c r="G708" s="83">
        <v>-0.86615189999999997</v>
      </c>
      <c r="H708" s="83">
        <f t="shared" si="24"/>
        <v>-0.75607715666666664</v>
      </c>
      <c r="I708" s="82"/>
      <c r="J708" s="82">
        <v>8.1306130000000004E-2</v>
      </c>
      <c r="K708" s="83">
        <v>-0.97753520000000005</v>
      </c>
      <c r="L708" s="83">
        <v>-0.45570620000000001</v>
      </c>
      <c r="M708" s="83">
        <v>-0.39374209999999998</v>
      </c>
      <c r="N708" s="83">
        <f t="shared" si="25"/>
        <v>-0.60899449999999999</v>
      </c>
      <c r="O708" s="71" t="s">
        <v>2144</v>
      </c>
    </row>
    <row r="709" spans="1:15" s="57" customFormat="1" ht="12.75">
      <c r="A709" s="81" t="s">
        <v>2149</v>
      </c>
      <c r="B709" s="81" t="s">
        <v>2150</v>
      </c>
      <c r="C709" s="82"/>
      <c r="D709" s="82">
        <v>0.40217322</v>
      </c>
      <c r="E709" s="83">
        <v>-0.69023970000000001</v>
      </c>
      <c r="F709" s="83">
        <v>-1.0659837000000001</v>
      </c>
      <c r="G709" s="83">
        <v>0.38279997999999998</v>
      </c>
      <c r="H709" s="83">
        <f t="shared" si="24"/>
        <v>-0.45780780666666671</v>
      </c>
      <c r="I709" s="82"/>
      <c r="J709" s="82">
        <v>9.3182970000000004E-2</v>
      </c>
      <c r="K709" s="83">
        <v>-2.5758860000000001</v>
      </c>
      <c r="L709" s="83">
        <v>-2.0949372999999998</v>
      </c>
      <c r="M709" s="83">
        <v>-0.64015675000000005</v>
      </c>
      <c r="N709" s="83">
        <f t="shared" si="25"/>
        <v>-1.7703266833333335</v>
      </c>
      <c r="O709" s="71" t="s">
        <v>2141</v>
      </c>
    </row>
    <row r="710" spans="1:15" s="57" customFormat="1" ht="12.75">
      <c r="A710" s="81" t="s">
        <v>2151</v>
      </c>
      <c r="B710" s="81" t="s">
        <v>2152</v>
      </c>
      <c r="C710" s="82">
        <v>8.2515279999999996E-2</v>
      </c>
      <c r="D710" s="82">
        <v>3.1393799999999999E-2</v>
      </c>
      <c r="E710" s="83">
        <v>-0.23762994000000001</v>
      </c>
      <c r="F710" s="83">
        <v>-0.33110990000000001</v>
      </c>
      <c r="G710" s="83">
        <v>-0.17611317000000001</v>
      </c>
      <c r="H710" s="83">
        <f t="shared" si="24"/>
        <v>-0.24828433666666669</v>
      </c>
      <c r="I710" s="82">
        <v>0.2001</v>
      </c>
      <c r="J710" s="82">
        <v>0.114321806</v>
      </c>
      <c r="K710" s="83">
        <v>-0.81757926999999997</v>
      </c>
      <c r="L710" s="83">
        <v>-0.70195293000000003</v>
      </c>
      <c r="M710" s="83">
        <v>-0.14930724000000001</v>
      </c>
      <c r="N710" s="83">
        <f t="shared" si="25"/>
        <v>-0.55627981333333332</v>
      </c>
      <c r="O710" s="71" t="s">
        <v>2153</v>
      </c>
    </row>
    <row r="711" spans="1:15" s="57" customFormat="1" ht="12.75">
      <c r="A711" s="81" t="s">
        <v>2154</v>
      </c>
      <c r="B711" s="81" t="s">
        <v>2155</v>
      </c>
      <c r="C711" s="82"/>
      <c r="D711" s="82">
        <v>9.6014489999999994E-2</v>
      </c>
      <c r="E711" s="83">
        <v>-0.28792477</v>
      </c>
      <c r="F711" s="83">
        <v>-0.6427408</v>
      </c>
      <c r="G711" s="83">
        <v>-1.0534916999999999</v>
      </c>
      <c r="H711" s="83">
        <f t="shared" si="24"/>
        <v>-0.66138575666666666</v>
      </c>
      <c r="I711" s="82">
        <v>0.1792</v>
      </c>
      <c r="J711" s="82">
        <v>9.3337975000000004E-2</v>
      </c>
      <c r="K711" s="83">
        <v>-0.57950014000000005</v>
      </c>
      <c r="L711" s="83">
        <v>-1.0240621999999999</v>
      </c>
      <c r="M711" s="83">
        <v>-0.30551245999999999</v>
      </c>
      <c r="N711" s="83">
        <f t="shared" si="25"/>
        <v>-0.63635826666666662</v>
      </c>
      <c r="O711" s="71" t="s">
        <v>2144</v>
      </c>
    </row>
    <row r="712" spans="1:15" s="57" customFormat="1" ht="12.75">
      <c r="A712" s="81" t="s">
        <v>2156</v>
      </c>
      <c r="B712" s="81" t="s">
        <v>2157</v>
      </c>
      <c r="C712" s="82"/>
      <c r="D712" s="82"/>
      <c r="E712" s="83"/>
      <c r="F712" s="83"/>
      <c r="G712" s="83"/>
      <c r="H712" s="83"/>
      <c r="I712" s="82"/>
      <c r="J712" s="82"/>
      <c r="K712" s="83"/>
      <c r="L712" s="83"/>
      <c r="M712" s="83"/>
      <c r="N712" s="83"/>
      <c r="O712" s="71"/>
    </row>
    <row r="713" spans="1:15" s="57" customFormat="1" ht="12.75">
      <c r="A713" s="81" t="s">
        <v>2158</v>
      </c>
      <c r="B713" s="81" t="s">
        <v>2159</v>
      </c>
      <c r="C713" s="82">
        <v>0.16841401</v>
      </c>
      <c r="D713" s="82">
        <v>0.10800663000000001</v>
      </c>
      <c r="E713" s="83">
        <v>-0.18733785</v>
      </c>
      <c r="F713" s="83">
        <v>-0.27524668000000002</v>
      </c>
      <c r="G713" s="83">
        <v>-6.0141581999999999E-2</v>
      </c>
      <c r="H713" s="83">
        <f t="shared" si="24"/>
        <v>-0.17424203733333332</v>
      </c>
      <c r="I713" s="82">
        <v>0.1366</v>
      </c>
      <c r="J713" s="82">
        <v>4.5591270000000003E-2</v>
      </c>
      <c r="K713" s="83">
        <v>-0.63330465999999996</v>
      </c>
      <c r="L713" s="83">
        <v>-0.37834069999999997</v>
      </c>
      <c r="M713" s="83">
        <v>-0.31322092000000001</v>
      </c>
      <c r="N713" s="83">
        <f t="shared" si="25"/>
        <v>-0.4416220933333333</v>
      </c>
      <c r="O713" s="71" t="s">
        <v>2153</v>
      </c>
    </row>
    <row r="714" spans="1:15" s="57" customFormat="1" ht="38.25">
      <c r="A714" s="81" t="s">
        <v>2160</v>
      </c>
      <c r="B714" s="81" t="s">
        <v>2161</v>
      </c>
      <c r="C714" s="82">
        <v>9.9806845000000005E-2</v>
      </c>
      <c r="D714" s="82">
        <v>4.56306E-2</v>
      </c>
      <c r="E714" s="83">
        <v>-0.27805220000000003</v>
      </c>
      <c r="F714" s="83">
        <v>-0.61361504</v>
      </c>
      <c r="G714" s="83">
        <v>-0.42509562000000001</v>
      </c>
      <c r="H714" s="83">
        <f t="shared" si="24"/>
        <v>-0.43892095333333336</v>
      </c>
      <c r="I714" s="82">
        <v>0.1178</v>
      </c>
      <c r="J714" s="82">
        <v>2.4661236E-2</v>
      </c>
      <c r="K714" s="83">
        <v>-0.61808205000000005</v>
      </c>
      <c r="L714" s="83">
        <v>-0.47922896999999998</v>
      </c>
      <c r="M714" s="83">
        <v>-0.3506165</v>
      </c>
      <c r="N714" s="83">
        <f t="shared" si="25"/>
        <v>-0.48264250666666664</v>
      </c>
      <c r="O714" s="71" t="s">
        <v>2162</v>
      </c>
    </row>
    <row r="715" spans="1:15" s="57" customFormat="1" ht="12.75">
      <c r="A715" s="81" t="s">
        <v>2163</v>
      </c>
      <c r="B715" s="81" t="s">
        <v>2164</v>
      </c>
      <c r="C715" s="82">
        <v>7.4071170000000006E-2</v>
      </c>
      <c r="D715" s="82">
        <v>2.4244861999999999E-2</v>
      </c>
      <c r="E715" s="83">
        <v>-0.46466067</v>
      </c>
      <c r="F715" s="83">
        <v>-0.55526536999999998</v>
      </c>
      <c r="G715" s="83">
        <v>-0.78532599999999997</v>
      </c>
      <c r="H715" s="83">
        <f t="shared" ref="H715:H777" si="26">AVERAGE(E715:G715)</f>
        <v>-0.60175067999999998</v>
      </c>
      <c r="I715" s="82">
        <v>0.14699999999999999</v>
      </c>
      <c r="J715" s="82">
        <v>5.8077240000000002E-2</v>
      </c>
      <c r="K715" s="83">
        <v>-0.94962025000000005</v>
      </c>
      <c r="L715" s="83">
        <v>-1.2243116999999999</v>
      </c>
      <c r="M715" s="83">
        <v>-0.46551332000000001</v>
      </c>
      <c r="N715" s="83">
        <f t="shared" ref="N715:N777" si="27">AVERAGE(K715:M715)</f>
        <v>-0.87981509000000002</v>
      </c>
      <c r="O715" s="71" t="s">
        <v>2144</v>
      </c>
    </row>
    <row r="716" spans="1:15" s="57" customFormat="1" ht="25.5">
      <c r="A716" s="81" t="s">
        <v>2165</v>
      </c>
      <c r="B716" s="81" t="s">
        <v>2166</v>
      </c>
      <c r="C716" s="82"/>
      <c r="D716" s="82">
        <v>0.29144966999999999</v>
      </c>
      <c r="E716" s="83">
        <v>-0.63845209999999997</v>
      </c>
      <c r="F716" s="83">
        <v>-0.35716173000000001</v>
      </c>
      <c r="G716" s="83">
        <v>9.0901314999999996E-2</v>
      </c>
      <c r="H716" s="83">
        <f t="shared" si="26"/>
        <v>-0.30157083833333331</v>
      </c>
      <c r="I716" s="82"/>
      <c r="J716" s="82">
        <v>0.11108669</v>
      </c>
      <c r="K716" s="83">
        <v>-0.39396560000000003</v>
      </c>
      <c r="L716" s="83">
        <v>-0.16176292</v>
      </c>
      <c r="M716" s="83">
        <v>-0.68126399999999998</v>
      </c>
      <c r="N716" s="83">
        <f t="shared" si="27"/>
        <v>-0.41233084000000003</v>
      </c>
      <c r="O716" s="71" t="s">
        <v>2167</v>
      </c>
    </row>
    <row r="717" spans="1:15" s="57" customFormat="1" ht="12.75">
      <c r="A717" s="81" t="s">
        <v>2168</v>
      </c>
      <c r="B717" s="81" t="s">
        <v>2169</v>
      </c>
      <c r="C717" s="82"/>
      <c r="D717" s="82">
        <v>0.51594739999999994</v>
      </c>
      <c r="E717" s="83">
        <v>0.40654521999999998</v>
      </c>
      <c r="F717" s="83">
        <v>-0.48912381999999999</v>
      </c>
      <c r="G717" s="83">
        <v>-0.72774123999999996</v>
      </c>
      <c r="H717" s="83">
        <f t="shared" si="26"/>
        <v>-0.27010661333333336</v>
      </c>
      <c r="I717" s="82"/>
      <c r="J717" s="82">
        <v>0.24575442</v>
      </c>
      <c r="K717" s="83">
        <v>-2.6020970000000001</v>
      </c>
      <c r="L717" s="83">
        <v>-1.7668828999999999</v>
      </c>
      <c r="M717" s="83">
        <v>0.24732868</v>
      </c>
      <c r="N717" s="83">
        <f t="shared" si="27"/>
        <v>-1.3738837400000001</v>
      </c>
      <c r="O717" s="71" t="s">
        <v>2144</v>
      </c>
    </row>
    <row r="718" spans="1:15" s="57" customFormat="1" ht="12.75">
      <c r="A718" s="81" t="s">
        <v>2170</v>
      </c>
      <c r="B718" s="81" t="s">
        <v>2171</v>
      </c>
      <c r="C718" s="82">
        <v>4.8927816999999998E-2</v>
      </c>
      <c r="D718" s="82">
        <v>5.6960539999999999E-3</v>
      </c>
      <c r="E718" s="83">
        <v>1.2479343000000001</v>
      </c>
      <c r="F718" s="83">
        <v>1.4961728999999999</v>
      </c>
      <c r="G718" s="83">
        <v>1.167842</v>
      </c>
      <c r="H718" s="83">
        <f t="shared" si="26"/>
        <v>1.3039830666666667</v>
      </c>
      <c r="I718" s="82">
        <v>0.12559999999999999</v>
      </c>
      <c r="J718" s="82">
        <v>3.3843690000000003E-2</v>
      </c>
      <c r="K718" s="83">
        <v>1.7416315</v>
      </c>
      <c r="L718" s="83">
        <v>0.96932030000000002</v>
      </c>
      <c r="M718" s="83">
        <v>1.9179269000000001</v>
      </c>
      <c r="N718" s="83">
        <f t="shared" si="27"/>
        <v>1.5429595666666669</v>
      </c>
      <c r="O718" s="71" t="s">
        <v>2144</v>
      </c>
    </row>
    <row r="719" spans="1:15" s="57" customFormat="1" ht="12.75">
      <c r="A719" s="81" t="s">
        <v>2172</v>
      </c>
      <c r="B719" s="81" t="s">
        <v>2173</v>
      </c>
      <c r="C719" s="82">
        <v>4.3671402999999998E-2</v>
      </c>
      <c r="D719" s="82">
        <v>2.4781220000000001E-3</v>
      </c>
      <c r="E719" s="83">
        <v>1.8514189999999999</v>
      </c>
      <c r="F719" s="83">
        <v>1.5674783000000001</v>
      </c>
      <c r="G719" s="83">
        <v>1.6506358000000001</v>
      </c>
      <c r="H719" s="83">
        <f t="shared" si="26"/>
        <v>1.6898443666666667</v>
      </c>
      <c r="I719" s="82">
        <v>0.54959999999999998</v>
      </c>
      <c r="J719" s="82">
        <v>0.4756398</v>
      </c>
      <c r="K719" s="83">
        <v>0.41759580000000002</v>
      </c>
      <c r="L719" s="83">
        <v>-0.43411627000000003</v>
      </c>
      <c r="M719" s="83">
        <v>1.4043808</v>
      </c>
      <c r="N719" s="83">
        <f t="shared" si="27"/>
        <v>0.46262011000000003</v>
      </c>
      <c r="O719" s="71" t="s">
        <v>2174</v>
      </c>
    </row>
    <row r="720" spans="1:15" s="57" customFormat="1" ht="12.75">
      <c r="A720" s="81" t="s">
        <v>2175</v>
      </c>
      <c r="B720" s="81" t="s">
        <v>2176</v>
      </c>
      <c r="C720" s="82"/>
      <c r="D720" s="82"/>
      <c r="E720" s="83"/>
      <c r="F720" s="83"/>
      <c r="G720" s="83"/>
      <c r="H720" s="83"/>
      <c r="I720" s="82"/>
      <c r="J720" s="82"/>
      <c r="K720" s="83"/>
      <c r="L720" s="83"/>
      <c r="M720" s="83"/>
      <c r="N720" s="83"/>
      <c r="O720" s="71"/>
    </row>
    <row r="721" spans="1:15" s="57" customFormat="1" ht="12.75">
      <c r="A721" s="81" t="s">
        <v>2177</v>
      </c>
      <c r="B721" s="81" t="s">
        <v>2178</v>
      </c>
      <c r="C721" s="82"/>
      <c r="D721" s="82"/>
      <c r="E721" s="83"/>
      <c r="F721" s="83"/>
      <c r="G721" s="83"/>
      <c r="H721" s="83"/>
      <c r="I721" s="82"/>
      <c r="J721" s="82"/>
      <c r="K721" s="83"/>
      <c r="L721" s="83"/>
      <c r="M721" s="83"/>
      <c r="N721" s="83"/>
      <c r="O721" s="71"/>
    </row>
    <row r="722" spans="1:15" s="57" customFormat="1" ht="12.75">
      <c r="A722" s="81" t="s">
        <v>2179</v>
      </c>
      <c r="B722" s="81" t="s">
        <v>2180</v>
      </c>
      <c r="C722" s="82"/>
      <c r="D722" s="82">
        <v>0.28537235</v>
      </c>
      <c r="E722" s="83">
        <v>-9.0978210000000004E-2</v>
      </c>
      <c r="F722" s="83">
        <v>-0.66426085999999995</v>
      </c>
      <c r="G722" s="83">
        <v>-8.0617530000000007E-2</v>
      </c>
      <c r="H722" s="83">
        <f t="shared" si="26"/>
        <v>-0.27861886666666669</v>
      </c>
      <c r="I722" s="82">
        <v>0.18490000000000001</v>
      </c>
      <c r="J722" s="82">
        <v>9.9095150000000007E-2</v>
      </c>
      <c r="K722" s="83">
        <v>-1.5361051999999999</v>
      </c>
      <c r="L722" s="83">
        <v>-1.4173331</v>
      </c>
      <c r="M722" s="83">
        <v>-0.35454746999999998</v>
      </c>
      <c r="N722" s="83">
        <f t="shared" si="27"/>
        <v>-1.1026619233333335</v>
      </c>
      <c r="O722" s="71" t="s">
        <v>2181</v>
      </c>
    </row>
    <row r="723" spans="1:15" s="57" customFormat="1" ht="12.75">
      <c r="A723" s="81" t="s">
        <v>2182</v>
      </c>
      <c r="B723" s="81" t="s">
        <v>2183</v>
      </c>
      <c r="C723" s="82">
        <v>5.6192400000000003E-2</v>
      </c>
      <c r="D723" s="82">
        <v>1.0267692E-2</v>
      </c>
      <c r="E723" s="83">
        <v>-0.59462272999999999</v>
      </c>
      <c r="F723" s="83">
        <v>-0.84465829999999997</v>
      </c>
      <c r="G723" s="83">
        <v>-0.69493853999999999</v>
      </c>
      <c r="H723" s="83">
        <f t="shared" si="26"/>
        <v>-0.71140652333333332</v>
      </c>
      <c r="I723" s="82">
        <v>0.1734</v>
      </c>
      <c r="J723" s="82">
        <v>8.7348536000000004E-2</v>
      </c>
      <c r="K723" s="83">
        <v>-1.3846259000000001</v>
      </c>
      <c r="L723" s="83">
        <v>-1.3770514</v>
      </c>
      <c r="M723" s="83">
        <v>-0.38451292999999998</v>
      </c>
      <c r="N723" s="83">
        <f t="shared" si="27"/>
        <v>-1.0487300766666667</v>
      </c>
      <c r="O723" s="71" t="s">
        <v>2181</v>
      </c>
    </row>
    <row r="724" spans="1:15" s="57" customFormat="1" ht="12.75">
      <c r="A724" s="84" t="s">
        <v>2980</v>
      </c>
      <c r="B724" s="81"/>
      <c r="C724" s="82"/>
      <c r="D724" s="82"/>
      <c r="E724" s="83"/>
      <c r="F724" s="83"/>
      <c r="G724" s="83"/>
      <c r="H724" s="83"/>
      <c r="I724" s="82"/>
      <c r="J724" s="82"/>
      <c r="K724" s="83"/>
      <c r="L724" s="83"/>
      <c r="M724" s="83"/>
      <c r="N724" s="83"/>
      <c r="O724" s="71"/>
    </row>
    <row r="725" spans="1:15" s="57" customFormat="1" ht="12.75">
      <c r="A725" s="81" t="s">
        <v>2184</v>
      </c>
      <c r="B725" s="81" t="s">
        <v>2185</v>
      </c>
      <c r="C725" s="82">
        <v>0.12188478</v>
      </c>
      <c r="D725" s="82">
        <v>6.5090129999999996E-2</v>
      </c>
      <c r="E725" s="83">
        <v>0.39808853999999999</v>
      </c>
      <c r="F725" s="83">
        <v>0.40548882000000003</v>
      </c>
      <c r="G725" s="83">
        <v>0.14678089999999999</v>
      </c>
      <c r="H725" s="83">
        <f t="shared" si="26"/>
        <v>0.31678608666666669</v>
      </c>
      <c r="I725" s="82">
        <v>9.9500000000000005E-2</v>
      </c>
      <c r="J725" s="82">
        <v>1.0235482000000001E-2</v>
      </c>
      <c r="K725" s="83">
        <v>-0.33215043</v>
      </c>
      <c r="L725" s="83">
        <v>-0.23950571000000001</v>
      </c>
      <c r="M725" s="83">
        <v>-0.25878525000000002</v>
      </c>
      <c r="N725" s="83">
        <f t="shared" si="27"/>
        <v>-0.27681379666666667</v>
      </c>
      <c r="O725" s="71" t="s">
        <v>2186</v>
      </c>
    </row>
    <row r="726" spans="1:15" s="57" customFormat="1" ht="12.75">
      <c r="A726" s="81" t="s">
        <v>2187</v>
      </c>
      <c r="B726" s="81" t="s">
        <v>2188</v>
      </c>
      <c r="C726" s="82">
        <v>0.35912529999999998</v>
      </c>
      <c r="D726" s="82">
        <v>0.29353522999999998</v>
      </c>
      <c r="E726" s="83">
        <v>-5.4477666000000001E-2</v>
      </c>
      <c r="F726" s="83">
        <v>1.3474323999999999E-2</v>
      </c>
      <c r="G726" s="83">
        <v>-0.10886193</v>
      </c>
      <c r="H726" s="83">
        <f t="shared" si="26"/>
        <v>-4.9955090666666667E-2</v>
      </c>
      <c r="I726" s="82">
        <v>0.99080000000000001</v>
      </c>
      <c r="J726" s="82">
        <v>0.98810195999999995</v>
      </c>
      <c r="K726" s="83">
        <v>-2.6748626000000001E-2</v>
      </c>
      <c r="L726" s="83">
        <v>0.20672509999999999</v>
      </c>
      <c r="M726" s="83">
        <v>-0.18573000000000001</v>
      </c>
      <c r="N726" s="83">
        <f t="shared" si="27"/>
        <v>-1.9178420000000029E-3</v>
      </c>
      <c r="O726" s="71" t="s">
        <v>163</v>
      </c>
    </row>
    <row r="727" spans="1:15" s="57" customFormat="1" ht="25.5">
      <c r="A727" s="81" t="s">
        <v>2189</v>
      </c>
      <c r="B727" s="81" t="s">
        <v>2190</v>
      </c>
      <c r="C727" s="82">
        <v>4.8963020000000003E-2</v>
      </c>
      <c r="D727" s="82">
        <v>5.7165000000000002E-3</v>
      </c>
      <c r="E727" s="83">
        <v>1.9542187</v>
      </c>
      <c r="F727" s="83">
        <v>2.5282182999999998</v>
      </c>
      <c r="G727" s="83">
        <v>2.1571083</v>
      </c>
      <c r="H727" s="83">
        <f t="shared" si="26"/>
        <v>2.2131817666666667</v>
      </c>
      <c r="I727" s="82">
        <v>0.1137</v>
      </c>
      <c r="J727" s="82">
        <v>2.1549571E-2</v>
      </c>
      <c r="K727" s="83">
        <v>2.1483202000000001</v>
      </c>
      <c r="L727" s="83">
        <v>1.7117224</v>
      </c>
      <c r="M727" s="83">
        <v>2.8585367000000002</v>
      </c>
      <c r="N727" s="83">
        <f t="shared" si="27"/>
        <v>2.2395264333333333</v>
      </c>
      <c r="O727" s="71" t="s">
        <v>2191</v>
      </c>
    </row>
    <row r="728" spans="1:15" s="57" customFormat="1" ht="12.75">
      <c r="A728" s="81" t="s">
        <v>2192</v>
      </c>
      <c r="B728" s="81" t="s">
        <v>2193</v>
      </c>
      <c r="C728" s="82">
        <v>0.42960045000000002</v>
      </c>
      <c r="D728" s="82">
        <v>0.3639559</v>
      </c>
      <c r="E728" s="83">
        <v>3.9402038E-2</v>
      </c>
      <c r="F728" s="83">
        <v>0.35847938000000001</v>
      </c>
      <c r="G728" s="83">
        <v>-5.8E-4</v>
      </c>
      <c r="H728" s="83">
        <f t="shared" si="26"/>
        <v>0.13243380599999999</v>
      </c>
      <c r="I728" s="82"/>
      <c r="J728" s="82">
        <v>0.58829569999999998</v>
      </c>
      <c r="K728" s="83">
        <v>0.43299067000000002</v>
      </c>
      <c r="L728" s="83">
        <v>0.84165140000000005</v>
      </c>
      <c r="M728" s="83">
        <v>-0.50847286000000003</v>
      </c>
      <c r="N728" s="83">
        <f t="shared" si="27"/>
        <v>0.2553897366666667</v>
      </c>
      <c r="O728" s="71" t="s">
        <v>2194</v>
      </c>
    </row>
    <row r="729" spans="1:15" s="57" customFormat="1" ht="12.75">
      <c r="A729" s="81" t="s">
        <v>2195</v>
      </c>
      <c r="B729" s="81" t="s">
        <v>2196</v>
      </c>
      <c r="C729" s="82">
        <v>0.50234115000000001</v>
      </c>
      <c r="D729" s="82">
        <v>0.43937694999999999</v>
      </c>
      <c r="E729" s="83">
        <v>-0.23231035</v>
      </c>
      <c r="F729" s="83">
        <v>0.18277562</v>
      </c>
      <c r="G729" s="83">
        <v>-0.59959499999999999</v>
      </c>
      <c r="H729" s="83">
        <f t="shared" si="26"/>
        <v>-0.21637657666666665</v>
      </c>
      <c r="I729" s="82"/>
      <c r="J729" s="82">
        <v>0.88083210000000001</v>
      </c>
      <c r="K729" s="83">
        <v>-0.31787517999999998</v>
      </c>
      <c r="L729" s="83">
        <v>0.98901992999999999</v>
      </c>
      <c r="M729" s="83">
        <v>-0.4384094</v>
      </c>
      <c r="N729" s="83">
        <f t="shared" si="27"/>
        <v>7.7578450000000021E-2</v>
      </c>
      <c r="O729" s="71" t="s">
        <v>2194</v>
      </c>
    </row>
    <row r="730" spans="1:15" s="57" customFormat="1" ht="12.75">
      <c r="A730" s="81" t="s">
        <v>2197</v>
      </c>
      <c r="B730" s="81" t="s">
        <v>2198</v>
      </c>
      <c r="C730" s="82"/>
      <c r="D730" s="82">
        <v>0.45436739999999998</v>
      </c>
      <c r="E730" s="83">
        <v>0.46081206000000002</v>
      </c>
      <c r="F730" s="83">
        <v>-5.3478297000000001E-2</v>
      </c>
      <c r="G730" s="83">
        <v>3.2136383999999997E-2</v>
      </c>
      <c r="H730" s="83">
        <f t="shared" si="26"/>
        <v>0.14649004900000001</v>
      </c>
      <c r="I730" s="82"/>
      <c r="J730" s="82">
        <v>0.52206355000000004</v>
      </c>
      <c r="K730" s="83">
        <v>3.5012662E-2</v>
      </c>
      <c r="L730" s="83">
        <v>-0.17726046000000001</v>
      </c>
      <c r="M730" s="83">
        <v>-7.4524776999999997E-3</v>
      </c>
      <c r="N730" s="83">
        <f t="shared" si="27"/>
        <v>-4.9900091899999999E-2</v>
      </c>
      <c r="O730" s="71" t="s">
        <v>51</v>
      </c>
    </row>
    <row r="731" spans="1:15" s="57" customFormat="1" ht="12.75">
      <c r="A731" s="81" t="s">
        <v>2199</v>
      </c>
      <c r="B731" s="81" t="s">
        <v>2200</v>
      </c>
      <c r="C731" s="82">
        <v>4.2251613E-2</v>
      </c>
      <c r="D731" s="82">
        <v>1.9630021000000002E-3</v>
      </c>
      <c r="E731" s="83">
        <v>-0.22437476000000001</v>
      </c>
      <c r="F731" s="83">
        <v>-0.20825473999999999</v>
      </c>
      <c r="G731" s="83">
        <v>-0.24283605999999999</v>
      </c>
      <c r="H731" s="83">
        <f t="shared" si="26"/>
        <v>-0.22515518666666667</v>
      </c>
      <c r="I731" s="82">
        <v>0.35849999999999999</v>
      </c>
      <c r="J731" s="82">
        <v>0.27588724999999997</v>
      </c>
      <c r="K731" s="83">
        <v>-0.16976073</v>
      </c>
      <c r="L731" s="83">
        <v>-0.6184482</v>
      </c>
      <c r="M731" s="83">
        <v>-1.6403129999999998E-2</v>
      </c>
      <c r="N731" s="83">
        <f t="shared" si="27"/>
        <v>-0.26820402000000004</v>
      </c>
      <c r="O731" s="71" t="s">
        <v>2201</v>
      </c>
    </row>
    <row r="732" spans="1:15" s="57" customFormat="1" ht="12.75">
      <c r="A732" s="81" t="s">
        <v>2202</v>
      </c>
      <c r="B732" s="81" t="s">
        <v>2203</v>
      </c>
      <c r="C732" s="82"/>
      <c r="D732" s="82"/>
      <c r="E732" s="83"/>
      <c r="F732" s="83"/>
      <c r="G732" s="83"/>
      <c r="H732" s="83"/>
      <c r="I732" s="82"/>
      <c r="J732" s="82"/>
      <c r="K732" s="83"/>
      <c r="L732" s="83"/>
      <c r="M732" s="83"/>
      <c r="N732" s="83"/>
      <c r="O732" s="71"/>
    </row>
    <row r="733" spans="1:15" s="57" customFormat="1" ht="12.75">
      <c r="A733" s="81" t="s">
        <v>2204</v>
      </c>
      <c r="B733" s="81" t="s">
        <v>2205</v>
      </c>
      <c r="C733" s="82">
        <v>0.12169605999999999</v>
      </c>
      <c r="D733" s="82">
        <v>6.4910179999999998E-2</v>
      </c>
      <c r="E733" s="83">
        <v>-0.22331427000000001</v>
      </c>
      <c r="F733" s="83">
        <v>-0.23266315000000001</v>
      </c>
      <c r="G733" s="83">
        <v>-0.4782267</v>
      </c>
      <c r="H733" s="83">
        <f t="shared" si="26"/>
        <v>-0.31140137333333334</v>
      </c>
      <c r="I733" s="82">
        <v>0.1229</v>
      </c>
      <c r="J733" s="82">
        <v>3.133039E-2</v>
      </c>
      <c r="K733" s="83">
        <v>-1.5245637999999999</v>
      </c>
      <c r="L733" s="83">
        <v>-1.2823408999999999</v>
      </c>
      <c r="M733" s="83">
        <v>-0.78666320000000001</v>
      </c>
      <c r="N733" s="83">
        <f t="shared" si="27"/>
        <v>-1.1978559666666666</v>
      </c>
      <c r="O733" s="71" t="s">
        <v>2194</v>
      </c>
    </row>
    <row r="734" spans="1:15" s="57" customFormat="1" ht="12.75">
      <c r="A734" s="81" t="s">
        <v>2206</v>
      </c>
      <c r="B734" s="81" t="s">
        <v>2207</v>
      </c>
      <c r="C734" s="82">
        <v>0.41713657999999998</v>
      </c>
      <c r="D734" s="82">
        <v>0.35173219999999999</v>
      </c>
      <c r="E734" s="83">
        <v>0.35359617999999998</v>
      </c>
      <c r="F734" s="83">
        <v>0.25280862999999998</v>
      </c>
      <c r="G734" s="83">
        <v>-0.10444543000000001</v>
      </c>
      <c r="H734" s="83">
        <f t="shared" si="26"/>
        <v>0.16731979333333333</v>
      </c>
      <c r="I734" s="82">
        <v>0.93589999999999995</v>
      </c>
      <c r="J734" s="82">
        <v>0.91967869999999996</v>
      </c>
      <c r="K734" s="83">
        <v>-8.1872899999999998E-3</v>
      </c>
      <c r="L734" s="83">
        <v>-0.46880810000000001</v>
      </c>
      <c r="M734" s="83">
        <v>0.58084590000000003</v>
      </c>
      <c r="N734" s="83">
        <f t="shared" si="27"/>
        <v>3.4616836666666671E-2</v>
      </c>
      <c r="O734" s="71" t="s">
        <v>2208</v>
      </c>
    </row>
    <row r="735" spans="1:15" s="57" customFormat="1" ht="12.75">
      <c r="A735" s="81" t="s">
        <v>2209</v>
      </c>
      <c r="B735" s="81" t="s">
        <v>2210</v>
      </c>
      <c r="C735" s="82"/>
      <c r="D735" s="82">
        <v>0.23220060000000001</v>
      </c>
      <c r="E735" s="83">
        <v>0.47937163999999999</v>
      </c>
      <c r="F735" s="83">
        <v>-1.5789480000000002E-2</v>
      </c>
      <c r="G735" s="83">
        <v>0.26540902</v>
      </c>
      <c r="H735" s="83">
        <f t="shared" si="26"/>
        <v>0.24299705999999999</v>
      </c>
      <c r="I735" s="82"/>
      <c r="J735" s="82">
        <v>0.10626423</v>
      </c>
      <c r="K735" s="83">
        <v>-0.66213330000000004</v>
      </c>
      <c r="L735" s="83">
        <v>-0.18179767999999999</v>
      </c>
      <c r="M735" s="83">
        <v>-0.34699970000000002</v>
      </c>
      <c r="N735" s="83">
        <f t="shared" si="27"/>
        <v>-0.39697689333333336</v>
      </c>
      <c r="O735" s="71" t="s">
        <v>126</v>
      </c>
    </row>
    <row r="736" spans="1:15" s="57" customFormat="1" ht="12.75">
      <c r="A736" s="81" t="s">
        <v>2211</v>
      </c>
      <c r="B736" s="81" t="s">
        <v>2212</v>
      </c>
      <c r="C736" s="82"/>
      <c r="D736" s="82">
        <v>9.9323309999999998E-2</v>
      </c>
      <c r="E736" s="83">
        <v>-0.54824459999999997</v>
      </c>
      <c r="F736" s="83">
        <v>-0.26741880000000001</v>
      </c>
      <c r="G736" s="83">
        <v>-0.96407849999999995</v>
      </c>
      <c r="H736" s="83">
        <f t="shared" si="26"/>
        <v>-0.59324729999999992</v>
      </c>
      <c r="I736" s="82">
        <v>0.14449999999999999</v>
      </c>
      <c r="J736" s="82">
        <v>5.4840344999999999E-2</v>
      </c>
      <c r="K736" s="83">
        <v>-1.5913200000000001</v>
      </c>
      <c r="L736" s="83">
        <v>-1.4565154</v>
      </c>
      <c r="M736" s="83">
        <v>-0.63229760000000002</v>
      </c>
      <c r="N736" s="83">
        <f t="shared" si="27"/>
        <v>-1.2267110000000001</v>
      </c>
      <c r="O736" s="71" t="s">
        <v>2194</v>
      </c>
    </row>
    <row r="737" spans="1:15" s="57" customFormat="1" ht="12.75">
      <c r="A737" s="81" t="s">
        <v>2213</v>
      </c>
      <c r="B737" s="81"/>
      <c r="C737" s="82"/>
      <c r="D737" s="82"/>
      <c r="E737" s="83"/>
      <c r="F737" s="83"/>
      <c r="G737" s="83"/>
      <c r="H737" s="83"/>
      <c r="I737" s="82"/>
      <c r="J737" s="82"/>
      <c r="K737" s="83"/>
      <c r="L737" s="83"/>
      <c r="M737" s="83"/>
      <c r="N737" s="83"/>
      <c r="O737" s="71"/>
    </row>
    <row r="738" spans="1:15" s="57" customFormat="1" ht="12.75">
      <c r="A738" s="81" t="s">
        <v>2214</v>
      </c>
      <c r="B738" s="81" t="s">
        <v>2215</v>
      </c>
      <c r="C738" s="82">
        <v>0.92117934999999995</v>
      </c>
      <c r="D738" s="82">
        <v>0.90406036000000001</v>
      </c>
      <c r="E738" s="83">
        <v>-0.24113227000000001</v>
      </c>
      <c r="F738" s="83">
        <v>-2.0719432999999999E-2</v>
      </c>
      <c r="G738" s="83">
        <v>0.20874219999999999</v>
      </c>
      <c r="H738" s="83">
        <f t="shared" si="26"/>
        <v>-1.7703167666666669E-2</v>
      </c>
      <c r="I738" s="82">
        <v>0.15040000000000001</v>
      </c>
      <c r="J738" s="82">
        <v>6.2449089999999999E-2</v>
      </c>
      <c r="K738" s="83">
        <v>-1.7564200999999999</v>
      </c>
      <c r="L738" s="83">
        <v>-1.6240642999999999</v>
      </c>
      <c r="M738" s="83">
        <v>-0.64135927000000004</v>
      </c>
      <c r="N738" s="83">
        <f t="shared" si="27"/>
        <v>-1.3406145566666667</v>
      </c>
      <c r="O738" s="71" t="s">
        <v>2208</v>
      </c>
    </row>
    <row r="739" spans="1:15" s="57" customFormat="1" ht="12.75">
      <c r="A739" s="81" t="s">
        <v>2216</v>
      </c>
      <c r="B739" s="81" t="s">
        <v>2217</v>
      </c>
      <c r="C739" s="82">
        <v>0.20037018000000001</v>
      </c>
      <c r="D739" s="82">
        <v>0.13831449000000001</v>
      </c>
      <c r="E739" s="83">
        <v>-2.9223447999999999E-2</v>
      </c>
      <c r="F739" s="83">
        <v>-0.1422052</v>
      </c>
      <c r="G739" s="83">
        <v>-6.7555439999999994E-2</v>
      </c>
      <c r="H739" s="83">
        <f t="shared" si="26"/>
        <v>-7.9661362666666666E-2</v>
      </c>
      <c r="I739" s="82">
        <v>0.1925</v>
      </c>
      <c r="J739" s="82">
        <v>0.10668224</v>
      </c>
      <c r="K739" s="83">
        <v>0.37569624000000001</v>
      </c>
      <c r="L739" s="83">
        <v>0.42627419999999999</v>
      </c>
      <c r="M739" s="83">
        <v>8.7579704999999994E-2</v>
      </c>
      <c r="N739" s="83">
        <f t="shared" si="27"/>
        <v>0.29651671500000004</v>
      </c>
      <c r="O739" s="71" t="s">
        <v>163</v>
      </c>
    </row>
    <row r="740" spans="1:15" s="57" customFormat="1" ht="12.75">
      <c r="A740" s="81" t="s">
        <v>2218</v>
      </c>
      <c r="B740" s="81" t="s">
        <v>2219</v>
      </c>
      <c r="C740" s="82"/>
      <c r="D740" s="82"/>
      <c r="E740" s="83"/>
      <c r="F740" s="83"/>
      <c r="G740" s="83"/>
      <c r="H740" s="83"/>
      <c r="I740" s="82"/>
      <c r="J740" s="82"/>
      <c r="K740" s="83"/>
      <c r="L740" s="83"/>
      <c r="M740" s="83"/>
      <c r="N740" s="83"/>
      <c r="O740" s="71"/>
    </row>
    <row r="741" spans="1:15" s="57" customFormat="1" ht="12.75">
      <c r="A741" s="81" t="s">
        <v>2220</v>
      </c>
      <c r="B741" s="81" t="s">
        <v>2221</v>
      </c>
      <c r="C741" s="82">
        <v>5.0094890000000003E-2</v>
      </c>
      <c r="D741" s="82">
        <v>6.3518085999999998E-3</v>
      </c>
      <c r="E741" s="83">
        <v>-0.20562734999999999</v>
      </c>
      <c r="F741" s="83">
        <v>-0.15988441</v>
      </c>
      <c r="G741" s="83">
        <v>-0.20561308</v>
      </c>
      <c r="H741" s="83">
        <f t="shared" si="26"/>
        <v>-0.19037494666666666</v>
      </c>
      <c r="I741" s="82">
        <v>0.15010000000000001</v>
      </c>
      <c r="J741" s="82">
        <v>6.1802259999999998E-2</v>
      </c>
      <c r="K741" s="83">
        <v>-0.98785113999999996</v>
      </c>
      <c r="L741" s="83">
        <v>-1.1912469000000001</v>
      </c>
      <c r="M741" s="83">
        <v>-0.43169594</v>
      </c>
      <c r="N741" s="83">
        <f t="shared" si="27"/>
        <v>-0.87026466000000002</v>
      </c>
      <c r="O741" s="71" t="s">
        <v>2194</v>
      </c>
    </row>
    <row r="742" spans="1:15" s="57" customFormat="1" ht="12.75">
      <c r="A742" s="81" t="s">
        <v>2222</v>
      </c>
      <c r="B742" s="81" t="s">
        <v>2223</v>
      </c>
      <c r="C742" s="82">
        <v>3.3300799999999998E-2</v>
      </c>
      <c r="D742" s="82">
        <v>9.4699999999999998E-5</v>
      </c>
      <c r="E742" s="83">
        <v>-1.6512876999999999</v>
      </c>
      <c r="F742" s="83">
        <v>-1.624673</v>
      </c>
      <c r="G742" s="83">
        <v>-1.6803592000000001</v>
      </c>
      <c r="H742" s="83">
        <f t="shared" si="26"/>
        <v>-1.6521066333333332</v>
      </c>
      <c r="I742" s="82">
        <v>0.25380000000000003</v>
      </c>
      <c r="J742" s="82">
        <v>0.16859603000000001</v>
      </c>
      <c r="K742" s="83">
        <v>-0.17406745000000001</v>
      </c>
      <c r="L742" s="83">
        <v>-0.33893108</v>
      </c>
      <c r="M742" s="83">
        <v>-0.91710572999999995</v>
      </c>
      <c r="N742" s="83">
        <f t="shared" si="27"/>
        <v>-0.47670141999999993</v>
      </c>
      <c r="O742" s="71" t="s">
        <v>163</v>
      </c>
    </row>
    <row r="743" spans="1:15" s="57" customFormat="1" ht="12.75">
      <c r="A743" s="81" t="s">
        <v>2224</v>
      </c>
      <c r="B743" s="81" t="s">
        <v>2225</v>
      </c>
      <c r="C743" s="82">
        <v>0.13554121999999999</v>
      </c>
      <c r="D743" s="82">
        <v>7.7899659999999996E-2</v>
      </c>
      <c r="E743" s="83">
        <v>-0.32439383999999999</v>
      </c>
      <c r="F743" s="83">
        <v>-0.7971821</v>
      </c>
      <c r="G743" s="83">
        <v>-0.38289352999999998</v>
      </c>
      <c r="H743" s="83">
        <f t="shared" si="26"/>
        <v>-0.50148982333333336</v>
      </c>
      <c r="I743" s="82">
        <v>0.1048</v>
      </c>
      <c r="J743" s="82">
        <v>1.3832619000000001E-2</v>
      </c>
      <c r="K743" s="83">
        <v>-0.55898610000000004</v>
      </c>
      <c r="L743" s="83">
        <v>-0.46959640000000002</v>
      </c>
      <c r="M743" s="83">
        <v>-0.36753079999999999</v>
      </c>
      <c r="N743" s="83">
        <f t="shared" si="27"/>
        <v>-0.46537110000000004</v>
      </c>
      <c r="O743" s="71" t="s">
        <v>2226</v>
      </c>
    </row>
    <row r="744" spans="1:15" s="57" customFormat="1" ht="12.75">
      <c r="A744" s="81" t="s">
        <v>2227</v>
      </c>
      <c r="B744" s="81" t="s">
        <v>2228</v>
      </c>
      <c r="C744" s="82"/>
      <c r="D744" s="82">
        <v>0.51473000000000002</v>
      </c>
      <c r="E744" s="83">
        <v>-0.70884347000000003</v>
      </c>
      <c r="F744" s="83">
        <v>-0.67482379999999997</v>
      </c>
      <c r="G744" s="83">
        <v>0.47082279999999999</v>
      </c>
      <c r="H744" s="83">
        <f t="shared" si="26"/>
        <v>-0.30428149000000004</v>
      </c>
      <c r="I744" s="82"/>
      <c r="J744" s="82">
        <v>0.45071882000000002</v>
      </c>
      <c r="K744" s="83">
        <v>-0.16160297000000001</v>
      </c>
      <c r="L744" s="83">
        <v>0.38703534000000001</v>
      </c>
      <c r="M744" s="83">
        <v>0.22936438000000001</v>
      </c>
      <c r="N744" s="83">
        <f t="shared" si="27"/>
        <v>0.15159891666666667</v>
      </c>
      <c r="O744" s="71" t="s">
        <v>2194</v>
      </c>
    </row>
    <row r="745" spans="1:15" s="57" customFormat="1" ht="12.75">
      <c r="A745" s="81" t="s">
        <v>2229</v>
      </c>
      <c r="B745" s="81" t="s">
        <v>2230</v>
      </c>
      <c r="C745" s="82"/>
      <c r="D745" s="82">
        <v>0.27128875000000002</v>
      </c>
      <c r="E745" s="83">
        <v>-3.1097883E-2</v>
      </c>
      <c r="F745" s="83">
        <v>-0.33693065999999999</v>
      </c>
      <c r="G745" s="83">
        <v>-1.1736751000000001</v>
      </c>
      <c r="H745" s="83">
        <f t="shared" si="26"/>
        <v>-0.51390121433333336</v>
      </c>
      <c r="I745" s="82"/>
      <c r="J745" s="82">
        <v>0.11152193000000001</v>
      </c>
      <c r="K745" s="83">
        <v>-0.38969367999999999</v>
      </c>
      <c r="L745" s="83">
        <v>-0.14976774000000001</v>
      </c>
      <c r="M745" s="83">
        <v>-0.65214722999999997</v>
      </c>
      <c r="N745" s="83">
        <f t="shared" si="27"/>
        <v>-0.39720288333333337</v>
      </c>
      <c r="O745" s="71" t="s">
        <v>2186</v>
      </c>
    </row>
    <row r="746" spans="1:15" s="57" customFormat="1" ht="12.75">
      <c r="A746" s="81" t="s">
        <v>2231</v>
      </c>
      <c r="B746" s="81" t="s">
        <v>2232</v>
      </c>
      <c r="C746" s="82"/>
      <c r="D746" s="82">
        <v>0.55219536999999996</v>
      </c>
      <c r="E746" s="83">
        <v>-0.24505176000000001</v>
      </c>
      <c r="F746" s="83">
        <v>0.47413480000000002</v>
      </c>
      <c r="G746" s="83">
        <v>0.21811249999999999</v>
      </c>
      <c r="H746" s="83">
        <f t="shared" si="26"/>
        <v>0.14906517999999999</v>
      </c>
      <c r="I746" s="82"/>
      <c r="J746" s="82">
        <v>6.2792299999999995E-2</v>
      </c>
      <c r="K746" s="83">
        <v>0.33767933</v>
      </c>
      <c r="L746" s="83">
        <v>0.13547366999999999</v>
      </c>
      <c r="M746" s="83">
        <v>0.37490614999999999</v>
      </c>
      <c r="N746" s="83">
        <f t="shared" si="27"/>
        <v>0.28268638333333335</v>
      </c>
      <c r="O746" s="71" t="s">
        <v>163</v>
      </c>
    </row>
    <row r="747" spans="1:15" s="57" customFormat="1" ht="12.75">
      <c r="A747" s="81" t="s">
        <v>2233</v>
      </c>
      <c r="B747" s="81" t="s">
        <v>2234</v>
      </c>
      <c r="C747" s="82"/>
      <c r="D747" s="82"/>
      <c r="E747" s="83"/>
      <c r="F747" s="83"/>
      <c r="G747" s="83"/>
      <c r="H747" s="83"/>
      <c r="I747" s="82"/>
      <c r="J747" s="82"/>
      <c r="K747" s="83"/>
      <c r="L747" s="83"/>
      <c r="M747" s="83"/>
      <c r="N747" s="83"/>
      <c r="O747" s="71"/>
    </row>
    <row r="748" spans="1:15" s="57" customFormat="1" ht="12.75">
      <c r="A748" s="81" t="s">
        <v>2235</v>
      </c>
      <c r="B748" s="81" t="s">
        <v>2236</v>
      </c>
      <c r="C748" s="82">
        <v>6.8399409999999994E-2</v>
      </c>
      <c r="D748" s="82">
        <v>1.9814190999999998E-2</v>
      </c>
      <c r="E748" s="83">
        <v>-0.39562902</v>
      </c>
      <c r="F748" s="83">
        <v>-0.57879347000000003</v>
      </c>
      <c r="G748" s="83">
        <v>-0.37705897999999999</v>
      </c>
      <c r="H748" s="83">
        <f t="shared" si="26"/>
        <v>-0.45049382333333332</v>
      </c>
      <c r="I748" s="82">
        <v>9.7600000000000006E-2</v>
      </c>
      <c r="J748" s="82">
        <v>9.4174459999999995E-3</v>
      </c>
      <c r="K748" s="83">
        <v>-0.52030469999999995</v>
      </c>
      <c r="L748" s="83">
        <v>-0.40163428000000001</v>
      </c>
      <c r="M748" s="83">
        <v>-0.38509842999999999</v>
      </c>
      <c r="N748" s="83">
        <f t="shared" si="27"/>
        <v>-0.43567913666666663</v>
      </c>
      <c r="O748" s="71" t="s">
        <v>2226</v>
      </c>
    </row>
    <row r="749" spans="1:15" s="57" customFormat="1" ht="12.75">
      <c r="A749" s="81" t="s">
        <v>2237</v>
      </c>
      <c r="B749" s="81" t="s">
        <v>2238</v>
      </c>
      <c r="C749" s="82">
        <v>4.5776267000000002E-2</v>
      </c>
      <c r="D749" s="82">
        <v>3.4671733000000001E-3</v>
      </c>
      <c r="E749" s="83">
        <v>0.41498659999999998</v>
      </c>
      <c r="F749" s="83">
        <v>0.34821605999999999</v>
      </c>
      <c r="G749" s="83">
        <v>0.35033035000000001</v>
      </c>
      <c r="H749" s="83">
        <f t="shared" si="26"/>
        <v>0.37117766999999996</v>
      </c>
      <c r="I749" s="82">
        <v>0.1176</v>
      </c>
      <c r="J749" s="82">
        <v>2.4387860000000001E-2</v>
      </c>
      <c r="K749" s="83">
        <v>0.25672813999999999</v>
      </c>
      <c r="L749" s="83">
        <v>0.16147328999999999</v>
      </c>
      <c r="M749" s="83">
        <v>0.16621395999999999</v>
      </c>
      <c r="N749" s="83">
        <f t="shared" si="27"/>
        <v>0.19480512999999999</v>
      </c>
      <c r="O749" s="71" t="s">
        <v>163</v>
      </c>
    </row>
    <row r="750" spans="1:15" s="57" customFormat="1" ht="12.75">
      <c r="A750" s="81" t="s">
        <v>2239</v>
      </c>
      <c r="B750" s="81" t="s">
        <v>2240</v>
      </c>
      <c r="C750" s="82">
        <v>0.19281119999999999</v>
      </c>
      <c r="D750" s="82">
        <v>0.13103815999999999</v>
      </c>
      <c r="E750" s="83">
        <v>-0.68406575999999997</v>
      </c>
      <c r="F750" s="83">
        <v>-0.41727017999999999</v>
      </c>
      <c r="G750" s="83">
        <v>-1.6232660999999999</v>
      </c>
      <c r="H750" s="83">
        <f t="shared" si="26"/>
        <v>-0.90820067999999987</v>
      </c>
      <c r="I750" s="82">
        <v>0.56079999999999997</v>
      </c>
      <c r="J750" s="82">
        <v>0.48771265000000003</v>
      </c>
      <c r="K750" s="83">
        <v>-6.8816139999999998E-2</v>
      </c>
      <c r="L750" s="83">
        <v>-0.49527919999999998</v>
      </c>
      <c r="M750" s="83">
        <v>0.109831765</v>
      </c>
      <c r="N750" s="83">
        <f t="shared" si="27"/>
        <v>-0.15142119166666665</v>
      </c>
      <c r="O750" s="71" t="s">
        <v>163</v>
      </c>
    </row>
    <row r="751" spans="1:15" s="57" customFormat="1" ht="12.75">
      <c r="A751" s="81" t="s">
        <v>2241</v>
      </c>
      <c r="B751" s="81" t="s">
        <v>2242</v>
      </c>
      <c r="C751" s="82">
        <v>8.2834296000000002E-2</v>
      </c>
      <c r="D751" s="82">
        <v>3.1662830000000003E-2</v>
      </c>
      <c r="E751" s="83">
        <v>-0.34349550000000001</v>
      </c>
      <c r="F751" s="83">
        <v>-0.22616676999999999</v>
      </c>
      <c r="G751" s="83">
        <v>-0.19058140000000001</v>
      </c>
      <c r="H751" s="83">
        <f t="shared" si="26"/>
        <v>-0.25341455666666668</v>
      </c>
      <c r="I751" s="82">
        <v>0.22770000000000001</v>
      </c>
      <c r="J751" s="82">
        <v>0.14245218000000001</v>
      </c>
      <c r="K751" s="83">
        <v>-0.11077402</v>
      </c>
      <c r="L751" s="83">
        <v>-0.17329316</v>
      </c>
      <c r="M751" s="83">
        <v>-0.44763367999999998</v>
      </c>
      <c r="N751" s="83">
        <f t="shared" si="27"/>
        <v>-0.24390028666666663</v>
      </c>
      <c r="O751" s="71" t="s">
        <v>163</v>
      </c>
    </row>
    <row r="752" spans="1:15" s="57" customFormat="1" ht="12.75">
      <c r="A752" s="81" t="s">
        <v>2243</v>
      </c>
      <c r="B752" s="81" t="s">
        <v>2244</v>
      </c>
      <c r="C752" s="82">
        <v>6.7137584E-2</v>
      </c>
      <c r="D752" s="82">
        <v>1.8863919999999999E-2</v>
      </c>
      <c r="E752" s="83">
        <v>0.74049525999999999</v>
      </c>
      <c r="F752" s="83">
        <v>1.1273221</v>
      </c>
      <c r="G752" s="83">
        <v>0.77956630000000005</v>
      </c>
      <c r="H752" s="83">
        <f t="shared" si="26"/>
        <v>0.88246122000000005</v>
      </c>
      <c r="I752" s="82">
        <v>9.2899999999999996E-2</v>
      </c>
      <c r="J752" s="82">
        <v>6.9563899999999998E-3</v>
      </c>
      <c r="K752" s="83">
        <v>1.3078232000000001</v>
      </c>
      <c r="L752" s="83">
        <v>1.3522407000000001</v>
      </c>
      <c r="M752" s="83">
        <v>1.0235882000000001</v>
      </c>
      <c r="N752" s="83">
        <f t="shared" si="27"/>
        <v>1.2278840333333332</v>
      </c>
      <c r="O752" s="71" t="s">
        <v>2208</v>
      </c>
    </row>
    <row r="753" spans="1:15" s="57" customFormat="1" ht="12.75">
      <c r="A753" s="81" t="s">
        <v>2245</v>
      </c>
      <c r="B753" s="81" t="s">
        <v>2246</v>
      </c>
      <c r="C753" s="82">
        <v>4.7107186000000002E-2</v>
      </c>
      <c r="D753" s="82">
        <v>4.7112760000000004E-3</v>
      </c>
      <c r="E753" s="83">
        <v>-0.3818454</v>
      </c>
      <c r="F753" s="83">
        <v>-0.4408359</v>
      </c>
      <c r="G753" s="83">
        <v>-0.48557654</v>
      </c>
      <c r="H753" s="83">
        <f t="shared" si="26"/>
        <v>-0.43608594666666667</v>
      </c>
      <c r="I753" s="82">
        <v>0.1133</v>
      </c>
      <c r="J753" s="82">
        <v>2.1351348999999999E-2</v>
      </c>
      <c r="K753" s="83">
        <v>-0.51839740000000001</v>
      </c>
      <c r="L753" s="83">
        <v>-0.39084256000000001</v>
      </c>
      <c r="M753" s="83">
        <v>-0.31096934999999998</v>
      </c>
      <c r="N753" s="83">
        <f t="shared" si="27"/>
        <v>-0.40673643666666665</v>
      </c>
      <c r="O753" s="71" t="s">
        <v>806</v>
      </c>
    </row>
    <row r="754" spans="1:15" s="57" customFormat="1" ht="12.75">
      <c r="A754" s="81" t="s">
        <v>2247</v>
      </c>
      <c r="B754" s="81" t="s">
        <v>2248</v>
      </c>
      <c r="C754" s="82">
        <v>0.15553597999999999</v>
      </c>
      <c r="D754" s="82">
        <v>9.6251169999999997E-2</v>
      </c>
      <c r="E754" s="83">
        <v>-0.56434589999999996</v>
      </c>
      <c r="F754" s="83">
        <v>-0.21343181999999999</v>
      </c>
      <c r="G754" s="83">
        <v>-0.83575010000000005</v>
      </c>
      <c r="H754" s="83">
        <f t="shared" si="26"/>
        <v>-0.53784260666666672</v>
      </c>
      <c r="I754" s="82">
        <v>0.1048</v>
      </c>
      <c r="J754" s="82">
        <v>1.4040465E-2</v>
      </c>
      <c r="K754" s="83">
        <v>-1.0622729</v>
      </c>
      <c r="L754" s="83">
        <v>-1.3166947</v>
      </c>
      <c r="M754" s="83">
        <v>-0.86894804000000003</v>
      </c>
      <c r="N754" s="83">
        <f t="shared" si="27"/>
        <v>-1.0826385466666668</v>
      </c>
      <c r="O754" s="71" t="s">
        <v>163</v>
      </c>
    </row>
    <row r="755" spans="1:15" s="57" customFormat="1" ht="12.75">
      <c r="A755" s="81" t="s">
        <v>2249</v>
      </c>
      <c r="B755" s="81" t="s">
        <v>2250</v>
      </c>
      <c r="C755" s="82">
        <v>9.8648109999999997E-2</v>
      </c>
      <c r="D755" s="82">
        <v>4.4566641999999997E-2</v>
      </c>
      <c r="E755" s="83">
        <v>0.28351966000000001</v>
      </c>
      <c r="F755" s="83">
        <v>0.42323017000000002</v>
      </c>
      <c r="G755" s="83">
        <v>0.19726455000000001</v>
      </c>
      <c r="H755" s="83">
        <f t="shared" si="26"/>
        <v>0.30133812666666665</v>
      </c>
      <c r="I755" s="82">
        <v>0.19400000000000001</v>
      </c>
      <c r="J755" s="82">
        <v>0.10838038999999999</v>
      </c>
      <c r="K755" s="83">
        <v>-0.9545688</v>
      </c>
      <c r="L755" s="83">
        <v>-1.1756363000000001</v>
      </c>
      <c r="M755" s="83">
        <v>-0.23693750999999999</v>
      </c>
      <c r="N755" s="83">
        <f t="shared" si="27"/>
        <v>-0.78904753666666672</v>
      </c>
      <c r="O755" s="71" t="s">
        <v>2194</v>
      </c>
    </row>
    <row r="756" spans="1:15" s="57" customFormat="1" ht="12.75">
      <c r="A756" s="81" t="s">
        <v>2251</v>
      </c>
      <c r="B756" s="81" t="s">
        <v>2252</v>
      </c>
      <c r="C756" s="82">
        <v>0.19994952999999999</v>
      </c>
      <c r="D756" s="82">
        <v>0.13788755</v>
      </c>
      <c r="E756" s="83">
        <v>-0.24280167999999999</v>
      </c>
      <c r="F756" s="83">
        <v>-0.17157178000000001</v>
      </c>
      <c r="G756" s="83">
        <v>-0.64177846999999999</v>
      </c>
      <c r="H756" s="83">
        <f t="shared" si="26"/>
        <v>-0.3520506433333333</v>
      </c>
      <c r="I756" s="82">
        <v>0.74919999999999998</v>
      </c>
      <c r="J756" s="82">
        <v>0.69731799999999999</v>
      </c>
      <c r="K756" s="83">
        <v>5.7430933E-3</v>
      </c>
      <c r="L756" s="83">
        <v>-0.40923774000000002</v>
      </c>
      <c r="M756" s="83">
        <v>0.17095943</v>
      </c>
      <c r="N756" s="83">
        <f t="shared" si="27"/>
        <v>-7.7511738900000002E-2</v>
      </c>
      <c r="O756" s="71" t="s">
        <v>163</v>
      </c>
    </row>
    <row r="757" spans="1:15" s="57" customFormat="1" ht="12.75">
      <c r="A757" s="81" t="s">
        <v>2253</v>
      </c>
      <c r="B757" s="81" t="s">
        <v>2254</v>
      </c>
      <c r="C757" s="82">
        <v>0.11152811999999999</v>
      </c>
      <c r="D757" s="82">
        <v>5.6186239999999998E-2</v>
      </c>
      <c r="E757" s="83">
        <v>0.60526599999999997</v>
      </c>
      <c r="F757" s="83">
        <v>0.76331760000000004</v>
      </c>
      <c r="G757" s="83">
        <v>0.29563804999999999</v>
      </c>
      <c r="H757" s="83">
        <f t="shared" si="26"/>
        <v>0.55474055</v>
      </c>
      <c r="I757" s="82">
        <v>0.99739999999999995</v>
      </c>
      <c r="J757" s="82">
        <v>0.99673383999999998</v>
      </c>
      <c r="K757" s="83">
        <v>-0.17820266000000001</v>
      </c>
      <c r="L757" s="83">
        <v>0.21849835000000001</v>
      </c>
      <c r="M757" s="83">
        <v>-4.1908252999999999E-2</v>
      </c>
      <c r="N757" s="83">
        <f t="shared" si="27"/>
        <v>-5.3752100000000142E-4</v>
      </c>
      <c r="O757" s="71" t="s">
        <v>163</v>
      </c>
    </row>
    <row r="758" spans="1:15" s="57" customFormat="1" ht="12.75">
      <c r="A758" s="81" t="s">
        <v>2255</v>
      </c>
      <c r="B758" s="81" t="s">
        <v>2256</v>
      </c>
      <c r="C758" s="82">
        <v>0.11187176</v>
      </c>
      <c r="D758" s="82">
        <v>5.6596055999999999E-2</v>
      </c>
      <c r="E758" s="83">
        <v>-0.32716659999999997</v>
      </c>
      <c r="F758" s="83">
        <v>-0.24702652999999999</v>
      </c>
      <c r="G758" s="83">
        <v>-0.56047826999999995</v>
      </c>
      <c r="H758" s="83">
        <f t="shared" si="26"/>
        <v>-0.37822379999999994</v>
      </c>
      <c r="I758" s="82">
        <v>0.17380000000000001</v>
      </c>
      <c r="J758" s="82">
        <v>8.7797479999999997E-2</v>
      </c>
      <c r="K758" s="83">
        <v>-1.0431728</v>
      </c>
      <c r="L758" s="83">
        <v>-0.75671580000000005</v>
      </c>
      <c r="M758" s="83">
        <v>-0.28572744</v>
      </c>
      <c r="N758" s="83">
        <f t="shared" si="27"/>
        <v>-0.69520534666666667</v>
      </c>
      <c r="O758" s="71" t="s">
        <v>2194</v>
      </c>
    </row>
    <row r="759" spans="1:15" s="57" customFormat="1" ht="12.75">
      <c r="A759" s="81" t="s">
        <v>2257</v>
      </c>
      <c r="B759" s="81" t="s">
        <v>2258</v>
      </c>
      <c r="C759" s="82">
        <v>3.7435400000000001E-2</v>
      </c>
      <c r="D759" s="82">
        <v>3.68E-4</v>
      </c>
      <c r="E759" s="83">
        <v>2.4347348000000002</v>
      </c>
      <c r="F759" s="83">
        <v>2.5726963999999999</v>
      </c>
      <c r="G759" s="83">
        <v>2.5870837999999998</v>
      </c>
      <c r="H759" s="83">
        <f t="shared" si="26"/>
        <v>2.5315049999999997</v>
      </c>
      <c r="I759" s="82">
        <v>8.4000000000000005E-2</v>
      </c>
      <c r="J759" s="82">
        <v>2.9302820000000002E-3</v>
      </c>
      <c r="K759" s="83">
        <v>2.9327200000000002</v>
      </c>
      <c r="L759" s="83">
        <v>2.4607744</v>
      </c>
      <c r="M759" s="83">
        <v>2.5586547999999998</v>
      </c>
      <c r="N759" s="83">
        <f t="shared" si="27"/>
        <v>2.6507163999999999</v>
      </c>
      <c r="O759" s="71" t="s">
        <v>2208</v>
      </c>
    </row>
    <row r="760" spans="1:15" s="57" customFormat="1" ht="12.75">
      <c r="A760" s="81" t="s">
        <v>2259</v>
      </c>
      <c r="B760" s="81" t="s">
        <v>2260</v>
      </c>
      <c r="C760" s="82">
        <v>3.8726770000000001E-2</v>
      </c>
      <c r="D760" s="82">
        <v>6.4400000000000004E-4</v>
      </c>
      <c r="E760" s="83">
        <v>-0.14824570000000001</v>
      </c>
      <c r="F760" s="83">
        <v>-0.13906668</v>
      </c>
      <c r="G760" s="83">
        <v>-0.136404</v>
      </c>
      <c r="H760" s="83">
        <f t="shared" si="26"/>
        <v>-0.14123879333333333</v>
      </c>
      <c r="I760" s="82">
        <v>0.1721</v>
      </c>
      <c r="J760" s="82">
        <v>8.5674650000000005E-2</v>
      </c>
      <c r="K760" s="83">
        <v>-0.39297294999999999</v>
      </c>
      <c r="L760" s="83">
        <v>-0.79643739999999996</v>
      </c>
      <c r="M760" s="83">
        <v>-0.29026892999999998</v>
      </c>
      <c r="N760" s="83">
        <f t="shared" si="27"/>
        <v>-0.49322642666666666</v>
      </c>
      <c r="O760" s="71" t="s">
        <v>2261</v>
      </c>
    </row>
    <row r="761" spans="1:15" s="57" customFormat="1" ht="12.75">
      <c r="A761" s="81" t="s">
        <v>2262</v>
      </c>
      <c r="B761" s="81" t="s">
        <v>2263</v>
      </c>
      <c r="C761" s="82">
        <v>0.33129638</v>
      </c>
      <c r="D761" s="82">
        <v>0.26582306999999999</v>
      </c>
      <c r="E761" s="83">
        <v>1.140482E-3</v>
      </c>
      <c r="F761" s="83">
        <v>0.19077881999999999</v>
      </c>
      <c r="G761" s="83">
        <v>6.3953419999999997E-2</v>
      </c>
      <c r="H761" s="83">
        <f t="shared" si="26"/>
        <v>8.5290907333333332E-2</v>
      </c>
      <c r="I761" s="82">
        <v>0.1668</v>
      </c>
      <c r="J761" s="82">
        <v>8.0165009999999995E-2</v>
      </c>
      <c r="K761" s="83">
        <v>1.4739591000000001</v>
      </c>
      <c r="L761" s="83">
        <v>1.125246</v>
      </c>
      <c r="M761" s="83">
        <v>0.43562410000000001</v>
      </c>
      <c r="N761" s="83">
        <f t="shared" si="27"/>
        <v>1.0116097333333334</v>
      </c>
      <c r="O761" s="71" t="s">
        <v>126</v>
      </c>
    </row>
    <row r="762" spans="1:15" s="57" customFormat="1" ht="12.75">
      <c r="A762" s="81" t="s">
        <v>2264</v>
      </c>
      <c r="B762" s="81" t="s">
        <v>2265</v>
      </c>
      <c r="C762" s="82">
        <v>6.4088724999999999E-2</v>
      </c>
      <c r="D762" s="82">
        <v>1.6181135999999999E-2</v>
      </c>
      <c r="E762" s="83">
        <v>-0.40623754000000001</v>
      </c>
      <c r="F762" s="83">
        <v>-0.56562999999999997</v>
      </c>
      <c r="G762" s="83">
        <v>-0.37988749999999999</v>
      </c>
      <c r="H762" s="83">
        <f t="shared" si="26"/>
        <v>-0.45058501333333334</v>
      </c>
      <c r="I762" s="82">
        <v>0.13900000000000001</v>
      </c>
      <c r="J762" s="82">
        <v>4.8165645E-2</v>
      </c>
      <c r="K762" s="83">
        <v>-0.78597740000000005</v>
      </c>
      <c r="L762" s="83">
        <v>-0.61879439999999997</v>
      </c>
      <c r="M762" s="83">
        <v>-0.33379354999999999</v>
      </c>
      <c r="N762" s="83">
        <f t="shared" si="27"/>
        <v>-0.57952178333333337</v>
      </c>
      <c r="O762" s="71" t="s">
        <v>163</v>
      </c>
    </row>
    <row r="763" spans="1:15" s="57" customFormat="1" ht="12.75">
      <c r="A763" s="81" t="s">
        <v>2266</v>
      </c>
      <c r="B763" s="81" t="s">
        <v>2267</v>
      </c>
      <c r="C763" s="82">
        <v>0.52456594000000001</v>
      </c>
      <c r="D763" s="82">
        <v>0.46222891999999999</v>
      </c>
      <c r="E763" s="83">
        <v>3.6041102999999998E-2</v>
      </c>
      <c r="F763" s="83">
        <v>-5.8769665999999998E-2</v>
      </c>
      <c r="G763" s="83">
        <v>-6.6476284999999996E-2</v>
      </c>
      <c r="H763" s="83">
        <f t="shared" si="26"/>
        <v>-2.9734949333333333E-2</v>
      </c>
      <c r="I763" s="82">
        <v>0.3014</v>
      </c>
      <c r="J763" s="82">
        <v>0.21721639000000001</v>
      </c>
      <c r="K763" s="83">
        <v>0.72801199999999999</v>
      </c>
      <c r="L763" s="83">
        <v>0.70888424000000005</v>
      </c>
      <c r="M763" s="83">
        <v>-5.7038310000000002E-2</v>
      </c>
      <c r="N763" s="83">
        <f t="shared" si="27"/>
        <v>0.45995264333333336</v>
      </c>
      <c r="O763" s="71" t="s">
        <v>2194</v>
      </c>
    </row>
    <row r="764" spans="1:15" s="57" customFormat="1" ht="12.75">
      <c r="A764" s="81" t="s">
        <v>2268</v>
      </c>
      <c r="B764" s="81" t="s">
        <v>2269</v>
      </c>
      <c r="C764" s="82">
        <v>7.2277659999999994E-2</v>
      </c>
      <c r="D764" s="82">
        <v>2.2966693999999999E-2</v>
      </c>
      <c r="E764" s="83">
        <v>0.3313199</v>
      </c>
      <c r="F764" s="83">
        <v>0.41018915</v>
      </c>
      <c r="G764" s="83">
        <v>0.55939000000000005</v>
      </c>
      <c r="H764" s="83">
        <f t="shared" si="26"/>
        <v>0.43363301666666665</v>
      </c>
      <c r="I764" s="82">
        <v>0.2727</v>
      </c>
      <c r="J764" s="82">
        <v>0.18781453000000001</v>
      </c>
      <c r="K764" s="83">
        <v>-0.18902294</v>
      </c>
      <c r="L764" s="83">
        <v>-0.85770420000000003</v>
      </c>
      <c r="M764" s="83">
        <v>-0.23071671999999999</v>
      </c>
      <c r="N764" s="83">
        <f t="shared" si="27"/>
        <v>-0.42581461999999998</v>
      </c>
      <c r="O764" s="71" t="s">
        <v>2270</v>
      </c>
    </row>
    <row r="765" spans="1:15" s="57" customFormat="1" ht="12.75">
      <c r="A765" s="81" t="s">
        <v>2271</v>
      </c>
      <c r="B765" s="81" t="s">
        <v>2272</v>
      </c>
      <c r="C765" s="82"/>
      <c r="D765" s="82"/>
      <c r="E765" s="83"/>
      <c r="F765" s="83"/>
      <c r="G765" s="83"/>
      <c r="H765" s="83"/>
      <c r="I765" s="82"/>
      <c r="J765" s="82"/>
      <c r="K765" s="83"/>
      <c r="L765" s="83"/>
      <c r="M765" s="83"/>
      <c r="N765" s="83"/>
      <c r="O765" s="71"/>
    </row>
    <row r="766" spans="1:15" s="57" customFormat="1" ht="12.75">
      <c r="A766" s="81" t="s">
        <v>2273</v>
      </c>
      <c r="B766" s="81" t="s">
        <v>2274</v>
      </c>
      <c r="C766" s="82">
        <v>4.4783219999999999E-2</v>
      </c>
      <c r="D766" s="82">
        <v>3.0195152E-3</v>
      </c>
      <c r="E766" s="83">
        <v>-0.31558985000000001</v>
      </c>
      <c r="F766" s="83">
        <v>-0.28186990000000001</v>
      </c>
      <c r="G766" s="83">
        <v>-0.34140201999999997</v>
      </c>
      <c r="H766" s="83">
        <f t="shared" si="26"/>
        <v>-0.31295392333333333</v>
      </c>
      <c r="I766" s="82">
        <v>0.112</v>
      </c>
      <c r="J766" s="82">
        <v>1.9839061000000002E-2</v>
      </c>
      <c r="K766" s="83">
        <v>-0.2682543</v>
      </c>
      <c r="L766" s="83">
        <v>-0.17062768</v>
      </c>
      <c r="M766" s="83">
        <v>-0.27719497999999998</v>
      </c>
      <c r="N766" s="83">
        <f t="shared" si="27"/>
        <v>-0.23869231999999999</v>
      </c>
      <c r="O766" s="71" t="s">
        <v>163</v>
      </c>
    </row>
    <row r="767" spans="1:15" s="57" customFormat="1" ht="12.75">
      <c r="A767" s="81" t="s">
        <v>2275</v>
      </c>
      <c r="B767" s="81" t="s">
        <v>2276</v>
      </c>
      <c r="C767" s="82"/>
      <c r="D767" s="82">
        <v>3.4294453000000003E-2</v>
      </c>
      <c r="E767" s="83">
        <v>1.148377</v>
      </c>
      <c r="F767" s="83">
        <v>1.7641157000000001</v>
      </c>
      <c r="G767" s="83">
        <v>0.95110459999999997</v>
      </c>
      <c r="H767" s="83">
        <f t="shared" si="26"/>
        <v>1.2878657666666666</v>
      </c>
      <c r="I767" s="82">
        <v>8.09E-2</v>
      </c>
      <c r="J767" s="82">
        <v>2.5986350000000002E-3</v>
      </c>
      <c r="K767" s="83">
        <v>1.0226896999999999</v>
      </c>
      <c r="L767" s="83">
        <v>0.96673580000000003</v>
      </c>
      <c r="M767" s="83">
        <v>0.85760784000000001</v>
      </c>
      <c r="N767" s="83">
        <f t="shared" si="27"/>
        <v>0.94901111333333332</v>
      </c>
      <c r="O767" s="71" t="s">
        <v>2194</v>
      </c>
    </row>
    <row r="768" spans="1:15" s="57" customFormat="1" ht="12.75">
      <c r="A768" s="81" t="s">
        <v>2277</v>
      </c>
      <c r="B768" s="81" t="s">
        <v>2278</v>
      </c>
      <c r="C768" s="82"/>
      <c r="D768" s="82">
        <v>3.0040267999999998E-2</v>
      </c>
      <c r="E768" s="83">
        <v>-0.64006160000000001</v>
      </c>
      <c r="F768" s="83">
        <v>-0.35533372000000002</v>
      </c>
      <c r="G768" s="83">
        <v>-0.43680394</v>
      </c>
      <c r="H768" s="83">
        <f t="shared" si="26"/>
        <v>-0.47739975333333334</v>
      </c>
      <c r="I768" s="82">
        <v>0.19189999999999999</v>
      </c>
      <c r="J768" s="82">
        <v>0.10623689</v>
      </c>
      <c r="K768" s="83">
        <v>-0.72023046000000002</v>
      </c>
      <c r="L768" s="83">
        <v>-0.92404790000000003</v>
      </c>
      <c r="M768" s="83">
        <v>-0.19409704</v>
      </c>
      <c r="N768" s="83">
        <f t="shared" si="27"/>
        <v>-0.6127918</v>
      </c>
      <c r="O768" s="71" t="s">
        <v>2194</v>
      </c>
    </row>
    <row r="769" spans="1:15" s="57" customFormat="1" ht="12.75">
      <c r="A769" s="81" t="s">
        <v>2279</v>
      </c>
      <c r="B769" s="81" t="s">
        <v>2280</v>
      </c>
      <c r="C769" s="82">
        <v>0.77142113000000001</v>
      </c>
      <c r="D769" s="82">
        <v>0.73010489999999995</v>
      </c>
      <c r="E769" s="83">
        <v>-0.18058585999999999</v>
      </c>
      <c r="F769" s="83">
        <v>0.75802990000000003</v>
      </c>
      <c r="G769" s="83">
        <v>-0.20122050999999999</v>
      </c>
      <c r="H769" s="83">
        <f t="shared" si="26"/>
        <v>0.12540784333333335</v>
      </c>
      <c r="I769" s="82"/>
      <c r="J769" s="82">
        <v>6.8240985000000004E-2</v>
      </c>
      <c r="K769" s="83">
        <v>-2.357078</v>
      </c>
      <c r="L769" s="83">
        <v>-2.4958524999999998</v>
      </c>
      <c r="M769" s="83">
        <v>-0.85759777000000004</v>
      </c>
      <c r="N769" s="83">
        <f t="shared" si="27"/>
        <v>-1.9035094233333332</v>
      </c>
      <c r="O769" s="71" t="s">
        <v>2194</v>
      </c>
    </row>
    <row r="770" spans="1:15" s="57" customFormat="1" ht="12.75">
      <c r="A770" s="81" t="s">
        <v>2281</v>
      </c>
      <c r="B770" s="81" t="s">
        <v>2282</v>
      </c>
      <c r="C770" s="82">
        <v>5.8968443000000002E-2</v>
      </c>
      <c r="D770" s="82">
        <v>1.2115924E-2</v>
      </c>
      <c r="E770" s="83">
        <v>-0.3191852</v>
      </c>
      <c r="F770" s="83">
        <v>-0.33816807999999998</v>
      </c>
      <c r="G770" s="83">
        <v>-0.23133567999999999</v>
      </c>
      <c r="H770" s="83">
        <f t="shared" si="26"/>
        <v>-0.29622965333333329</v>
      </c>
      <c r="I770" s="82">
        <v>0.10639999999999999</v>
      </c>
      <c r="J770" s="82">
        <v>1.5244373E-2</v>
      </c>
      <c r="K770" s="83">
        <v>-0.87177369999999998</v>
      </c>
      <c r="L770" s="83">
        <v>-0.86514659999999999</v>
      </c>
      <c r="M770" s="83">
        <v>-0.57922850000000004</v>
      </c>
      <c r="N770" s="83">
        <f t="shared" si="27"/>
        <v>-0.7720496</v>
      </c>
      <c r="O770" s="71" t="s">
        <v>2226</v>
      </c>
    </row>
    <row r="771" spans="1:15" s="57" customFormat="1" ht="12.75">
      <c r="A771" s="81" t="s">
        <v>2283</v>
      </c>
      <c r="B771" s="81" t="s">
        <v>2284</v>
      </c>
      <c r="C771" s="82"/>
      <c r="D771" s="82">
        <v>0.5953117</v>
      </c>
      <c r="E771" s="83">
        <v>-0.36563846</v>
      </c>
      <c r="F771" s="83">
        <v>-1.0553296000000001</v>
      </c>
      <c r="G771" s="83">
        <v>0.54872363999999996</v>
      </c>
      <c r="H771" s="83">
        <f t="shared" si="26"/>
        <v>-0.29074814000000004</v>
      </c>
      <c r="I771" s="82">
        <v>0.49540000000000001</v>
      </c>
      <c r="J771" s="82">
        <v>0.41813850000000002</v>
      </c>
      <c r="K771" s="83">
        <v>0.28401621999999999</v>
      </c>
      <c r="L771" s="83">
        <v>0.16973925000000001</v>
      </c>
      <c r="M771" s="83">
        <v>-0.10416367</v>
      </c>
      <c r="N771" s="83">
        <f t="shared" si="27"/>
        <v>0.1165306</v>
      </c>
      <c r="O771" s="71" t="s">
        <v>2208</v>
      </c>
    </row>
    <row r="772" spans="1:15" s="57" customFormat="1" ht="12.75">
      <c r="A772" s="81" t="s">
        <v>2285</v>
      </c>
      <c r="B772" s="81" t="s">
        <v>2286</v>
      </c>
      <c r="C772" s="82">
        <v>0.10325508999999999</v>
      </c>
      <c r="D772" s="82">
        <v>4.8688049999999997E-2</v>
      </c>
      <c r="E772" s="83">
        <v>-0.24067783000000001</v>
      </c>
      <c r="F772" s="83">
        <v>-0.15429978</v>
      </c>
      <c r="G772" s="83">
        <v>-0.35120960000000001</v>
      </c>
      <c r="H772" s="83">
        <f t="shared" si="26"/>
        <v>-0.24872907</v>
      </c>
      <c r="I772" s="82">
        <v>0.26440000000000002</v>
      </c>
      <c r="J772" s="82">
        <v>0.17937951999999999</v>
      </c>
      <c r="K772" s="83">
        <v>-0.11574376</v>
      </c>
      <c r="L772" s="83">
        <v>-0.69258500000000001</v>
      </c>
      <c r="M772" s="83">
        <v>-0.25211329999999998</v>
      </c>
      <c r="N772" s="83">
        <f t="shared" si="27"/>
        <v>-0.35348068666666665</v>
      </c>
      <c r="O772" s="71" t="s">
        <v>163</v>
      </c>
    </row>
    <row r="773" spans="1:15" s="57" customFormat="1" ht="12.75">
      <c r="A773" s="81" t="s">
        <v>2287</v>
      </c>
      <c r="B773" s="81" t="s">
        <v>2288</v>
      </c>
      <c r="C773" s="82"/>
      <c r="D773" s="82">
        <v>0.31432520000000003</v>
      </c>
      <c r="E773" s="83">
        <v>-8.0110479999999998E-2</v>
      </c>
      <c r="F773" s="83">
        <v>0.51229740000000001</v>
      </c>
      <c r="G773" s="83">
        <v>1.8528846999999999</v>
      </c>
      <c r="H773" s="83">
        <f t="shared" si="26"/>
        <v>0.76169054000000003</v>
      </c>
      <c r="I773" s="82"/>
      <c r="J773" s="82">
        <v>4.1809211999999998E-3</v>
      </c>
      <c r="K773" s="83">
        <v>2.8959202999999998</v>
      </c>
      <c r="L773" s="83">
        <v>2.8872277999999998</v>
      </c>
      <c r="M773" s="83">
        <v>2.3632244999999998</v>
      </c>
      <c r="N773" s="83">
        <f t="shared" si="27"/>
        <v>2.7154575333333333</v>
      </c>
      <c r="O773" s="71" t="s">
        <v>163</v>
      </c>
    </row>
    <row r="774" spans="1:15" s="57" customFormat="1" ht="12.75">
      <c r="A774" s="81" t="s">
        <v>2289</v>
      </c>
      <c r="B774" s="81" t="s">
        <v>2290</v>
      </c>
      <c r="C774" s="82"/>
      <c r="D774" s="82">
        <v>0.64191805999999996</v>
      </c>
      <c r="E774" s="83">
        <v>-0.69772389999999995</v>
      </c>
      <c r="F774" s="83">
        <v>-0.41795164000000001</v>
      </c>
      <c r="G774" s="83">
        <v>0.51771250000000002</v>
      </c>
      <c r="H774" s="83">
        <f t="shared" si="26"/>
        <v>-0.19932101333333332</v>
      </c>
      <c r="I774" s="82"/>
      <c r="J774" s="82">
        <v>0.44406797999999997</v>
      </c>
      <c r="K774" s="83">
        <v>-0.3110098</v>
      </c>
      <c r="L774" s="83">
        <v>0.15924650000000001</v>
      </c>
      <c r="M774" s="83">
        <v>-0.27845383000000001</v>
      </c>
      <c r="N774" s="83">
        <f t="shared" si="27"/>
        <v>-0.14340570999999999</v>
      </c>
      <c r="O774" s="71" t="s">
        <v>2291</v>
      </c>
    </row>
    <row r="775" spans="1:15" s="57" customFormat="1" ht="12.75">
      <c r="A775" s="81" t="s">
        <v>2292</v>
      </c>
      <c r="B775" s="81" t="s">
        <v>2293</v>
      </c>
      <c r="C775" s="82">
        <v>0.28791672000000001</v>
      </c>
      <c r="D775" s="82">
        <v>0.22324413000000001</v>
      </c>
      <c r="E775" s="83">
        <v>6.9771199999999998E-3</v>
      </c>
      <c r="F775" s="83">
        <v>-0.1265927</v>
      </c>
      <c r="G775" s="83">
        <v>-8.8085175000000002E-2</v>
      </c>
      <c r="H775" s="83">
        <f t="shared" si="26"/>
        <v>-6.9233585E-2</v>
      </c>
      <c r="I775" s="82">
        <v>0.28870000000000001</v>
      </c>
      <c r="J775" s="82">
        <v>0.20428537999999999</v>
      </c>
      <c r="K775" s="83">
        <v>-9.8247570000000006E-2</v>
      </c>
      <c r="L775" s="83">
        <v>-0.18033408000000001</v>
      </c>
      <c r="M775" s="83">
        <v>-4.5185177999999999E-3</v>
      </c>
      <c r="N775" s="83">
        <f t="shared" si="27"/>
        <v>-9.4366722600000008E-2</v>
      </c>
      <c r="O775" s="71" t="s">
        <v>2194</v>
      </c>
    </row>
    <row r="776" spans="1:15" s="57" customFormat="1" ht="12.75">
      <c r="A776" s="81" t="s">
        <v>2294</v>
      </c>
      <c r="B776" s="81" t="s">
        <v>2295</v>
      </c>
      <c r="C776" s="82"/>
      <c r="D776" s="82">
        <v>0.54629280000000002</v>
      </c>
      <c r="E776" s="83">
        <v>8.8226810000000003E-2</v>
      </c>
      <c r="F776" s="83">
        <v>0.15199231999999999</v>
      </c>
      <c r="G776" s="83">
        <v>-1.1698698000000001</v>
      </c>
      <c r="H776" s="83">
        <f t="shared" si="26"/>
        <v>-0.30988355666666667</v>
      </c>
      <c r="I776" s="82">
        <v>0.1842</v>
      </c>
      <c r="J776" s="82">
        <v>9.8278589999999999E-2</v>
      </c>
      <c r="K776" s="83">
        <v>-0.83840170000000003</v>
      </c>
      <c r="L776" s="83">
        <v>-0.21289354999999999</v>
      </c>
      <c r="M776" s="83">
        <v>-0.91288464999999996</v>
      </c>
      <c r="N776" s="83">
        <f t="shared" si="27"/>
        <v>-0.65472663333333336</v>
      </c>
      <c r="O776" s="71" t="s">
        <v>163</v>
      </c>
    </row>
    <row r="777" spans="1:15" s="57" customFormat="1" ht="12.75">
      <c r="A777" s="81" t="s">
        <v>2296</v>
      </c>
      <c r="B777" s="81" t="s">
        <v>2297</v>
      </c>
      <c r="C777" s="82"/>
      <c r="D777" s="82">
        <v>0.65528280000000005</v>
      </c>
      <c r="E777" s="83">
        <v>-0.69973695000000002</v>
      </c>
      <c r="F777" s="83">
        <v>-0.35999396</v>
      </c>
      <c r="G777" s="83">
        <v>0.50232489999999996</v>
      </c>
      <c r="H777" s="83">
        <f t="shared" si="26"/>
        <v>-0.18580200333333338</v>
      </c>
      <c r="I777" s="82"/>
      <c r="J777" s="82">
        <v>0.13531836999999999</v>
      </c>
      <c r="K777" s="83">
        <v>-0.49043917999999997</v>
      </c>
      <c r="L777" s="83">
        <v>-0.23973050000000001</v>
      </c>
      <c r="M777" s="83">
        <v>-1.0734469</v>
      </c>
      <c r="N777" s="83">
        <f t="shared" si="27"/>
        <v>-0.6012055266666666</v>
      </c>
      <c r="O777" s="71" t="s">
        <v>2194</v>
      </c>
    </row>
    <row r="778" spans="1:15" s="57" customFormat="1" ht="12.75">
      <c r="A778" s="81" t="s">
        <v>2298</v>
      </c>
      <c r="B778" s="81" t="s">
        <v>2299</v>
      </c>
      <c r="C778" s="82"/>
      <c r="D778" s="82"/>
      <c r="E778" s="83"/>
      <c r="F778" s="83"/>
      <c r="G778" s="83"/>
      <c r="H778" s="83"/>
      <c r="I778" s="82"/>
      <c r="J778" s="82"/>
      <c r="K778" s="83"/>
      <c r="L778" s="83"/>
      <c r="M778" s="83"/>
      <c r="N778" s="83"/>
      <c r="O778" s="71"/>
    </row>
    <row r="779" spans="1:15" s="57" customFormat="1" ht="12.75">
      <c r="A779" s="81" t="s">
        <v>2300</v>
      </c>
      <c r="B779" s="81" t="s">
        <v>2301</v>
      </c>
      <c r="C779" s="82">
        <v>5.2711304E-2</v>
      </c>
      <c r="D779" s="82">
        <v>7.804297E-3</v>
      </c>
      <c r="E779" s="83">
        <v>0.5329142</v>
      </c>
      <c r="F779" s="83">
        <v>0.48349196</v>
      </c>
      <c r="G779" s="83">
        <v>0.39071557000000001</v>
      </c>
      <c r="H779" s="83">
        <f t="shared" ref="H779:H842" si="28">AVERAGE(E779:G779)</f>
        <v>0.46904057666666671</v>
      </c>
      <c r="I779" s="82">
        <v>0.27910000000000001</v>
      </c>
      <c r="J779" s="82">
        <v>0.19425158000000001</v>
      </c>
      <c r="K779" s="83">
        <v>0.13507279999999999</v>
      </c>
      <c r="L779" s="83">
        <v>0.22567462999999999</v>
      </c>
      <c r="M779" s="83">
        <v>6.4163140000000002E-3</v>
      </c>
      <c r="N779" s="83">
        <f t="shared" ref="N779:N842" si="29">AVERAGE(K779:M779)</f>
        <v>0.12238791466666665</v>
      </c>
      <c r="O779" s="71" t="s">
        <v>163</v>
      </c>
    </row>
    <row r="780" spans="1:15" s="57" customFormat="1" ht="12.75">
      <c r="A780" s="81" t="s">
        <v>2302</v>
      </c>
      <c r="B780" s="81" t="s">
        <v>2303</v>
      </c>
      <c r="C780" s="82">
        <v>0.16034867</v>
      </c>
      <c r="D780" s="82">
        <v>0.10057816</v>
      </c>
      <c r="E780" s="83">
        <v>-0.81158169999999996</v>
      </c>
      <c r="F780" s="83">
        <v>-0.5062046</v>
      </c>
      <c r="G780" s="83">
        <v>-0.20670024000000001</v>
      </c>
      <c r="H780" s="83">
        <f t="shared" si="28"/>
        <v>-0.50816217999999991</v>
      </c>
      <c r="I780" s="82">
        <v>0.1207</v>
      </c>
      <c r="J780" s="82">
        <v>2.8262839000000001E-2</v>
      </c>
      <c r="K780" s="83">
        <v>-0.4968939</v>
      </c>
      <c r="L780" s="83">
        <v>-0.78888612999999996</v>
      </c>
      <c r="M780" s="83">
        <v>-0.47647669999999998</v>
      </c>
      <c r="N780" s="83">
        <f t="shared" si="29"/>
        <v>-0.58741890999999991</v>
      </c>
      <c r="O780" s="71" t="s">
        <v>2261</v>
      </c>
    </row>
    <row r="781" spans="1:15" s="57" customFormat="1" ht="12.75">
      <c r="A781" s="81" t="s">
        <v>2304</v>
      </c>
      <c r="B781" s="81" t="s">
        <v>2305</v>
      </c>
      <c r="C781" s="82">
        <v>6.704359E-2</v>
      </c>
      <c r="D781" s="82">
        <v>1.8707802999999999E-2</v>
      </c>
      <c r="E781" s="83">
        <v>-0.26714992999999998</v>
      </c>
      <c r="F781" s="83">
        <v>-0.17662907</v>
      </c>
      <c r="G781" s="83">
        <v>-0.18396087</v>
      </c>
      <c r="H781" s="83">
        <f t="shared" si="28"/>
        <v>-0.20924662333333333</v>
      </c>
      <c r="I781" s="82">
        <v>0.1129</v>
      </c>
      <c r="J781" s="82">
        <v>2.0812416E-2</v>
      </c>
      <c r="K781" s="83">
        <v>-0.37002367000000003</v>
      </c>
      <c r="L781" s="83">
        <v>-0.27637863000000001</v>
      </c>
      <c r="M781" s="83">
        <v>-0.46435925</v>
      </c>
      <c r="N781" s="83">
        <f t="shared" si="29"/>
        <v>-0.37025385000000005</v>
      </c>
      <c r="O781" s="71" t="s">
        <v>163</v>
      </c>
    </row>
    <row r="782" spans="1:15" s="57" customFormat="1" ht="12.75">
      <c r="A782" s="81" t="s">
        <v>2306</v>
      </c>
      <c r="B782" s="81" t="s">
        <v>2307</v>
      </c>
      <c r="C782" s="82">
        <v>4.5776267000000002E-2</v>
      </c>
      <c r="D782" s="82">
        <v>3.5054767999999998E-3</v>
      </c>
      <c r="E782" s="83">
        <v>0.78828339999999997</v>
      </c>
      <c r="F782" s="83">
        <v>0.64158720000000002</v>
      </c>
      <c r="G782" s="83">
        <v>0.71116210000000002</v>
      </c>
      <c r="H782" s="83">
        <f t="shared" si="28"/>
        <v>0.71367756666666671</v>
      </c>
      <c r="I782" s="82">
        <v>0.40179999999999999</v>
      </c>
      <c r="J782" s="82">
        <v>0.32031807000000001</v>
      </c>
      <c r="K782" s="83">
        <v>2.7656653999999999E-2</v>
      </c>
      <c r="L782" s="83">
        <v>6.5035759999999998E-2</v>
      </c>
      <c r="M782" s="83">
        <v>0.4892378</v>
      </c>
      <c r="N782" s="83">
        <f t="shared" si="29"/>
        <v>0.19397673800000001</v>
      </c>
      <c r="O782" s="71" t="s">
        <v>2308</v>
      </c>
    </row>
    <row r="783" spans="1:15" s="57" customFormat="1" ht="12.75">
      <c r="A783" s="81" t="s">
        <v>2309</v>
      </c>
      <c r="B783" s="81" t="s">
        <v>2310</v>
      </c>
      <c r="C783" s="82">
        <v>7.6066510000000004E-2</v>
      </c>
      <c r="D783" s="82">
        <v>2.5808476E-2</v>
      </c>
      <c r="E783" s="83">
        <v>-0.31556424</v>
      </c>
      <c r="F783" s="83">
        <v>-0.54642199999999996</v>
      </c>
      <c r="G783" s="83">
        <v>-0.38720991999999999</v>
      </c>
      <c r="H783" s="83">
        <f t="shared" si="28"/>
        <v>-0.41639871999999994</v>
      </c>
      <c r="I783" s="82">
        <v>0.1007</v>
      </c>
      <c r="J783" s="82">
        <v>1.0740992E-2</v>
      </c>
      <c r="K783" s="83">
        <v>-0.50586609999999999</v>
      </c>
      <c r="L783" s="83">
        <v>-0.37053964</v>
      </c>
      <c r="M783" s="83">
        <v>-0.37924010000000002</v>
      </c>
      <c r="N783" s="83">
        <f t="shared" si="29"/>
        <v>-0.41854861333333337</v>
      </c>
      <c r="O783" s="71" t="s">
        <v>163</v>
      </c>
    </row>
    <row r="784" spans="1:15" s="57" customFormat="1" ht="25.5">
      <c r="A784" s="81" t="s">
        <v>2311</v>
      </c>
      <c r="B784" s="81" t="s">
        <v>2312</v>
      </c>
      <c r="C784" s="82">
        <v>7.0558709999999997E-2</v>
      </c>
      <c r="D784" s="82">
        <v>2.1526122000000002E-2</v>
      </c>
      <c r="E784" s="83">
        <v>-0.54283999999999999</v>
      </c>
      <c r="F784" s="83">
        <v>-0.88838289999999998</v>
      </c>
      <c r="G784" s="83">
        <v>-0.63938916000000001</v>
      </c>
      <c r="H784" s="83">
        <f t="shared" si="28"/>
        <v>-0.69020401999999992</v>
      </c>
      <c r="I784" s="82">
        <v>0.31409999999999999</v>
      </c>
      <c r="J784" s="82">
        <v>0.2303074</v>
      </c>
      <c r="K784" s="83">
        <v>-0.34542504000000002</v>
      </c>
      <c r="L784" s="83">
        <v>3.8061115999999999E-2</v>
      </c>
      <c r="M784" s="83">
        <v>-0.35332780000000003</v>
      </c>
      <c r="N784" s="83">
        <f t="shared" si="29"/>
        <v>-0.22023057466666671</v>
      </c>
      <c r="O784" s="71" t="s">
        <v>2313</v>
      </c>
    </row>
    <row r="785" spans="1:15" s="57" customFormat="1" ht="12.75">
      <c r="A785" s="81" t="s">
        <v>2314</v>
      </c>
      <c r="B785" s="81" t="s">
        <v>2315</v>
      </c>
      <c r="C785" s="82"/>
      <c r="D785" s="82"/>
      <c r="E785" s="83"/>
      <c r="F785" s="83"/>
      <c r="G785" s="83"/>
      <c r="H785" s="83"/>
      <c r="I785" s="82"/>
      <c r="J785" s="82"/>
      <c r="K785" s="83"/>
      <c r="L785" s="83"/>
      <c r="M785" s="83"/>
      <c r="N785" s="83"/>
      <c r="O785" s="71"/>
    </row>
    <row r="786" spans="1:15" s="57" customFormat="1" ht="12.75">
      <c r="A786" s="81" t="s">
        <v>2316</v>
      </c>
      <c r="B786" s="81" t="s">
        <v>2317</v>
      </c>
      <c r="C786" s="82">
        <v>6.6038004999999997E-2</v>
      </c>
      <c r="D786" s="82">
        <v>1.7736807E-2</v>
      </c>
      <c r="E786" s="83">
        <v>-0.4655127</v>
      </c>
      <c r="F786" s="83">
        <v>-0.5779725</v>
      </c>
      <c r="G786" s="83">
        <v>-0.74222946000000001</v>
      </c>
      <c r="H786" s="83">
        <f t="shared" si="28"/>
        <v>-0.59523822000000004</v>
      </c>
      <c r="I786" s="82">
        <v>9.6799999999999997E-2</v>
      </c>
      <c r="J786" s="82">
        <v>8.9278550000000002E-3</v>
      </c>
      <c r="K786" s="83">
        <v>-0.95521449999999997</v>
      </c>
      <c r="L786" s="83">
        <v>-0.88812820000000003</v>
      </c>
      <c r="M786" s="83">
        <v>-0.68799109999999997</v>
      </c>
      <c r="N786" s="83">
        <f t="shared" si="29"/>
        <v>-0.8437779333333334</v>
      </c>
      <c r="O786" s="71" t="s">
        <v>2318</v>
      </c>
    </row>
    <row r="787" spans="1:15" s="57" customFormat="1" ht="12.75">
      <c r="A787" s="81" t="s">
        <v>2319</v>
      </c>
      <c r="B787" s="81" t="s">
        <v>2320</v>
      </c>
      <c r="C787" s="82">
        <v>6.0676670000000002E-2</v>
      </c>
      <c r="D787" s="82">
        <v>1.318809E-2</v>
      </c>
      <c r="E787" s="83">
        <v>-0.87694633</v>
      </c>
      <c r="F787" s="83">
        <v>-0.59866344999999999</v>
      </c>
      <c r="G787" s="83">
        <v>-0.86205876000000004</v>
      </c>
      <c r="H787" s="83">
        <f t="shared" si="28"/>
        <v>-0.77922284666666675</v>
      </c>
      <c r="I787" s="82">
        <v>0.1429</v>
      </c>
      <c r="J787" s="82">
        <v>5.3000744000000002E-2</v>
      </c>
      <c r="K787" s="83">
        <v>-1.6668210999999999</v>
      </c>
      <c r="L787" s="83">
        <v>-1.591656</v>
      </c>
      <c r="M787" s="83">
        <v>-0.68548010000000004</v>
      </c>
      <c r="N787" s="83">
        <f t="shared" si="29"/>
        <v>-1.3146523999999999</v>
      </c>
      <c r="O787" s="71" t="s">
        <v>2321</v>
      </c>
    </row>
    <row r="788" spans="1:15" s="57" customFormat="1" ht="12.75">
      <c r="A788" s="81" t="s">
        <v>2322</v>
      </c>
      <c r="B788" s="81" t="s">
        <v>2323</v>
      </c>
      <c r="C788" s="82">
        <v>9.2904520000000004E-2</v>
      </c>
      <c r="D788" s="82">
        <v>3.9659746000000003E-2</v>
      </c>
      <c r="E788" s="83">
        <v>0.18528454</v>
      </c>
      <c r="F788" s="83">
        <v>0.36593723</v>
      </c>
      <c r="G788" s="83">
        <v>0.23548137999999999</v>
      </c>
      <c r="H788" s="83">
        <f t="shared" si="28"/>
        <v>0.26223438333333332</v>
      </c>
      <c r="I788" s="82">
        <v>0.18559999999999999</v>
      </c>
      <c r="J788" s="82">
        <v>9.9958815000000006E-2</v>
      </c>
      <c r="K788" s="83">
        <v>3.8776520000000002E-2</v>
      </c>
      <c r="L788" s="83">
        <v>3.145891E-2</v>
      </c>
      <c r="M788" s="83">
        <v>8.9408933999999995E-2</v>
      </c>
      <c r="N788" s="83">
        <f t="shared" si="29"/>
        <v>5.3214787999999992E-2</v>
      </c>
      <c r="O788" s="71" t="s">
        <v>163</v>
      </c>
    </row>
    <row r="789" spans="1:15" s="57" customFormat="1" ht="12.75">
      <c r="A789" s="81" t="s">
        <v>2324</v>
      </c>
      <c r="B789" s="81" t="s">
        <v>2325</v>
      </c>
      <c r="C789" s="82"/>
      <c r="D789" s="82">
        <v>0.55304796000000001</v>
      </c>
      <c r="E789" s="83">
        <v>-0.63334120000000005</v>
      </c>
      <c r="F789" s="83">
        <v>-0.42678353000000002</v>
      </c>
      <c r="G789" s="83">
        <v>0.39463160000000003</v>
      </c>
      <c r="H789" s="83">
        <f t="shared" si="28"/>
        <v>-0.22183104333333334</v>
      </c>
      <c r="I789" s="82"/>
      <c r="J789" s="82">
        <v>0.20704565999999999</v>
      </c>
      <c r="K789" s="83">
        <v>-0.26191526999999998</v>
      </c>
      <c r="L789" s="83">
        <v>-1.9000000000000001E-4</v>
      </c>
      <c r="M789" s="83">
        <v>-0.43342723999999999</v>
      </c>
      <c r="N789" s="83">
        <f t="shared" si="29"/>
        <v>-0.23184417000000002</v>
      </c>
      <c r="O789" s="71" t="s">
        <v>2208</v>
      </c>
    </row>
    <row r="790" spans="1:15" s="57" customFormat="1" ht="12.75">
      <c r="A790" s="81" t="s">
        <v>2326</v>
      </c>
      <c r="B790" s="81" t="s">
        <v>2327</v>
      </c>
      <c r="C790" s="82">
        <v>0.10706204</v>
      </c>
      <c r="D790" s="82">
        <v>5.2157149999999999E-2</v>
      </c>
      <c r="E790" s="83">
        <v>-0.90118206000000001</v>
      </c>
      <c r="F790" s="83">
        <v>-0.37222012999999998</v>
      </c>
      <c r="G790" s="83">
        <v>-0.84776589999999996</v>
      </c>
      <c r="H790" s="83">
        <f t="shared" si="28"/>
        <v>-0.70705603000000006</v>
      </c>
      <c r="I790" s="82">
        <v>0.12690000000000001</v>
      </c>
      <c r="J790" s="82">
        <v>3.5051454000000003E-2</v>
      </c>
      <c r="K790" s="83">
        <v>-2.4690949999999998</v>
      </c>
      <c r="L790" s="83">
        <v>-3.0536652000000002</v>
      </c>
      <c r="M790" s="83">
        <v>-1.5076875999999999</v>
      </c>
      <c r="N790" s="83">
        <f t="shared" si="29"/>
        <v>-2.3434826000000002</v>
      </c>
      <c r="O790" s="71" t="s">
        <v>2194</v>
      </c>
    </row>
    <row r="791" spans="1:15" s="57" customFormat="1" ht="12.75">
      <c r="A791" s="81" t="s">
        <v>2328</v>
      </c>
      <c r="B791" s="81" t="s">
        <v>2329</v>
      </c>
      <c r="C791" s="82"/>
      <c r="D791" s="82">
        <v>0.16204545000000001</v>
      </c>
      <c r="E791" s="83">
        <v>-0.91545695000000005</v>
      </c>
      <c r="F791" s="83">
        <v>-0.68176407000000006</v>
      </c>
      <c r="G791" s="83">
        <v>-6.1859347000000002E-2</v>
      </c>
      <c r="H791" s="83">
        <f t="shared" si="28"/>
        <v>-0.55302678900000002</v>
      </c>
      <c r="I791" s="82">
        <v>0.12180000000000001</v>
      </c>
      <c r="J791" s="82">
        <v>3.0352516E-2</v>
      </c>
      <c r="K791" s="83">
        <v>-1.9457097000000001</v>
      </c>
      <c r="L791" s="83">
        <v>-1.6784022999999999</v>
      </c>
      <c r="M791" s="83">
        <v>-1.0174748</v>
      </c>
      <c r="N791" s="83">
        <f t="shared" si="29"/>
        <v>-1.5471956000000002</v>
      </c>
      <c r="O791" s="71" t="s">
        <v>163</v>
      </c>
    </row>
    <row r="792" spans="1:15" s="57" customFormat="1" ht="12.75">
      <c r="A792" s="81" t="s">
        <v>2330</v>
      </c>
      <c r="B792" s="81" t="s">
        <v>2331</v>
      </c>
      <c r="C792" s="82"/>
      <c r="D792" s="82">
        <v>0.44004231999999999</v>
      </c>
      <c r="E792" s="83">
        <v>-0.60509109999999999</v>
      </c>
      <c r="F792" s="83">
        <v>-1.0111372000000001</v>
      </c>
      <c r="G792" s="83">
        <v>0.40708761999999998</v>
      </c>
      <c r="H792" s="83">
        <f t="shared" si="28"/>
        <v>-0.40304689333333332</v>
      </c>
      <c r="I792" s="82"/>
      <c r="J792" s="82">
        <v>0.29989573000000003</v>
      </c>
      <c r="K792" s="83">
        <v>-0.16400649</v>
      </c>
      <c r="L792" s="83">
        <v>-6.4343490000000003E-2</v>
      </c>
      <c r="M792" s="83">
        <v>1.4038184E-2</v>
      </c>
      <c r="N792" s="83">
        <f t="shared" si="29"/>
        <v>-7.1437265333333333E-2</v>
      </c>
      <c r="O792" s="71" t="s">
        <v>2194</v>
      </c>
    </row>
    <row r="793" spans="1:15" s="57" customFormat="1" ht="12.75">
      <c r="A793" s="81" t="s">
        <v>2332</v>
      </c>
      <c r="B793" s="81" t="s">
        <v>2333</v>
      </c>
      <c r="C793" s="82">
        <v>4.0361210000000002E-2</v>
      </c>
      <c r="D793" s="82">
        <v>1.3150200999999999E-3</v>
      </c>
      <c r="E793" s="83">
        <v>-0.44278245999999999</v>
      </c>
      <c r="F793" s="83">
        <v>-0.40025042999999999</v>
      </c>
      <c r="G793" s="83">
        <v>-0.39572528000000001</v>
      </c>
      <c r="H793" s="83">
        <f t="shared" si="28"/>
        <v>-0.41291938999999994</v>
      </c>
      <c r="I793" s="82">
        <v>8.43E-2</v>
      </c>
      <c r="J793" s="82">
        <v>3.6168535999999999E-3</v>
      </c>
      <c r="K793" s="83">
        <v>-0.24885571000000001</v>
      </c>
      <c r="L793" s="83">
        <v>-0.20421982999999999</v>
      </c>
      <c r="M793" s="83">
        <v>-0.24288176</v>
      </c>
      <c r="N793" s="83">
        <f t="shared" si="29"/>
        <v>-0.23198576666666668</v>
      </c>
      <c r="O793" s="71" t="s">
        <v>163</v>
      </c>
    </row>
    <row r="794" spans="1:15" s="57" customFormat="1" ht="12.75">
      <c r="A794" s="81" t="s">
        <v>2334</v>
      </c>
      <c r="B794" s="81" t="s">
        <v>2335</v>
      </c>
      <c r="C794" s="82">
        <v>9.4093629999999998E-2</v>
      </c>
      <c r="D794" s="82">
        <v>4.0637489999999998E-2</v>
      </c>
      <c r="E794" s="83">
        <v>-0.83705379999999996</v>
      </c>
      <c r="F794" s="83">
        <v>-0.82287980000000005</v>
      </c>
      <c r="G794" s="83">
        <v>-0.40142062000000001</v>
      </c>
      <c r="H794" s="83">
        <f t="shared" si="28"/>
        <v>-0.68711807333333341</v>
      </c>
      <c r="I794" s="82">
        <v>0.1186</v>
      </c>
      <c r="J794" s="82">
        <v>2.5944122999999999E-2</v>
      </c>
      <c r="K794" s="83">
        <v>-1.3099627</v>
      </c>
      <c r="L794" s="83">
        <v>-1.4347669000000001</v>
      </c>
      <c r="M794" s="83">
        <v>-0.80011449999999995</v>
      </c>
      <c r="N794" s="83">
        <f t="shared" si="29"/>
        <v>-1.1816147000000001</v>
      </c>
      <c r="O794" s="71" t="s">
        <v>163</v>
      </c>
    </row>
    <row r="795" spans="1:15" s="57" customFormat="1" ht="12.75">
      <c r="A795" s="81" t="s">
        <v>2336</v>
      </c>
      <c r="B795" s="81" t="s">
        <v>2337</v>
      </c>
      <c r="C795" s="82">
        <v>0.114285894</v>
      </c>
      <c r="D795" s="82">
        <v>5.8650599999999997E-2</v>
      </c>
      <c r="E795" s="83">
        <v>-0.51123386999999998</v>
      </c>
      <c r="F795" s="83">
        <v>-0.58928689999999995</v>
      </c>
      <c r="G795" s="83">
        <v>-0.22194473000000001</v>
      </c>
      <c r="H795" s="83">
        <f t="shared" si="28"/>
        <v>-0.4408218333333333</v>
      </c>
      <c r="I795" s="82">
        <v>0.77790000000000004</v>
      </c>
      <c r="J795" s="82">
        <v>0.73022914000000005</v>
      </c>
      <c r="K795" s="83">
        <v>-0.15095813999999999</v>
      </c>
      <c r="L795" s="83">
        <v>7.6960555999999999E-2</v>
      </c>
      <c r="M795" s="83">
        <v>-5.2137766E-3</v>
      </c>
      <c r="N795" s="83">
        <f t="shared" si="29"/>
        <v>-2.6403786866666664E-2</v>
      </c>
      <c r="O795" s="71" t="s">
        <v>2226</v>
      </c>
    </row>
    <row r="796" spans="1:15" s="57" customFormat="1" ht="12.75">
      <c r="A796" s="81" t="s">
        <v>2338</v>
      </c>
      <c r="B796" s="81" t="s">
        <v>2339</v>
      </c>
      <c r="C796" s="82">
        <v>0.13181211000000001</v>
      </c>
      <c r="D796" s="82">
        <v>7.4437119999999996E-2</v>
      </c>
      <c r="E796" s="83">
        <v>0.14558703000000001</v>
      </c>
      <c r="F796" s="83">
        <v>0.45825753000000002</v>
      </c>
      <c r="G796" s="83">
        <v>0.34312144</v>
      </c>
      <c r="H796" s="83">
        <f t="shared" si="28"/>
        <v>0.31565533333333334</v>
      </c>
      <c r="I796" s="82">
        <v>7.2800000000000004E-2</v>
      </c>
      <c r="J796" s="82">
        <v>6.8599999999999998E-4</v>
      </c>
      <c r="K796" s="83">
        <v>-0.29016017999999999</v>
      </c>
      <c r="L796" s="83">
        <v>-0.30706306999999999</v>
      </c>
      <c r="M796" s="83">
        <v>-0.31760221999999999</v>
      </c>
      <c r="N796" s="83">
        <f t="shared" si="29"/>
        <v>-0.30494182333333336</v>
      </c>
      <c r="O796" s="71" t="s">
        <v>2194</v>
      </c>
    </row>
    <row r="797" spans="1:15" s="57" customFormat="1" ht="12.75">
      <c r="A797" s="81" t="s">
        <v>2340</v>
      </c>
      <c r="B797" s="81" t="s">
        <v>2341</v>
      </c>
      <c r="C797" s="82"/>
      <c r="D797" s="82">
        <v>4.4632367999999999E-2</v>
      </c>
      <c r="E797" s="83">
        <v>-0.22830107999999999</v>
      </c>
      <c r="F797" s="83">
        <v>-0.38381093999999999</v>
      </c>
      <c r="G797" s="83">
        <v>-0.51154613000000004</v>
      </c>
      <c r="H797" s="83">
        <f t="shared" si="28"/>
        <v>-0.37455271666666667</v>
      </c>
      <c r="I797" s="82">
        <v>0.3221</v>
      </c>
      <c r="J797" s="82">
        <v>0.23848166000000001</v>
      </c>
      <c r="K797" s="83">
        <v>-2.9142896000000001E-2</v>
      </c>
      <c r="L797" s="83">
        <v>-8.5888359999999997E-2</v>
      </c>
      <c r="M797" s="83">
        <v>-0.3062454</v>
      </c>
      <c r="N797" s="83">
        <f t="shared" si="29"/>
        <v>-0.14042555199999998</v>
      </c>
      <c r="O797" s="71" t="s">
        <v>163</v>
      </c>
    </row>
    <row r="798" spans="1:15" s="57" customFormat="1" ht="12.75">
      <c r="A798" s="81" t="s">
        <v>2342</v>
      </c>
      <c r="B798" s="81" t="s">
        <v>2343</v>
      </c>
      <c r="C798" s="82">
        <v>5.2200995E-2</v>
      </c>
      <c r="D798" s="82">
        <v>7.4708320000000002E-3</v>
      </c>
      <c r="E798" s="83">
        <v>-0.79502490000000003</v>
      </c>
      <c r="F798" s="83">
        <v>-0.68085949999999995</v>
      </c>
      <c r="G798" s="83">
        <v>-0.58822626</v>
      </c>
      <c r="H798" s="83">
        <f t="shared" si="28"/>
        <v>-0.68803688666666662</v>
      </c>
      <c r="I798" s="82">
        <v>0.15029999999999999</v>
      </c>
      <c r="J798" s="82">
        <v>6.2337405999999998E-2</v>
      </c>
      <c r="K798" s="83">
        <v>-0.47360607999999998</v>
      </c>
      <c r="L798" s="83">
        <v>-1.1591302000000001</v>
      </c>
      <c r="M798" s="83">
        <v>-0.68622499999999997</v>
      </c>
      <c r="N798" s="83">
        <f t="shared" si="29"/>
        <v>-0.77298709333333326</v>
      </c>
      <c r="O798" s="71" t="s">
        <v>163</v>
      </c>
    </row>
    <row r="799" spans="1:15" s="57" customFormat="1" ht="12.75">
      <c r="A799" s="81" t="s">
        <v>2344</v>
      </c>
      <c r="B799" s="81" t="s">
        <v>2345</v>
      </c>
      <c r="C799" s="82"/>
      <c r="D799" s="82">
        <v>0.14855537999999999</v>
      </c>
      <c r="E799" s="83">
        <v>-0.35710955</v>
      </c>
      <c r="F799" s="83">
        <v>-7.5438459999999999E-2</v>
      </c>
      <c r="G799" s="83">
        <v>-0.58768209999999999</v>
      </c>
      <c r="H799" s="83">
        <f t="shared" si="28"/>
        <v>-0.34007670333333334</v>
      </c>
      <c r="I799" s="82"/>
      <c r="J799" s="82">
        <v>0.66372454000000003</v>
      </c>
      <c r="K799" s="83">
        <v>-0.80909485000000003</v>
      </c>
      <c r="L799" s="83">
        <v>0.64728713000000004</v>
      </c>
      <c r="M799" s="83">
        <v>-0.51113059999999999</v>
      </c>
      <c r="N799" s="83">
        <f t="shared" si="29"/>
        <v>-0.22431277333333333</v>
      </c>
      <c r="O799" s="71" t="s">
        <v>2194</v>
      </c>
    </row>
    <row r="800" spans="1:15" s="57" customFormat="1" ht="12.75">
      <c r="A800" s="81" t="s">
        <v>2346</v>
      </c>
      <c r="B800" s="81"/>
      <c r="C800" s="82"/>
      <c r="D800" s="82"/>
      <c r="E800" s="83"/>
      <c r="F800" s="83"/>
      <c r="G800" s="83"/>
      <c r="H800" s="83"/>
      <c r="I800" s="82"/>
      <c r="J800" s="82"/>
      <c r="K800" s="83"/>
      <c r="L800" s="83"/>
      <c r="M800" s="83"/>
      <c r="N800" s="83"/>
      <c r="O800" s="71"/>
    </row>
    <row r="801" spans="1:15" s="57" customFormat="1" ht="12.75">
      <c r="A801" s="81" t="s">
        <v>2347</v>
      </c>
      <c r="B801" s="81" t="s">
        <v>2348</v>
      </c>
      <c r="C801" s="82">
        <v>3.7472058000000003E-2</v>
      </c>
      <c r="D801" s="82">
        <v>4.9100000000000001E-4</v>
      </c>
      <c r="E801" s="83">
        <v>0.5547685</v>
      </c>
      <c r="F801" s="83">
        <v>0.51562889999999995</v>
      </c>
      <c r="G801" s="83">
        <v>0.54689926</v>
      </c>
      <c r="H801" s="83">
        <f t="shared" si="28"/>
        <v>0.53909888666666672</v>
      </c>
      <c r="I801" s="82">
        <v>0.86909999999999998</v>
      </c>
      <c r="J801" s="82">
        <v>0.83931169999999999</v>
      </c>
      <c r="K801" s="83">
        <v>6.6930725999999996E-2</v>
      </c>
      <c r="L801" s="83">
        <v>-0.50835509999999995</v>
      </c>
      <c r="M801" s="83">
        <v>0.27896409999999999</v>
      </c>
      <c r="N801" s="83">
        <f t="shared" si="29"/>
        <v>-5.4153424666666651E-2</v>
      </c>
      <c r="O801" s="71" t="s">
        <v>2349</v>
      </c>
    </row>
    <row r="802" spans="1:15" s="57" customFormat="1" ht="12.75">
      <c r="A802" s="81" t="s">
        <v>2350</v>
      </c>
      <c r="B802" s="81" t="s">
        <v>2351</v>
      </c>
      <c r="C802" s="82"/>
      <c r="D802" s="82">
        <v>4.3099310000000002E-2</v>
      </c>
      <c r="E802" s="83">
        <v>2.3874822</v>
      </c>
      <c r="F802" s="83">
        <v>1.0973592999999999</v>
      </c>
      <c r="G802" s="83">
        <v>1.7222451999999999</v>
      </c>
      <c r="H802" s="83">
        <f t="shared" si="28"/>
        <v>1.7356955666666665</v>
      </c>
      <c r="I802" s="82">
        <v>0.1308</v>
      </c>
      <c r="J802" s="82">
        <v>3.9633423000000001E-2</v>
      </c>
      <c r="K802" s="83">
        <v>1.2548391000000001</v>
      </c>
      <c r="L802" s="83">
        <v>0.98157499999999998</v>
      </c>
      <c r="M802" s="83">
        <v>1.9425787999999999</v>
      </c>
      <c r="N802" s="83">
        <f t="shared" si="29"/>
        <v>1.3929976333333334</v>
      </c>
      <c r="O802" s="71" t="s">
        <v>2194</v>
      </c>
    </row>
    <row r="803" spans="1:15" s="57" customFormat="1" ht="12.75">
      <c r="A803" s="81" t="s">
        <v>2352</v>
      </c>
      <c r="B803" s="81" t="s">
        <v>2353</v>
      </c>
      <c r="C803" s="82">
        <v>0.64194083000000002</v>
      </c>
      <c r="D803" s="82">
        <v>0.58681510000000003</v>
      </c>
      <c r="E803" s="83">
        <v>-8.9830419999999994E-2</v>
      </c>
      <c r="F803" s="83">
        <v>0.14382644999999999</v>
      </c>
      <c r="G803" s="83">
        <v>-0.30164154999999998</v>
      </c>
      <c r="H803" s="83">
        <f t="shared" si="28"/>
        <v>-8.254850666666666E-2</v>
      </c>
      <c r="I803" s="82">
        <v>0.5202</v>
      </c>
      <c r="J803" s="82">
        <v>0.44453611999999998</v>
      </c>
      <c r="K803" s="83">
        <v>-0.49174970000000001</v>
      </c>
      <c r="L803" s="83">
        <v>0.22039117</v>
      </c>
      <c r="M803" s="83">
        <v>-0.34342578000000001</v>
      </c>
      <c r="N803" s="83">
        <f t="shared" si="29"/>
        <v>-0.20492810333333333</v>
      </c>
      <c r="O803" s="71" t="s">
        <v>2194</v>
      </c>
    </row>
    <row r="804" spans="1:15" s="57" customFormat="1" ht="12.75">
      <c r="A804" s="81" t="s">
        <v>2354</v>
      </c>
      <c r="B804" s="81" t="s">
        <v>2355</v>
      </c>
      <c r="C804" s="82">
        <v>0.73980749999999995</v>
      </c>
      <c r="D804" s="82">
        <v>0.69513183999999995</v>
      </c>
      <c r="E804" s="83">
        <v>-4.3194839999999998E-2</v>
      </c>
      <c r="F804" s="83">
        <v>0.65198990000000001</v>
      </c>
      <c r="G804" s="83">
        <v>-0.24103257</v>
      </c>
      <c r="H804" s="83">
        <f t="shared" si="28"/>
        <v>0.12258749666666668</v>
      </c>
      <c r="I804" s="82">
        <v>0.13109999999999999</v>
      </c>
      <c r="J804" s="82">
        <v>4.0098395000000002E-2</v>
      </c>
      <c r="K804" s="83">
        <v>-0.82575129999999997</v>
      </c>
      <c r="L804" s="83">
        <v>-0.39744847999999999</v>
      </c>
      <c r="M804" s="83">
        <v>-0.57961565000000004</v>
      </c>
      <c r="N804" s="83">
        <f t="shared" si="29"/>
        <v>-0.60093847666666667</v>
      </c>
      <c r="O804" s="71" t="s">
        <v>163</v>
      </c>
    </row>
    <row r="805" spans="1:15" s="57" customFormat="1" ht="12.75">
      <c r="A805" s="81" t="s">
        <v>2356</v>
      </c>
      <c r="B805" s="81" t="s">
        <v>2357</v>
      </c>
      <c r="C805" s="82"/>
      <c r="D805" s="82"/>
      <c r="E805" s="83"/>
      <c r="F805" s="83"/>
      <c r="G805" s="83"/>
      <c r="H805" s="83"/>
      <c r="I805" s="82"/>
      <c r="J805" s="82"/>
      <c r="K805" s="83"/>
      <c r="L805" s="83"/>
      <c r="M805" s="83"/>
      <c r="N805" s="83"/>
      <c r="O805" s="71"/>
    </row>
    <row r="806" spans="1:15" s="57" customFormat="1" ht="12.75">
      <c r="A806" s="81" t="s">
        <v>2358</v>
      </c>
      <c r="B806" s="81" t="s">
        <v>2359</v>
      </c>
      <c r="C806" s="82">
        <v>0.23165826</v>
      </c>
      <c r="D806" s="82">
        <v>0.16815436</v>
      </c>
      <c r="E806" s="83">
        <v>-0.31169409999999997</v>
      </c>
      <c r="F806" s="83">
        <v>-1.1531901</v>
      </c>
      <c r="G806" s="83">
        <v>-0.31513605</v>
      </c>
      <c r="H806" s="83">
        <f t="shared" si="28"/>
        <v>-0.59334008333333332</v>
      </c>
      <c r="I806" s="82">
        <v>9.3600000000000003E-2</v>
      </c>
      <c r="J806" s="82">
        <v>7.2696026999999998E-3</v>
      </c>
      <c r="K806" s="83">
        <v>-0.80726814000000002</v>
      </c>
      <c r="L806" s="83">
        <v>-0.62729299999999999</v>
      </c>
      <c r="M806" s="83">
        <v>-0.63289030000000002</v>
      </c>
      <c r="N806" s="83">
        <f t="shared" si="29"/>
        <v>-0.68915048000000001</v>
      </c>
      <c r="O806" s="71" t="s">
        <v>2360</v>
      </c>
    </row>
    <row r="807" spans="1:15" s="57" customFormat="1" ht="12.75">
      <c r="A807" s="81" t="s">
        <v>2361</v>
      </c>
      <c r="B807" s="81" t="s">
        <v>2362</v>
      </c>
      <c r="C807" s="82">
        <v>4.7081104999999998E-2</v>
      </c>
      <c r="D807" s="82">
        <v>4.5127939999999997E-3</v>
      </c>
      <c r="E807" s="83">
        <v>-0.59306040000000004</v>
      </c>
      <c r="F807" s="83">
        <v>-0.58130645999999997</v>
      </c>
      <c r="G807" s="83">
        <v>-0.47638026</v>
      </c>
      <c r="H807" s="83">
        <f t="shared" si="28"/>
        <v>-0.55024904000000008</v>
      </c>
      <c r="I807" s="82">
        <v>8.5400000000000004E-2</v>
      </c>
      <c r="J807" s="82">
        <v>4.0216260000000004E-3</v>
      </c>
      <c r="K807" s="83">
        <v>-0.63771999999999995</v>
      </c>
      <c r="L807" s="83">
        <v>-0.52267839999999999</v>
      </c>
      <c r="M807" s="83">
        <v>-0.63617509999999999</v>
      </c>
      <c r="N807" s="83">
        <f t="shared" si="29"/>
        <v>-0.59885783333333331</v>
      </c>
      <c r="O807" s="71" t="s">
        <v>163</v>
      </c>
    </row>
    <row r="808" spans="1:15" s="57" customFormat="1" ht="12.75">
      <c r="A808" s="81" t="s">
        <v>2363</v>
      </c>
      <c r="B808" s="81" t="s">
        <v>2364</v>
      </c>
      <c r="C808" s="82">
        <v>0.11394253999999999</v>
      </c>
      <c r="D808" s="82">
        <v>5.8376096000000002E-2</v>
      </c>
      <c r="E808" s="83">
        <v>0.4613524</v>
      </c>
      <c r="F808" s="83">
        <v>0.19768329000000001</v>
      </c>
      <c r="G808" s="83">
        <v>0.27219024000000003</v>
      </c>
      <c r="H808" s="83">
        <f t="shared" si="28"/>
        <v>0.31040864333333335</v>
      </c>
      <c r="I808" s="82">
        <v>0.57079999999999997</v>
      </c>
      <c r="J808" s="82">
        <v>0.49865823999999997</v>
      </c>
      <c r="K808" s="83">
        <v>-7.8959495000000005E-2</v>
      </c>
      <c r="L808" s="83">
        <v>-0.42622176000000001</v>
      </c>
      <c r="M808" s="83">
        <v>0.11561585000000001</v>
      </c>
      <c r="N808" s="83">
        <f t="shared" si="29"/>
        <v>-0.12985513499999998</v>
      </c>
      <c r="O808" s="71" t="s">
        <v>2349</v>
      </c>
    </row>
    <row r="809" spans="1:15" s="57" customFormat="1" ht="12.75">
      <c r="A809" s="81" t="s">
        <v>2365</v>
      </c>
      <c r="B809" s="81" t="s">
        <v>2366</v>
      </c>
      <c r="C809" s="82">
        <v>5.3216442000000003E-2</v>
      </c>
      <c r="D809" s="82">
        <v>8.1770709999999993E-3</v>
      </c>
      <c r="E809" s="83">
        <v>0.55501853999999995</v>
      </c>
      <c r="F809" s="83">
        <v>0.57401179999999996</v>
      </c>
      <c r="G809" s="83">
        <v>0.42415720000000001</v>
      </c>
      <c r="H809" s="83">
        <f t="shared" si="28"/>
        <v>0.51772918000000001</v>
      </c>
      <c r="I809" s="82">
        <v>0.13059999999999999</v>
      </c>
      <c r="J809" s="82">
        <v>3.9373893E-2</v>
      </c>
      <c r="K809" s="83">
        <v>0.45110038000000002</v>
      </c>
      <c r="L809" s="83">
        <v>0.5271806</v>
      </c>
      <c r="M809" s="83">
        <v>0.24730115</v>
      </c>
      <c r="N809" s="83">
        <f t="shared" si="29"/>
        <v>0.40852737666666666</v>
      </c>
      <c r="O809" s="71" t="s">
        <v>2194</v>
      </c>
    </row>
    <row r="810" spans="1:15" s="57" customFormat="1" ht="12.75">
      <c r="A810" s="81" t="s">
        <v>2367</v>
      </c>
      <c r="B810" s="81" t="s">
        <v>2368</v>
      </c>
      <c r="C810" s="82">
        <v>4.7879837000000001E-2</v>
      </c>
      <c r="D810" s="82">
        <v>5.302256E-3</v>
      </c>
      <c r="E810" s="83">
        <v>0.60679819999999995</v>
      </c>
      <c r="F810" s="83">
        <v>0.78096396000000001</v>
      </c>
      <c r="G810" s="83">
        <v>0.68189330000000004</v>
      </c>
      <c r="H810" s="83">
        <f t="shared" si="28"/>
        <v>0.68988515333333333</v>
      </c>
      <c r="I810" s="82">
        <v>0.1212</v>
      </c>
      <c r="J810" s="82">
        <v>2.9559854E-2</v>
      </c>
      <c r="K810" s="83">
        <v>0.96136759999999999</v>
      </c>
      <c r="L810" s="83">
        <v>0.52660655999999995</v>
      </c>
      <c r="M810" s="83">
        <v>0.68196100000000004</v>
      </c>
      <c r="N810" s="83">
        <f t="shared" si="29"/>
        <v>0.72331171999999988</v>
      </c>
      <c r="O810" s="71" t="s">
        <v>2369</v>
      </c>
    </row>
    <row r="811" spans="1:15" s="57" customFormat="1" ht="12.75">
      <c r="A811" s="81" t="s">
        <v>2370</v>
      </c>
      <c r="B811" s="81" t="s">
        <v>2371</v>
      </c>
      <c r="C811" s="82">
        <v>0.13841529999999999</v>
      </c>
      <c r="D811" s="82">
        <v>8.0461989999999997E-2</v>
      </c>
      <c r="E811" s="83">
        <v>-0.1228771</v>
      </c>
      <c r="F811" s="83">
        <v>-0.30336469999999999</v>
      </c>
      <c r="G811" s="83">
        <v>-0.14199737000000001</v>
      </c>
      <c r="H811" s="83">
        <f t="shared" si="28"/>
        <v>-0.18941305666666666</v>
      </c>
      <c r="I811" s="82">
        <v>0.14530000000000001</v>
      </c>
      <c r="J811" s="82">
        <v>5.5746756000000001E-2</v>
      </c>
      <c r="K811" s="83">
        <v>-0.53144555999999998</v>
      </c>
      <c r="L811" s="83">
        <v>-0.20638946</v>
      </c>
      <c r="M811" s="83">
        <v>-0.43568033</v>
      </c>
      <c r="N811" s="83">
        <f t="shared" si="29"/>
        <v>-0.3911717833333333</v>
      </c>
      <c r="O811" s="71" t="s">
        <v>2261</v>
      </c>
    </row>
    <row r="812" spans="1:15" s="57" customFormat="1" ht="12.75">
      <c r="A812" s="81" t="s">
        <v>2372</v>
      </c>
      <c r="B812" s="81" t="s">
        <v>2373</v>
      </c>
      <c r="C812" s="82">
        <v>8.3177490000000007E-2</v>
      </c>
      <c r="D812" s="82">
        <v>3.1987096999999999E-2</v>
      </c>
      <c r="E812" s="83">
        <v>0.2468938</v>
      </c>
      <c r="F812" s="83">
        <v>0.43161670000000002</v>
      </c>
      <c r="G812" s="83">
        <v>0.27083495000000002</v>
      </c>
      <c r="H812" s="83">
        <f t="shared" si="28"/>
        <v>0.31644848333333336</v>
      </c>
      <c r="I812" s="82">
        <v>0.93120000000000003</v>
      </c>
      <c r="J812" s="82">
        <v>0.91379060000000001</v>
      </c>
      <c r="K812" s="83">
        <v>3.1028738E-2</v>
      </c>
      <c r="L812" s="83">
        <v>-0.32942674</v>
      </c>
      <c r="M812" s="83">
        <v>0.37283146</v>
      </c>
      <c r="N812" s="83">
        <f t="shared" si="29"/>
        <v>2.4811152666666669E-2</v>
      </c>
      <c r="O812" s="71" t="s">
        <v>2349</v>
      </c>
    </row>
    <row r="813" spans="1:15" s="57" customFormat="1" ht="12.75">
      <c r="A813" s="81" t="s">
        <v>2374</v>
      </c>
      <c r="B813" s="81" t="s">
        <v>2375</v>
      </c>
      <c r="C813" s="82"/>
      <c r="D813" s="82">
        <v>0.15816606999999999</v>
      </c>
      <c r="E813" s="83">
        <v>-0.37585506000000002</v>
      </c>
      <c r="F813" s="83">
        <v>-1.2279557999999999</v>
      </c>
      <c r="G813" s="83">
        <v>-0.32921602999999999</v>
      </c>
      <c r="H813" s="83">
        <f t="shared" si="28"/>
        <v>-0.64434229666666665</v>
      </c>
      <c r="I813" s="82">
        <v>9.2600000000000002E-2</v>
      </c>
      <c r="J813" s="82">
        <v>6.7214887000000001E-3</v>
      </c>
      <c r="K813" s="83">
        <v>-0.76717809999999997</v>
      </c>
      <c r="L813" s="83">
        <v>-0.71495783000000002</v>
      </c>
      <c r="M813" s="83">
        <v>-0.57748984999999997</v>
      </c>
      <c r="N813" s="83">
        <f t="shared" si="29"/>
        <v>-0.68654192666666669</v>
      </c>
      <c r="O813" s="71" t="s">
        <v>163</v>
      </c>
    </row>
    <row r="814" spans="1:15" s="57" customFormat="1" ht="12.75">
      <c r="A814" s="81" t="s">
        <v>2376</v>
      </c>
      <c r="B814" s="81" t="s">
        <v>2377</v>
      </c>
      <c r="C814" s="82">
        <v>5.7758990000000003E-2</v>
      </c>
      <c r="D814" s="82">
        <v>1.1144665999999999E-2</v>
      </c>
      <c r="E814" s="83">
        <v>0.18820365999999999</v>
      </c>
      <c r="F814" s="83">
        <v>0.13654137999999999</v>
      </c>
      <c r="G814" s="83">
        <v>0.19491296999999999</v>
      </c>
      <c r="H814" s="83">
        <f t="shared" si="28"/>
        <v>0.17321933666666667</v>
      </c>
      <c r="I814" s="82">
        <v>0.13969999999999999</v>
      </c>
      <c r="J814" s="82">
        <v>4.9330632999999999E-2</v>
      </c>
      <c r="K814" s="83">
        <v>0.15982052999999999</v>
      </c>
      <c r="L814" s="83">
        <v>0.24296472999999999</v>
      </c>
      <c r="M814" s="83">
        <v>0.36265942000000001</v>
      </c>
      <c r="N814" s="83">
        <f t="shared" si="29"/>
        <v>0.25514822666666664</v>
      </c>
      <c r="O814" s="71" t="s">
        <v>2308</v>
      </c>
    </row>
    <row r="815" spans="1:15" s="57" customFormat="1" ht="12.75">
      <c r="A815" s="81" t="s">
        <v>2378</v>
      </c>
      <c r="B815" s="81" t="s">
        <v>2379</v>
      </c>
      <c r="C815" s="82"/>
      <c r="D815" s="82">
        <v>0.89974799999999999</v>
      </c>
      <c r="E815" s="83">
        <v>-0.71186830000000001</v>
      </c>
      <c r="F815" s="83">
        <v>-0.40583580000000002</v>
      </c>
      <c r="G815" s="83">
        <v>1.3992723</v>
      </c>
      <c r="H815" s="83">
        <f t="shared" si="28"/>
        <v>9.385606666666664E-2</v>
      </c>
      <c r="I815" s="82"/>
      <c r="J815" s="82">
        <v>0.76597415999999996</v>
      </c>
      <c r="K815" s="83">
        <v>-0.32182682000000001</v>
      </c>
      <c r="L815" s="83">
        <v>-0.12060933</v>
      </c>
      <c r="M815" s="83">
        <v>0.26621980000000001</v>
      </c>
      <c r="N815" s="83">
        <f t="shared" si="29"/>
        <v>-5.8738783333333343E-2</v>
      </c>
      <c r="O815" s="71" t="s">
        <v>2194</v>
      </c>
    </row>
    <row r="816" spans="1:15" s="57" customFormat="1" ht="12.75">
      <c r="A816" s="81" t="s">
        <v>2380</v>
      </c>
      <c r="B816" s="81" t="s">
        <v>2381</v>
      </c>
      <c r="C816" s="82">
        <v>0.37069035</v>
      </c>
      <c r="D816" s="82">
        <v>0.30529073000000001</v>
      </c>
      <c r="E816" s="83">
        <v>-3.2987606000000003E-2</v>
      </c>
      <c r="F816" s="83">
        <v>0.24873729999999999</v>
      </c>
      <c r="G816" s="83">
        <v>0.11777403</v>
      </c>
      <c r="H816" s="83">
        <f t="shared" si="28"/>
        <v>0.11117457466666665</v>
      </c>
      <c r="I816" s="82">
        <v>0.19309999999999999</v>
      </c>
      <c r="J816" s="82">
        <v>0.10737524</v>
      </c>
      <c r="K816" s="83">
        <v>-1.3699579</v>
      </c>
      <c r="L816" s="83">
        <v>-2.0122985999999998</v>
      </c>
      <c r="M816" s="83">
        <v>-0.44335455000000001</v>
      </c>
      <c r="N816" s="83">
        <f t="shared" si="29"/>
        <v>-1.2752036833333331</v>
      </c>
      <c r="O816" s="71" t="s">
        <v>2186</v>
      </c>
    </row>
    <row r="817" spans="1:15" s="57" customFormat="1" ht="12.75">
      <c r="A817" s="81" t="s">
        <v>2382</v>
      </c>
      <c r="B817" s="81" t="s">
        <v>2383</v>
      </c>
      <c r="C817" s="82"/>
      <c r="D817" s="82">
        <v>2.3888800000000002E-2</v>
      </c>
      <c r="E817" s="83">
        <v>-0.63729480000000005</v>
      </c>
      <c r="F817" s="83">
        <v>-0.6118112</v>
      </c>
      <c r="G817" s="83">
        <v>-0.97371529999999995</v>
      </c>
      <c r="H817" s="83">
        <f t="shared" si="28"/>
        <v>-0.74094043333333337</v>
      </c>
      <c r="I817" s="82">
        <v>0.22</v>
      </c>
      <c r="J817" s="82">
        <v>0.13469644</v>
      </c>
      <c r="K817" s="83">
        <v>-0.54032800000000003</v>
      </c>
      <c r="L817" s="83">
        <v>-0.44408039999999999</v>
      </c>
      <c r="M817" s="83">
        <v>-6.8891540000000001E-2</v>
      </c>
      <c r="N817" s="83">
        <f t="shared" si="29"/>
        <v>-0.35109998000000003</v>
      </c>
      <c r="O817" s="71" t="s">
        <v>2308</v>
      </c>
    </row>
    <row r="818" spans="1:15" s="57" customFormat="1" ht="12.75">
      <c r="A818" s="81" t="s">
        <v>2384</v>
      </c>
      <c r="B818" s="81" t="s">
        <v>2385</v>
      </c>
      <c r="C818" s="82"/>
      <c r="D818" s="82"/>
      <c r="E818" s="83"/>
      <c r="F818" s="83"/>
      <c r="G818" s="83"/>
      <c r="H818" s="83"/>
      <c r="I818" s="82"/>
      <c r="J818" s="82"/>
      <c r="K818" s="83"/>
      <c r="L818" s="83"/>
      <c r="M818" s="83"/>
      <c r="N818" s="83"/>
      <c r="O818" s="71"/>
    </row>
    <row r="819" spans="1:15" s="57" customFormat="1" ht="12.75">
      <c r="A819" s="81" t="s">
        <v>2386</v>
      </c>
      <c r="B819" s="81" t="s">
        <v>2387</v>
      </c>
      <c r="C819" s="82">
        <v>4.7107186000000002E-2</v>
      </c>
      <c r="D819" s="82">
        <v>4.6289759999999999E-3</v>
      </c>
      <c r="E819" s="83">
        <v>0.43936056000000001</v>
      </c>
      <c r="F819" s="83">
        <v>0.53909680000000004</v>
      </c>
      <c r="G819" s="83">
        <v>0.44472309999999998</v>
      </c>
      <c r="H819" s="83">
        <f t="shared" si="28"/>
        <v>0.47439348666666664</v>
      </c>
      <c r="I819" s="82">
        <v>0.23219999999999999</v>
      </c>
      <c r="J819" s="82">
        <v>0.1470455</v>
      </c>
      <c r="K819" s="83">
        <v>-0.28980826999999998</v>
      </c>
      <c r="L819" s="83">
        <v>-0.3522825</v>
      </c>
      <c r="M819" s="83">
        <v>-3.3671369999999999E-2</v>
      </c>
      <c r="N819" s="83">
        <f t="shared" si="29"/>
        <v>-0.22525404666666668</v>
      </c>
      <c r="O819" s="71" t="s">
        <v>2194</v>
      </c>
    </row>
    <row r="820" spans="1:15" s="57" customFormat="1" ht="12.75">
      <c r="A820" s="81" t="s">
        <v>2388</v>
      </c>
      <c r="B820" s="81" t="s">
        <v>2389</v>
      </c>
      <c r="C820" s="82"/>
      <c r="D820" s="82">
        <v>2.1965970000000001E-2</v>
      </c>
      <c r="E820" s="83">
        <v>-0.90512705000000004</v>
      </c>
      <c r="F820" s="83">
        <v>-0.84603010000000001</v>
      </c>
      <c r="G820" s="83">
        <v>-0.53488665999999996</v>
      </c>
      <c r="H820" s="83">
        <f t="shared" si="28"/>
        <v>-0.76201460333333326</v>
      </c>
      <c r="I820" s="82"/>
      <c r="J820" s="82">
        <v>2.5308672000000001E-2</v>
      </c>
      <c r="K820" s="83">
        <v>-0.54105380000000003</v>
      </c>
      <c r="L820" s="83">
        <v>-0.30600607000000002</v>
      </c>
      <c r="M820" s="83">
        <v>-0.50511503000000002</v>
      </c>
      <c r="N820" s="83">
        <f t="shared" si="29"/>
        <v>-0.45072496666666667</v>
      </c>
      <c r="O820" s="71" t="s">
        <v>2194</v>
      </c>
    </row>
    <row r="821" spans="1:15" s="57" customFormat="1" ht="12.75">
      <c r="A821" s="81" t="s">
        <v>2390</v>
      </c>
      <c r="B821" s="81" t="s">
        <v>2391</v>
      </c>
      <c r="C821" s="82">
        <v>0.32172620000000002</v>
      </c>
      <c r="D821" s="82">
        <v>0.25660612999999999</v>
      </c>
      <c r="E821" s="83">
        <v>-1.8416705</v>
      </c>
      <c r="F821" s="83">
        <v>-1.8476182999999999</v>
      </c>
      <c r="G821" s="83">
        <v>0.30710977</v>
      </c>
      <c r="H821" s="83">
        <f t="shared" si="28"/>
        <v>-1.12739301</v>
      </c>
      <c r="I821" s="82">
        <v>0.1075</v>
      </c>
      <c r="J821" s="82">
        <v>1.6321024E-2</v>
      </c>
      <c r="K821" s="83">
        <v>-1.0838102000000001</v>
      </c>
      <c r="L821" s="83">
        <v>-0.78697059999999996</v>
      </c>
      <c r="M821" s="83">
        <v>-1.2459066999999999</v>
      </c>
      <c r="N821" s="83">
        <f t="shared" si="29"/>
        <v>-1.0388958333333334</v>
      </c>
      <c r="O821" s="71" t="s">
        <v>2194</v>
      </c>
    </row>
    <row r="822" spans="1:15" s="57" customFormat="1" ht="12.75">
      <c r="A822" s="81" t="s">
        <v>2392</v>
      </c>
      <c r="B822" s="81" t="s">
        <v>2393</v>
      </c>
      <c r="C822" s="82"/>
      <c r="D822" s="82"/>
      <c r="E822" s="83"/>
      <c r="F822" s="83"/>
      <c r="G822" s="83"/>
      <c r="H822" s="83"/>
      <c r="I822" s="82"/>
      <c r="J822" s="82"/>
      <c r="K822" s="83"/>
      <c r="L822" s="83"/>
      <c r="M822" s="83"/>
      <c r="N822" s="83"/>
      <c r="O822" s="71"/>
    </row>
    <row r="823" spans="1:15" s="57" customFormat="1" ht="12.75">
      <c r="A823" s="81" t="s">
        <v>2394</v>
      </c>
      <c r="B823" s="81" t="s">
        <v>2395</v>
      </c>
      <c r="C823" s="82"/>
      <c r="D823" s="82">
        <v>0.6028694</v>
      </c>
      <c r="E823" s="83">
        <v>-0.60276383</v>
      </c>
      <c r="F823" s="83">
        <v>-0.43867729999999999</v>
      </c>
      <c r="G823" s="83">
        <v>0.44444040000000001</v>
      </c>
      <c r="H823" s="83">
        <f t="shared" si="28"/>
        <v>-0.19900024333333333</v>
      </c>
      <c r="I823" s="82"/>
      <c r="J823" s="82">
        <v>0.76069290000000001</v>
      </c>
      <c r="K823" s="83">
        <v>-0.33704450000000002</v>
      </c>
      <c r="L823" s="83">
        <v>-0.13199466000000001</v>
      </c>
      <c r="M823" s="83">
        <v>0.27948686</v>
      </c>
      <c r="N823" s="83">
        <f t="shared" si="29"/>
        <v>-6.3184100000000007E-2</v>
      </c>
      <c r="O823" s="71" t="s">
        <v>2208</v>
      </c>
    </row>
    <row r="824" spans="1:15" s="57" customFormat="1" ht="12.75">
      <c r="A824" s="81" t="s">
        <v>2396</v>
      </c>
      <c r="B824" s="81" t="s">
        <v>2397</v>
      </c>
      <c r="C824" s="82">
        <v>0.61377890000000002</v>
      </c>
      <c r="D824" s="82">
        <v>0.55723270000000003</v>
      </c>
      <c r="E824" s="83">
        <v>1.7244417000000001E-2</v>
      </c>
      <c r="F824" s="83">
        <v>0.33958622999999999</v>
      </c>
      <c r="G824" s="83">
        <v>-8.7560689999999997E-2</v>
      </c>
      <c r="H824" s="83">
        <f t="shared" si="28"/>
        <v>8.9756652333333339E-2</v>
      </c>
      <c r="I824" s="82">
        <v>0.32100000000000001</v>
      </c>
      <c r="J824" s="82">
        <v>0.23728587000000001</v>
      </c>
      <c r="K824" s="83">
        <v>-6.3545725999999997E-2</v>
      </c>
      <c r="L824" s="83">
        <v>-0.15806149999999999</v>
      </c>
      <c r="M824" s="83">
        <v>-0.59126840000000003</v>
      </c>
      <c r="N824" s="83">
        <f t="shared" si="29"/>
        <v>-0.27095854200000002</v>
      </c>
      <c r="O824" s="71" t="s">
        <v>163</v>
      </c>
    </row>
    <row r="825" spans="1:15" s="57" customFormat="1" ht="12.75">
      <c r="A825" s="81" t="s">
        <v>2398</v>
      </c>
      <c r="B825" s="81" t="s">
        <v>2399</v>
      </c>
      <c r="C825" s="82"/>
      <c r="D825" s="82"/>
      <c r="E825" s="83"/>
      <c r="F825" s="83"/>
      <c r="G825" s="83"/>
      <c r="H825" s="83"/>
      <c r="I825" s="82"/>
      <c r="J825" s="82"/>
      <c r="K825" s="83"/>
      <c r="L825" s="83"/>
      <c r="M825" s="83"/>
      <c r="N825" s="83"/>
      <c r="O825" s="71"/>
    </row>
    <row r="826" spans="1:15" s="57" customFormat="1" ht="12.75">
      <c r="A826" s="81" t="s">
        <v>2400</v>
      </c>
      <c r="B826" s="81" t="s">
        <v>2401</v>
      </c>
      <c r="C826" s="82">
        <v>4.9708745999999998E-2</v>
      </c>
      <c r="D826" s="82">
        <v>6.0186759999999997E-3</v>
      </c>
      <c r="E826" s="83">
        <v>0.62187623999999997</v>
      </c>
      <c r="F826" s="83">
        <v>0.73386293999999996</v>
      </c>
      <c r="G826" s="83">
        <v>0.81663615000000001</v>
      </c>
      <c r="H826" s="83">
        <f t="shared" si="28"/>
        <v>0.72412511000000002</v>
      </c>
      <c r="I826" s="82">
        <v>0.19939999999999999</v>
      </c>
      <c r="J826" s="82">
        <v>0.11357828</v>
      </c>
      <c r="K826" s="83">
        <v>0.16981798000000001</v>
      </c>
      <c r="L826" s="83">
        <v>3.4564074E-2</v>
      </c>
      <c r="M826" s="83">
        <v>0.11462673499999999</v>
      </c>
      <c r="N826" s="83">
        <f t="shared" si="29"/>
        <v>0.106336263</v>
      </c>
      <c r="O826" s="71" t="s">
        <v>2208</v>
      </c>
    </row>
    <row r="827" spans="1:15" s="57" customFormat="1" ht="12.75">
      <c r="A827" s="81" t="s">
        <v>2402</v>
      </c>
      <c r="B827" s="81" t="s">
        <v>2403</v>
      </c>
      <c r="C827" s="82"/>
      <c r="D827" s="82"/>
      <c r="E827" s="83"/>
      <c r="F827" s="83"/>
      <c r="G827" s="83"/>
      <c r="H827" s="83"/>
      <c r="I827" s="82"/>
      <c r="J827" s="82"/>
      <c r="K827" s="83"/>
      <c r="L827" s="83"/>
      <c r="M827" s="83"/>
      <c r="N827" s="83"/>
      <c r="O827" s="71"/>
    </row>
    <row r="828" spans="1:15" s="57" customFormat="1" ht="12.75">
      <c r="A828" s="81" t="s">
        <v>2404</v>
      </c>
      <c r="B828" s="81" t="s">
        <v>2405</v>
      </c>
      <c r="C828" s="82"/>
      <c r="D828" s="82"/>
      <c r="E828" s="83"/>
      <c r="F828" s="83"/>
      <c r="G828" s="83"/>
      <c r="H828" s="83"/>
      <c r="I828" s="82"/>
      <c r="J828" s="82"/>
      <c r="K828" s="83"/>
      <c r="L828" s="83"/>
      <c r="M828" s="83"/>
      <c r="N828" s="83"/>
      <c r="O828" s="71"/>
    </row>
    <row r="829" spans="1:15" s="57" customFormat="1" ht="12.75">
      <c r="A829" s="81" t="s">
        <v>2406</v>
      </c>
      <c r="B829" s="81" t="s">
        <v>2407</v>
      </c>
      <c r="C829" s="82"/>
      <c r="D829" s="82">
        <v>0.79344212999999997</v>
      </c>
      <c r="E829" s="83">
        <v>-0.71353520000000004</v>
      </c>
      <c r="F829" s="83">
        <v>-0.40678399999999998</v>
      </c>
      <c r="G829" s="83">
        <v>0.72772073999999998</v>
      </c>
      <c r="H829" s="83">
        <f t="shared" si="28"/>
        <v>-0.13086615333333332</v>
      </c>
      <c r="I829" s="82"/>
      <c r="J829" s="82">
        <v>0.118900165</v>
      </c>
      <c r="K829" s="83">
        <v>-0.46063077000000002</v>
      </c>
      <c r="L829" s="83">
        <v>-0.22550870000000001</v>
      </c>
      <c r="M829" s="83">
        <v>-0.11649139</v>
      </c>
      <c r="N829" s="83">
        <f t="shared" si="29"/>
        <v>-0.26754362000000004</v>
      </c>
      <c r="O829" s="71" t="s">
        <v>2194</v>
      </c>
    </row>
    <row r="830" spans="1:15" s="57" customFormat="1" ht="12.75">
      <c r="A830" s="81" t="s">
        <v>2408</v>
      </c>
      <c r="B830" s="81" t="s">
        <v>2409</v>
      </c>
      <c r="C830" s="82"/>
      <c r="D830" s="82">
        <v>0.54320924999999998</v>
      </c>
      <c r="E830" s="83">
        <v>-0.66451406000000002</v>
      </c>
      <c r="F830" s="83">
        <v>-0.42484787000000002</v>
      </c>
      <c r="G830" s="83">
        <v>0.39238292000000002</v>
      </c>
      <c r="H830" s="83">
        <f t="shared" si="28"/>
        <v>-0.23232633666666666</v>
      </c>
      <c r="I830" s="82"/>
      <c r="J830" s="82">
        <v>0.49960345</v>
      </c>
      <c r="K830" s="83">
        <v>-0.33532529999999999</v>
      </c>
      <c r="L830" s="83">
        <v>1.0720246</v>
      </c>
      <c r="M830" s="83">
        <v>0.26320054999999998</v>
      </c>
      <c r="N830" s="83">
        <f t="shared" si="29"/>
        <v>0.33329994999999996</v>
      </c>
      <c r="O830" s="71" t="s">
        <v>2194</v>
      </c>
    </row>
    <row r="831" spans="1:15" s="57" customFormat="1" ht="12.75">
      <c r="A831" s="81" t="s">
        <v>2410</v>
      </c>
      <c r="B831" s="81" t="s">
        <v>2411</v>
      </c>
      <c r="C831" s="82"/>
      <c r="D831" s="82">
        <v>3.9307664999999999E-2</v>
      </c>
      <c r="E831" s="83">
        <v>-0.69180719999999996</v>
      </c>
      <c r="F831" s="83">
        <v>-0.4651498</v>
      </c>
      <c r="G831" s="83">
        <v>-0.96512149999999997</v>
      </c>
      <c r="H831" s="83">
        <f t="shared" si="28"/>
        <v>-0.70735949999999992</v>
      </c>
      <c r="I831" s="82"/>
      <c r="J831" s="82">
        <v>0.52932400000000002</v>
      </c>
      <c r="K831" s="83">
        <v>-0.34353234999999999</v>
      </c>
      <c r="L831" s="83">
        <v>0.27449133999999997</v>
      </c>
      <c r="M831" s="83">
        <v>-0.43549207000000001</v>
      </c>
      <c r="N831" s="83">
        <f t="shared" si="29"/>
        <v>-0.16817769333333335</v>
      </c>
      <c r="O831" s="71" t="s">
        <v>2194</v>
      </c>
    </row>
    <row r="832" spans="1:15" s="57" customFormat="1" ht="12.75">
      <c r="A832" s="81" t="s">
        <v>2412</v>
      </c>
      <c r="B832" s="81" t="s">
        <v>2413</v>
      </c>
      <c r="C832" s="82"/>
      <c r="D832" s="82">
        <v>0.87479203999999999</v>
      </c>
      <c r="E832" s="83">
        <v>7.0515215000000006E-2</v>
      </c>
      <c r="F832" s="83">
        <v>-0.35804849999999999</v>
      </c>
      <c r="G832" s="83">
        <v>0.40590556999999999</v>
      </c>
      <c r="H832" s="83">
        <f t="shared" si="28"/>
        <v>3.9457428333333343E-2</v>
      </c>
      <c r="I832" s="82"/>
      <c r="J832" s="82">
        <v>0.77332056000000005</v>
      </c>
      <c r="K832" s="83">
        <v>-0.36426619999999998</v>
      </c>
      <c r="L832" s="83">
        <v>2.6961545999999998</v>
      </c>
      <c r="M832" s="83">
        <v>-1.1692378999999999</v>
      </c>
      <c r="N832" s="83">
        <f t="shared" si="29"/>
        <v>0.3875501666666667</v>
      </c>
      <c r="O832" s="71" t="s">
        <v>2194</v>
      </c>
    </row>
    <row r="833" spans="1:15" s="57" customFormat="1" ht="12.75">
      <c r="A833" s="81" t="s">
        <v>2414</v>
      </c>
      <c r="B833" s="81" t="s">
        <v>2415</v>
      </c>
      <c r="C833" s="82">
        <v>0.13191849</v>
      </c>
      <c r="D833" s="82">
        <v>7.4537259999999994E-2</v>
      </c>
      <c r="E833" s="83">
        <v>-0.1094637</v>
      </c>
      <c r="F833" s="83">
        <v>-0.32582660000000002</v>
      </c>
      <c r="G833" s="83">
        <v>-0.21231270999999999</v>
      </c>
      <c r="H833" s="83">
        <f t="shared" si="28"/>
        <v>-0.21586766999999998</v>
      </c>
      <c r="I833" s="82">
        <v>0.1129</v>
      </c>
      <c r="J833" s="82">
        <v>2.0802686000000001E-2</v>
      </c>
      <c r="K833" s="83">
        <v>-0.43587786000000001</v>
      </c>
      <c r="L833" s="83">
        <v>-0.73491293000000002</v>
      </c>
      <c r="M833" s="83">
        <v>-0.64879220000000004</v>
      </c>
      <c r="N833" s="83">
        <f t="shared" si="29"/>
        <v>-0.60652766333333341</v>
      </c>
      <c r="O833" s="71" t="s">
        <v>163</v>
      </c>
    </row>
    <row r="834" spans="1:15" s="57" customFormat="1" ht="12.75">
      <c r="A834" s="81" t="s">
        <v>2416</v>
      </c>
      <c r="B834" s="81" t="s">
        <v>2417</v>
      </c>
      <c r="C834" s="82"/>
      <c r="D834" s="82"/>
      <c r="E834" s="83"/>
      <c r="F834" s="83"/>
      <c r="G834" s="83"/>
      <c r="H834" s="83"/>
      <c r="I834" s="82"/>
      <c r="J834" s="82"/>
      <c r="K834" s="83"/>
      <c r="L834" s="83"/>
      <c r="M834" s="83"/>
      <c r="N834" s="83"/>
      <c r="O834" s="71"/>
    </row>
    <row r="835" spans="1:15" s="57" customFormat="1" ht="12.75">
      <c r="A835" s="81" t="s">
        <v>2418</v>
      </c>
      <c r="B835" s="81" t="s">
        <v>2419</v>
      </c>
      <c r="C835" s="82"/>
      <c r="D835" s="82">
        <v>0.22812171000000001</v>
      </c>
      <c r="E835" s="83">
        <v>-0.41745233999999998</v>
      </c>
      <c r="F835" s="83">
        <v>-0.38182637000000003</v>
      </c>
      <c r="G835" s="83">
        <v>4.0948520000000002E-2</v>
      </c>
      <c r="H835" s="83">
        <f t="shared" si="28"/>
        <v>-0.25277673000000001</v>
      </c>
      <c r="I835" s="82">
        <v>0.2671</v>
      </c>
      <c r="J835" s="82">
        <v>0.18222019</v>
      </c>
      <c r="K835" s="83">
        <v>-0.25626996000000002</v>
      </c>
      <c r="L835" s="83">
        <v>-5.7916019999999999E-3</v>
      </c>
      <c r="M835" s="83">
        <v>-0.33157256000000002</v>
      </c>
      <c r="N835" s="83">
        <f t="shared" si="29"/>
        <v>-0.1978780406666667</v>
      </c>
      <c r="O835" s="71" t="s">
        <v>2194</v>
      </c>
    </row>
    <row r="836" spans="1:15" s="57" customFormat="1" ht="12.75">
      <c r="A836" s="81" t="s">
        <v>2420</v>
      </c>
      <c r="B836" s="81" t="s">
        <v>2421</v>
      </c>
      <c r="C836" s="82">
        <v>4.1511060000000002E-2</v>
      </c>
      <c r="D836" s="82">
        <v>1.7540355999999999E-3</v>
      </c>
      <c r="E836" s="83">
        <v>3.1699435999999999</v>
      </c>
      <c r="F836" s="83">
        <v>3.4751173999999998</v>
      </c>
      <c r="G836" s="83">
        <v>3.015479</v>
      </c>
      <c r="H836" s="83">
        <f t="shared" si="28"/>
        <v>3.2201800000000005</v>
      </c>
      <c r="I836" s="82">
        <v>7.7100000000000002E-2</v>
      </c>
      <c r="J836" s="82">
        <v>1.3232251E-3</v>
      </c>
      <c r="K836" s="83">
        <v>3.7249956000000002</v>
      </c>
      <c r="L836" s="83">
        <v>3.4060066</v>
      </c>
      <c r="M836" s="83">
        <v>3.8548098</v>
      </c>
      <c r="N836" s="83">
        <f t="shared" si="29"/>
        <v>3.6619373333333329</v>
      </c>
      <c r="O836" s="71" t="s">
        <v>2194</v>
      </c>
    </row>
    <row r="837" spans="1:15" s="57" customFormat="1" ht="12.75">
      <c r="A837" s="81" t="s">
        <v>2422</v>
      </c>
      <c r="B837" s="81" t="s">
        <v>2423</v>
      </c>
      <c r="C837" s="82"/>
      <c r="D837" s="82">
        <v>2.0381827000000002E-2</v>
      </c>
      <c r="E837" s="83">
        <v>-1.2986344999999999</v>
      </c>
      <c r="F837" s="83">
        <v>-2.180774</v>
      </c>
      <c r="G837" s="83">
        <v>-1.8882083999999999</v>
      </c>
      <c r="H837" s="83">
        <f t="shared" si="28"/>
        <v>-1.7892056333333333</v>
      </c>
      <c r="I837" s="82">
        <v>0.14230000000000001</v>
      </c>
      <c r="J837" s="82">
        <v>5.2375185999999997E-2</v>
      </c>
      <c r="K837" s="83">
        <v>-0.82312304000000003</v>
      </c>
      <c r="L837" s="83">
        <v>-0.40492254</v>
      </c>
      <c r="M837" s="83">
        <v>-1.003458</v>
      </c>
      <c r="N837" s="83">
        <f t="shared" si="29"/>
        <v>-0.74383452666666672</v>
      </c>
      <c r="O837" s="71" t="s">
        <v>163</v>
      </c>
    </row>
    <row r="838" spans="1:15" s="57" customFormat="1" ht="12.75">
      <c r="A838" s="81" t="s">
        <v>2424</v>
      </c>
      <c r="B838" s="81" t="s">
        <v>2425</v>
      </c>
      <c r="C838" s="82"/>
      <c r="D838" s="82"/>
      <c r="E838" s="83"/>
      <c r="F838" s="83"/>
      <c r="G838" s="83"/>
      <c r="H838" s="83"/>
      <c r="I838" s="82"/>
      <c r="J838" s="82"/>
      <c r="K838" s="83"/>
      <c r="L838" s="83"/>
      <c r="M838" s="83"/>
      <c r="N838" s="83"/>
      <c r="O838" s="71"/>
    </row>
    <row r="839" spans="1:15" s="57" customFormat="1" ht="12.75">
      <c r="A839" s="81" t="s">
        <v>2426</v>
      </c>
      <c r="B839" s="81" t="s">
        <v>2427</v>
      </c>
      <c r="C839" s="82"/>
      <c r="D839" s="82"/>
      <c r="E839" s="83"/>
      <c r="F839" s="83"/>
      <c r="G839" s="83"/>
      <c r="H839" s="83"/>
      <c r="I839" s="82"/>
      <c r="J839" s="82"/>
      <c r="K839" s="83"/>
      <c r="L839" s="83"/>
      <c r="M839" s="83"/>
      <c r="N839" s="83"/>
      <c r="O839" s="71"/>
    </row>
    <row r="840" spans="1:15" s="57" customFormat="1" ht="12.75">
      <c r="A840" s="81" t="s">
        <v>2428</v>
      </c>
      <c r="B840" s="81" t="s">
        <v>2429</v>
      </c>
      <c r="C840" s="82">
        <v>4.5776267000000002E-2</v>
      </c>
      <c r="D840" s="82">
        <v>3.4209376E-3</v>
      </c>
      <c r="E840" s="83">
        <v>-1.2245645999999999</v>
      </c>
      <c r="F840" s="83">
        <v>-1.4971217999999999</v>
      </c>
      <c r="G840" s="83">
        <v>-1.3325129</v>
      </c>
      <c r="H840" s="83">
        <f t="shared" si="28"/>
        <v>-1.3513997666666666</v>
      </c>
      <c r="I840" s="82">
        <v>0.15029999999999999</v>
      </c>
      <c r="J840" s="82">
        <v>6.2217698000000002E-2</v>
      </c>
      <c r="K840" s="83">
        <v>-0.93316840000000001</v>
      </c>
      <c r="L840" s="83">
        <v>-0.33656970000000003</v>
      </c>
      <c r="M840" s="83">
        <v>-0.77264582999999998</v>
      </c>
      <c r="N840" s="83">
        <f t="shared" si="29"/>
        <v>-0.68079464333333339</v>
      </c>
      <c r="O840" s="71" t="s">
        <v>163</v>
      </c>
    </row>
    <row r="841" spans="1:15" s="57" customFormat="1" ht="12.75">
      <c r="A841" s="81" t="s">
        <v>2430</v>
      </c>
      <c r="B841" s="81" t="s">
        <v>2431</v>
      </c>
      <c r="C841" s="82">
        <v>4.2813085000000001E-2</v>
      </c>
      <c r="D841" s="82">
        <v>2.0841097E-3</v>
      </c>
      <c r="E841" s="83">
        <v>-0.23265648</v>
      </c>
      <c r="F841" s="83">
        <v>-0.21329306000000001</v>
      </c>
      <c r="G841" s="83">
        <v>-0.25002003</v>
      </c>
      <c r="H841" s="83">
        <f t="shared" si="28"/>
        <v>-0.23198985666666663</v>
      </c>
      <c r="I841" s="82">
        <v>6.7199999999999996E-2</v>
      </c>
      <c r="J841" s="82">
        <v>4.26E-4</v>
      </c>
      <c r="K841" s="83">
        <v>-0.36085980000000001</v>
      </c>
      <c r="L841" s="83">
        <v>-0.36220170000000002</v>
      </c>
      <c r="M841" s="83">
        <v>-0.33963300000000002</v>
      </c>
      <c r="N841" s="83">
        <f t="shared" si="29"/>
        <v>-0.35423150000000003</v>
      </c>
      <c r="O841" s="71" t="s">
        <v>163</v>
      </c>
    </row>
    <row r="842" spans="1:15" s="57" customFormat="1" ht="12.75">
      <c r="A842" s="81" t="s">
        <v>2432</v>
      </c>
      <c r="B842" s="81" t="s">
        <v>2433</v>
      </c>
      <c r="C842" s="82">
        <v>4.7044594000000002E-2</v>
      </c>
      <c r="D842" s="82">
        <v>4.413485E-3</v>
      </c>
      <c r="E842" s="83">
        <v>-0.33556455000000002</v>
      </c>
      <c r="F842" s="83">
        <v>-0.34930034999999998</v>
      </c>
      <c r="G842" s="83">
        <v>-0.41475582</v>
      </c>
      <c r="H842" s="83">
        <f t="shared" si="28"/>
        <v>-0.36654023999999996</v>
      </c>
      <c r="I842" s="82">
        <v>0.1046</v>
      </c>
      <c r="J842" s="82">
        <v>1.3685617000000001E-2</v>
      </c>
      <c r="K842" s="83">
        <v>-0.60549350000000002</v>
      </c>
      <c r="L842" s="83">
        <v>-0.50544553999999997</v>
      </c>
      <c r="M842" s="83">
        <v>-0.39938175999999997</v>
      </c>
      <c r="N842" s="83">
        <f t="shared" si="29"/>
        <v>-0.50344026666666664</v>
      </c>
      <c r="O842" s="71" t="s">
        <v>163</v>
      </c>
    </row>
    <row r="843" spans="1:15" s="57" customFormat="1" ht="12.75">
      <c r="A843" s="81" t="s">
        <v>2434</v>
      </c>
      <c r="B843" s="81" t="s">
        <v>2435</v>
      </c>
      <c r="C843" s="82"/>
      <c r="D843" s="82">
        <v>0.15886195</v>
      </c>
      <c r="E843" s="83">
        <v>-0.67104644000000002</v>
      </c>
      <c r="F843" s="83">
        <v>-0.46946198</v>
      </c>
      <c r="G843" s="83">
        <v>-5.5353793999999998E-2</v>
      </c>
      <c r="H843" s="83">
        <f t="shared" ref="H843:H906" si="30">AVERAGE(E843:G843)</f>
        <v>-0.39862073799999997</v>
      </c>
      <c r="I843" s="82"/>
      <c r="J843" s="82">
        <v>9.5365610000000003E-2</v>
      </c>
      <c r="K843" s="83">
        <v>0.29480650000000003</v>
      </c>
      <c r="L843" s="83">
        <v>1.1472252999999999</v>
      </c>
      <c r="M843" s="83">
        <v>1.2006904</v>
      </c>
      <c r="N843" s="83">
        <f t="shared" ref="N843:N906" si="31">AVERAGE(K843:M843)</f>
        <v>0.8809073999999999</v>
      </c>
      <c r="O843" s="71" t="s">
        <v>2194</v>
      </c>
    </row>
    <row r="844" spans="1:15" s="57" customFormat="1" ht="12.75">
      <c r="A844" s="81" t="s">
        <v>2436</v>
      </c>
      <c r="B844" s="81" t="s">
        <v>2437</v>
      </c>
      <c r="C844" s="82">
        <v>8.8257799999999997E-2</v>
      </c>
      <c r="D844" s="82">
        <v>3.5931267000000003E-2</v>
      </c>
      <c r="E844" s="83">
        <v>-0.55636410000000003</v>
      </c>
      <c r="F844" s="83">
        <v>-0.32297799999999999</v>
      </c>
      <c r="G844" s="83">
        <v>-0.66173356999999999</v>
      </c>
      <c r="H844" s="83">
        <f t="shared" si="30"/>
        <v>-0.51369189000000004</v>
      </c>
      <c r="I844" s="82">
        <v>0.10290000000000001</v>
      </c>
      <c r="J844" s="82">
        <v>1.2662230999999999E-2</v>
      </c>
      <c r="K844" s="83">
        <v>-0.50684640000000003</v>
      </c>
      <c r="L844" s="83">
        <v>-0.49260324</v>
      </c>
      <c r="M844" s="83">
        <v>-0.34722897000000003</v>
      </c>
      <c r="N844" s="83">
        <f t="shared" si="31"/>
        <v>-0.44889287000000005</v>
      </c>
      <c r="O844" s="71" t="s">
        <v>2438</v>
      </c>
    </row>
    <row r="845" spans="1:15" s="57" customFormat="1" ht="12.75">
      <c r="A845" s="81" t="s">
        <v>2439</v>
      </c>
      <c r="B845" s="81" t="s">
        <v>2440</v>
      </c>
      <c r="C845" s="82">
        <v>0.10198474</v>
      </c>
      <c r="D845" s="82">
        <v>4.7519449999999998E-2</v>
      </c>
      <c r="E845" s="83">
        <v>0.16402211999999999</v>
      </c>
      <c r="F845" s="83">
        <v>0.32323360000000001</v>
      </c>
      <c r="G845" s="83">
        <v>0.3845211</v>
      </c>
      <c r="H845" s="83">
        <f t="shared" si="30"/>
        <v>0.29059227333333332</v>
      </c>
      <c r="I845" s="82">
        <v>0.16789999999999999</v>
      </c>
      <c r="J845" s="82">
        <v>8.1323980000000004E-2</v>
      </c>
      <c r="K845" s="83">
        <v>-0.48508205999999998</v>
      </c>
      <c r="L845" s="83">
        <v>-0.62265879999999996</v>
      </c>
      <c r="M845" s="83">
        <v>-0.18069181000000001</v>
      </c>
      <c r="N845" s="83">
        <f t="shared" si="31"/>
        <v>-0.42947755666666659</v>
      </c>
      <c r="O845" s="71" t="s">
        <v>2438</v>
      </c>
    </row>
    <row r="846" spans="1:15" s="57" customFormat="1" ht="12.75">
      <c r="A846" s="81" t="s">
        <v>2441</v>
      </c>
      <c r="B846" s="81" t="s">
        <v>2442</v>
      </c>
      <c r="C846" s="82"/>
      <c r="D846" s="82">
        <v>0.55028725000000001</v>
      </c>
      <c r="E846" s="83">
        <v>-0.64995955999999999</v>
      </c>
      <c r="F846" s="83">
        <v>-0.39984502999999999</v>
      </c>
      <c r="G846" s="83">
        <v>0.38428960000000001</v>
      </c>
      <c r="H846" s="83">
        <f t="shared" si="30"/>
        <v>-0.22183832999999997</v>
      </c>
      <c r="I846" s="82"/>
      <c r="J846" s="82">
        <v>0.25437224000000003</v>
      </c>
      <c r="K846" s="83">
        <v>9.7827670000000005E-2</v>
      </c>
      <c r="L846" s="83">
        <v>1.1241481</v>
      </c>
      <c r="M846" s="83">
        <v>0.27928057000000001</v>
      </c>
      <c r="N846" s="83">
        <f t="shared" si="31"/>
        <v>0.50041878000000006</v>
      </c>
      <c r="O846" s="71" t="s">
        <v>2438</v>
      </c>
    </row>
    <row r="847" spans="1:15" s="57" customFormat="1" ht="12.75">
      <c r="A847" s="81" t="s">
        <v>2443</v>
      </c>
      <c r="B847" s="81" t="s">
        <v>2444</v>
      </c>
      <c r="C847" s="82">
        <v>4.6044383000000001E-2</v>
      </c>
      <c r="D847" s="82">
        <v>3.6488597000000002E-3</v>
      </c>
      <c r="E847" s="83">
        <v>3.6987097000000002</v>
      </c>
      <c r="F847" s="83">
        <v>3.8658410000000001</v>
      </c>
      <c r="G847" s="83">
        <v>3.1496449000000002</v>
      </c>
      <c r="H847" s="83">
        <f t="shared" si="30"/>
        <v>3.5713985333333333</v>
      </c>
      <c r="I847" s="82">
        <v>8.4000000000000005E-2</v>
      </c>
      <c r="J847" s="82">
        <v>2.983674E-3</v>
      </c>
      <c r="K847" s="83">
        <v>4.10161</v>
      </c>
      <c r="L847" s="83">
        <v>3.5850219999999999</v>
      </c>
      <c r="M847" s="83">
        <v>4.3252800000000002</v>
      </c>
      <c r="N847" s="83">
        <f t="shared" si="31"/>
        <v>4.0039706666666666</v>
      </c>
      <c r="O847" s="71" t="s">
        <v>2194</v>
      </c>
    </row>
    <row r="848" spans="1:15" s="57" customFormat="1" ht="12.75">
      <c r="A848" s="84" t="s">
        <v>2981</v>
      </c>
      <c r="B848" s="81"/>
      <c r="C848" s="82"/>
      <c r="D848" s="82"/>
      <c r="E848" s="83"/>
      <c r="F848" s="83"/>
      <c r="G848" s="83"/>
      <c r="H848" s="83"/>
      <c r="I848" s="82"/>
      <c r="J848" s="82"/>
      <c r="K848" s="83"/>
      <c r="L848" s="83"/>
      <c r="M848" s="83"/>
      <c r="N848" s="83"/>
      <c r="O848" s="71"/>
    </row>
    <row r="849" spans="1:15" s="57" customFormat="1" ht="12.75">
      <c r="A849" s="81" t="s">
        <v>2445</v>
      </c>
      <c r="B849" s="81" t="s">
        <v>2446</v>
      </c>
      <c r="C849" s="82">
        <v>8.6298089999999994E-2</v>
      </c>
      <c r="D849" s="82">
        <v>3.4438796000000001E-2</v>
      </c>
      <c r="E849" s="83">
        <v>0.40193167000000002</v>
      </c>
      <c r="F849" s="83">
        <v>0.20139783999999999</v>
      </c>
      <c r="G849" s="83">
        <v>0.36256402999999998</v>
      </c>
      <c r="H849" s="83">
        <f t="shared" si="30"/>
        <v>0.32196451333333331</v>
      </c>
      <c r="I849" s="82">
        <v>0.1128</v>
      </c>
      <c r="J849" s="82">
        <v>2.0657559999999998E-2</v>
      </c>
      <c r="K849" s="83">
        <v>0.40445231999999998</v>
      </c>
      <c r="L849" s="83">
        <v>0.66533279999999995</v>
      </c>
      <c r="M849" s="83">
        <v>0.49808504999999997</v>
      </c>
      <c r="N849" s="83">
        <f t="shared" si="31"/>
        <v>0.52262339000000002</v>
      </c>
      <c r="O849" s="71" t="s">
        <v>2447</v>
      </c>
    </row>
    <row r="850" spans="1:15" s="57" customFormat="1" ht="12.75">
      <c r="A850" s="81" t="s">
        <v>2448</v>
      </c>
      <c r="B850" s="81" t="s">
        <v>2449</v>
      </c>
      <c r="C850" s="82"/>
      <c r="D850" s="82">
        <v>0.63347745</v>
      </c>
      <c r="E850" s="83">
        <v>0.73525850000000004</v>
      </c>
      <c r="F850" s="83">
        <v>-0.47553657999999999</v>
      </c>
      <c r="G850" s="83">
        <v>0.33559056999999998</v>
      </c>
      <c r="H850" s="83">
        <f t="shared" si="30"/>
        <v>0.19843749666666666</v>
      </c>
      <c r="I850" s="82">
        <v>8.3699999999999997E-2</v>
      </c>
      <c r="J850" s="82">
        <v>2.8135072999999999E-3</v>
      </c>
      <c r="K850" s="83">
        <v>0.75789649999999997</v>
      </c>
      <c r="L850" s="83">
        <v>0.77857690000000002</v>
      </c>
      <c r="M850" s="83">
        <v>0.65322979999999997</v>
      </c>
      <c r="N850" s="83">
        <f t="shared" si="31"/>
        <v>0.72990106666666665</v>
      </c>
      <c r="O850" s="71" t="s">
        <v>2447</v>
      </c>
    </row>
    <row r="851" spans="1:15" s="57" customFormat="1" ht="12.75">
      <c r="A851" s="81" t="s">
        <v>2450</v>
      </c>
      <c r="B851" s="81" t="s">
        <v>2451</v>
      </c>
      <c r="C851" s="82">
        <v>6.4094239999999997E-2</v>
      </c>
      <c r="D851" s="82">
        <v>1.6184993000000002E-2</v>
      </c>
      <c r="E851" s="83">
        <v>-0.79353810000000002</v>
      </c>
      <c r="F851" s="83">
        <v>-0.72441864</v>
      </c>
      <c r="G851" s="83">
        <v>-0.50536539999999996</v>
      </c>
      <c r="H851" s="83">
        <f t="shared" si="30"/>
        <v>-0.67444071333333333</v>
      </c>
      <c r="I851" s="82">
        <v>9.4600000000000004E-2</v>
      </c>
      <c r="J851" s="82">
        <v>7.8193684999999999E-3</v>
      </c>
      <c r="K851" s="83">
        <v>-1.2824221</v>
      </c>
      <c r="L851" s="83">
        <v>-1.1934043000000001</v>
      </c>
      <c r="M851" s="83">
        <v>-0.94368079999999999</v>
      </c>
      <c r="N851" s="83">
        <f t="shared" si="31"/>
        <v>-1.1398357333333333</v>
      </c>
      <c r="O851" s="71" t="s">
        <v>2447</v>
      </c>
    </row>
    <row r="852" spans="1:15" s="57" customFormat="1" ht="12.75">
      <c r="A852" s="81" t="s">
        <v>2452</v>
      </c>
      <c r="B852" s="81" t="s">
        <v>2453</v>
      </c>
      <c r="C852" s="82">
        <v>0.25012659999999998</v>
      </c>
      <c r="D852" s="82">
        <v>0.18591787000000001</v>
      </c>
      <c r="E852" s="83">
        <v>-0.14677345999999999</v>
      </c>
      <c r="F852" s="83">
        <v>-3.1816450000000003E-2</v>
      </c>
      <c r="G852" s="83">
        <v>-0.32057372000000001</v>
      </c>
      <c r="H852" s="83">
        <f t="shared" si="30"/>
        <v>-0.16638787666666666</v>
      </c>
      <c r="I852" s="82">
        <v>0.34239999999999998</v>
      </c>
      <c r="J852" s="82">
        <v>0.25963955999999999</v>
      </c>
      <c r="K852" s="83">
        <v>-0.20363524999999999</v>
      </c>
      <c r="L852" s="83">
        <v>3.5106659999999998E-2</v>
      </c>
      <c r="M852" s="83">
        <v>-0.32076441999999999</v>
      </c>
      <c r="N852" s="83">
        <f t="shared" si="31"/>
        <v>-0.16309767</v>
      </c>
      <c r="O852" s="71" t="s">
        <v>2447</v>
      </c>
    </row>
    <row r="853" spans="1:15" s="57" customFormat="1" ht="12.75">
      <c r="A853" s="81" t="s">
        <v>2454</v>
      </c>
      <c r="B853" s="81" t="s">
        <v>2455</v>
      </c>
      <c r="C853" s="82">
        <v>3.9895523000000002E-2</v>
      </c>
      <c r="D853" s="82">
        <v>9.5600000000000004E-4</v>
      </c>
      <c r="E853" s="83">
        <v>-0.46957114</v>
      </c>
      <c r="F853" s="83">
        <v>-0.45015245999999998</v>
      </c>
      <c r="G853" s="83">
        <v>-0.42190169999999999</v>
      </c>
      <c r="H853" s="83">
        <f t="shared" si="30"/>
        <v>-0.44720843333333332</v>
      </c>
      <c r="I853" s="82">
        <v>9.9299999999999999E-2</v>
      </c>
      <c r="J853" s="82">
        <v>9.9768559999999992E-3</v>
      </c>
      <c r="K853" s="83">
        <v>-0.83801460000000005</v>
      </c>
      <c r="L853" s="83">
        <v>-0.74596209999999996</v>
      </c>
      <c r="M853" s="83">
        <v>-0.58841412999999998</v>
      </c>
      <c r="N853" s="83">
        <f t="shared" si="31"/>
        <v>-0.72413027666666663</v>
      </c>
      <c r="O853" s="71" t="s">
        <v>2447</v>
      </c>
    </row>
    <row r="854" spans="1:15" s="57" customFormat="1" ht="12.75">
      <c r="A854" s="81" t="s">
        <v>2456</v>
      </c>
      <c r="B854" s="81" t="s">
        <v>2457</v>
      </c>
      <c r="C854" s="82"/>
      <c r="D854" s="82">
        <v>0.25362223</v>
      </c>
      <c r="E854" s="83">
        <v>-0.64385239999999999</v>
      </c>
      <c r="F854" s="83">
        <v>-0.75113770000000002</v>
      </c>
      <c r="G854" s="83">
        <v>0.10838104</v>
      </c>
      <c r="H854" s="83">
        <f t="shared" si="30"/>
        <v>-0.42886968666666664</v>
      </c>
      <c r="I854" s="82"/>
      <c r="J854" s="82">
        <v>0.348472</v>
      </c>
      <c r="K854" s="83">
        <v>0.24790055999999999</v>
      </c>
      <c r="L854" s="83">
        <v>-9.7619460000000005E-2</v>
      </c>
      <c r="M854" s="83">
        <v>0.31710811999999999</v>
      </c>
      <c r="N854" s="83">
        <f t="shared" si="31"/>
        <v>0.15579640666666666</v>
      </c>
      <c r="O854" s="71" t="s">
        <v>163</v>
      </c>
    </row>
    <row r="855" spans="1:15" s="57" customFormat="1" ht="12.75">
      <c r="A855" s="81" t="s">
        <v>2458</v>
      </c>
      <c r="B855" s="81"/>
      <c r="C855" s="82"/>
      <c r="D855" s="82"/>
      <c r="E855" s="83"/>
      <c r="F855" s="83"/>
      <c r="G855" s="83"/>
      <c r="H855" s="83"/>
      <c r="I855" s="82"/>
      <c r="J855" s="82"/>
      <c r="K855" s="83"/>
      <c r="L855" s="83"/>
      <c r="M855" s="83"/>
      <c r="N855" s="83"/>
      <c r="O855" s="71"/>
    </row>
    <row r="856" spans="1:15" s="57" customFormat="1" ht="12.75">
      <c r="A856" s="81" t="s">
        <v>2459</v>
      </c>
      <c r="B856" s="81" t="s">
        <v>2460</v>
      </c>
      <c r="C856" s="82">
        <v>0.68638589999999999</v>
      </c>
      <c r="D856" s="82">
        <v>0.63541274999999997</v>
      </c>
      <c r="E856" s="83">
        <v>0.15350254999999999</v>
      </c>
      <c r="F856" s="83">
        <v>0.13284014</v>
      </c>
      <c r="G856" s="83">
        <v>-0.13306522000000001</v>
      </c>
      <c r="H856" s="83">
        <f t="shared" si="30"/>
        <v>5.1092489999999997E-2</v>
      </c>
      <c r="I856" s="82">
        <v>8.8400000000000006E-2</v>
      </c>
      <c r="J856" s="82">
        <v>5.4208249999999998E-3</v>
      </c>
      <c r="K856" s="83">
        <v>-0.89113324999999999</v>
      </c>
      <c r="L856" s="83">
        <v>-1.0127440000000001</v>
      </c>
      <c r="M856" s="83">
        <v>-0.78348255</v>
      </c>
      <c r="N856" s="83">
        <f t="shared" si="31"/>
        <v>-0.8957866000000001</v>
      </c>
      <c r="O856" s="71" t="s">
        <v>2447</v>
      </c>
    </row>
    <row r="857" spans="1:15" s="57" customFormat="1" ht="12.75">
      <c r="A857" s="84" t="s">
        <v>2982</v>
      </c>
      <c r="B857" s="81"/>
      <c r="C857" s="82"/>
      <c r="D857" s="82"/>
      <c r="E857" s="83"/>
      <c r="F857" s="83"/>
      <c r="G857" s="83"/>
      <c r="H857" s="83"/>
      <c r="I857" s="82"/>
      <c r="J857" s="82"/>
      <c r="K857" s="83"/>
      <c r="L857" s="83"/>
      <c r="M857" s="83"/>
      <c r="N857" s="83"/>
      <c r="O857" s="71"/>
    </row>
    <row r="858" spans="1:15" s="57" customFormat="1" ht="25.5">
      <c r="A858" s="81" t="s">
        <v>2461</v>
      </c>
      <c r="B858" s="81" t="s">
        <v>2462</v>
      </c>
      <c r="C858" s="82">
        <v>0.25912859999999999</v>
      </c>
      <c r="D858" s="82">
        <v>0.19476560000000001</v>
      </c>
      <c r="E858" s="83">
        <v>0.32259660000000001</v>
      </c>
      <c r="F858" s="83">
        <v>1.0910538000000001</v>
      </c>
      <c r="G858" s="83">
        <v>0.19671633999999999</v>
      </c>
      <c r="H858" s="83">
        <f t="shared" si="30"/>
        <v>0.53678891333333334</v>
      </c>
      <c r="I858" s="82"/>
      <c r="J858" s="82">
        <v>0.18867165</v>
      </c>
      <c r="K858" s="83">
        <v>1.594686E-2</v>
      </c>
      <c r="L858" s="83">
        <v>0.12844373000000001</v>
      </c>
      <c r="M858" s="83">
        <v>0.24504561999999999</v>
      </c>
      <c r="N858" s="83">
        <f t="shared" si="31"/>
        <v>0.12981207</v>
      </c>
      <c r="O858" s="71" t="s">
        <v>2463</v>
      </c>
    </row>
    <row r="859" spans="1:15" s="57" customFormat="1" ht="12.75">
      <c r="A859" s="81" t="s">
        <v>2464</v>
      </c>
      <c r="B859" s="81" t="s">
        <v>2465</v>
      </c>
      <c r="C859" s="82">
        <v>6.3189229999999999E-2</v>
      </c>
      <c r="D859" s="82">
        <v>1.5553298E-2</v>
      </c>
      <c r="E859" s="83">
        <v>-0.73178315000000005</v>
      </c>
      <c r="F859" s="83">
        <v>-0.48278046000000002</v>
      </c>
      <c r="G859" s="83">
        <v>-0.55118619999999996</v>
      </c>
      <c r="H859" s="83">
        <f t="shared" si="30"/>
        <v>-0.58858326999999999</v>
      </c>
      <c r="I859" s="82"/>
      <c r="J859" s="82">
        <v>0.73904042999999997</v>
      </c>
      <c r="K859" s="83">
        <v>0.189746</v>
      </c>
      <c r="L859" s="83">
        <v>1.4516815999999999</v>
      </c>
      <c r="M859" s="83">
        <v>-0.87135649999999998</v>
      </c>
      <c r="N859" s="83">
        <f t="shared" si="31"/>
        <v>0.25669036666666661</v>
      </c>
      <c r="O859" s="71" t="s">
        <v>2466</v>
      </c>
    </row>
    <row r="860" spans="1:15" s="57" customFormat="1" ht="12.75">
      <c r="A860" s="81" t="s">
        <v>2467</v>
      </c>
      <c r="B860" s="81" t="s">
        <v>2468</v>
      </c>
      <c r="C860" s="82"/>
      <c r="D860" s="82">
        <v>3.1586059999999999E-2</v>
      </c>
      <c r="E860" s="83">
        <v>1.4497966</v>
      </c>
      <c r="F860" s="83">
        <v>2.7936754000000001</v>
      </c>
      <c r="G860" s="83">
        <v>2.1508875000000001</v>
      </c>
      <c r="H860" s="83">
        <f t="shared" si="30"/>
        <v>2.1314531666666667</v>
      </c>
      <c r="I860" s="82"/>
      <c r="J860" s="82">
        <v>0.52548855999999999</v>
      </c>
      <c r="K860" s="83">
        <v>-0.1351571</v>
      </c>
      <c r="L860" s="83">
        <v>-0.16201815999999999</v>
      </c>
      <c r="M860" s="83">
        <v>1.727609</v>
      </c>
      <c r="N860" s="83">
        <f t="shared" si="31"/>
        <v>0.47681124666666669</v>
      </c>
      <c r="O860" s="71" t="s">
        <v>2466</v>
      </c>
    </row>
    <row r="861" spans="1:15" s="57" customFormat="1" ht="12.75">
      <c r="A861" s="81" t="s">
        <v>2469</v>
      </c>
      <c r="B861" s="81" t="s">
        <v>2470</v>
      </c>
      <c r="C861" s="82">
        <v>4.6213115999999999E-2</v>
      </c>
      <c r="D861" s="82">
        <v>3.7721437000000002E-3</v>
      </c>
      <c r="E861" s="83">
        <v>-0.50353616000000001</v>
      </c>
      <c r="F861" s="83">
        <v>-0.56394960000000005</v>
      </c>
      <c r="G861" s="83">
        <v>-0.45585838000000001</v>
      </c>
      <c r="H861" s="83">
        <f t="shared" si="30"/>
        <v>-0.50778138000000006</v>
      </c>
      <c r="I861" s="82">
        <v>0.1091</v>
      </c>
      <c r="J861" s="82">
        <v>1.7569713000000001E-2</v>
      </c>
      <c r="K861" s="83">
        <v>-0.78756910000000002</v>
      </c>
      <c r="L861" s="83">
        <v>-0.62279810000000002</v>
      </c>
      <c r="M861" s="83">
        <v>-0.49302968000000003</v>
      </c>
      <c r="N861" s="83">
        <f t="shared" si="31"/>
        <v>-0.63446562666666673</v>
      </c>
      <c r="O861" s="71" t="s">
        <v>2471</v>
      </c>
    </row>
    <row r="862" spans="1:15" s="57" customFormat="1" ht="12.75">
      <c r="A862" s="81" t="s">
        <v>2472</v>
      </c>
      <c r="B862" s="81" t="s">
        <v>2473</v>
      </c>
      <c r="C862" s="82"/>
      <c r="D862" s="82">
        <v>0.57580030000000004</v>
      </c>
      <c r="E862" s="83">
        <v>-0.65111476000000001</v>
      </c>
      <c r="F862" s="83">
        <v>-0.36176207999999999</v>
      </c>
      <c r="G862" s="83">
        <v>0.39381567000000001</v>
      </c>
      <c r="H862" s="83">
        <f t="shared" si="30"/>
        <v>-0.20635372333333338</v>
      </c>
      <c r="I862" s="82"/>
      <c r="J862" s="82">
        <v>0.29922342000000002</v>
      </c>
      <c r="K862" s="83">
        <v>-1.2683713000000001</v>
      </c>
      <c r="L862" s="83">
        <v>-0.61535689999999998</v>
      </c>
      <c r="M862" s="83">
        <v>0.16140716999999999</v>
      </c>
      <c r="N862" s="83">
        <f t="shared" si="31"/>
        <v>-0.57410701000000008</v>
      </c>
      <c r="O862" s="71" t="s">
        <v>2474</v>
      </c>
    </row>
    <row r="863" spans="1:15" s="57" customFormat="1" ht="12.75">
      <c r="A863" s="81" t="s">
        <v>2475</v>
      </c>
      <c r="B863" s="81" t="s">
        <v>2476</v>
      </c>
      <c r="C863" s="82"/>
      <c r="D863" s="82">
        <v>0.5561836</v>
      </c>
      <c r="E863" s="83">
        <v>-0.70202684000000004</v>
      </c>
      <c r="F863" s="83">
        <v>-0.41025729999999999</v>
      </c>
      <c r="G863" s="83">
        <v>0.41168490000000002</v>
      </c>
      <c r="H863" s="83">
        <f t="shared" si="30"/>
        <v>-0.23353308000000003</v>
      </c>
      <c r="I863" s="82"/>
      <c r="J863" s="82">
        <v>5.0207684000000002E-3</v>
      </c>
      <c r="K863" s="83">
        <v>2.8769206999999999</v>
      </c>
      <c r="L863" s="83">
        <v>3.1065779</v>
      </c>
      <c r="M863" s="83">
        <v>3.64723</v>
      </c>
      <c r="N863" s="83">
        <f t="shared" si="31"/>
        <v>3.2102428666666665</v>
      </c>
      <c r="O863" s="71" t="s">
        <v>2466</v>
      </c>
    </row>
    <row r="864" spans="1:15" s="57" customFormat="1" ht="12.75">
      <c r="A864" s="81" t="s">
        <v>2477</v>
      </c>
      <c r="B864" s="81" t="s">
        <v>2478</v>
      </c>
      <c r="C864" s="82">
        <v>0.12807705</v>
      </c>
      <c r="D864" s="82">
        <v>7.0833205999999996E-2</v>
      </c>
      <c r="E864" s="83">
        <v>-0.44314327999999997</v>
      </c>
      <c r="F864" s="83">
        <v>-0.69362926000000003</v>
      </c>
      <c r="G864" s="83">
        <v>-0.24562064</v>
      </c>
      <c r="H864" s="83">
        <f t="shared" si="30"/>
        <v>-0.46079772666666668</v>
      </c>
      <c r="I864" s="82">
        <v>0.81240000000000001</v>
      </c>
      <c r="J864" s="82">
        <v>0.77093800000000001</v>
      </c>
      <c r="K864" s="83">
        <v>-3.7527129999999999E-2</v>
      </c>
      <c r="L864" s="83">
        <v>0.16137396000000001</v>
      </c>
      <c r="M864" s="83">
        <v>-0.23933404999999999</v>
      </c>
      <c r="N864" s="83">
        <f t="shared" si="31"/>
        <v>-3.8495739999999994E-2</v>
      </c>
      <c r="O864" s="71" t="s">
        <v>2479</v>
      </c>
    </row>
    <row r="865" spans="1:15" s="57" customFormat="1" ht="12.75">
      <c r="A865" s="81" t="s">
        <v>2480</v>
      </c>
      <c r="B865" s="81" t="s">
        <v>2481</v>
      </c>
      <c r="C865" s="82">
        <v>0.88367814</v>
      </c>
      <c r="D865" s="82">
        <v>0.85941034999999999</v>
      </c>
      <c r="E865" s="83">
        <v>2.0221566999999999E-2</v>
      </c>
      <c r="F865" s="83">
        <v>0.56014156000000004</v>
      </c>
      <c r="G865" s="83">
        <v>-0.41109933999999998</v>
      </c>
      <c r="H865" s="83">
        <f t="shared" si="30"/>
        <v>5.6421262333333354E-2</v>
      </c>
      <c r="I865" s="82"/>
      <c r="J865" s="82">
        <v>0.19810634999999999</v>
      </c>
      <c r="K865" s="83">
        <v>-0.15189802999999999</v>
      </c>
      <c r="L865" s="83">
        <v>-1.6668613000000001</v>
      </c>
      <c r="M865" s="83">
        <v>-0.70234909999999995</v>
      </c>
      <c r="N865" s="83">
        <f t="shared" si="31"/>
        <v>-0.84036947666666661</v>
      </c>
      <c r="O865" s="71" t="s">
        <v>2466</v>
      </c>
    </row>
    <row r="866" spans="1:15" s="57" customFormat="1" ht="12.75">
      <c r="A866" s="81" t="s">
        <v>2482</v>
      </c>
      <c r="B866" s="81" t="s">
        <v>2483</v>
      </c>
      <c r="C866" s="82"/>
      <c r="D866" s="82">
        <v>0.59322810000000004</v>
      </c>
      <c r="E866" s="83">
        <v>-0.66824919999999999</v>
      </c>
      <c r="F866" s="83">
        <v>-0.36442279999999999</v>
      </c>
      <c r="G866" s="83">
        <v>0.42013073000000001</v>
      </c>
      <c r="H866" s="83">
        <f t="shared" si="30"/>
        <v>-0.20418042333333333</v>
      </c>
      <c r="I866" s="82"/>
      <c r="J866" s="82">
        <v>0.71202370000000004</v>
      </c>
      <c r="K866" s="83">
        <v>-0.37701227999999998</v>
      </c>
      <c r="L866" s="83">
        <v>-0.18516819000000001</v>
      </c>
      <c r="M866" s="83">
        <v>0.30365828</v>
      </c>
      <c r="N866" s="83">
        <f t="shared" si="31"/>
        <v>-8.6174063333333314E-2</v>
      </c>
      <c r="O866" s="71" t="s">
        <v>2466</v>
      </c>
    </row>
    <row r="867" spans="1:15" s="57" customFormat="1" ht="12.75">
      <c r="A867" s="81" t="s">
        <v>2484</v>
      </c>
      <c r="B867" s="81" t="s">
        <v>2485</v>
      </c>
      <c r="C867" s="82">
        <v>5.5971782999999997E-2</v>
      </c>
      <c r="D867" s="82">
        <v>1.0053595E-2</v>
      </c>
      <c r="E867" s="83">
        <v>1.0757988999999999</v>
      </c>
      <c r="F867" s="83">
        <v>0.75466250000000001</v>
      </c>
      <c r="G867" s="83">
        <v>0.96359629999999996</v>
      </c>
      <c r="H867" s="83">
        <f t="shared" si="30"/>
        <v>0.93135256666666655</v>
      </c>
      <c r="I867" s="82">
        <v>0.12920000000000001</v>
      </c>
      <c r="J867" s="82">
        <v>3.7782314999999997E-2</v>
      </c>
      <c r="K867" s="83">
        <v>1.1572332000000001</v>
      </c>
      <c r="L867" s="83">
        <v>2.1500987999999999</v>
      </c>
      <c r="M867" s="83">
        <v>1.3136721</v>
      </c>
      <c r="N867" s="83">
        <f t="shared" si="31"/>
        <v>1.5403346999999998</v>
      </c>
      <c r="O867" s="71" t="s">
        <v>2466</v>
      </c>
    </row>
    <row r="868" spans="1:15" s="57" customFormat="1" ht="12.75">
      <c r="A868" s="81" t="s">
        <v>2486</v>
      </c>
      <c r="B868" s="81" t="s">
        <v>2487</v>
      </c>
      <c r="C868" s="82"/>
      <c r="D868" s="82"/>
      <c r="E868" s="83"/>
      <c r="F868" s="83"/>
      <c r="G868" s="83"/>
      <c r="H868" s="83"/>
      <c r="I868" s="82"/>
      <c r="J868" s="82"/>
      <c r="K868" s="83"/>
      <c r="L868" s="83"/>
      <c r="M868" s="83"/>
      <c r="N868" s="83"/>
      <c r="O868" s="71"/>
    </row>
    <row r="869" spans="1:15" s="57" customFormat="1" ht="12.75">
      <c r="A869" s="81" t="s">
        <v>2488</v>
      </c>
      <c r="B869" s="81" t="s">
        <v>2489</v>
      </c>
      <c r="C869" s="82">
        <v>0.13016862000000001</v>
      </c>
      <c r="D869" s="82">
        <v>7.2846140000000004E-2</v>
      </c>
      <c r="E869" s="83">
        <v>0.22834209999999999</v>
      </c>
      <c r="F869" s="83">
        <v>0.70669174000000001</v>
      </c>
      <c r="G869" s="83">
        <v>0.5322924</v>
      </c>
      <c r="H869" s="83">
        <f t="shared" si="30"/>
        <v>0.48910874666666665</v>
      </c>
      <c r="I869" s="82">
        <v>0.95120000000000005</v>
      </c>
      <c r="J869" s="82">
        <v>0.93884164000000003</v>
      </c>
      <c r="K869" s="83">
        <v>-0.16081429</v>
      </c>
      <c r="L869" s="83">
        <v>-9.3726199999999996E-2</v>
      </c>
      <c r="M869" s="83">
        <v>0.2911454</v>
      </c>
      <c r="N869" s="83">
        <f t="shared" si="31"/>
        <v>1.2201636666666663E-2</v>
      </c>
      <c r="O869" s="71" t="s">
        <v>2474</v>
      </c>
    </row>
    <row r="870" spans="1:15" s="57" customFormat="1" ht="12.75">
      <c r="A870" s="81" t="s">
        <v>2490</v>
      </c>
      <c r="B870" s="81" t="s">
        <v>2491</v>
      </c>
      <c r="C870" s="82">
        <v>0.50941990000000004</v>
      </c>
      <c r="D870" s="82">
        <v>0.44681359999999998</v>
      </c>
      <c r="E870" s="83">
        <v>-0.15903186999999999</v>
      </c>
      <c r="F870" s="83">
        <v>-0.13476466000000001</v>
      </c>
      <c r="G870" s="83">
        <v>7.9898960000000005E-2</v>
      </c>
      <c r="H870" s="83">
        <f t="shared" si="30"/>
        <v>-7.1299189999999998E-2</v>
      </c>
      <c r="I870" s="82">
        <v>0.3372</v>
      </c>
      <c r="J870" s="82">
        <v>0.25422683000000001</v>
      </c>
      <c r="K870" s="83">
        <v>-7.8845059999999995E-2</v>
      </c>
      <c r="L870" s="83">
        <v>-6.2436490000000004E-3</v>
      </c>
      <c r="M870" s="83">
        <v>-0.23412514000000001</v>
      </c>
      <c r="N870" s="83">
        <f t="shared" si="31"/>
        <v>-0.10640461633333333</v>
      </c>
      <c r="O870" s="71" t="s">
        <v>2492</v>
      </c>
    </row>
    <row r="871" spans="1:15" s="57" customFormat="1" ht="12.75">
      <c r="A871" s="81" t="s">
        <v>2493</v>
      </c>
      <c r="B871" s="81" t="s">
        <v>2494</v>
      </c>
      <c r="C871" s="82">
        <v>0.122716464</v>
      </c>
      <c r="D871" s="82">
        <v>6.5870780000000004E-2</v>
      </c>
      <c r="E871" s="83">
        <v>0.47939593000000003</v>
      </c>
      <c r="F871" s="83">
        <v>1.3016129000000001</v>
      </c>
      <c r="G871" s="83">
        <v>0.85727889999999995</v>
      </c>
      <c r="H871" s="83">
        <f t="shared" si="30"/>
        <v>0.87942924333333339</v>
      </c>
      <c r="I871" s="82">
        <v>0.26479999999999998</v>
      </c>
      <c r="J871" s="82">
        <v>0.17976987</v>
      </c>
      <c r="K871" s="83">
        <v>1.0009840000000001E-2</v>
      </c>
      <c r="L871" s="83">
        <v>0.62973690000000004</v>
      </c>
      <c r="M871" s="83">
        <v>0.73013220000000001</v>
      </c>
      <c r="N871" s="83">
        <f t="shared" si="31"/>
        <v>0.45662631333333331</v>
      </c>
      <c r="O871" s="71" t="s">
        <v>2466</v>
      </c>
    </row>
    <row r="872" spans="1:15" s="57" customFormat="1" ht="12.75">
      <c r="A872" s="81" t="s">
        <v>2495</v>
      </c>
      <c r="B872" s="81" t="s">
        <v>2496</v>
      </c>
      <c r="C872" s="82">
        <v>0.12358201000000001</v>
      </c>
      <c r="D872" s="82">
        <v>6.6599039999999998E-2</v>
      </c>
      <c r="E872" s="83">
        <v>0.46628945999999999</v>
      </c>
      <c r="F872" s="83">
        <v>1.0838007000000001</v>
      </c>
      <c r="G872" s="83">
        <v>0.56435290000000005</v>
      </c>
      <c r="H872" s="83">
        <f t="shared" si="30"/>
        <v>0.70481435333333342</v>
      </c>
      <c r="I872" s="82">
        <v>0.19500000000000001</v>
      </c>
      <c r="J872" s="82">
        <v>0.10922137</v>
      </c>
      <c r="K872" s="83">
        <v>1.9513129</v>
      </c>
      <c r="L872" s="83">
        <v>1.5419655000000001</v>
      </c>
      <c r="M872" s="83">
        <v>0.39101985</v>
      </c>
      <c r="N872" s="83">
        <f t="shared" si="31"/>
        <v>1.2947660833333334</v>
      </c>
      <c r="O872" s="71" t="s">
        <v>2466</v>
      </c>
    </row>
    <row r="873" spans="1:15" s="57" customFormat="1" ht="12.75">
      <c r="A873" s="81" t="s">
        <v>2497</v>
      </c>
      <c r="B873" s="81" t="s">
        <v>2498</v>
      </c>
      <c r="C873" s="82">
        <v>5.3245380000000002E-2</v>
      </c>
      <c r="D873" s="82">
        <v>8.2496529999999992E-3</v>
      </c>
      <c r="E873" s="83">
        <v>0.33848571999999999</v>
      </c>
      <c r="F873" s="83">
        <v>0.43990138000000001</v>
      </c>
      <c r="G873" s="83">
        <v>0.33737758000000001</v>
      </c>
      <c r="H873" s="83">
        <f t="shared" si="30"/>
        <v>0.37192156000000004</v>
      </c>
      <c r="I873" s="82">
        <v>9.2899999999999996E-2</v>
      </c>
      <c r="J873" s="82">
        <v>6.9362436999999997E-3</v>
      </c>
      <c r="K873" s="83">
        <v>-0.38482480000000002</v>
      </c>
      <c r="L873" s="83">
        <v>-0.48159403000000001</v>
      </c>
      <c r="M873" s="83">
        <v>-0.51262189999999996</v>
      </c>
      <c r="N873" s="83">
        <f t="shared" si="31"/>
        <v>-0.45968024333333329</v>
      </c>
      <c r="O873" s="71" t="s">
        <v>2479</v>
      </c>
    </row>
    <row r="874" spans="1:15" s="57" customFormat="1" ht="12.75">
      <c r="A874" s="81" t="s">
        <v>2499</v>
      </c>
      <c r="B874" s="81" t="s">
        <v>2500</v>
      </c>
      <c r="C874" s="82"/>
      <c r="D874" s="82">
        <v>0.52645945999999999</v>
      </c>
      <c r="E874" s="83">
        <v>0.76550615</v>
      </c>
      <c r="F874" s="83">
        <v>0.51066303000000002</v>
      </c>
      <c r="G874" s="83">
        <v>-0.43968861999999997</v>
      </c>
      <c r="H874" s="83">
        <f t="shared" si="30"/>
        <v>0.2788268533333334</v>
      </c>
      <c r="I874" s="82"/>
      <c r="J874" s="82">
        <v>0.42395275999999998</v>
      </c>
      <c r="K874" s="83">
        <v>0.1284785</v>
      </c>
      <c r="L874" s="83">
        <v>-0.16096684</v>
      </c>
      <c r="M874" s="83">
        <v>-0.60796839999999996</v>
      </c>
      <c r="N874" s="83">
        <f t="shared" si="31"/>
        <v>-0.21348557999999998</v>
      </c>
      <c r="O874" s="71" t="s">
        <v>2501</v>
      </c>
    </row>
    <row r="875" spans="1:15" s="57" customFormat="1" ht="12.75">
      <c r="A875" s="81" t="s">
        <v>2502</v>
      </c>
      <c r="B875" s="81" t="s">
        <v>2503</v>
      </c>
      <c r="C875" s="82"/>
      <c r="D875" s="82">
        <v>0.26593038000000002</v>
      </c>
      <c r="E875" s="83">
        <v>0.11592044999999999</v>
      </c>
      <c r="F875" s="83">
        <v>-0.58487975999999997</v>
      </c>
      <c r="G875" s="83">
        <v>-0.70536845999999997</v>
      </c>
      <c r="H875" s="83">
        <f t="shared" si="30"/>
        <v>-0.39144258999999998</v>
      </c>
      <c r="I875" s="82">
        <v>0.19009999999999999</v>
      </c>
      <c r="J875" s="82">
        <v>0.10443824</v>
      </c>
      <c r="K875" s="83">
        <v>-0.86877870000000001</v>
      </c>
      <c r="L875" s="83">
        <v>-0.48316097000000002</v>
      </c>
      <c r="M875" s="83">
        <v>-0.23121649</v>
      </c>
      <c r="N875" s="83">
        <f t="shared" si="31"/>
        <v>-0.52771872000000009</v>
      </c>
      <c r="O875" s="71" t="s">
        <v>2466</v>
      </c>
    </row>
    <row r="876" spans="1:15" s="57" customFormat="1" ht="12.75">
      <c r="A876" s="81" t="s">
        <v>2504</v>
      </c>
      <c r="B876" s="81" t="s">
        <v>2505</v>
      </c>
      <c r="C876" s="82">
        <v>8.2693310000000006E-2</v>
      </c>
      <c r="D876" s="82">
        <v>3.1539972999999999E-2</v>
      </c>
      <c r="E876" s="83">
        <v>-0.42011349999999997</v>
      </c>
      <c r="F876" s="83">
        <v>-0.22098596000000001</v>
      </c>
      <c r="G876" s="83">
        <v>-0.308948</v>
      </c>
      <c r="H876" s="83">
        <f t="shared" si="30"/>
        <v>-0.31668248666666665</v>
      </c>
      <c r="I876" s="82">
        <v>0.3624</v>
      </c>
      <c r="J876" s="82">
        <v>0.27998014999999998</v>
      </c>
      <c r="K876" s="83">
        <v>-0.41410829999999998</v>
      </c>
      <c r="L876" s="83">
        <v>3.4906406000000001E-2</v>
      </c>
      <c r="M876" s="83">
        <v>-0.19138906999999999</v>
      </c>
      <c r="N876" s="83">
        <f t="shared" si="31"/>
        <v>-0.19019698799999998</v>
      </c>
      <c r="O876" s="71" t="s">
        <v>2506</v>
      </c>
    </row>
    <row r="877" spans="1:15" s="57" customFormat="1" ht="12.75">
      <c r="A877" s="81" t="s">
        <v>2507</v>
      </c>
      <c r="B877" s="81" t="s">
        <v>2508</v>
      </c>
      <c r="C877" s="82">
        <v>6.7555470000000006E-2</v>
      </c>
      <c r="D877" s="82">
        <v>1.9137479999999998E-2</v>
      </c>
      <c r="E877" s="83">
        <v>0.36964604000000001</v>
      </c>
      <c r="F877" s="83">
        <v>0.59385394999999996</v>
      </c>
      <c r="G877" s="83">
        <v>0.44475067000000001</v>
      </c>
      <c r="H877" s="83">
        <f t="shared" si="30"/>
        <v>0.46941688666666664</v>
      </c>
      <c r="I877" s="82">
        <v>0.62539999999999996</v>
      </c>
      <c r="J877" s="82">
        <v>0.55744649999999996</v>
      </c>
      <c r="K877" s="83">
        <v>9.4278440000000005E-2</v>
      </c>
      <c r="L877" s="83">
        <v>-0.1947623</v>
      </c>
      <c r="M877" s="83">
        <v>-7.5077969999999994E-2</v>
      </c>
      <c r="N877" s="83">
        <f t="shared" si="31"/>
        <v>-5.8520609999999994E-2</v>
      </c>
      <c r="O877" s="71" t="s">
        <v>2509</v>
      </c>
    </row>
    <row r="878" spans="1:15" s="57" customFormat="1" ht="12.75">
      <c r="A878" s="81" t="s">
        <v>2510</v>
      </c>
      <c r="B878" s="81" t="s">
        <v>2511</v>
      </c>
      <c r="C878" s="82">
        <v>9.6896750000000004E-2</v>
      </c>
      <c r="D878" s="82">
        <v>4.3040883000000002E-2</v>
      </c>
      <c r="E878" s="83">
        <v>0.36151695</v>
      </c>
      <c r="F878" s="83">
        <v>0.79828929999999998</v>
      </c>
      <c r="G878" s="83">
        <v>0.71812719999999997</v>
      </c>
      <c r="H878" s="83">
        <f t="shared" si="30"/>
        <v>0.62597781666666663</v>
      </c>
      <c r="I878" s="82">
        <v>0.1028</v>
      </c>
      <c r="J878" s="82">
        <v>1.252296E-2</v>
      </c>
      <c r="K878" s="83">
        <v>0.43034354000000002</v>
      </c>
      <c r="L878" s="83">
        <v>0.31442653999999998</v>
      </c>
      <c r="M878" s="83">
        <v>0.30850499999999997</v>
      </c>
      <c r="N878" s="83">
        <f t="shared" si="31"/>
        <v>0.35109169333333329</v>
      </c>
      <c r="O878" s="71" t="s">
        <v>2471</v>
      </c>
    </row>
    <row r="879" spans="1:15" s="57" customFormat="1" ht="12.75">
      <c r="A879" s="81" t="s">
        <v>2512</v>
      </c>
      <c r="B879" s="81" t="s">
        <v>2513</v>
      </c>
      <c r="C879" s="82">
        <v>0.35281602000000001</v>
      </c>
      <c r="D879" s="82">
        <v>0.28726223000000001</v>
      </c>
      <c r="E879" s="83">
        <v>-2.6540766E-2</v>
      </c>
      <c r="F879" s="83">
        <v>0.230237</v>
      </c>
      <c r="G879" s="83">
        <v>0.11655908</v>
      </c>
      <c r="H879" s="83">
        <f t="shared" si="30"/>
        <v>0.10675177133333334</v>
      </c>
      <c r="I879" s="82">
        <v>0.23499999999999999</v>
      </c>
      <c r="J879" s="82">
        <v>0.14983340000000001</v>
      </c>
      <c r="K879" s="83">
        <v>-0.16675664000000001</v>
      </c>
      <c r="L879" s="83">
        <v>-2.8573975000000001E-2</v>
      </c>
      <c r="M879" s="83">
        <v>-0.25369069999999999</v>
      </c>
      <c r="N879" s="83">
        <f t="shared" si="31"/>
        <v>-0.14967377166666665</v>
      </c>
      <c r="O879" s="71" t="s">
        <v>2514</v>
      </c>
    </row>
    <row r="880" spans="1:15" s="57" customFormat="1" ht="12.75">
      <c r="A880" s="81" t="s">
        <v>2515</v>
      </c>
      <c r="B880" s="81" t="s">
        <v>2516</v>
      </c>
      <c r="C880" s="82"/>
      <c r="D880" s="82">
        <v>0.48278156</v>
      </c>
      <c r="E880" s="83">
        <v>-1.7283137</v>
      </c>
      <c r="F880" s="83">
        <v>-0.35290504</v>
      </c>
      <c r="G880" s="83">
        <v>0.45028928000000001</v>
      </c>
      <c r="H880" s="83">
        <f t="shared" si="30"/>
        <v>-0.54364315333333324</v>
      </c>
      <c r="I880" s="82"/>
      <c r="J880" s="82">
        <v>0.18057139999999999</v>
      </c>
      <c r="K880" s="83">
        <v>-0.23923774</v>
      </c>
      <c r="L880" s="83">
        <v>-0.22710425000000001</v>
      </c>
      <c r="M880" s="83">
        <v>-0.91761300000000001</v>
      </c>
      <c r="N880" s="83">
        <f t="shared" si="31"/>
        <v>-0.46131832999999994</v>
      </c>
      <c r="O880" s="71" t="s">
        <v>2466</v>
      </c>
    </row>
    <row r="881" spans="1:15" s="57" customFormat="1" ht="12.75">
      <c r="A881" s="81" t="s">
        <v>2517</v>
      </c>
      <c r="B881" s="81" t="s">
        <v>2518</v>
      </c>
      <c r="C881" s="82"/>
      <c r="D881" s="82">
        <v>9.7416689999999997E-3</v>
      </c>
      <c r="E881" s="83">
        <v>0.80377620000000005</v>
      </c>
      <c r="F881" s="83">
        <v>1.1191517</v>
      </c>
      <c r="G881" s="83">
        <v>1.0827693</v>
      </c>
      <c r="H881" s="83">
        <f t="shared" si="30"/>
        <v>1.0018990666666667</v>
      </c>
      <c r="I881" s="82"/>
      <c r="J881" s="82">
        <v>0.11870056399999999</v>
      </c>
      <c r="K881" s="83">
        <v>-0.50338804999999998</v>
      </c>
      <c r="L881" s="83">
        <v>-1.4016728000000001</v>
      </c>
      <c r="M881" s="83">
        <v>-0.48658319999999999</v>
      </c>
      <c r="N881" s="83">
        <f t="shared" si="31"/>
        <v>-0.79721468333333334</v>
      </c>
      <c r="O881" s="71" t="s">
        <v>2466</v>
      </c>
    </row>
    <row r="882" spans="1:15" s="57" customFormat="1" ht="12.75">
      <c r="A882" s="81" t="s">
        <v>2519</v>
      </c>
      <c r="B882" s="81" t="s">
        <v>2520</v>
      </c>
      <c r="C882" s="82">
        <v>4.3836559999999997E-2</v>
      </c>
      <c r="D882" s="82">
        <v>2.5453636999999999E-3</v>
      </c>
      <c r="E882" s="83">
        <v>-0.65731039999999996</v>
      </c>
      <c r="F882" s="83">
        <v>-0.55554579999999998</v>
      </c>
      <c r="G882" s="83">
        <v>-0.63779739999999996</v>
      </c>
      <c r="H882" s="83">
        <f t="shared" si="30"/>
        <v>-0.61688453333333337</v>
      </c>
      <c r="I882" s="82">
        <v>0.1263</v>
      </c>
      <c r="J882" s="82">
        <v>3.4507860000000001E-2</v>
      </c>
      <c r="K882" s="83">
        <v>-0.67736434999999995</v>
      </c>
      <c r="L882" s="83">
        <v>-1.1753731000000001</v>
      </c>
      <c r="M882" s="83">
        <v>-0.70028776000000004</v>
      </c>
      <c r="N882" s="83">
        <f t="shared" si="31"/>
        <v>-0.85100840333333327</v>
      </c>
      <c r="O882" s="71" t="s">
        <v>2492</v>
      </c>
    </row>
    <row r="883" spans="1:15" s="57" customFormat="1" ht="12.75">
      <c r="A883" s="81" t="s">
        <v>2521</v>
      </c>
      <c r="B883" s="81" t="s">
        <v>2522</v>
      </c>
      <c r="C883" s="82"/>
      <c r="D883" s="82">
        <v>1.9274510000000002E-2</v>
      </c>
      <c r="E883" s="83">
        <v>-0.44376399999999999</v>
      </c>
      <c r="F883" s="83">
        <v>-0.51448952999999997</v>
      </c>
      <c r="G883" s="83">
        <v>-0.31111765000000002</v>
      </c>
      <c r="H883" s="83">
        <f t="shared" si="30"/>
        <v>-0.42312372666666659</v>
      </c>
      <c r="I883" s="82"/>
      <c r="J883" s="82">
        <v>0.37047210000000003</v>
      </c>
      <c r="K883" s="83">
        <v>-0.23634569999999999</v>
      </c>
      <c r="L883" s="83">
        <v>8.2073660000000007E-2</v>
      </c>
      <c r="M883" s="83">
        <v>-0.18502429000000001</v>
      </c>
      <c r="N883" s="83">
        <f t="shared" si="31"/>
        <v>-0.11309877666666668</v>
      </c>
      <c r="O883" s="71" t="s">
        <v>2466</v>
      </c>
    </row>
    <row r="884" spans="1:15" s="57" customFormat="1" ht="12.75">
      <c r="A884" s="81" t="s">
        <v>2523</v>
      </c>
      <c r="B884" s="81" t="s">
        <v>2524</v>
      </c>
      <c r="C884" s="82">
        <v>0.25570100000000001</v>
      </c>
      <c r="D884" s="82">
        <v>0.19131477</v>
      </c>
      <c r="E884" s="83">
        <v>2.3666717E-2</v>
      </c>
      <c r="F884" s="83">
        <v>0.37850191999999999</v>
      </c>
      <c r="G884" s="83">
        <v>0.19537687000000001</v>
      </c>
      <c r="H884" s="83">
        <f t="shared" si="30"/>
        <v>0.19918183566666667</v>
      </c>
      <c r="I884" s="82">
        <v>0.40860000000000002</v>
      </c>
      <c r="J884" s="82">
        <v>0.32695540000000001</v>
      </c>
      <c r="K884" s="83">
        <v>-0.28950306999999997</v>
      </c>
      <c r="L884" s="83">
        <v>5.2657099999999998E-2</v>
      </c>
      <c r="M884" s="83">
        <v>-0.14616973999999999</v>
      </c>
      <c r="N884" s="83">
        <f t="shared" si="31"/>
        <v>-0.12767190333333331</v>
      </c>
      <c r="O884" s="71" t="s">
        <v>2466</v>
      </c>
    </row>
    <row r="885" spans="1:15" s="57" customFormat="1" ht="12.75">
      <c r="A885" s="84" t="s">
        <v>2983</v>
      </c>
      <c r="B885" s="81"/>
      <c r="C885" s="82"/>
      <c r="D885" s="82"/>
      <c r="E885" s="83"/>
      <c r="F885" s="83"/>
      <c r="G885" s="83"/>
      <c r="H885" s="83"/>
      <c r="I885" s="82"/>
      <c r="J885" s="82"/>
      <c r="K885" s="83"/>
      <c r="L885" s="83"/>
      <c r="M885" s="83"/>
      <c r="N885" s="83"/>
      <c r="O885" s="71"/>
    </row>
    <row r="886" spans="1:15" s="57" customFormat="1" ht="25.5">
      <c r="A886" s="81" t="s">
        <v>2525</v>
      </c>
      <c r="B886" s="81" t="s">
        <v>2526</v>
      </c>
      <c r="C886" s="82">
        <v>0.37501338000000001</v>
      </c>
      <c r="D886" s="82">
        <v>0.30955454999999998</v>
      </c>
      <c r="E886" s="83">
        <v>3.2010067000000003E-2</v>
      </c>
      <c r="F886" s="83">
        <v>-0.42374610000000001</v>
      </c>
      <c r="G886" s="83">
        <v>-0.14537431000000001</v>
      </c>
      <c r="H886" s="83">
        <f t="shared" si="30"/>
        <v>-0.17903678100000001</v>
      </c>
      <c r="I886" s="82">
        <v>0.14480000000000001</v>
      </c>
      <c r="J886" s="82">
        <v>5.5250313000000002E-2</v>
      </c>
      <c r="K886" s="83">
        <v>-0.47116177999999997</v>
      </c>
      <c r="L886" s="83">
        <v>-0.68295956000000002</v>
      </c>
      <c r="M886" s="83">
        <v>-0.27752011999999998</v>
      </c>
      <c r="N886" s="83">
        <f t="shared" si="31"/>
        <v>-0.47721382000000001</v>
      </c>
      <c r="O886" s="71" t="s">
        <v>2527</v>
      </c>
    </row>
    <row r="887" spans="1:15" s="57" customFormat="1" ht="12.75">
      <c r="A887" s="84" t="s">
        <v>2984</v>
      </c>
      <c r="B887" s="81"/>
      <c r="C887" s="82"/>
      <c r="D887" s="82"/>
      <c r="E887" s="83"/>
      <c r="F887" s="83"/>
      <c r="G887" s="83"/>
      <c r="H887" s="83"/>
      <c r="I887" s="82"/>
      <c r="J887" s="82"/>
      <c r="K887" s="83"/>
      <c r="L887" s="83"/>
      <c r="M887" s="83"/>
      <c r="N887" s="83"/>
      <c r="O887" s="71"/>
    </row>
    <row r="888" spans="1:15" s="57" customFormat="1" ht="12.75">
      <c r="A888" s="81" t="s">
        <v>2528</v>
      </c>
      <c r="B888" s="81" t="s">
        <v>2529</v>
      </c>
      <c r="C888" s="82"/>
      <c r="D888" s="82">
        <v>1.9517898999999998E-2</v>
      </c>
      <c r="E888" s="83">
        <v>0.60517454000000004</v>
      </c>
      <c r="F888" s="83">
        <v>0.97176390000000001</v>
      </c>
      <c r="G888" s="83">
        <v>0.95655190000000001</v>
      </c>
      <c r="H888" s="83">
        <f t="shared" si="30"/>
        <v>0.84449678000000006</v>
      </c>
      <c r="I888" s="82"/>
      <c r="J888" s="82">
        <v>6.0137774999999997E-2</v>
      </c>
      <c r="K888" s="83">
        <v>-0.65237564000000003</v>
      </c>
      <c r="L888" s="83">
        <v>-0.83407973999999996</v>
      </c>
      <c r="M888" s="83">
        <v>-0.30940590000000001</v>
      </c>
      <c r="N888" s="83">
        <f t="shared" si="31"/>
        <v>-0.59862042666666671</v>
      </c>
      <c r="O888" s="71" t="s">
        <v>2530</v>
      </c>
    </row>
    <row r="889" spans="1:15" s="57" customFormat="1" ht="12.75">
      <c r="A889" s="81" t="s">
        <v>2531</v>
      </c>
      <c r="B889" s="81" t="s">
        <v>2532</v>
      </c>
      <c r="C889" s="82"/>
      <c r="D889" s="82">
        <v>0.56234795000000004</v>
      </c>
      <c r="E889" s="83">
        <v>-0.66379750000000004</v>
      </c>
      <c r="F889" s="83">
        <v>-0.37433907</v>
      </c>
      <c r="G889" s="83">
        <v>0.38940868000000001</v>
      </c>
      <c r="H889" s="83">
        <f t="shared" si="30"/>
        <v>-0.21624262999999999</v>
      </c>
      <c r="I889" s="82"/>
      <c r="J889" s="82">
        <v>0.69824827</v>
      </c>
      <c r="K889" s="83">
        <v>-0.38454247000000003</v>
      </c>
      <c r="L889" s="83">
        <v>-0.17844990999999999</v>
      </c>
      <c r="M889" s="83">
        <v>0.29350477000000003</v>
      </c>
      <c r="N889" s="83">
        <f t="shared" si="31"/>
        <v>-8.9829203333333343E-2</v>
      </c>
      <c r="O889" s="71" t="s">
        <v>2530</v>
      </c>
    </row>
    <row r="890" spans="1:15" s="57" customFormat="1" ht="12.75">
      <c r="A890" s="81" t="s">
        <v>2533</v>
      </c>
      <c r="B890" s="81" t="s">
        <v>2534</v>
      </c>
      <c r="C890" s="82"/>
      <c r="D890" s="82">
        <v>0.27359834</v>
      </c>
      <c r="E890" s="83">
        <v>2.3942293999999999E-2</v>
      </c>
      <c r="F890" s="83">
        <v>-0.35595526999999999</v>
      </c>
      <c r="G890" s="83">
        <v>-0.97918123000000001</v>
      </c>
      <c r="H890" s="83">
        <f t="shared" si="30"/>
        <v>-0.4370647353333334</v>
      </c>
      <c r="I890" s="82"/>
      <c r="J890" s="82">
        <v>8.7141300000000005E-2</v>
      </c>
      <c r="K890" s="83">
        <v>-2.0358996</v>
      </c>
      <c r="L890" s="83">
        <v>-0.71635574000000002</v>
      </c>
      <c r="M890" s="83">
        <v>-1.0265055000000001</v>
      </c>
      <c r="N890" s="83">
        <f t="shared" si="31"/>
        <v>-1.2595869466666667</v>
      </c>
      <c r="O890" s="71" t="s">
        <v>2530</v>
      </c>
    </row>
    <row r="891" spans="1:15" s="57" customFormat="1" ht="12.75">
      <c r="A891" s="81" t="s">
        <v>2535</v>
      </c>
      <c r="B891" s="81" t="s">
        <v>2536</v>
      </c>
      <c r="C891" s="82"/>
      <c r="D891" s="82">
        <v>0.89708030000000005</v>
      </c>
      <c r="E891" s="83">
        <v>0.62615940000000003</v>
      </c>
      <c r="F891" s="83">
        <v>0.27864470000000002</v>
      </c>
      <c r="G891" s="83">
        <v>-1.1422673000000001</v>
      </c>
      <c r="H891" s="83">
        <f t="shared" si="30"/>
        <v>-7.9154400000000028E-2</v>
      </c>
      <c r="I891" s="82">
        <v>0.1532</v>
      </c>
      <c r="J891" s="82">
        <v>6.5304039999999994E-2</v>
      </c>
      <c r="K891" s="83">
        <v>-1.8354188</v>
      </c>
      <c r="L891" s="83">
        <v>-1.4518374000000001</v>
      </c>
      <c r="M891" s="83">
        <v>-0.64093250000000002</v>
      </c>
      <c r="N891" s="83">
        <f t="shared" si="31"/>
        <v>-1.3093962333333333</v>
      </c>
      <c r="O891" s="71" t="s">
        <v>163</v>
      </c>
    </row>
    <row r="892" spans="1:15" s="57" customFormat="1" ht="12.75">
      <c r="A892" s="81" t="s">
        <v>2537</v>
      </c>
      <c r="B892" s="81" t="s">
        <v>2538</v>
      </c>
      <c r="C892" s="82"/>
      <c r="D892" s="82"/>
      <c r="E892" s="83"/>
      <c r="F892" s="83"/>
      <c r="G892" s="83"/>
      <c r="H892" s="83"/>
      <c r="I892" s="82"/>
      <c r="J892" s="82"/>
      <c r="K892" s="83"/>
      <c r="L892" s="83"/>
      <c r="M892" s="83"/>
      <c r="N892" s="83"/>
      <c r="O892" s="71"/>
    </row>
    <row r="893" spans="1:15" s="57" customFormat="1" ht="12.75">
      <c r="A893" s="81" t="s">
        <v>2539</v>
      </c>
      <c r="B893" s="81" t="s">
        <v>2540</v>
      </c>
      <c r="C893" s="82"/>
      <c r="D893" s="82">
        <v>0.60009765999999998</v>
      </c>
      <c r="E893" s="83">
        <v>-0.63198849999999995</v>
      </c>
      <c r="F893" s="83">
        <v>-0.35438313999999999</v>
      </c>
      <c r="G893" s="83">
        <v>0.40979320000000002</v>
      </c>
      <c r="H893" s="83">
        <f t="shared" si="30"/>
        <v>-0.19219281333333335</v>
      </c>
      <c r="I893" s="82"/>
      <c r="J893" s="82">
        <v>0.14362748</v>
      </c>
      <c r="K893" s="83">
        <v>1.4700669</v>
      </c>
      <c r="L893" s="83">
        <v>0.70752910000000002</v>
      </c>
      <c r="M893" s="83">
        <v>0.27695189999999997</v>
      </c>
      <c r="N893" s="83">
        <f t="shared" si="31"/>
        <v>0.81818263333333319</v>
      </c>
      <c r="O893" s="71" t="s">
        <v>2541</v>
      </c>
    </row>
    <row r="894" spans="1:15" s="57" customFormat="1" ht="12.75">
      <c r="A894" s="81" t="s">
        <v>2542</v>
      </c>
      <c r="B894" s="81" t="s">
        <v>2543</v>
      </c>
      <c r="C894" s="82">
        <v>0.16321622999999999</v>
      </c>
      <c r="D894" s="82">
        <v>0.10307581</v>
      </c>
      <c r="E894" s="83">
        <v>-0.54628085999999998</v>
      </c>
      <c r="F894" s="83">
        <v>-0.58313749999999998</v>
      </c>
      <c r="G894" s="83">
        <v>-1.4704838</v>
      </c>
      <c r="H894" s="83">
        <f t="shared" si="30"/>
        <v>-0.86663405333333332</v>
      </c>
      <c r="I894" s="82">
        <v>0.13639999999999999</v>
      </c>
      <c r="J894" s="82">
        <v>4.5301004999999998E-2</v>
      </c>
      <c r="K894" s="83">
        <v>-3.1564114000000001</v>
      </c>
      <c r="L894" s="83">
        <v>-2.3057240999999999</v>
      </c>
      <c r="M894" s="83">
        <v>-1.4081558999999999</v>
      </c>
      <c r="N894" s="83">
        <f t="shared" si="31"/>
        <v>-2.2900971333333335</v>
      </c>
      <c r="O894" s="71" t="s">
        <v>2530</v>
      </c>
    </row>
    <row r="895" spans="1:15" s="57" customFormat="1" ht="12.75">
      <c r="A895" s="81" t="s">
        <v>2544</v>
      </c>
      <c r="B895" s="81" t="s">
        <v>2545</v>
      </c>
      <c r="C895" s="82">
        <v>8.2515279999999996E-2</v>
      </c>
      <c r="D895" s="82">
        <v>3.1398516000000001E-2</v>
      </c>
      <c r="E895" s="83">
        <v>0.12854001000000001</v>
      </c>
      <c r="F895" s="83">
        <v>0.13833429999999999</v>
      </c>
      <c r="G895" s="83">
        <v>7.2439149999999994E-2</v>
      </c>
      <c r="H895" s="83">
        <f t="shared" si="30"/>
        <v>0.11310448666666667</v>
      </c>
      <c r="I895" s="82">
        <v>0.75070000000000003</v>
      </c>
      <c r="J895" s="82">
        <v>0.69901579999999996</v>
      </c>
      <c r="K895" s="83">
        <v>8.2394499999999996E-2</v>
      </c>
      <c r="L895" s="83">
        <v>-0.38121125</v>
      </c>
      <c r="M895" s="83">
        <v>9.0135519999999997E-2</v>
      </c>
      <c r="N895" s="83">
        <f t="shared" si="31"/>
        <v>-6.9560410000000003E-2</v>
      </c>
      <c r="O895" s="71" t="s">
        <v>2530</v>
      </c>
    </row>
    <row r="896" spans="1:15" s="57" customFormat="1" ht="12.75">
      <c r="A896" s="81" t="s">
        <v>2546</v>
      </c>
      <c r="B896" s="81" t="s">
        <v>2547</v>
      </c>
      <c r="C896" s="82">
        <v>0.107313335</v>
      </c>
      <c r="D896" s="82">
        <v>5.2389360000000003E-2</v>
      </c>
      <c r="E896" s="83">
        <v>-0.30924800000000002</v>
      </c>
      <c r="F896" s="83">
        <v>-0.24430086000000001</v>
      </c>
      <c r="G896" s="83">
        <v>-0.12510587000000001</v>
      </c>
      <c r="H896" s="83">
        <f t="shared" si="30"/>
        <v>-0.22621824333333337</v>
      </c>
      <c r="I896" s="82">
        <v>0.1517</v>
      </c>
      <c r="J896" s="82">
        <v>6.3853666000000003E-2</v>
      </c>
      <c r="K896" s="83">
        <v>-0.19769861</v>
      </c>
      <c r="L896" s="83">
        <v>-0.51100445000000005</v>
      </c>
      <c r="M896" s="83">
        <v>-0.32074069999999999</v>
      </c>
      <c r="N896" s="83">
        <f t="shared" si="31"/>
        <v>-0.34314792</v>
      </c>
      <c r="O896" s="71" t="s">
        <v>2530</v>
      </c>
    </row>
    <row r="897" spans="1:15" s="57" customFormat="1" ht="12.75">
      <c r="A897" s="81" t="s">
        <v>2548</v>
      </c>
      <c r="B897" s="81" t="s">
        <v>2549</v>
      </c>
      <c r="C897" s="82">
        <v>0.15805975</v>
      </c>
      <c r="D897" s="82">
        <v>9.8443610000000001E-2</v>
      </c>
      <c r="E897" s="83">
        <v>-0.24872011999999999</v>
      </c>
      <c r="F897" s="83">
        <v>-0.83562654000000003</v>
      </c>
      <c r="G897" s="83">
        <v>-0.44218059999999998</v>
      </c>
      <c r="H897" s="83">
        <f t="shared" si="30"/>
        <v>-0.50884242000000002</v>
      </c>
      <c r="I897" s="82">
        <v>0.154</v>
      </c>
      <c r="J897" s="82">
        <v>6.6210550000000007E-2</v>
      </c>
      <c r="K897" s="83">
        <v>-1.3566703</v>
      </c>
      <c r="L897" s="83">
        <v>-1.7194860999999999</v>
      </c>
      <c r="M897" s="83">
        <v>-0.59443380000000001</v>
      </c>
      <c r="N897" s="83">
        <f t="shared" si="31"/>
        <v>-1.2235300666666666</v>
      </c>
      <c r="O897" s="71" t="s">
        <v>2530</v>
      </c>
    </row>
    <row r="898" spans="1:15" s="57" customFormat="1" ht="12.75">
      <c r="A898" s="81" t="s">
        <v>2550</v>
      </c>
      <c r="B898" s="81" t="s">
        <v>2551</v>
      </c>
      <c r="C898" s="82"/>
      <c r="D898" s="82">
        <v>0.47463632</v>
      </c>
      <c r="E898" s="83">
        <v>-0.69294999999999995</v>
      </c>
      <c r="F898" s="83">
        <v>-0.40419890000000003</v>
      </c>
      <c r="G898" s="83">
        <v>0.31342697000000003</v>
      </c>
      <c r="H898" s="83">
        <f t="shared" si="30"/>
        <v>-0.26124064333333336</v>
      </c>
      <c r="I898" s="82"/>
      <c r="J898" s="82">
        <v>0.56904339999999998</v>
      </c>
      <c r="K898" s="83">
        <v>-0.38021972999999998</v>
      </c>
      <c r="L898" s="83">
        <v>-0.15624693000000001</v>
      </c>
      <c r="M898" s="83">
        <v>0.19640311999999999</v>
      </c>
      <c r="N898" s="83">
        <f t="shared" si="31"/>
        <v>-0.11335451333333334</v>
      </c>
      <c r="O898" s="71" t="s">
        <v>2530</v>
      </c>
    </row>
    <row r="899" spans="1:15" s="57" customFormat="1" ht="12.75">
      <c r="A899" s="81" t="s">
        <v>2552</v>
      </c>
      <c r="B899" s="81" t="s">
        <v>2553</v>
      </c>
      <c r="C899" s="82">
        <v>0.99286187000000004</v>
      </c>
      <c r="D899" s="82">
        <v>0.99129160000000005</v>
      </c>
      <c r="E899" s="83">
        <v>-4.2844715999999998E-2</v>
      </c>
      <c r="F899" s="83">
        <v>7.2470720000000002E-2</v>
      </c>
      <c r="G899" s="83">
        <v>-3.0979095000000002E-2</v>
      </c>
      <c r="H899" s="83">
        <f t="shared" si="30"/>
        <v>-4.510303333333324E-4</v>
      </c>
      <c r="I899" s="82">
        <v>0.28449999999999998</v>
      </c>
      <c r="J899" s="82">
        <v>0.19970178999999999</v>
      </c>
      <c r="K899" s="83">
        <v>-0.110132165</v>
      </c>
      <c r="L899" s="83">
        <v>-0.68395430000000002</v>
      </c>
      <c r="M899" s="83">
        <v>-0.20890528</v>
      </c>
      <c r="N899" s="83">
        <f t="shared" si="31"/>
        <v>-0.33433058166666668</v>
      </c>
      <c r="O899" s="71" t="s">
        <v>2530</v>
      </c>
    </row>
    <row r="900" spans="1:15" s="57" customFormat="1" ht="12.75">
      <c r="A900" s="81" t="s">
        <v>2554</v>
      </c>
      <c r="B900" s="81" t="s">
        <v>2555</v>
      </c>
      <c r="C900" s="82">
        <v>5.2874236999999998E-2</v>
      </c>
      <c r="D900" s="82">
        <v>7.9932249999999996E-3</v>
      </c>
      <c r="E900" s="83">
        <v>1.3646788999999999</v>
      </c>
      <c r="F900" s="83">
        <v>1.3781401</v>
      </c>
      <c r="G900" s="83">
        <v>1.0320768</v>
      </c>
      <c r="H900" s="83">
        <f t="shared" si="30"/>
        <v>1.2582986</v>
      </c>
      <c r="I900" s="82"/>
      <c r="J900" s="82">
        <v>0.74798659999999995</v>
      </c>
      <c r="K900" s="83">
        <v>-0.33272308</v>
      </c>
      <c r="L900" s="83">
        <v>-0.14368845999999999</v>
      </c>
      <c r="M900" s="83">
        <v>0.27723604000000002</v>
      </c>
      <c r="N900" s="83">
        <f t="shared" si="31"/>
        <v>-6.6391833333333317E-2</v>
      </c>
      <c r="O900" s="71" t="s">
        <v>2530</v>
      </c>
    </row>
    <row r="901" spans="1:15" s="57" customFormat="1" ht="12.75">
      <c r="A901" s="81" t="s">
        <v>2556</v>
      </c>
      <c r="B901" s="81" t="s">
        <v>2557</v>
      </c>
      <c r="C901" s="82"/>
      <c r="D901" s="82">
        <v>0.56392529999999996</v>
      </c>
      <c r="E901" s="83">
        <v>-0.66470695000000002</v>
      </c>
      <c r="F901" s="83">
        <v>-0.42953829999999998</v>
      </c>
      <c r="G901" s="83">
        <v>0.41817211999999998</v>
      </c>
      <c r="H901" s="83">
        <f t="shared" si="30"/>
        <v>-0.22535771000000002</v>
      </c>
      <c r="I901" s="82"/>
      <c r="J901" s="82">
        <v>0.61378425000000003</v>
      </c>
      <c r="K901" s="83">
        <v>-0.56962913000000004</v>
      </c>
      <c r="L901" s="83">
        <v>-0.14067887000000001</v>
      </c>
      <c r="M901" s="83">
        <v>0.27643027999999997</v>
      </c>
      <c r="N901" s="83">
        <f t="shared" si="31"/>
        <v>-0.14462590666666669</v>
      </c>
      <c r="O901" s="71" t="s">
        <v>2530</v>
      </c>
    </row>
    <row r="902" spans="1:15" s="57" customFormat="1" ht="12.75">
      <c r="A902" s="84" t="s">
        <v>2985</v>
      </c>
      <c r="B902" s="81"/>
      <c r="C902" s="82"/>
      <c r="D902" s="82"/>
      <c r="E902" s="83"/>
      <c r="F902" s="83"/>
      <c r="G902" s="83"/>
      <c r="H902" s="83"/>
      <c r="I902" s="82"/>
      <c r="J902" s="82"/>
      <c r="K902" s="83"/>
      <c r="L902" s="83"/>
      <c r="M902" s="83"/>
      <c r="N902" s="83"/>
      <c r="O902" s="71"/>
    </row>
    <row r="903" spans="1:15" s="57" customFormat="1" ht="25.5">
      <c r="A903" s="81" t="s">
        <v>2558</v>
      </c>
      <c r="B903" s="81" t="s">
        <v>2559</v>
      </c>
      <c r="C903" s="82">
        <v>7.1449990000000005E-2</v>
      </c>
      <c r="D903" s="82">
        <v>2.2206044000000001E-2</v>
      </c>
      <c r="E903" s="83">
        <v>-0.46167560000000002</v>
      </c>
      <c r="F903" s="83">
        <v>-0.56178479999999997</v>
      </c>
      <c r="G903" s="83">
        <v>-0.32642943000000002</v>
      </c>
      <c r="H903" s="83">
        <f t="shared" si="30"/>
        <v>-0.44996327666666663</v>
      </c>
      <c r="I903" s="82">
        <v>0.90590000000000004</v>
      </c>
      <c r="J903" s="82">
        <v>0.88344747000000001</v>
      </c>
      <c r="K903" s="83">
        <v>-0.12831590000000001</v>
      </c>
      <c r="L903" s="83">
        <v>0.19432163</v>
      </c>
      <c r="M903" s="83">
        <v>-0.11877736</v>
      </c>
      <c r="N903" s="83">
        <f t="shared" si="31"/>
        <v>-1.7590543333333337E-2</v>
      </c>
      <c r="O903" s="71" t="s">
        <v>2560</v>
      </c>
    </row>
    <row r="904" spans="1:15" s="57" customFormat="1" ht="12.75">
      <c r="A904" s="81" t="s">
        <v>2561</v>
      </c>
      <c r="B904" s="81" t="s">
        <v>2562</v>
      </c>
      <c r="C904" s="82">
        <v>5.0085264999999997E-2</v>
      </c>
      <c r="D904" s="82">
        <v>6.2737473999999998E-3</v>
      </c>
      <c r="E904" s="83">
        <v>-0.66075519999999999</v>
      </c>
      <c r="F904" s="83">
        <v>-0.80626949999999997</v>
      </c>
      <c r="G904" s="83">
        <v>-0.62474439999999998</v>
      </c>
      <c r="H904" s="83">
        <f t="shared" si="30"/>
        <v>-0.69725636666666668</v>
      </c>
      <c r="I904" s="82">
        <v>0.12939999999999999</v>
      </c>
      <c r="J904" s="82">
        <v>3.8047020000000001E-2</v>
      </c>
      <c r="K904" s="83">
        <v>-1.1235379999999999</v>
      </c>
      <c r="L904" s="83">
        <v>-1.354643</v>
      </c>
      <c r="M904" s="83">
        <v>-0.64470289999999997</v>
      </c>
      <c r="N904" s="83">
        <f t="shared" si="31"/>
        <v>-1.0409613</v>
      </c>
      <c r="O904" s="71" t="s">
        <v>2563</v>
      </c>
    </row>
    <row r="905" spans="1:15" s="57" customFormat="1" ht="12.75">
      <c r="A905" s="81" t="s">
        <v>2564</v>
      </c>
      <c r="B905" s="81" t="s">
        <v>2565</v>
      </c>
      <c r="C905" s="82">
        <v>9.2718880000000004E-2</v>
      </c>
      <c r="D905" s="82">
        <v>3.9531480000000001E-2</v>
      </c>
      <c r="E905" s="83">
        <v>0.15066816</v>
      </c>
      <c r="F905" s="83">
        <v>0.19619267000000001</v>
      </c>
      <c r="G905" s="83">
        <v>0.30001064999999999</v>
      </c>
      <c r="H905" s="83">
        <f t="shared" si="30"/>
        <v>0.21562382666666666</v>
      </c>
      <c r="I905" s="82">
        <v>0.1817</v>
      </c>
      <c r="J905" s="82">
        <v>9.5852173999999998E-2</v>
      </c>
      <c r="K905" s="83">
        <v>0.44926932000000003</v>
      </c>
      <c r="L905" s="83">
        <v>0.91394143999999999</v>
      </c>
      <c r="M905" s="83">
        <v>0.29890355000000002</v>
      </c>
      <c r="N905" s="83">
        <f t="shared" si="31"/>
        <v>0.55403810333333336</v>
      </c>
      <c r="O905" s="71" t="s">
        <v>2563</v>
      </c>
    </row>
    <row r="906" spans="1:15" s="57" customFormat="1" ht="12.75">
      <c r="A906" s="81" t="s">
        <v>2566</v>
      </c>
      <c r="B906" s="81" t="s">
        <v>2567</v>
      </c>
      <c r="C906" s="82">
        <v>9.6813960000000004E-2</v>
      </c>
      <c r="D906" s="82">
        <v>4.2966473999999998E-2</v>
      </c>
      <c r="E906" s="83">
        <v>-0.27257162000000001</v>
      </c>
      <c r="F906" s="83">
        <v>-0.59830850000000002</v>
      </c>
      <c r="G906" s="83">
        <v>-0.54971312999999999</v>
      </c>
      <c r="H906" s="83">
        <f t="shared" si="30"/>
        <v>-0.47353108333333332</v>
      </c>
      <c r="I906" s="82">
        <v>0.11799999999999999</v>
      </c>
      <c r="J906" s="82">
        <v>2.5123032E-2</v>
      </c>
      <c r="K906" s="83">
        <v>-0.50997689999999996</v>
      </c>
      <c r="L906" s="83">
        <v>-0.36832621999999998</v>
      </c>
      <c r="M906" s="83">
        <v>-0.29469869999999998</v>
      </c>
      <c r="N906" s="83">
        <f t="shared" si="31"/>
        <v>-0.39100060666666669</v>
      </c>
      <c r="O906" s="71" t="s">
        <v>629</v>
      </c>
    </row>
    <row r="907" spans="1:15" s="57" customFormat="1" ht="12.75">
      <c r="A907" s="85" t="s">
        <v>2568</v>
      </c>
      <c r="B907" s="85" t="s">
        <v>2569</v>
      </c>
      <c r="C907" s="86">
        <v>0.16974987</v>
      </c>
      <c r="D907" s="86">
        <v>0.10917809000000001</v>
      </c>
      <c r="E907" s="87">
        <v>-0.16220857</v>
      </c>
      <c r="F907" s="87">
        <v>-0.6446305</v>
      </c>
      <c r="G907" s="87">
        <v>-0.35832205</v>
      </c>
      <c r="H907" s="87">
        <f t="shared" ref="H907" si="32">AVERAGE(E907:G907)</f>
        <v>-0.38838704000000002</v>
      </c>
      <c r="I907" s="86">
        <v>0.17560000000000001</v>
      </c>
      <c r="J907" s="86">
        <v>8.9855599999999994E-2</v>
      </c>
      <c r="K907" s="87">
        <v>-0.37704179999999998</v>
      </c>
      <c r="L907" s="87">
        <v>-0.58352380000000004</v>
      </c>
      <c r="M907" s="87">
        <v>-0.16514872</v>
      </c>
      <c r="N907" s="87">
        <f t="shared" ref="N907" si="33">AVERAGE(K907:M907)</f>
        <v>-0.37523810666666663</v>
      </c>
      <c r="O907" s="77" t="s">
        <v>2570</v>
      </c>
    </row>
  </sheetData>
  <mergeCells count="2">
    <mergeCell ref="C2:H2"/>
    <mergeCell ref="I2:N2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60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O10"/>
  <sheetViews>
    <sheetView tabSelected="1" zoomScale="60" zoomScaleNormal="60" workbookViewId="0">
      <selection activeCell="G19" sqref="G19"/>
    </sheetView>
  </sheetViews>
  <sheetFormatPr defaultColWidth="9" defaultRowHeight="14.25"/>
  <cols>
    <col min="1" max="1" width="16.75" style="1" customWidth="1"/>
    <col min="2" max="2" width="12.75" style="1" customWidth="1"/>
    <col min="3" max="7" width="8.75" style="1" customWidth="1"/>
    <col min="8" max="8" width="12.75" style="1" customWidth="1"/>
    <col min="9" max="13" width="8.75" style="1" customWidth="1"/>
    <col min="14" max="14" width="12.75" style="1" customWidth="1"/>
    <col min="15" max="15" width="45.75" style="1" customWidth="1"/>
    <col min="16" max="16384" width="9" style="1"/>
  </cols>
  <sheetData>
    <row r="1" spans="1:15" ht="18.75">
      <c r="A1" s="59" t="s">
        <v>2924</v>
      </c>
    </row>
    <row r="2" spans="1:15" ht="18.75">
      <c r="C2" s="103" t="s">
        <v>2991</v>
      </c>
      <c r="D2" s="103"/>
      <c r="E2" s="103"/>
      <c r="F2" s="103"/>
      <c r="G2" s="103"/>
      <c r="H2" s="103"/>
      <c r="I2" s="103" t="s">
        <v>2992</v>
      </c>
      <c r="J2" s="103"/>
      <c r="K2" s="103"/>
      <c r="L2" s="103"/>
      <c r="M2" s="103"/>
      <c r="N2" s="103"/>
      <c r="O2" s="44"/>
    </row>
    <row r="3" spans="1:15" ht="15.75">
      <c r="A3" s="45"/>
      <c r="B3" s="45"/>
      <c r="C3" s="46"/>
      <c r="D3" s="47"/>
      <c r="E3" s="18" t="s">
        <v>0</v>
      </c>
      <c r="F3" s="48"/>
      <c r="G3" s="48"/>
      <c r="H3" s="18"/>
      <c r="I3" s="46"/>
      <c r="J3" s="47"/>
      <c r="K3" s="18" t="s">
        <v>0</v>
      </c>
      <c r="L3" s="48"/>
      <c r="M3" s="48"/>
      <c r="N3" s="18"/>
      <c r="O3" s="49"/>
    </row>
    <row r="4" spans="1:15" ht="31.5">
      <c r="A4" s="50" t="s">
        <v>1</v>
      </c>
      <c r="B4" s="51" t="s">
        <v>2</v>
      </c>
      <c r="C4" s="51" t="s">
        <v>2989</v>
      </c>
      <c r="D4" s="52" t="s">
        <v>2990</v>
      </c>
      <c r="E4" s="53">
        <v>1</v>
      </c>
      <c r="F4" s="53">
        <v>2</v>
      </c>
      <c r="G4" s="53">
        <v>3</v>
      </c>
      <c r="H4" s="54" t="s">
        <v>3</v>
      </c>
      <c r="I4" s="51" t="s">
        <v>2989</v>
      </c>
      <c r="J4" s="52" t="s">
        <v>2990</v>
      </c>
      <c r="K4" s="53">
        <v>1</v>
      </c>
      <c r="L4" s="53">
        <v>2</v>
      </c>
      <c r="M4" s="53">
        <v>3</v>
      </c>
      <c r="N4" s="54" t="s">
        <v>3</v>
      </c>
      <c r="O4" s="55" t="s">
        <v>4</v>
      </c>
    </row>
    <row r="5" spans="1:15" s="5" customFormat="1" ht="12.75">
      <c r="A5" s="3" t="s">
        <v>3000</v>
      </c>
      <c r="B5" s="4"/>
      <c r="C5" s="13"/>
      <c r="D5" s="13"/>
      <c r="E5" s="8"/>
      <c r="F5" s="8"/>
      <c r="G5" s="8"/>
      <c r="H5" s="8"/>
      <c r="I5" s="13"/>
      <c r="J5" s="13"/>
      <c r="K5" s="8"/>
      <c r="L5" s="8"/>
      <c r="M5" s="8"/>
      <c r="N5" s="8"/>
      <c r="O5" s="4"/>
    </row>
    <row r="6" spans="1:15" s="5" customFormat="1" ht="12.75">
      <c r="A6" s="5" t="s">
        <v>2903</v>
      </c>
      <c r="B6" s="5" t="s">
        <v>2904</v>
      </c>
      <c r="C6" s="14">
        <v>9.4989783999999994E-2</v>
      </c>
      <c r="D6" s="14">
        <v>4.1437670000000003E-2</v>
      </c>
      <c r="E6" s="9">
        <v>-0.29960399999999998</v>
      </c>
      <c r="F6" s="9">
        <v>-0.18705274</v>
      </c>
      <c r="G6" s="9">
        <v>-0.15128364999999999</v>
      </c>
      <c r="H6" s="9">
        <f t="shared" ref="H6:H10" si="0">AVERAGE(E6:G6)</f>
        <v>-0.21264679666666667</v>
      </c>
      <c r="I6" s="14">
        <v>0.11749999999999999</v>
      </c>
      <c r="J6" s="14">
        <v>2.4187090000000001E-2</v>
      </c>
      <c r="K6" s="9">
        <v>-1.0600271000000001</v>
      </c>
      <c r="L6" s="9">
        <v>-1.0128088</v>
      </c>
      <c r="M6" s="9">
        <v>-0.61293430000000004</v>
      </c>
      <c r="N6" s="9">
        <f t="shared" ref="N6:N10" si="1">AVERAGE(K6:M6)</f>
        <v>-0.89525673333333344</v>
      </c>
      <c r="O6" s="5" t="s">
        <v>2905</v>
      </c>
    </row>
    <row r="7" spans="1:15" s="5" customFormat="1" ht="12.75">
      <c r="A7" s="10" t="s">
        <v>3001</v>
      </c>
      <c r="C7" s="14"/>
      <c r="D7" s="14"/>
      <c r="E7" s="9"/>
      <c r="F7" s="9"/>
      <c r="G7" s="9"/>
      <c r="H7" s="9"/>
      <c r="I7" s="14"/>
      <c r="J7" s="14"/>
      <c r="K7" s="9"/>
      <c r="L7" s="9"/>
      <c r="M7" s="9"/>
      <c r="N7" s="9"/>
    </row>
    <row r="8" spans="1:15" s="5" customFormat="1" ht="12.75">
      <c r="A8" s="5" t="s">
        <v>2906</v>
      </c>
      <c r="B8" s="5" t="s">
        <v>2907</v>
      </c>
      <c r="C8" s="14">
        <v>0.24671835</v>
      </c>
      <c r="D8" s="14">
        <v>0.18256448</v>
      </c>
      <c r="E8" s="9">
        <v>-0.16169368000000001</v>
      </c>
      <c r="F8" s="9">
        <v>-9.7882350000000007E-2</v>
      </c>
      <c r="G8" s="9">
        <v>-8.2931459999999995E-3</v>
      </c>
      <c r="H8" s="9">
        <f t="shared" si="0"/>
        <v>-8.9289725333333334E-2</v>
      </c>
      <c r="I8" s="14">
        <v>0.1103</v>
      </c>
      <c r="J8" s="14">
        <v>1.8377129999999998E-2</v>
      </c>
      <c r="K8" s="9">
        <v>-0.21930696</v>
      </c>
      <c r="L8" s="9">
        <v>-0.28771222000000002</v>
      </c>
      <c r="M8" s="9">
        <v>-0.17996590000000001</v>
      </c>
      <c r="N8" s="9">
        <f t="shared" si="1"/>
        <v>-0.22899502666666668</v>
      </c>
      <c r="O8" s="5" t="s">
        <v>2908</v>
      </c>
    </row>
    <row r="9" spans="1:15" s="5" customFormat="1" ht="12.75">
      <c r="A9" s="5" t="s">
        <v>2909</v>
      </c>
      <c r="B9" s="5" t="s">
        <v>2910</v>
      </c>
      <c r="C9" s="14">
        <v>7.3349910000000004E-2</v>
      </c>
      <c r="D9" s="14">
        <v>2.3717103999999999E-2</v>
      </c>
      <c r="E9" s="9">
        <v>-0.13611413999999999</v>
      </c>
      <c r="F9" s="9">
        <v>-0.15015416000000001</v>
      </c>
      <c r="G9" s="9">
        <v>-8.6034769999999997E-2</v>
      </c>
      <c r="H9" s="9">
        <f t="shared" si="0"/>
        <v>-0.12410102333333334</v>
      </c>
      <c r="I9" s="14">
        <v>0.16200000000000001</v>
      </c>
      <c r="J9" s="14">
        <v>7.4885494999999996E-2</v>
      </c>
      <c r="K9" s="9">
        <v>0.46646884</v>
      </c>
      <c r="L9" s="9">
        <v>0.68389219999999995</v>
      </c>
      <c r="M9" s="9">
        <v>0.22367387</v>
      </c>
      <c r="N9" s="9">
        <f t="shared" si="1"/>
        <v>0.45801163666666667</v>
      </c>
      <c r="O9" s="5" t="s">
        <v>2911</v>
      </c>
    </row>
    <row r="10" spans="1:15" s="5" customFormat="1" ht="12.75">
      <c r="A10" s="6" t="s">
        <v>2912</v>
      </c>
      <c r="B10" s="6" t="s">
        <v>2913</v>
      </c>
      <c r="C10" s="15">
        <v>4.7973577000000003E-2</v>
      </c>
      <c r="D10" s="15">
        <v>5.3270100000000001E-3</v>
      </c>
      <c r="E10" s="11">
        <v>0.27805750000000001</v>
      </c>
      <c r="F10" s="11">
        <v>0.24372137999999999</v>
      </c>
      <c r="G10" s="11">
        <v>0.31447122</v>
      </c>
      <c r="H10" s="11">
        <f t="shared" si="0"/>
        <v>0.27875003333333331</v>
      </c>
      <c r="I10" s="15">
        <v>0.15279999999999999</v>
      </c>
      <c r="J10" s="15">
        <v>6.4949919999999994E-2</v>
      </c>
      <c r="K10" s="11">
        <v>0.3239107</v>
      </c>
      <c r="L10" s="11">
        <v>0.39632988000000002</v>
      </c>
      <c r="M10" s="11">
        <v>0.13858226000000001</v>
      </c>
      <c r="N10" s="11">
        <f t="shared" si="1"/>
        <v>0.28627427999999999</v>
      </c>
      <c r="O10" s="6" t="s">
        <v>2914</v>
      </c>
    </row>
  </sheetData>
  <mergeCells count="2">
    <mergeCell ref="C2:H2"/>
    <mergeCell ref="I2:N2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6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Table-S9</vt:lpstr>
      <vt:lpstr>FJ_ATP_transporter</vt:lpstr>
      <vt:lpstr>FJ_ion_transporter</vt:lpstr>
      <vt:lpstr>FJ_secondary</vt:lpstr>
      <vt:lpstr>FJ_unclass</vt:lpstr>
      <vt:lpstr>FJ_ATP_transporter!FJ_ATP_transporter_tigr</vt:lpstr>
      <vt:lpstr>FJ_ion_transporter!FJ_ion_transporter_tigr</vt:lpstr>
      <vt:lpstr>FJ_secondary!FJ_secondary1_500_tigr</vt:lpstr>
      <vt:lpstr>FJ_unclass!FJ_unclass_tigr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WEN-JIH</dc:creator>
  <cp:lastModifiedBy>SING15</cp:lastModifiedBy>
  <cp:lastPrinted>2012-01-22T09:09:37Z</cp:lastPrinted>
  <dcterms:created xsi:type="dcterms:W3CDTF">2011-06-03T08:34:25Z</dcterms:created>
  <dcterms:modified xsi:type="dcterms:W3CDTF">2013-07-30T17:25:32Z</dcterms:modified>
</cp:coreProperties>
</file>