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570" windowHeight="9390"/>
  </bookViews>
  <sheets>
    <sheet name="Table-S10" sheetId="4" r:id="rId1"/>
    <sheet name="FJ_AP2_EREBP" sheetId="5" r:id="rId2"/>
    <sheet name="FJ_AS2" sheetId="7" r:id="rId3"/>
    <sheet name="FJ_AUX_IAA" sheetId="9" r:id="rId4"/>
    <sheet name="FJ_bHLH" sheetId="10" r:id="rId5"/>
    <sheet name="FJ_bZIP" sheetId="31" r:id="rId6"/>
    <sheet name="FJ_C2C2_CO_like" sheetId="11" r:id="rId7"/>
    <sheet name="FJ_C2H2" sheetId="12" r:id="rId8"/>
    <sheet name="FJ_C3H" sheetId="13" r:id="rId9"/>
    <sheet name="FJ_CCAAT_HAP2" sheetId="15" r:id="rId10"/>
    <sheet name="FJ_CCAAT_HAP3" sheetId="14" r:id="rId11"/>
    <sheet name="FJ_CCAAT_HAP5" sheetId="16" r:id="rId12"/>
    <sheet name="FJ_EIL" sheetId="17" r:id="rId13"/>
    <sheet name="GARP_G2_like" sheetId="18" r:id="rId14"/>
    <sheet name="FJ_GRAS" sheetId="19" r:id="rId15"/>
    <sheet name="FJ_HB" sheetId="20" r:id="rId16"/>
    <sheet name="FJ_HMG" sheetId="21" r:id="rId17"/>
    <sheet name="FJ_HSF" sheetId="22" r:id="rId18"/>
    <sheet name="FJ_JMJ" sheetId="23" r:id="rId19"/>
    <sheet name="FJ_MYB_related" sheetId="24" r:id="rId20"/>
    <sheet name="FJ_MYB" sheetId="25" r:id="rId21"/>
    <sheet name="FJ_NAC" sheetId="26" r:id="rId22"/>
    <sheet name="FJ_Nin_like" sheetId="35" r:id="rId23"/>
    <sheet name="FJ_PHD" sheetId="32" r:id="rId24"/>
    <sheet name="FJ_PLATZ" sheetId="33" r:id="rId25"/>
    <sheet name="FJ_Trihelix" sheetId="34" r:id="rId26"/>
    <sheet name="FJ_WRKY" sheetId="27" r:id="rId27"/>
    <sheet name="FJ_ZIM" sheetId="28" r:id="rId28"/>
  </sheets>
  <definedNames>
    <definedName name="FA_AUX_IAA_tigr" localSheetId="3">FJ_AUX_IAA!$A$3:$I$33</definedName>
    <definedName name="FA_bZIP_tigr" localSheetId="5">FJ_bZIP!$A$3:$I$93</definedName>
    <definedName name="FJ_AP2_EREBP_tigr" localSheetId="1">FJ_AP2_EREBP!$A$3:$I$168</definedName>
    <definedName name="FJ_AS2_tigr" localSheetId="2">FJ_AS2!$A$3:$I$40</definedName>
    <definedName name="FJ_bHLH_tigr" localSheetId="4">FJ_bHLH!$A$3:$I$19</definedName>
    <definedName name="FJ_C2C2_CO_like_tigr" localSheetId="6">FJ_C2C2_CO_like!$A$3:$I$43</definedName>
    <definedName name="FJ_C2H2_tigr" localSheetId="7">FJ_C2H2!$A$3:$I$20</definedName>
    <definedName name="FJ_C3H_tigr" localSheetId="8">FJ_C3H!$A$3:$I$61</definedName>
    <definedName name="FJ_CCAAT_HAP2_tigr" localSheetId="9">FJ_CCAAT_HAP2!$A$3:$I$15</definedName>
    <definedName name="FJ_CCAAT_HAP3_tigr" localSheetId="10">FJ_CCAAT_HAP3!$A$3:$I$16</definedName>
    <definedName name="FJ_CCAAT_HAP5_tigr" localSheetId="11">FJ_CCAAT_HAP5!$A$3:$I$20</definedName>
    <definedName name="FJ_EIL_tigr" localSheetId="12">FJ_EIL!$A$3:$I$13</definedName>
    <definedName name="FJ_GRAS_tigr" localSheetId="14">FJ_GRAS!$A$3:$I$59</definedName>
    <definedName name="FJ_HB_tigr" localSheetId="15">FJ_HB!$A$3:$I$86</definedName>
    <definedName name="FJ_HMG_tigr" localSheetId="16">FJ_HMG!$A$3:$I$13</definedName>
    <definedName name="FJ_HSF_tigr" localSheetId="17">FJ_HSF!$A$3:$I$31</definedName>
    <definedName name="FJ_JMJ_tigr" localSheetId="18">FJ_JMJ!$A$3:$I$19</definedName>
    <definedName name="FJ_MYB_related_tigr" localSheetId="19">FJ_MYB_related!$A$3:$I$66</definedName>
    <definedName name="FJ_MYB_tigr" localSheetId="20">FJ_MYB!$A$3:$I$133</definedName>
    <definedName name="FJ_NAC_tigr" localSheetId="21">FJ_NAC!$A$3:$I$135</definedName>
    <definedName name="FJ_Nin_like_tigr" localSheetId="22">FJ_Nin_like!$A$3:$P$17</definedName>
    <definedName name="FJ_PHD_tigr" localSheetId="23">FJ_PHD!$A$3:$Q$38</definedName>
    <definedName name="FJ_PLATZ_tigr" localSheetId="24">FJ_PLATZ!$A$3:$P$20</definedName>
    <definedName name="FJ_Trihelix_tigr" localSheetId="25">FJ_Trihelix!$A$3:$Q$24</definedName>
    <definedName name="FJ_WRKY_tigr" localSheetId="26">FJ_WRKY!$A$3:$I$43</definedName>
    <definedName name="FJ_ZIM_tigr" localSheetId="27">FJ_ZIM!$A$3:$I$22</definedName>
    <definedName name="GARP_G2_like" localSheetId="13">GARP_G2_like!$A$3:$I$49</definedName>
  </definedNames>
  <calcPr calcId="125725"/>
</workbook>
</file>

<file path=xl/calcChain.xml><?xml version="1.0" encoding="utf-8"?>
<calcChain xmlns="http://schemas.openxmlformats.org/spreadsheetml/2006/main">
  <c r="N33" i="4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O16" i="35"/>
  <c r="I16"/>
  <c r="O13"/>
  <c r="I13"/>
  <c r="O12"/>
  <c r="I12"/>
  <c r="O11"/>
  <c r="I11"/>
  <c r="O10"/>
  <c r="I10"/>
  <c r="O8"/>
  <c r="I8"/>
  <c r="O6"/>
  <c r="I6"/>
  <c r="O5"/>
  <c r="I5"/>
  <c r="O24" i="34"/>
  <c r="I24"/>
  <c r="O23"/>
  <c r="I23"/>
  <c r="O22"/>
  <c r="I22"/>
  <c r="O21"/>
  <c r="I21"/>
  <c r="O20"/>
  <c r="I20"/>
  <c r="O19"/>
  <c r="I19"/>
  <c r="O18"/>
  <c r="I18"/>
  <c r="O17"/>
  <c r="I17"/>
  <c r="O16"/>
  <c r="I16"/>
  <c r="O15"/>
  <c r="I15"/>
  <c r="O14"/>
  <c r="I14"/>
  <c r="O13"/>
  <c r="I13"/>
  <c r="O12"/>
  <c r="I12"/>
  <c r="O11"/>
  <c r="I11"/>
  <c r="O10"/>
  <c r="I10"/>
  <c r="O9"/>
  <c r="I9"/>
  <c r="O8"/>
  <c r="I8"/>
  <c r="O6"/>
  <c r="I6"/>
  <c r="O5"/>
  <c r="I5"/>
  <c r="O19" i="33"/>
  <c r="I19"/>
  <c r="O17"/>
  <c r="I17"/>
  <c r="O16"/>
  <c r="I16"/>
  <c r="O15"/>
  <c r="I15"/>
  <c r="O14"/>
  <c r="I14"/>
  <c r="O13"/>
  <c r="I13"/>
  <c r="O11"/>
  <c r="I11"/>
  <c r="O8"/>
  <c r="I8"/>
  <c r="O7"/>
  <c r="I7"/>
  <c r="O6"/>
  <c r="I6"/>
  <c r="O5"/>
  <c r="I5"/>
  <c r="O66" i="32"/>
  <c r="I66"/>
  <c r="O65"/>
  <c r="I65"/>
  <c r="O64"/>
  <c r="I64"/>
  <c r="O63"/>
  <c r="I63"/>
  <c r="O62"/>
  <c r="I62"/>
  <c r="O61"/>
  <c r="I61"/>
  <c r="O60"/>
  <c r="I60"/>
  <c r="O59"/>
  <c r="I59"/>
  <c r="O58"/>
  <c r="I58"/>
  <c r="O57"/>
  <c r="I57"/>
  <c r="O56"/>
  <c r="I56"/>
  <c r="O55"/>
  <c r="I55"/>
  <c r="O54"/>
  <c r="I54"/>
  <c r="O53"/>
  <c r="I53"/>
  <c r="O52"/>
  <c r="I52"/>
  <c r="O51"/>
  <c r="I51"/>
  <c r="O50"/>
  <c r="I50"/>
  <c r="O48"/>
  <c r="I48"/>
  <c r="O47"/>
  <c r="I47"/>
  <c r="O46"/>
  <c r="I46"/>
  <c r="O45"/>
  <c r="I45"/>
  <c r="O44"/>
  <c r="I44"/>
  <c r="O43"/>
  <c r="I43"/>
  <c r="O42"/>
  <c r="I42"/>
  <c r="O41"/>
  <c r="I41"/>
  <c r="O40"/>
  <c r="I40"/>
  <c r="O39"/>
  <c r="I39"/>
  <c r="O38"/>
  <c r="I38"/>
  <c r="O37"/>
  <c r="I37"/>
  <c r="O36"/>
  <c r="I36"/>
  <c r="O35"/>
  <c r="I35"/>
  <c r="O34"/>
  <c r="I34"/>
  <c r="O33"/>
  <c r="I33"/>
  <c r="O32"/>
  <c r="I32"/>
  <c r="O31"/>
  <c r="I31"/>
  <c r="O29"/>
  <c r="I29"/>
  <c r="O28"/>
  <c r="I28"/>
  <c r="O27"/>
  <c r="I27"/>
  <c r="O26"/>
  <c r="I26"/>
  <c r="O25"/>
  <c r="I25"/>
  <c r="O24"/>
  <c r="I24"/>
  <c r="O23"/>
  <c r="I23"/>
  <c r="O22"/>
  <c r="I22"/>
  <c r="O20"/>
  <c r="I20"/>
  <c r="O19"/>
  <c r="I19"/>
  <c r="O18"/>
  <c r="I18"/>
  <c r="O17"/>
  <c r="I17"/>
  <c r="O16"/>
  <c r="I16"/>
  <c r="O15"/>
  <c r="I15"/>
  <c r="O12"/>
  <c r="I12"/>
  <c r="O10"/>
  <c r="I10"/>
  <c r="O9"/>
  <c r="I9"/>
  <c r="O8"/>
  <c r="I8"/>
  <c r="O7"/>
  <c r="I7"/>
  <c r="O6"/>
  <c r="I6"/>
  <c r="O5"/>
  <c r="I5"/>
  <c r="I92" i="31"/>
  <c r="I91"/>
  <c r="I90"/>
  <c r="I89"/>
  <c r="I88"/>
  <c r="I87"/>
  <c r="I86"/>
  <c r="I85"/>
  <c r="I84"/>
  <c r="I83"/>
  <c r="I82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0"/>
  <c r="I59"/>
  <c r="I58"/>
  <c r="I57"/>
  <c r="I56"/>
  <c r="I54"/>
  <c r="I53"/>
  <c r="I52"/>
  <c r="I51"/>
  <c r="I50"/>
  <c r="I49"/>
  <c r="I48"/>
  <c r="I46"/>
  <c r="I45"/>
  <c r="I44"/>
  <c r="I43"/>
  <c r="I42"/>
  <c r="I41"/>
  <c r="I40"/>
  <c r="I38"/>
  <c r="I37"/>
  <c r="I36"/>
  <c r="I34"/>
  <c r="I32"/>
  <c r="I31"/>
  <c r="I30"/>
  <c r="I29"/>
  <c r="I28"/>
  <c r="I27"/>
  <c r="I25"/>
  <c r="I24"/>
  <c r="I23"/>
  <c r="I22"/>
  <c r="I21"/>
  <c r="I20"/>
  <c r="I19"/>
  <c r="I18"/>
  <c r="I17"/>
  <c r="I16"/>
  <c r="I15"/>
  <c r="I14"/>
  <c r="I13"/>
  <c r="I12"/>
  <c r="I10"/>
  <c r="I9"/>
  <c r="I8"/>
  <c r="I7"/>
  <c r="I6"/>
  <c r="I5"/>
  <c r="L33" i="4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I22" i="28"/>
  <c r="I20"/>
  <c r="I19"/>
  <c r="I18"/>
  <c r="I17"/>
  <c r="I16"/>
  <c r="I15"/>
  <c r="I14"/>
  <c r="I13"/>
  <c r="I12"/>
  <c r="I11"/>
  <c r="I9"/>
  <c r="I8"/>
  <c r="I7"/>
  <c r="I6"/>
  <c r="I5"/>
  <c r="I104" i="27"/>
  <c r="I101"/>
  <c r="I100"/>
  <c r="I98"/>
  <c r="I97"/>
  <c r="I93"/>
  <c r="I92"/>
  <c r="I91"/>
  <c r="I90"/>
  <c r="I89"/>
  <c r="I87"/>
  <c r="I86"/>
  <c r="I84"/>
  <c r="I83"/>
  <c r="I82"/>
  <c r="I81"/>
  <c r="I80"/>
  <c r="I79"/>
  <c r="I78"/>
  <c r="I76"/>
  <c r="I75"/>
  <c r="I74"/>
  <c r="I73"/>
  <c r="I72"/>
  <c r="I71"/>
  <c r="I70"/>
  <c r="I68"/>
  <c r="I67"/>
  <c r="I66"/>
  <c r="I65"/>
  <c r="I64"/>
  <c r="I63"/>
  <c r="I61"/>
  <c r="I60"/>
  <c r="I59"/>
  <c r="I57"/>
  <c r="I55"/>
  <c r="I54"/>
  <c r="I53"/>
  <c r="I51"/>
  <c r="I50"/>
  <c r="I49"/>
  <c r="I48"/>
  <c r="I46"/>
  <c r="I44"/>
  <c r="I43"/>
  <c r="I42"/>
  <c r="I41"/>
  <c r="I40"/>
  <c r="I39"/>
  <c r="I38"/>
  <c r="I37"/>
  <c r="I36"/>
  <c r="I34"/>
  <c r="I33"/>
  <c r="I32"/>
  <c r="I30"/>
  <c r="I29"/>
  <c r="I28"/>
  <c r="I27"/>
  <c r="I25"/>
  <c r="I23"/>
  <c r="I22"/>
  <c r="I21"/>
  <c r="I20"/>
  <c r="I19"/>
  <c r="I18"/>
  <c r="I17"/>
  <c r="I16"/>
  <c r="I15"/>
  <c r="I14"/>
  <c r="I13"/>
  <c r="I12"/>
  <c r="I11"/>
  <c r="I10"/>
  <c r="I8"/>
  <c r="I7"/>
  <c r="I6"/>
  <c r="I5"/>
  <c r="I133" i="26"/>
  <c r="I132"/>
  <c r="I127"/>
  <c r="I125"/>
  <c r="I124"/>
  <c r="I121"/>
  <c r="I120"/>
  <c r="I119"/>
  <c r="I118"/>
  <c r="I116"/>
  <c r="I114"/>
  <c r="I113"/>
  <c r="I112"/>
  <c r="I111"/>
  <c r="I110"/>
  <c r="I109"/>
  <c r="I108"/>
  <c r="I107"/>
  <c r="I102"/>
  <c r="I100"/>
  <c r="I98"/>
  <c r="I97"/>
  <c r="I96"/>
  <c r="I95"/>
  <c r="I94"/>
  <c r="I93"/>
  <c r="I92"/>
  <c r="I91"/>
  <c r="I90"/>
  <c r="I89"/>
  <c r="I88"/>
  <c r="I86"/>
  <c r="I85"/>
  <c r="I84"/>
  <c r="I83"/>
  <c r="I82"/>
  <c r="I81"/>
  <c r="I80"/>
  <c r="I79"/>
  <c r="I76"/>
  <c r="I75"/>
  <c r="I73"/>
  <c r="I68"/>
  <c r="I67"/>
  <c r="I65"/>
  <c r="I64"/>
  <c r="I63"/>
  <c r="I62"/>
  <c r="I61"/>
  <c r="I60"/>
  <c r="I58"/>
  <c r="I57"/>
  <c r="I56"/>
  <c r="I55"/>
  <c r="I54"/>
  <c r="I52"/>
  <c r="I50"/>
  <c r="I49"/>
  <c r="I48"/>
  <c r="I47"/>
  <c r="I43"/>
  <c r="I41"/>
  <c r="I40"/>
  <c r="I37"/>
  <c r="I36"/>
  <c r="I35"/>
  <c r="I34"/>
  <c r="I33"/>
  <c r="I31"/>
  <c r="I30"/>
  <c r="I29"/>
  <c r="I26"/>
  <c r="I25"/>
  <c r="I24"/>
  <c r="I23"/>
  <c r="I21"/>
  <c r="I20"/>
  <c r="I18"/>
  <c r="I17"/>
  <c r="I16"/>
  <c r="I15"/>
  <c r="I14"/>
  <c r="I13"/>
  <c r="I10"/>
  <c r="I9"/>
  <c r="I8"/>
  <c r="I7"/>
  <c r="I6"/>
  <c r="I5"/>
  <c r="I133" i="25"/>
  <c r="I132"/>
  <c r="I131"/>
  <c r="I129"/>
  <c r="I128"/>
  <c r="I126"/>
  <c r="I125"/>
  <c r="I124"/>
  <c r="I123"/>
  <c r="I122"/>
  <c r="I121"/>
  <c r="I120"/>
  <c r="I119"/>
  <c r="I118"/>
  <c r="I117"/>
  <c r="I116"/>
  <c r="I114"/>
  <c r="I113"/>
  <c r="I112"/>
  <c r="I111"/>
  <c r="I110"/>
  <c r="I108"/>
  <c r="I107"/>
  <c r="I106"/>
  <c r="I105"/>
  <c r="I104"/>
  <c r="I103"/>
  <c r="I102"/>
  <c r="I101"/>
  <c r="I100"/>
  <c r="I99"/>
  <c r="I98"/>
  <c r="I97"/>
  <c r="I96"/>
  <c r="I92"/>
  <c r="I91"/>
  <c r="I90"/>
  <c r="I89"/>
  <c r="I87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5"/>
  <c r="I64"/>
  <c r="I63"/>
  <c r="I62"/>
  <c r="I61"/>
  <c r="I59"/>
  <c r="I57"/>
  <c r="I56"/>
  <c r="I55"/>
  <c r="I54"/>
  <c r="I53"/>
  <c r="I52"/>
  <c r="I49"/>
  <c r="I46"/>
  <c r="I44"/>
  <c r="I43"/>
  <c r="I42"/>
  <c r="I40"/>
  <c r="I39"/>
  <c r="I38"/>
  <c r="I37"/>
  <c r="I36"/>
  <c r="I35"/>
  <c r="I33"/>
  <c r="I32"/>
  <c r="I31"/>
  <c r="I30"/>
  <c r="I29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8"/>
  <c r="I6"/>
  <c r="I5"/>
  <c r="I66" i="24"/>
  <c r="I63"/>
  <c r="I61"/>
  <c r="I60"/>
  <c r="I59"/>
  <c r="I57"/>
  <c r="I56"/>
  <c r="I55"/>
  <c r="I54"/>
  <c r="I53"/>
  <c r="I51"/>
  <c r="I50"/>
  <c r="I49"/>
  <c r="I45"/>
  <c r="I44"/>
  <c r="I42"/>
  <c r="I41"/>
  <c r="I39"/>
  <c r="I38"/>
  <c r="I37"/>
  <c r="I36"/>
  <c r="I35"/>
  <c r="I33"/>
  <c r="I31"/>
  <c r="I30"/>
  <c r="I29"/>
  <c r="I28"/>
  <c r="I27"/>
  <c r="I26"/>
  <c r="I25"/>
  <c r="I24"/>
  <c r="I23"/>
  <c r="I22"/>
  <c r="I20"/>
  <c r="I19"/>
  <c r="I17"/>
  <c r="I15"/>
  <c r="I13"/>
  <c r="I12"/>
  <c r="I10"/>
  <c r="I9"/>
  <c r="I8"/>
  <c r="I6"/>
  <c r="I5"/>
  <c r="I19" i="23"/>
  <c r="I17"/>
  <c r="I16"/>
  <c r="I15"/>
  <c r="I14"/>
  <c r="I13"/>
  <c r="I12"/>
  <c r="I11"/>
  <c r="I10"/>
  <c r="I9"/>
  <c r="I7"/>
  <c r="I6"/>
  <c r="I5"/>
  <c r="I29" i="22"/>
  <c r="I28"/>
  <c r="I27"/>
  <c r="I26"/>
  <c r="I25"/>
  <c r="I23"/>
  <c r="I22"/>
  <c r="I21"/>
  <c r="I20"/>
  <c r="I19"/>
  <c r="I18"/>
  <c r="I17"/>
  <c r="I16"/>
  <c r="I15"/>
  <c r="I13"/>
  <c r="I12"/>
  <c r="I11"/>
  <c r="I10"/>
  <c r="I9"/>
  <c r="I8"/>
  <c r="I7"/>
  <c r="I6"/>
  <c r="I5"/>
  <c r="I13" i="21"/>
  <c r="I12"/>
  <c r="I11"/>
  <c r="I10"/>
  <c r="I9"/>
  <c r="I8"/>
  <c r="I7"/>
  <c r="I6"/>
  <c r="I5"/>
  <c r="I86" i="20"/>
  <c r="I85"/>
  <c r="I83"/>
  <c r="I81"/>
  <c r="I80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7"/>
  <c r="I55"/>
  <c r="I54"/>
  <c r="I53"/>
  <c r="I52"/>
  <c r="I51"/>
  <c r="I50"/>
  <c r="I49"/>
  <c r="I48"/>
  <c r="I47"/>
  <c r="I46"/>
  <c r="I45"/>
  <c r="I42"/>
  <c r="I41"/>
  <c r="I40"/>
  <c r="I39"/>
  <c r="I38"/>
  <c r="I37"/>
  <c r="I36"/>
  <c r="I35"/>
  <c r="I34"/>
  <c r="I33"/>
  <c r="I31"/>
  <c r="I30"/>
  <c r="I29"/>
  <c r="I28"/>
  <c r="I27"/>
  <c r="I26"/>
  <c r="I25"/>
  <c r="I24"/>
  <c r="I23"/>
  <c r="I22"/>
  <c r="I21"/>
  <c r="I20"/>
  <c r="I19"/>
  <c r="I18"/>
  <c r="I17"/>
  <c r="I15"/>
  <c r="I14"/>
  <c r="I13"/>
  <c r="I12"/>
  <c r="I11"/>
  <c r="I10"/>
  <c r="I9"/>
  <c r="I7"/>
  <c r="I6"/>
  <c r="I5"/>
  <c r="I59" i="19"/>
  <c r="I56"/>
  <c r="I54"/>
  <c r="I53"/>
  <c r="I52"/>
  <c r="I51"/>
  <c r="I49"/>
  <c r="I46"/>
  <c r="I43"/>
  <c r="I42"/>
  <c r="I41"/>
  <c r="I40"/>
  <c r="I39"/>
  <c r="I38"/>
  <c r="I37"/>
  <c r="I36"/>
  <c r="I35"/>
  <c r="I34"/>
  <c r="I33"/>
  <c r="I32"/>
  <c r="I31"/>
  <c r="I30"/>
  <c r="I26"/>
  <c r="I25"/>
  <c r="I24"/>
  <c r="I23"/>
  <c r="I22"/>
  <c r="I21"/>
  <c r="I20"/>
  <c r="I18"/>
  <c r="I15"/>
  <c r="I14"/>
  <c r="I13"/>
  <c r="I12"/>
  <c r="I10"/>
  <c r="I7"/>
  <c r="I6"/>
  <c r="I5"/>
  <c r="I49" i="18"/>
  <c r="I48"/>
  <c r="I47"/>
  <c r="I45"/>
  <c r="I44"/>
  <c r="I43"/>
  <c r="I42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4"/>
  <c r="I12"/>
  <c r="I11"/>
  <c r="I10"/>
  <c r="I9"/>
  <c r="I8"/>
  <c r="I7"/>
  <c r="I6"/>
  <c r="I5"/>
  <c r="I13" i="17"/>
  <c r="I12"/>
  <c r="I11"/>
  <c r="I7"/>
  <c r="I6"/>
  <c r="I5"/>
  <c r="I20" i="16"/>
  <c r="I19"/>
  <c r="I18"/>
  <c r="I17"/>
  <c r="I16"/>
  <c r="I15"/>
  <c r="I14"/>
  <c r="I13"/>
  <c r="I11"/>
  <c r="I9"/>
  <c r="I8"/>
  <c r="I7"/>
  <c r="I6"/>
  <c r="I5"/>
  <c r="I15" i="15"/>
  <c r="I14"/>
  <c r="I13"/>
  <c r="I12"/>
  <c r="I11"/>
  <c r="I10"/>
  <c r="I9"/>
  <c r="I8"/>
  <c r="I7"/>
  <c r="I6"/>
  <c r="I16" i="14"/>
  <c r="I15"/>
  <c r="I14"/>
  <c r="I13"/>
  <c r="I12"/>
  <c r="I11"/>
  <c r="I10"/>
  <c r="I9"/>
  <c r="I8"/>
  <c r="I7"/>
  <c r="I5"/>
  <c r="I61" i="13"/>
  <c r="I60"/>
  <c r="I59"/>
  <c r="I57"/>
  <c r="I56"/>
  <c r="I54"/>
  <c r="I51"/>
  <c r="I50"/>
  <c r="I49"/>
  <c r="I48"/>
  <c r="I47"/>
  <c r="I45"/>
  <c r="I44"/>
  <c r="I43"/>
  <c r="I41"/>
  <c r="I40"/>
  <c r="I39"/>
  <c r="I38"/>
  <c r="I37"/>
  <c r="I36"/>
  <c r="I35"/>
  <c r="I34"/>
  <c r="I33"/>
  <c r="I32"/>
  <c r="I31"/>
  <c r="I29"/>
  <c r="I28"/>
  <c r="I27"/>
  <c r="I26"/>
  <c r="I25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98" i="12"/>
  <c r="I97"/>
  <c r="I96"/>
  <c r="I95"/>
  <c r="I94"/>
  <c r="I93"/>
  <c r="I91"/>
  <c r="I90"/>
  <c r="I89"/>
  <c r="I88"/>
  <c r="I87"/>
  <c r="I86"/>
  <c r="I85"/>
  <c r="I84"/>
  <c r="I83"/>
  <c r="I82"/>
  <c r="I81"/>
  <c r="I79"/>
  <c r="I78"/>
  <c r="I76"/>
  <c r="I75"/>
  <c r="I74"/>
  <c r="I73"/>
  <c r="I72"/>
  <c r="I71"/>
  <c r="I70"/>
  <c r="I69"/>
  <c r="I68"/>
  <c r="I65"/>
  <c r="I64"/>
  <c r="I63"/>
  <c r="I62"/>
  <c r="I60"/>
  <c r="I59"/>
  <c r="I58"/>
  <c r="I56"/>
  <c r="I53"/>
  <c r="I52"/>
  <c r="I51"/>
  <c r="I50"/>
  <c r="I49"/>
  <c r="I48"/>
  <c r="I47"/>
  <c r="I46"/>
  <c r="I45"/>
  <c r="I43"/>
  <c r="I42"/>
  <c r="I41"/>
  <c r="I40"/>
  <c r="I39"/>
  <c r="I38"/>
  <c r="I37"/>
  <c r="I35"/>
  <c r="I33"/>
  <c r="I31"/>
  <c r="I30"/>
  <c r="I29"/>
  <c r="I28"/>
  <c r="I27"/>
  <c r="I26"/>
  <c r="I25"/>
  <c r="I24"/>
  <c r="I22"/>
  <c r="I21"/>
  <c r="I20"/>
  <c r="I19"/>
  <c r="I18"/>
  <c r="I16"/>
  <c r="I15"/>
  <c r="I14"/>
  <c r="I12"/>
  <c r="I11"/>
  <c r="I10"/>
  <c r="I9"/>
  <c r="I8"/>
  <c r="I7"/>
  <c r="I6"/>
  <c r="I5"/>
  <c r="I41" i="11"/>
  <c r="I40"/>
  <c r="I39"/>
  <c r="I37"/>
  <c r="I36"/>
  <c r="I35"/>
  <c r="I34"/>
  <c r="I33"/>
  <c r="I32"/>
  <c r="I31"/>
  <c r="I30"/>
  <c r="I29"/>
  <c r="I28"/>
  <c r="I26"/>
  <c r="I25"/>
  <c r="I24"/>
  <c r="I23"/>
  <c r="I22"/>
  <c r="I20"/>
  <c r="I19"/>
  <c r="I18"/>
  <c r="I17"/>
  <c r="I16"/>
  <c r="I15"/>
  <c r="I14"/>
  <c r="I13"/>
  <c r="I12"/>
  <c r="I11"/>
  <c r="I10"/>
  <c r="I9"/>
  <c r="I8"/>
  <c r="I7"/>
  <c r="I5"/>
  <c r="I153" i="10"/>
  <c r="I149"/>
  <c r="I144"/>
  <c r="I143"/>
  <c r="I142"/>
  <c r="I140"/>
  <c r="I139"/>
  <c r="I138"/>
  <c r="I137"/>
  <c r="I135"/>
  <c r="I134"/>
  <c r="I133"/>
  <c r="I132"/>
  <c r="I131"/>
  <c r="I130"/>
  <c r="I129"/>
  <c r="I128"/>
  <c r="I125"/>
  <c r="I123"/>
  <c r="I121"/>
  <c r="I120"/>
  <c r="I119"/>
  <c r="I118"/>
  <c r="I117"/>
  <c r="I116"/>
  <c r="I115"/>
  <c r="I113"/>
  <c r="I112"/>
  <c r="I111"/>
  <c r="I110"/>
  <c r="I109"/>
  <c r="I108"/>
  <c r="I107"/>
  <c r="I105"/>
  <c r="I104"/>
  <c r="I102"/>
  <c r="I100"/>
  <c r="I99"/>
  <c r="I97"/>
  <c r="I95"/>
  <c r="I92"/>
  <c r="I91"/>
  <c r="I90"/>
  <c r="I89"/>
  <c r="I88"/>
  <c r="I86"/>
  <c r="I85"/>
  <c r="I83"/>
  <c r="I82"/>
  <c r="I81"/>
  <c r="I80"/>
  <c r="I79"/>
  <c r="I78"/>
  <c r="I77"/>
  <c r="I76"/>
  <c r="I75"/>
  <c r="I73"/>
  <c r="I72"/>
  <c r="I70"/>
  <c r="I69"/>
  <c r="I68"/>
  <c r="I67"/>
  <c r="I65"/>
  <c r="I64"/>
  <c r="I63"/>
  <c r="I62"/>
  <c r="I61"/>
  <c r="I59"/>
  <c r="I58"/>
  <c r="I57"/>
  <c r="I56"/>
  <c r="I55"/>
  <c r="I54"/>
  <c r="I51"/>
  <c r="I50"/>
  <c r="I49"/>
  <c r="I47"/>
  <c r="I45"/>
  <c r="I44"/>
  <c r="I43"/>
  <c r="I42"/>
  <c r="I41"/>
  <c r="I40"/>
  <c r="I39"/>
  <c r="I38"/>
  <c r="I36"/>
  <c r="I35"/>
  <c r="I31"/>
  <c r="I30"/>
  <c r="I29"/>
  <c r="I28"/>
  <c r="I27"/>
  <c r="I26"/>
  <c r="I25"/>
  <c r="I24"/>
  <c r="I22"/>
  <c r="I21"/>
  <c r="I20"/>
  <c r="I19"/>
  <c r="I18"/>
  <c r="I17"/>
  <c r="I15"/>
  <c r="I14"/>
  <c r="I13"/>
  <c r="I12"/>
  <c r="I11"/>
  <c r="I9"/>
  <c r="I8"/>
  <c r="I7"/>
  <c r="I6"/>
  <c r="I5"/>
  <c r="I33" i="9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8"/>
  <c r="I7"/>
  <c r="I6"/>
  <c r="I5"/>
  <c r="I39" i="7"/>
  <c r="I38"/>
  <c r="I37"/>
  <c r="I36"/>
  <c r="I35"/>
  <c r="I34"/>
  <c r="I33"/>
  <c r="I32"/>
  <c r="I31"/>
  <c r="I30"/>
  <c r="I29"/>
  <c r="I28"/>
  <c r="I27"/>
  <c r="I26"/>
  <c r="I25"/>
  <c r="I24"/>
  <c r="I23"/>
  <c r="I22"/>
  <c r="I20"/>
  <c r="I19"/>
  <c r="I17"/>
  <c r="I16"/>
  <c r="I15"/>
  <c r="I10"/>
  <c r="I8"/>
  <c r="I7"/>
  <c r="I6"/>
  <c r="I5"/>
  <c r="I168" i="5"/>
  <c r="I165"/>
  <c r="I164"/>
  <c r="I163"/>
  <c r="I161"/>
  <c r="I160"/>
  <c r="I159"/>
  <c r="I158"/>
  <c r="I157"/>
  <c r="I154"/>
  <c r="I153"/>
  <c r="I152"/>
  <c r="I150"/>
  <c r="I149"/>
  <c r="I148"/>
  <c r="I147"/>
  <c r="I146"/>
  <c r="I145"/>
  <c r="I144"/>
  <c r="I143"/>
  <c r="I142"/>
  <c r="I141"/>
  <c r="I140"/>
  <c r="I138"/>
  <c r="I137"/>
  <c r="I136"/>
  <c r="I135"/>
  <c r="I134"/>
  <c r="I132"/>
  <c r="I131"/>
  <c r="I129"/>
  <c r="I128"/>
  <c r="I127"/>
  <c r="I126"/>
  <c r="I125"/>
  <c r="I123"/>
  <c r="I122"/>
  <c r="I121"/>
  <c r="I120"/>
  <c r="I118"/>
  <c r="I117"/>
  <c r="I116"/>
  <c r="I115"/>
  <c r="I113"/>
  <c r="I109"/>
  <c r="I108"/>
  <c r="I104"/>
  <c r="I103"/>
  <c r="I102"/>
  <c r="I101"/>
  <c r="I100"/>
  <c r="I97"/>
  <c r="I96"/>
  <c r="I94"/>
  <c r="I93"/>
  <c r="I92"/>
  <c r="I91"/>
  <c r="I90"/>
  <c r="I88"/>
  <c r="I86"/>
  <c r="I85"/>
  <c r="I84"/>
  <c r="I83"/>
  <c r="I82"/>
  <c r="I81"/>
  <c r="I80"/>
  <c r="I79"/>
  <c r="I78"/>
  <c r="I77"/>
  <c r="I76"/>
  <c r="I75"/>
  <c r="I73"/>
  <c r="I72"/>
  <c r="I70"/>
  <c r="I69"/>
  <c r="I68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1"/>
  <c r="I40"/>
  <c r="I39"/>
  <c r="I38"/>
  <c r="I37"/>
  <c r="I36"/>
  <c r="I35"/>
  <c r="I34"/>
  <c r="I33"/>
  <c r="I32"/>
  <c r="I31"/>
  <c r="I29"/>
  <c r="I28"/>
  <c r="I27"/>
  <c r="I25"/>
  <c r="I23"/>
  <c r="I22"/>
  <c r="I21"/>
  <c r="I20"/>
  <c r="I19"/>
  <c r="I17"/>
  <c r="I15"/>
  <c r="I14"/>
  <c r="I13"/>
  <c r="I12"/>
  <c r="I11"/>
  <c r="I10"/>
  <c r="I9"/>
  <c r="I8"/>
  <c r="I7"/>
  <c r="I5"/>
  <c r="P33" i="4"/>
  <c r="H33"/>
  <c r="D33"/>
  <c r="P32"/>
  <c r="H32"/>
  <c r="D32"/>
  <c r="P31"/>
  <c r="H31"/>
  <c r="D31"/>
  <c r="P30"/>
  <c r="H30"/>
  <c r="D30"/>
  <c r="P29"/>
  <c r="H29"/>
  <c r="D29"/>
  <c r="P28"/>
  <c r="H28"/>
  <c r="D28"/>
  <c r="P27"/>
  <c r="H27"/>
  <c r="D27"/>
  <c r="P26"/>
  <c r="H26"/>
  <c r="D26"/>
  <c r="P25"/>
  <c r="H25"/>
  <c r="D25"/>
  <c r="P24"/>
  <c r="H24"/>
  <c r="D24"/>
  <c r="P23"/>
  <c r="H23"/>
  <c r="D23"/>
  <c r="P22"/>
  <c r="H22"/>
  <c r="D22"/>
  <c r="P21"/>
  <c r="H21"/>
  <c r="D21"/>
  <c r="P20"/>
  <c r="H20"/>
  <c r="D20"/>
  <c r="P19"/>
  <c r="H19"/>
  <c r="D19"/>
  <c r="P18"/>
  <c r="H18"/>
  <c r="D18"/>
  <c r="P17"/>
  <c r="H17"/>
  <c r="D17"/>
  <c r="P16"/>
  <c r="H16"/>
  <c r="D16"/>
  <c r="P15"/>
  <c r="H15"/>
  <c r="D15"/>
  <c r="P14"/>
  <c r="H14"/>
  <c r="D14"/>
  <c r="P13"/>
  <c r="H13"/>
  <c r="D13"/>
  <c r="P12"/>
  <c r="H12"/>
  <c r="D12"/>
  <c r="P11"/>
  <c r="H11"/>
  <c r="D11"/>
  <c r="P10"/>
  <c r="H10"/>
  <c r="D10"/>
  <c r="P9"/>
  <c r="H9"/>
  <c r="D9"/>
  <c r="P8"/>
  <c r="H8"/>
  <c r="D8"/>
  <c r="P7"/>
  <c r="H7"/>
  <c r="D7"/>
  <c r="P6"/>
  <c r="H6"/>
  <c r="D6"/>
  <c r="P5"/>
  <c r="O5"/>
  <c r="M5"/>
  <c r="K5"/>
  <c r="I5"/>
  <c r="G5"/>
  <c r="H5" s="1"/>
  <c r="E5"/>
  <c r="D5"/>
</calcChain>
</file>

<file path=xl/sharedStrings.xml><?xml version="1.0" encoding="utf-8"?>
<sst xmlns="http://schemas.openxmlformats.org/spreadsheetml/2006/main" count="7933" uniqueCount="4904">
  <si>
    <t>Functional categories</t>
  </si>
  <si>
    <t>In genome</t>
  </si>
  <si>
    <t>Decreased</t>
  </si>
  <si>
    <t>Increased</t>
  </si>
  <si>
    <t>Transcription Factors</t>
  </si>
  <si>
    <t>C2H2</t>
    <phoneticPr fontId="3" type="noConversion"/>
  </si>
  <si>
    <t>C3H</t>
    <phoneticPr fontId="3" type="noConversion"/>
  </si>
  <si>
    <t>CCAAT-HAP5</t>
    <phoneticPr fontId="3" type="noConversion"/>
  </si>
  <si>
    <t>HSF</t>
    <phoneticPr fontId="3" type="noConversion"/>
  </si>
  <si>
    <t>MBF1</t>
    <phoneticPr fontId="3" type="noConversion"/>
  </si>
  <si>
    <t>MYB</t>
    <phoneticPr fontId="3" type="noConversion"/>
  </si>
  <si>
    <t>MYB-related</t>
    <phoneticPr fontId="3" type="noConversion"/>
  </si>
  <si>
    <t>Nin-like</t>
    <phoneticPr fontId="3" type="noConversion"/>
  </si>
  <si>
    <t>PHD</t>
    <phoneticPr fontId="3" type="noConversion"/>
  </si>
  <si>
    <t>PLATZ</t>
    <phoneticPr fontId="3" type="noConversion"/>
  </si>
  <si>
    <t>Trihelix</t>
    <phoneticPr fontId="3" type="noConversion"/>
  </si>
  <si>
    <t/>
  </si>
  <si>
    <t>Gene name</t>
    <phoneticPr fontId="8" type="noConversion"/>
  </si>
  <si>
    <t>RAB-DB Locus ID</t>
    <phoneticPr fontId="4" type="noConversion"/>
  </si>
  <si>
    <t>mean (N=3)</t>
  </si>
  <si>
    <t>AP2/ERF-1</t>
  </si>
  <si>
    <t>Os01g0131600</t>
  </si>
  <si>
    <t>LOC_Os01g04020</t>
  </si>
  <si>
    <t>Pathogenesis-related transcriptional factor and ERF domain containing protein.</t>
  </si>
  <si>
    <t>AP2/ERF-2</t>
  </si>
  <si>
    <t>Os01g0140700</t>
  </si>
  <si>
    <t>LOC_Os01g04750</t>
  </si>
  <si>
    <t>AP2/ERF-3</t>
  </si>
  <si>
    <t>Os01g0141000</t>
  </si>
  <si>
    <t>LOC_Os01g04800</t>
  </si>
  <si>
    <t>AP2 domain containing protein RAP2.8 (Fragment).</t>
  </si>
  <si>
    <t>AP2/ERF-4</t>
  </si>
  <si>
    <t>Os01g0165000</t>
  </si>
  <si>
    <t>LOC_Os01g07120</t>
  </si>
  <si>
    <t>DRE binding protein 2.</t>
  </si>
  <si>
    <t>AP2/ERF-5</t>
  </si>
  <si>
    <t>Os01g0200600</t>
  </si>
  <si>
    <t>LOC_Os01g10370</t>
  </si>
  <si>
    <t>AP2/ERF-6</t>
  </si>
  <si>
    <t>Os01g0224100</t>
  </si>
  <si>
    <t>LOC_Os01g12440</t>
  </si>
  <si>
    <t>Ethylene-responsive element binding factor.</t>
  </si>
  <si>
    <t>AP2/ERF-7</t>
  </si>
  <si>
    <t>Os01g0313300</t>
  </si>
  <si>
    <t>LOC_Os01g21120</t>
  </si>
  <si>
    <t>Transcription factor EREBP1.</t>
  </si>
  <si>
    <t>AP2/ERF-8</t>
  </si>
  <si>
    <t>Os01g0657400</t>
  </si>
  <si>
    <t>LOC_Os01g46870</t>
  </si>
  <si>
    <t>Ethylene responsive element binding factor 5 (AtERF5).</t>
  </si>
  <si>
    <t>AP2/ERF-9</t>
  </si>
  <si>
    <t>Os01g0693400</t>
  </si>
  <si>
    <t>LOC_Os01g49830</t>
  </si>
  <si>
    <t>AP2/ERF-10</t>
  </si>
  <si>
    <t>Os01g0752500</t>
  </si>
  <si>
    <t>LOC_Os01g54890</t>
  </si>
  <si>
    <t>AP2 domain transcription factor RAP2.3 (Related to AP2 protein 3) (Cadmium-induced protein AS30).</t>
  </si>
  <si>
    <t>AP2/ERF-11</t>
  </si>
  <si>
    <t>Os01g0797600</t>
  </si>
  <si>
    <t>LOC_Os01g58420</t>
  </si>
  <si>
    <t>Ethylene responsive element binding factor3 (OsERF3).</t>
  </si>
  <si>
    <t>AP2/ERF-12</t>
  </si>
  <si>
    <t>Os01g0813300</t>
  </si>
  <si>
    <t>LOC_Os01g59780</t>
  </si>
  <si>
    <t>AP2/ERF-13</t>
  </si>
  <si>
    <t>Os01g0868000</t>
  </si>
  <si>
    <t>LOC_Os01g64790</t>
  </si>
  <si>
    <t>AP2/ERF-14</t>
  </si>
  <si>
    <t>Os01g0885900</t>
  </si>
  <si>
    <t>LOC_Os01g66270</t>
  </si>
  <si>
    <t>AP2/ERF-15</t>
  </si>
  <si>
    <t>Os01g0899800</t>
  </si>
  <si>
    <t>LOC_Os01g67410</t>
  </si>
  <si>
    <t>ANT (Ovule development protein aintegumenta).</t>
  </si>
  <si>
    <t>AP2/ERF-16</t>
  </si>
  <si>
    <t>Os01g0968800</t>
  </si>
  <si>
    <t>LOC_Os01g73770</t>
  </si>
  <si>
    <t>Avr9/Cf-9 rapidly elicited protein 111B.</t>
  </si>
  <si>
    <t>AP2/ERF-17</t>
  </si>
  <si>
    <t>Os02g0158000</t>
  </si>
  <si>
    <t>LOC_Os02g06330</t>
  </si>
  <si>
    <t>AP2/ERF-18</t>
  </si>
  <si>
    <t>Os02g0189600</t>
  </si>
  <si>
    <t>LOC_Os02g09650</t>
  </si>
  <si>
    <t>AP2/ERF-19</t>
  </si>
  <si>
    <t>Os02g0202000</t>
  </si>
  <si>
    <t>LOC_Os02g10760</t>
  </si>
  <si>
    <t>Dehydration responsive element binding protein 2B (DREB2B protein).</t>
  </si>
  <si>
    <t>AP2/ERF-20</t>
  </si>
  <si>
    <t>Os02g0231000</t>
  </si>
  <si>
    <t>LOC_Os02g13710</t>
  </si>
  <si>
    <t>AP2/ERF-21</t>
  </si>
  <si>
    <t>Os02g0499000</t>
  </si>
  <si>
    <t>LOC_Os02g29550</t>
  </si>
  <si>
    <t>AP2/ERF-22</t>
  </si>
  <si>
    <t>Os02g0520000</t>
  </si>
  <si>
    <t>LOC_Os02g32040</t>
  </si>
  <si>
    <t>AP2/ERF-23</t>
  </si>
  <si>
    <t>Os02g0521100</t>
    <phoneticPr fontId="12" type="noConversion"/>
  </si>
  <si>
    <t>LOC_Os02g32140</t>
  </si>
  <si>
    <t>Non-protein coding transcript, unclassifiable transcript.</t>
  </si>
  <si>
    <t>AP2/ERF-24</t>
  </si>
  <si>
    <t>Os02g0546600</t>
  </si>
  <si>
    <t>LOC_Os02g34260</t>
  </si>
  <si>
    <t>AP2-domain DNA-binding protein.</t>
  </si>
  <si>
    <t>AP2/ERF-25</t>
  </si>
  <si>
    <t>Os02g0546800</t>
  </si>
  <si>
    <t>LOC_Os02g34270</t>
  </si>
  <si>
    <t>(No Hit)</t>
  </si>
  <si>
    <t>AP2/ERF-26</t>
  </si>
  <si>
    <t>Os02g0558700</t>
  </si>
  <si>
    <t>LOC_Os02g35240</t>
  </si>
  <si>
    <t>AP2/ERF-27</t>
  </si>
  <si>
    <t>Os02g0594300</t>
  </si>
  <si>
    <t>LOC_Os02g38090</t>
  </si>
  <si>
    <t>Enhancer of shoot regeneration ESR1.</t>
  </si>
  <si>
    <t>AP2/ERF-28</t>
  </si>
  <si>
    <t>Os02g0614300</t>
  </si>
  <si>
    <t>LOC_Os02g40070</t>
  </si>
  <si>
    <t>AP2/ERF-29</t>
  </si>
  <si>
    <t>Os02g0654700</t>
  </si>
  <si>
    <t>LOC_Os02g43790</t>
  </si>
  <si>
    <t>Ethylene-responsive element binding protein.</t>
  </si>
  <si>
    <t>AP2/ERF-30</t>
  </si>
  <si>
    <t>Os02g0655200</t>
  </si>
  <si>
    <t>LOC_Os02g43820</t>
  </si>
  <si>
    <t>AP2/ERF-31</t>
  </si>
  <si>
    <t>Os02g0656600</t>
  </si>
  <si>
    <t>LOC_Os02g43940</t>
  </si>
  <si>
    <t>AP2/ERF-32</t>
  </si>
  <si>
    <t>Os02g0657000</t>
  </si>
  <si>
    <t>LOC_Os02g43970</t>
  </si>
  <si>
    <t>AP2 domain-containing protein Rap211.</t>
  </si>
  <si>
    <t>AP2/ERF-33</t>
  </si>
  <si>
    <t>Os02g0676800</t>
  </si>
  <si>
    <t>LOC_Os02g45420</t>
  </si>
  <si>
    <t>AP2/ERF-34</t>
  </si>
  <si>
    <t>Os02g0677300</t>
  </si>
  <si>
    <t>LOC_Os02g45450</t>
  </si>
  <si>
    <t>CRT/DRE binding factor 1.</t>
  </si>
  <si>
    <t>AP2/ERF-35</t>
  </si>
  <si>
    <t>Os02g0747600</t>
  </si>
  <si>
    <t>LOC_Os02g51300</t>
  </si>
  <si>
    <t>BABY BOOM.</t>
  </si>
  <si>
    <t>AP2/ERF-36</t>
  </si>
  <si>
    <t>Os02g0752800</t>
  </si>
  <si>
    <t>LOC_Os02g51670</t>
  </si>
  <si>
    <t>AP2/ERF-37</t>
  </si>
  <si>
    <t>Os02g0764700</t>
  </si>
  <si>
    <t>LOC_Os02g52670</t>
  </si>
  <si>
    <t>AP2/ERF-38</t>
  </si>
  <si>
    <t>Os02g0781300</t>
  </si>
  <si>
    <t>LOC_Os02g54050</t>
  </si>
  <si>
    <t>AP2/ERF-39</t>
  </si>
  <si>
    <t>Os02g0782700</t>
  </si>
  <si>
    <t>LOC_Os02g54160</t>
  </si>
  <si>
    <t>AP2/ERF-40</t>
  </si>
  <si>
    <t>Os02g0797100</t>
  </si>
  <si>
    <t>LOC_Os02g55380</t>
  </si>
  <si>
    <t>AP2/ERF-41</t>
  </si>
  <si>
    <t>Os03g0117900</t>
  </si>
  <si>
    <t>LOC_Os03g02650</t>
  </si>
  <si>
    <t>AP2/ERF-42</t>
  </si>
  <si>
    <t>Os03g0150200</t>
  </si>
  <si>
    <t>LOC_Os03g05590</t>
  </si>
  <si>
    <t>AP2/ERF-43</t>
  </si>
  <si>
    <t>Os03g0165200</t>
  </si>
  <si>
    <t>LOC_Os03g06920</t>
  </si>
  <si>
    <t>AP2/ERF-44</t>
  </si>
  <si>
    <t>Os03g0174400</t>
  </si>
  <si>
    <t>LOC_Os03g07830</t>
  </si>
  <si>
    <t>AP2/ERF-45</t>
  </si>
  <si>
    <t>Os03g0176300</t>
  </si>
  <si>
    <t>LOC_Os03g07940</t>
  </si>
  <si>
    <t>AP2/ERF-46</t>
  </si>
  <si>
    <t>Os03g0182800</t>
  </si>
  <si>
    <t>LOC_Os03g08460</t>
  </si>
  <si>
    <t>AP2/ERF-47</t>
  </si>
  <si>
    <t>Os03g0183000</t>
  </si>
  <si>
    <t>LOC_Os03g08470</t>
  </si>
  <si>
    <t>AP2 domain containing protein RAP2.6 (Fragment).</t>
  </si>
  <si>
    <t>AP2/ERF-48</t>
  </si>
  <si>
    <t>Os03g0183200</t>
  </si>
  <si>
    <t>LOC_Os03g08490</t>
  </si>
  <si>
    <t>Conserved hypothetical protein.</t>
  </si>
  <si>
    <t>AP2/ERF-49</t>
  </si>
  <si>
    <t>Os03g0183300</t>
  </si>
  <si>
    <t>LOC_Os03g08500</t>
  </si>
  <si>
    <t>AP2/ERF-50</t>
  </si>
  <si>
    <t>Os03g0191900</t>
  </si>
  <si>
    <t>LOC_Os03g09170</t>
  </si>
  <si>
    <t>AP2 domain family transcription factor homolog (AP2 domain transcription factor) (ABI4:abscisic acid-insensitive 4 ) (ABI4).</t>
  </si>
  <si>
    <t>AP2/ERF-51</t>
  </si>
  <si>
    <t>Os03g0232200</t>
  </si>
  <si>
    <t>LOC_Os03g12950</t>
  </si>
  <si>
    <t>AP2/ERF-52</t>
  </si>
  <si>
    <t>Os03g0263000</t>
  </si>
  <si>
    <t>LOC_Os03g15660</t>
  </si>
  <si>
    <t>TINY-like protein.</t>
  </si>
  <si>
    <t>AP2/ERF-53</t>
  </si>
  <si>
    <t>Os03g0313100</t>
  </si>
  <si>
    <t>LOC_Os03g19900</t>
  </si>
  <si>
    <t>AP2/ERF-54</t>
  </si>
  <si>
    <t>Os03g0341000</t>
  </si>
  <si>
    <t>LOC_Os03g22170</t>
  </si>
  <si>
    <t>AP2 domain containing protein RAP2.2 (Fragment).</t>
  </si>
  <si>
    <t>AP2/ERF-55</t>
  </si>
  <si>
    <t>Os03g0770700</t>
  </si>
  <si>
    <t>LOC_Os03g56050</t>
  </si>
  <si>
    <t>AP2/EREBP transcription factor BABY BOOM1.</t>
  </si>
  <si>
    <t>AP2/ERF-56</t>
  </si>
  <si>
    <t>Os03g0815800</t>
  </si>
  <si>
    <t>LOC_Os03g60120</t>
  </si>
  <si>
    <t>AP2/ERF-57</t>
  </si>
  <si>
    <t>Os03g0818800</t>
  </si>
  <si>
    <t>LOC_Os03g60430</t>
  </si>
  <si>
    <t>LIPLESS2.</t>
  </si>
  <si>
    <t>AP2/ERF-58</t>
  </si>
  <si>
    <t>Os03g0860100</t>
  </si>
  <si>
    <t>LOC_Os03g64260</t>
  </si>
  <si>
    <t>Ethylene responsive element binding factor 2 (AtERF2).</t>
  </si>
  <si>
    <t>AP2/ERF-59</t>
  </si>
  <si>
    <t>Os04g0257500</t>
  </si>
  <si>
    <t>LOC_Os04g18650</t>
  </si>
  <si>
    <t>AP2/ERF-60</t>
  </si>
  <si>
    <t>Os04g0398000</t>
  </si>
  <si>
    <t>LOC_Os04g32620</t>
  </si>
  <si>
    <t>AP2/ERF-61</t>
  </si>
  <si>
    <t>Os04g0399800</t>
  </si>
  <si>
    <t>LOC_Os04g32790</t>
  </si>
  <si>
    <t>Pathogenesis-related genes transcriptional activator PTI5.</t>
  </si>
  <si>
    <t>AP2/ERF-62</t>
  </si>
  <si>
    <t>Os04g0429050</t>
  </si>
  <si>
    <t>LOC_Os04g34970</t>
  </si>
  <si>
    <t>AP2/ERF-63</t>
  </si>
  <si>
    <t>LOC_Os04g36640</t>
  </si>
  <si>
    <t>AP2/ERF-64</t>
  </si>
  <si>
    <t>Os04g0504500</t>
  </si>
  <si>
    <t>LOC_Os04g42570</t>
  </si>
  <si>
    <t>AP2/ERF-65</t>
  </si>
  <si>
    <t>Os04g0529100</t>
  </si>
  <si>
    <t>LOC_Os04g44670</t>
  </si>
  <si>
    <t>AP2 domain containing protein RAP2.4 (Fragment).</t>
  </si>
  <si>
    <t>AP2/ERF-66</t>
  </si>
  <si>
    <t>Os04g0546800</t>
  </si>
  <si>
    <t>LOC_Os04g46220</t>
  </si>
  <si>
    <t>AP2/ERF-67</t>
  </si>
  <si>
    <t>Os04g0547500</t>
  </si>
  <si>
    <t>LOC_Os04g46240</t>
  </si>
  <si>
    <t>AP2/ERF-68</t>
  </si>
  <si>
    <t>Os04g0547600</t>
  </si>
  <si>
    <t>LOC_Os04g46250</t>
  </si>
  <si>
    <t>AP2/ERF-69</t>
  </si>
  <si>
    <t>Os04g0549700</t>
  </si>
  <si>
    <t>LOC_Os04g46400</t>
  </si>
  <si>
    <t>Dehydration responsive element binding protein 2F (DREB2F protein).</t>
  </si>
  <si>
    <t>AP2/ERF-70</t>
  </si>
  <si>
    <t>Os04g0549800</t>
  </si>
  <si>
    <t>LOC_Os04g46410</t>
  </si>
  <si>
    <t>AP2/ERF-71</t>
  </si>
  <si>
    <t>Os04g0550200</t>
  </si>
  <si>
    <t>LOC_Os04g46440</t>
  </si>
  <si>
    <t>AP2/ERF-72</t>
  </si>
  <si>
    <t>Os04g0572400</t>
  </si>
  <si>
    <t>LOC_Os04g48350</t>
  </si>
  <si>
    <t>AP2/ERF-73</t>
  </si>
  <si>
    <t>Os04g0610400</t>
  </si>
  <si>
    <t>LOC_Os04g52090</t>
  </si>
  <si>
    <t>AP2/ERF-74</t>
  </si>
  <si>
    <t>Os04g0648900</t>
  </si>
  <si>
    <t>LOC_Os04g55520</t>
  </si>
  <si>
    <t>AP2/ERF-75</t>
  </si>
  <si>
    <t>Os04g0649100</t>
  </si>
  <si>
    <t>LOC_Os04g55560</t>
  </si>
  <si>
    <t>AP2/ERF-76</t>
  </si>
  <si>
    <t>Os04g0653600</t>
  </si>
  <si>
    <t>LOC_Os04g55970</t>
  </si>
  <si>
    <t>AP2/ERF-77</t>
  </si>
  <si>
    <t>Os04g0669200</t>
  </si>
  <si>
    <t>LOC_Os04g57340</t>
  </si>
  <si>
    <t>Ethylene response factor 3.</t>
  </si>
  <si>
    <t>AP2/ERF-78</t>
  </si>
  <si>
    <t>Os05g0121600</t>
  </si>
  <si>
    <t>LOC_Os05g03040</t>
  </si>
  <si>
    <t>GLOSSY15 (Fragment).</t>
  </si>
  <si>
    <t>AP2/ERF-79</t>
  </si>
  <si>
    <t>Os05g0219800</t>
  </si>
  <si>
    <t>LOC_Os05g13300</t>
  </si>
  <si>
    <t>DEAH helicase isoform 6.</t>
  </si>
  <si>
    <t>AP2/ERF-80</t>
  </si>
  <si>
    <t>Os05g0316800</t>
  </si>
  <si>
    <t>LOC_Os05g25260</t>
  </si>
  <si>
    <t>AP2/ERF-81</t>
  </si>
  <si>
    <t>Os05g0346200</t>
  </si>
  <si>
    <t>LOC_Os05g27930</t>
  </si>
  <si>
    <t>Dehydration responsive element binding protein 2A (DREB2A protein).</t>
  </si>
  <si>
    <t>AP2/ERF-82</t>
  </si>
  <si>
    <t>Os05g0351200</t>
  </si>
  <si>
    <t>LOC_Os05g28350</t>
  </si>
  <si>
    <t>AP2/ERF-83</t>
  </si>
  <si>
    <t>Os05g0356600</t>
  </si>
  <si>
    <t>LOC_Os05g28820</t>
  </si>
  <si>
    <t>AP2/ERF-84</t>
  </si>
  <si>
    <t>Os05g0361700</t>
  </si>
  <si>
    <t>LOC_Os05g29810</t>
  </si>
  <si>
    <t>AP2/ERF-85</t>
  </si>
  <si>
    <t>Os05g0420300</t>
  </si>
  <si>
    <t>LOC_Os05g34730</t>
  </si>
  <si>
    <t>AP2/ERF-86</t>
  </si>
  <si>
    <t>Os05g0437100</t>
  </si>
  <si>
    <t>LOC_Os05g36100</t>
  </si>
  <si>
    <t>AP2/ERF-87</t>
  </si>
  <si>
    <t>Os05g0473300</t>
  </si>
  <si>
    <t>LOC_Os05g39590</t>
  </si>
  <si>
    <t>Transcriptional factor TINY.</t>
  </si>
  <si>
    <t>AP2/ERF-88</t>
  </si>
  <si>
    <t>Os05g0497200</t>
  </si>
  <si>
    <t>LOC_Os05g41760</t>
  </si>
  <si>
    <t>Ethylene responsive element binding factor 4 (AtERF4).</t>
  </si>
  <si>
    <t>AP2/ERF-89</t>
  </si>
  <si>
    <t>Os05g0497300</t>
  </si>
  <si>
    <t>LOC_Os05g41780</t>
  </si>
  <si>
    <t>AP2/ERF-90</t>
  </si>
  <si>
    <t>Os05g0549800</t>
  </si>
  <si>
    <t>LOC_Os05g47650</t>
  </si>
  <si>
    <t>AP2/ERF-91</t>
  </si>
  <si>
    <t>Os05g0564700</t>
  </si>
  <si>
    <t>LOC_Os05g49010</t>
  </si>
  <si>
    <t>AP2/ERF-92</t>
  </si>
  <si>
    <t>Os05g0572000</t>
  </si>
  <si>
    <t>LOC_Os05g49700</t>
  </si>
  <si>
    <t>AP2/ERF-93</t>
  </si>
  <si>
    <t>Os06g0127100</t>
  </si>
  <si>
    <t>LOC_Os06g03670</t>
  </si>
  <si>
    <t>CBF-like protein.</t>
  </si>
  <si>
    <t>AP2/ERF-94</t>
  </si>
  <si>
    <t>Os06g0145700</t>
  </si>
  <si>
    <t>LOC_Os06g05340</t>
  </si>
  <si>
    <t>AP2/ERF-95</t>
  </si>
  <si>
    <t>Os06g0160500</t>
  </si>
  <si>
    <t>LOC_Os06g06540</t>
  </si>
  <si>
    <t>AP2/ERF-96</t>
  </si>
  <si>
    <t>Os06g0165600</t>
  </si>
  <si>
    <t>LOC_Os06g06970</t>
  </si>
  <si>
    <t>CRT/DRE binding factor (Transcription factor RCBF4).</t>
  </si>
  <si>
    <t>AP2/ERF-97</t>
  </si>
  <si>
    <t>Os06g0166400</t>
  </si>
  <si>
    <t>LOC_Os06g07030</t>
  </si>
  <si>
    <t>Dehydration responsive element binding protein 1D (DREB1D protein) (C- repeat binding factor 4) (C-repeat/dehydration responsive element binding factor 4) (CRT/DRE binding factor 4).</t>
  </si>
  <si>
    <t>AP2/ERF-98</t>
  </si>
  <si>
    <t>Os06g0181700</t>
  </si>
  <si>
    <t>LOC_Os06g08340</t>
  </si>
  <si>
    <t>AP2/ERF-99</t>
  </si>
  <si>
    <t>Os06g0194000</t>
  </si>
  <si>
    <t>LOC_Os06g09390</t>
  </si>
  <si>
    <t>AP2/ERF-100</t>
  </si>
  <si>
    <t>Os06g0197200</t>
  </si>
  <si>
    <t>LOC_Os06g09717</t>
  </si>
  <si>
    <t>20 kDa chaperonin, chloroplast precursor (Protein Cpn21) (Chloroplast protein Cpn10) (Chloroplast chaperonin 10) (Ch-CPN10) (Chaperonin 20).</t>
  </si>
  <si>
    <t>AP2/ERF-101</t>
  </si>
  <si>
    <t>Os06g0197900</t>
  </si>
  <si>
    <t>LOC_Os06g09760</t>
  </si>
  <si>
    <t>AP2/ERF-102</t>
  </si>
  <si>
    <t>Os06g0198200</t>
  </si>
  <si>
    <t>LOC_Os06g09790</t>
  </si>
  <si>
    <t>AP2/ERF-103</t>
  </si>
  <si>
    <t>Os06g0198400</t>
  </si>
  <si>
    <t>LOC_Os06g09810</t>
  </si>
  <si>
    <t>AP2/ERF-104</t>
  </si>
  <si>
    <t>Os06g0210300</t>
  </si>
  <si>
    <t>LOC_Os06g10780</t>
  </si>
  <si>
    <t>AP2/ERF-105</t>
  </si>
  <si>
    <t>Os06g0222400</t>
  </si>
  <si>
    <t>LOC_Os06g11860</t>
  </si>
  <si>
    <t>Hypothetical protein.</t>
  </si>
  <si>
    <t>AP2/ERF-106</t>
  </si>
  <si>
    <t>Os06g0223100</t>
  </si>
  <si>
    <t>LOC_Os06g11940</t>
  </si>
  <si>
    <t>AP2/ERF-107</t>
  </si>
  <si>
    <t>Os06g0337400</t>
  </si>
  <si>
    <t>LOC_Os06g23050</t>
  </si>
  <si>
    <t>AP2/ERF-108</t>
  </si>
  <si>
    <t>Os06g0553700</t>
  </si>
  <si>
    <t>LOC_Os06g36000</t>
  </si>
  <si>
    <t>AP2/ERF-109</t>
  </si>
  <si>
    <t>Os06g0604000</t>
  </si>
  <si>
    <t>LOC_Os06g40150</t>
  </si>
  <si>
    <t>AP2/ERF-110</t>
  </si>
  <si>
    <t>Os06g0636000</t>
  </si>
  <si>
    <t>LOC_Os06g42990</t>
  </si>
  <si>
    <t>AP2/ERF-111</t>
  </si>
  <si>
    <t>Os06g0639200</t>
  </si>
  <si>
    <t>LOC_Os06g43220</t>
  </si>
  <si>
    <t>AP2/ERF-112</t>
  </si>
  <si>
    <t>Os06g0657500</t>
  </si>
  <si>
    <t>LOC_Os06g44750</t>
  </si>
  <si>
    <t>AP2/ERF-113</t>
  </si>
  <si>
    <t>Os06g0691100</t>
  </si>
  <si>
    <t>LOC_Os06g47590</t>
  </si>
  <si>
    <t>AP2/ERF-114</t>
  </si>
  <si>
    <t>Os07g0124700</t>
  </si>
  <si>
    <t>LOC_Os07g03250</t>
  </si>
  <si>
    <t>AP2/ERF-115</t>
  </si>
  <si>
    <t>Os07g0204000</t>
  </si>
  <si>
    <t>LOC_Os07g10410</t>
  </si>
  <si>
    <t>AP2/ERF-116</t>
  </si>
  <si>
    <t>Os07g0227600</t>
  </si>
  <si>
    <t>LOC_Os07g12510</t>
  </si>
  <si>
    <t>AP2/ERF-117</t>
  </si>
  <si>
    <t>Os07g0235800</t>
  </si>
  <si>
    <t>LOC_Os07g13170</t>
  </si>
  <si>
    <t>AP2/ERF-118</t>
  </si>
  <si>
    <t>Os07g0410300</t>
  </si>
  <si>
    <t>LOC_Os07g22730</t>
  </si>
  <si>
    <t>AP2/ERF-119</t>
  </si>
  <si>
    <t>Os07g0410700</t>
  </si>
  <si>
    <t>LOC_Os07g22770</t>
  </si>
  <si>
    <t>AP2/ERF-120</t>
  </si>
  <si>
    <t>Os07g0575000</t>
  </si>
  <si>
    <t>LOC_Os07g38750</t>
  </si>
  <si>
    <t>AP2/ERF-121</t>
  </si>
  <si>
    <t>Os07g0617000</t>
  </si>
  <si>
    <t>LOC_Os07g42510</t>
  </si>
  <si>
    <t>AP2/ERF-122</t>
  </si>
  <si>
    <t>Os07g0669500</t>
  </si>
  <si>
    <t>LOC_Os07g47330</t>
  </si>
  <si>
    <t>Branched silkless1.</t>
  </si>
  <si>
    <t>AP2/ERF-123</t>
  </si>
  <si>
    <t>Os07g0674800</t>
  </si>
  <si>
    <t>LOC_Os07g47790</t>
  </si>
  <si>
    <t>AP2/ERF-124</t>
  </si>
  <si>
    <t>Os08g0171100</t>
  </si>
  <si>
    <t>LOC_Os08g07440</t>
  </si>
  <si>
    <t>AINTEGUMENTA-like protein.</t>
  </si>
  <si>
    <t>AP2/ERF-125</t>
  </si>
  <si>
    <t>Os08g0173700</t>
  </si>
  <si>
    <t>LOC_Os08g07700</t>
  </si>
  <si>
    <t>AP2/ERF-126</t>
  </si>
  <si>
    <t>Os08g0360800</t>
  </si>
  <si>
    <t>LOC_Os08g27220</t>
  </si>
  <si>
    <t>AP2/ERF-127</t>
  </si>
  <si>
    <t>Os08g0408500</t>
  </si>
  <si>
    <t>LOC_Os08g31580</t>
  </si>
  <si>
    <t>AP2/ERF-128</t>
  </si>
  <si>
    <t>Os08g0442400</t>
  </si>
  <si>
    <t>LOC_Os08g34360</t>
  </si>
  <si>
    <t>AP2/ERF-129</t>
  </si>
  <si>
    <t>Os08g0454000</t>
  </si>
  <si>
    <t>LOC_Os08g35240</t>
  </si>
  <si>
    <t>AP2/ERF-130</t>
  </si>
  <si>
    <t>Os08g0474000</t>
  </si>
  <si>
    <t>LOC_Os08g36920</t>
  </si>
  <si>
    <t>AP2/ERF-131</t>
  </si>
  <si>
    <t>Os08g0521600</t>
  </si>
  <si>
    <t>LOC_Os08g41030</t>
  </si>
  <si>
    <t>AP2/ERF-132</t>
  </si>
  <si>
    <t>Os08g0537900</t>
  </si>
  <si>
    <t>LOC_Os08g42550</t>
  </si>
  <si>
    <t>AP2/ERF-133</t>
  </si>
  <si>
    <t>Os08g0545400</t>
  </si>
  <si>
    <t>LOC_Os08g43200</t>
  </si>
  <si>
    <t>Dehydration responsive element binding protein 1C (DREB1C protein) (C- repeat binding factor 2) (C-repeat/dehydration responsive element binding factor 2) (CRT/DRE binding factor 2).</t>
  </si>
  <si>
    <t>AP2/ERF-134</t>
  </si>
  <si>
    <t>Os08g0545500</t>
  </si>
  <si>
    <t>LOC_Os08g43210</t>
  </si>
  <si>
    <t>DRE-binding protein 1A.</t>
  </si>
  <si>
    <t>AP2/ERF-135</t>
  </si>
  <si>
    <t>Os08g0563600</t>
  </si>
  <si>
    <t>LOC_Os08g44960</t>
  </si>
  <si>
    <t>AP2/ERF-136</t>
  </si>
  <si>
    <t>Os08g0565200</t>
  </si>
  <si>
    <t>LOC_Os08g45110</t>
  </si>
  <si>
    <t>AP2/ERF-137</t>
  </si>
  <si>
    <t>Os09g0286600</t>
  </si>
  <si>
    <t>LOC_Os09g11460</t>
  </si>
  <si>
    <t>AP2/ERF-138</t>
  </si>
  <si>
    <t>Os09g0287000</t>
  </si>
  <si>
    <t>LOC_Os09g11480</t>
  </si>
  <si>
    <t>AP2/ERF-139</t>
  </si>
  <si>
    <t>Os09g0309700</t>
  </si>
  <si>
    <t>LOC_Os09g13940</t>
  </si>
  <si>
    <t>AP2/ERF-140</t>
  </si>
  <si>
    <t>Os09g0369000</t>
  </si>
  <si>
    <t>LOC_Os09g20350</t>
  </si>
  <si>
    <t>AP2/ERF-141</t>
  </si>
  <si>
    <t>Os09g0423800</t>
  </si>
  <si>
    <t>LOC_Os09g25600</t>
  </si>
  <si>
    <t>AP2-1 protein (Fragment).</t>
  </si>
  <si>
    <t>AP2/ERF-142</t>
  </si>
  <si>
    <t>Os09g0434500</t>
  </si>
  <si>
    <t>LOC_Os09g26420</t>
  </si>
  <si>
    <t>Ethylene response factor 2.</t>
  </si>
  <si>
    <t>AP2/ERF-143</t>
  </si>
  <si>
    <t>Os09g0457900</t>
  </si>
  <si>
    <t>LOC_Os09g28440</t>
  </si>
  <si>
    <t>AP2/ERF-144</t>
  </si>
  <si>
    <t>Os09g0522000</t>
  </si>
  <si>
    <t>LOC_Os09g35010</t>
  </si>
  <si>
    <t>AP2/ERF-145</t>
  </si>
  <si>
    <t>Os09g0522100</t>
  </si>
  <si>
    <t>LOC_Os09g35020</t>
  </si>
  <si>
    <t>Dehydration responsive element binding protein 1E (DREB1E protein).</t>
  </si>
  <si>
    <t>AP2/ERF-146</t>
  </si>
  <si>
    <t>Os09g0522200</t>
  </si>
  <si>
    <t>LOC_Os09g35030</t>
  </si>
  <si>
    <t>AP2/ERF-147</t>
  </si>
  <si>
    <t>Os09g0571700</t>
  </si>
  <si>
    <t>LOC_Os09g39810</t>
  </si>
  <si>
    <t>AP2/ERF-148</t>
  </si>
  <si>
    <t>Os09g0572000</t>
  </si>
  <si>
    <t>LOC_Os09g39850</t>
  </si>
  <si>
    <t>AP2/ERF-149</t>
  </si>
  <si>
    <t>Os10g0371100</t>
  </si>
  <si>
    <t>LOC_Os10g22600</t>
  </si>
  <si>
    <t>AP2/ERF-150</t>
  </si>
  <si>
    <t>Os10g0390800</t>
  </si>
  <si>
    <t>LOC_Os10g25170</t>
  </si>
  <si>
    <t>AP2/ERF-151</t>
  </si>
  <si>
    <t>Os10g0406000</t>
  </si>
  <si>
    <t>LOC_Os10g26590</t>
  </si>
  <si>
    <t>AP2/ERF-152</t>
  </si>
  <si>
    <t>Os10g0445100</t>
  </si>
  <si>
    <t>LOC_Os10g30840</t>
  </si>
  <si>
    <t>AP2/ERF-153</t>
  </si>
  <si>
    <t>Os10g0523900</t>
  </si>
  <si>
    <t>LOC_Os10g38000</t>
  </si>
  <si>
    <t>AP2/ERF-154</t>
  </si>
  <si>
    <t>Os10g0560700</t>
  </si>
  <si>
    <t>LOC_Os10g41130</t>
  </si>
  <si>
    <t>AP2/ERF-155</t>
  </si>
  <si>
    <t>Os10g0562900</t>
  </si>
  <si>
    <t>LOC_Os10g41330</t>
  </si>
  <si>
    <t>AP2/ERF-156</t>
  </si>
  <si>
    <t>Os11g0129700</t>
  </si>
  <si>
    <t>LOC_Os11g03540</t>
  </si>
  <si>
    <t>AP2/ERF-157</t>
  </si>
  <si>
    <t>Os11g0168500</t>
  </si>
  <si>
    <t>LOC_Os11g06770</t>
  </si>
  <si>
    <t>AP2/ERF-158</t>
  </si>
  <si>
    <t>Os11g0242300</t>
  </si>
  <si>
    <t>LOC_Os11g13840</t>
  </si>
  <si>
    <t>AP2/ERF-159</t>
  </si>
  <si>
    <t>Os11g0295900</t>
  </si>
  <si>
    <t>LOC_Os11g19060</t>
  </si>
  <si>
    <t>AP2/ERF-160</t>
  </si>
  <si>
    <t>Os12g0126300</t>
  </si>
  <si>
    <t>LOC_Os12g03290</t>
  </si>
  <si>
    <t>AP2/ERF-161</t>
  </si>
  <si>
    <t>Os12g0582900</t>
  </si>
  <si>
    <t>LOC_Os12g39330</t>
  </si>
  <si>
    <t>AP2 domain containing protein RAP2.11 (Fragment).</t>
  </si>
  <si>
    <t>AP2/ERF-162</t>
  </si>
  <si>
    <t>LOC_Os12g40960</t>
  </si>
  <si>
    <t>AP2/ERF-163</t>
  </si>
  <si>
    <t>Os12g0602966</t>
  </si>
  <si>
    <t>LOC_Os12g41030</t>
  </si>
  <si>
    <t>AP2/ERF-164</t>
  </si>
  <si>
    <t>Os12g0603300</t>
  </si>
  <si>
    <t>LOC_Os12g41060</t>
  </si>
  <si>
    <t>P Value</t>
  </si>
  <si>
    <t>AS2-1</t>
  </si>
  <si>
    <t>Os01g0129600</t>
  </si>
  <si>
    <t>LOC_Os01g03890</t>
  </si>
  <si>
    <t>Protein of unknown function DUF260 domain containing protein.</t>
  </si>
  <si>
    <t>AS2-2</t>
  </si>
  <si>
    <t>Os01g0169400</t>
  </si>
  <si>
    <t>LOC_Os01g07480</t>
  </si>
  <si>
    <t>LOB domain protein 25.</t>
  </si>
  <si>
    <t>AS2-3</t>
  </si>
  <si>
    <t>Os01g0242400</t>
  </si>
  <si>
    <t>LOC_Os01g14030</t>
  </si>
  <si>
    <t>AS2-4</t>
  </si>
  <si>
    <t>Os01g0511000</t>
  </si>
  <si>
    <t>LOC_Os01g32770</t>
  </si>
  <si>
    <t>LOB domain protein 40.</t>
  </si>
  <si>
    <t>AS2-5</t>
  </si>
  <si>
    <t>Os01g0571500</t>
  </si>
  <si>
    <t>LOC_Os01g39040</t>
  </si>
  <si>
    <t>AS2-6</t>
  </si>
  <si>
    <t>Os01g0571800</t>
  </si>
  <si>
    <t>LOC_Os01g39070</t>
  </si>
  <si>
    <t>AS2-7</t>
  </si>
  <si>
    <t>Os01g0572800</t>
  </si>
  <si>
    <t>LOC_Os01g39150</t>
  </si>
  <si>
    <t>AS2-8</t>
  </si>
  <si>
    <t>Os01g0572900</t>
  </si>
  <si>
    <t>LOC_Os01g39160</t>
  </si>
  <si>
    <t>AS2-9</t>
  </si>
  <si>
    <t>Os01g0573300</t>
  </si>
  <si>
    <t>LOC_Os01g39180</t>
  </si>
  <si>
    <t>AS2-10</t>
  </si>
  <si>
    <t>LOC_Os01g39220</t>
  </si>
  <si>
    <t>AS2-11</t>
  </si>
  <si>
    <t>Os01g0772100</t>
  </si>
  <si>
    <t>LOC_Os01g56530</t>
  </si>
  <si>
    <t>LOB domain protein 30.</t>
  </si>
  <si>
    <t>AS2-12</t>
  </si>
  <si>
    <t>Os01g0825000</t>
  </si>
  <si>
    <t>LOC_Os01g60960</t>
  </si>
  <si>
    <t>LOB domain protein 12.</t>
  </si>
  <si>
    <t>AS2-13</t>
  </si>
  <si>
    <t>Os01g0889400</t>
  </si>
  <si>
    <t>LOC_Os01g66590</t>
  </si>
  <si>
    <t>LOB domain protein 6 (ASYMMETRIC LEAVES2).</t>
  </si>
  <si>
    <t>AS2-14</t>
  </si>
  <si>
    <t>LOC_Os02g48270</t>
  </si>
  <si>
    <t>AS2-15</t>
  </si>
  <si>
    <t>Os02g0820500</t>
  </si>
  <si>
    <t>LOC_Os02g57490</t>
  </si>
  <si>
    <t>LATERAL ORGAN BOUNDARIES protein.</t>
  </si>
  <si>
    <t>AS2-16</t>
  </si>
  <si>
    <t>Os03g0149000</t>
  </si>
  <si>
    <t>LOC_Os03g05500</t>
  </si>
  <si>
    <t>AS2-17</t>
  </si>
  <si>
    <t>Os03g0149100</t>
  </si>
  <si>
    <t>LOC_Os03g05510</t>
  </si>
  <si>
    <t>AS2-18</t>
  </si>
  <si>
    <t>Os03g0246900</t>
  </si>
  <si>
    <t>LOC_Os03g14270</t>
  </si>
  <si>
    <t>LOB domain protein 18.</t>
  </si>
  <si>
    <t>AS2-19</t>
  </si>
  <si>
    <t>Os03g0287400</t>
  </si>
  <si>
    <t>LOC_Os03g17810</t>
  </si>
  <si>
    <t>LOB domain protein 11.</t>
  </si>
  <si>
    <t>AS2-20</t>
  </si>
  <si>
    <t>Os03g0445700</t>
  </si>
  <si>
    <t>LOC_Os03g33090</t>
  </si>
  <si>
    <t>AS2-21</t>
  </si>
  <si>
    <t>Os03g0609500</t>
  </si>
  <si>
    <t>LOC_Os03g41330</t>
  </si>
  <si>
    <t>AS2-22</t>
  </si>
  <si>
    <t>Os03g0612400</t>
  </si>
  <si>
    <t>LOC_Os03g41600</t>
  </si>
  <si>
    <t>AS2-23</t>
  </si>
  <si>
    <t>Os03g0659700</t>
  </si>
  <si>
    <t>LOC_Os03g45750</t>
  </si>
  <si>
    <t>AS2-24</t>
  </si>
  <si>
    <t>Os03g0790600</t>
  </si>
  <si>
    <t>LOC_Os03g57670</t>
  </si>
  <si>
    <t>Peptidase  M28 domain containing protein.</t>
  </si>
  <si>
    <t>AS2-25</t>
  </si>
  <si>
    <t>Os05g0123000</t>
  </si>
  <si>
    <t>LOC_Os05g03160</t>
  </si>
  <si>
    <t>AS2-27</t>
  </si>
  <si>
    <t>Os05g0346800</t>
  </si>
  <si>
    <t>LOC_Os05g27980</t>
  </si>
  <si>
    <t>LOB domain protein 15.</t>
  </si>
  <si>
    <t>AS2-28</t>
  </si>
  <si>
    <t>Os05g0417000</t>
  </si>
  <si>
    <t>LOC_Os05g34450</t>
  </si>
  <si>
    <t>AS2-29</t>
  </si>
  <si>
    <t>Os07g0589000</t>
  </si>
  <si>
    <t>LOC_Os07g40000</t>
  </si>
  <si>
    <t>AS2-30</t>
  </si>
  <si>
    <t>Os08g0163800</t>
  </si>
  <si>
    <t>LOC_Os08g06659</t>
  </si>
  <si>
    <t>AS2-31</t>
  </si>
  <si>
    <t>Os08g0402100</t>
  </si>
  <si>
    <t>LOC_Os08g31080</t>
  </si>
  <si>
    <t>AS2-32</t>
  </si>
  <si>
    <t>Os08g0563400</t>
  </si>
  <si>
    <t>LOC_Os08g44940</t>
  </si>
  <si>
    <t>AS2-33</t>
  </si>
  <si>
    <t>Os09g0364100</t>
  </si>
  <si>
    <t>LOC_Os09g19950</t>
  </si>
  <si>
    <t>AS2-34</t>
  </si>
  <si>
    <t>Os10g0162600</t>
  </si>
  <si>
    <t>LOC_Os10g07510</t>
  </si>
  <si>
    <t>AS2-35</t>
  </si>
  <si>
    <t>Os11g0106900</t>
  </si>
  <si>
    <t>LOC_Os11g01550</t>
  </si>
  <si>
    <t>AS2-36</t>
  </si>
  <si>
    <t>Os12g0106200</t>
  </si>
  <si>
    <t>LOC_Os12g01550</t>
  </si>
  <si>
    <t>AUX/IAA-1</t>
  </si>
  <si>
    <t>Os01g0178500</t>
  </si>
  <si>
    <t>LOC_Os01g08320</t>
  </si>
  <si>
    <t>AUX/IAA protein family protein.</t>
  </si>
  <si>
    <t>AUX/IAA-2</t>
  </si>
  <si>
    <t>Os01g0190300</t>
  </si>
  <si>
    <t>LOC_Os01g09450</t>
  </si>
  <si>
    <t>AUX/IAA-3</t>
  </si>
  <si>
    <t>Os01g0231000</t>
  </si>
  <si>
    <t>LOC_Os01g13030</t>
  </si>
  <si>
    <t>Auxin-responsive protein (Aux/IAA) (Fragment).</t>
  </si>
  <si>
    <t>AUX/IAA-4</t>
  </si>
  <si>
    <t>Os01g0286900</t>
  </si>
  <si>
    <t>LOC_Os01g18360</t>
  </si>
  <si>
    <t>Auxin-responsive protein IAA31 (Indoleacetic acid-induced protein 31).</t>
  </si>
  <si>
    <t>AUX/IAA-5</t>
  </si>
  <si>
    <t>LOC_Os01g48450</t>
  </si>
  <si>
    <t>AUX/IAA-6</t>
  </si>
  <si>
    <t>Os01g0741900</t>
  </si>
  <si>
    <t>LOC_Os01g53880</t>
  </si>
  <si>
    <t>Auxin-responsive protein IAA26 (Indoleacetic acid-induced protein 26) (Phytochrome-associated protein 1).</t>
  </si>
  <si>
    <t>AUX/IAA-7</t>
  </si>
  <si>
    <t>Os02g0228900</t>
  </si>
  <si>
    <t>LOC_Os02g13520</t>
  </si>
  <si>
    <t>Auxin-responsive protein IAA18 (Indoleacetic acid-induced protein 18).</t>
  </si>
  <si>
    <t>AUX/IAA-8</t>
  </si>
  <si>
    <t>Os02g0723400</t>
  </si>
  <si>
    <t>LOC_Os02g49160</t>
  </si>
  <si>
    <t>AUX/IAA-9</t>
  </si>
  <si>
    <t>Os02g0805100</t>
  </si>
  <si>
    <t>LOC_Os02g56120</t>
  </si>
  <si>
    <t>AUX/IAA-10</t>
  </si>
  <si>
    <t>Os02g0817600</t>
  </si>
  <si>
    <t>LOC_Os02g57250</t>
  </si>
  <si>
    <t>AUX/IAA-11</t>
  </si>
  <si>
    <t>Os03g0633500</t>
  </si>
  <si>
    <t>LOC_Os03g43400</t>
  </si>
  <si>
    <t>Auxin-responsive protein IAA17 (Indoleacetic acid-induced protein 17) (Auxin response 3).</t>
  </si>
  <si>
    <t>AUX/IAA-12</t>
  </si>
  <si>
    <t>Os03g0633800</t>
  </si>
  <si>
    <t>LOC_Os03g43410</t>
  </si>
  <si>
    <t>IAA6 (Fragment).</t>
  </si>
  <si>
    <t>AUX/IAA-13</t>
  </si>
  <si>
    <t>Os03g0742900</t>
  </si>
  <si>
    <t>LOC_Os03g53150</t>
  </si>
  <si>
    <t>AUX/IAA-14</t>
  </si>
  <si>
    <t>Os03g0797800</t>
  </si>
  <si>
    <t>LOC_Os03g58350</t>
  </si>
  <si>
    <t>AUX/IAA-15</t>
  </si>
  <si>
    <t>Os05g0178600</t>
  </si>
  <si>
    <t>LOC_Os05g08570</t>
  </si>
  <si>
    <t>AUX/IAA-16</t>
  </si>
  <si>
    <t>Os05g0186900</t>
  </si>
  <si>
    <t>LOC_Os05g09480</t>
  </si>
  <si>
    <t>AUX/IAA-17</t>
  </si>
  <si>
    <t>Os05g0230700</t>
  </si>
  <si>
    <t>LOC_Os05g14180</t>
  </si>
  <si>
    <t>Auxin-responsive protein IAA2 (Indoleacetic acid-induced protein 2).</t>
  </si>
  <si>
    <t>AUX/IAA-18</t>
  </si>
  <si>
    <t>Os05g0523300</t>
  </si>
  <si>
    <t>LOC_Os05g44810</t>
  </si>
  <si>
    <t>AUX/IAA-19</t>
  </si>
  <si>
    <t>Os05g0559400</t>
  </si>
  <si>
    <t>LOC_Os05g48590</t>
  </si>
  <si>
    <t>AUX/IAA-20</t>
  </si>
  <si>
    <t>Os06g0166500</t>
  </si>
  <si>
    <t>LOC_Os06g07040</t>
  </si>
  <si>
    <t>AUX/IAA-21</t>
  </si>
  <si>
    <t>Os06g0335500</t>
  </si>
  <si>
    <t>LOC_Os06g22870</t>
  </si>
  <si>
    <t>AUX/IAA-22</t>
  </si>
  <si>
    <t>Os06g0355300</t>
  </si>
  <si>
    <t>LOC_Os06g24850</t>
  </si>
  <si>
    <t>AUX/IAA-23</t>
  </si>
  <si>
    <t>Os06g0597000</t>
  </si>
  <si>
    <t>LOC_Os06g39590</t>
  </si>
  <si>
    <t>Auxin-responsive protein IAA14 (Indoleacetic acid-induced protein 14) (SOLITARY-ROOT protein).</t>
  </si>
  <si>
    <t>AUX/IAA-24</t>
  </si>
  <si>
    <t>Os07g0182400</t>
  </si>
  <si>
    <t>LOC_Os07g08460</t>
  </si>
  <si>
    <t>AUX/IAA-25</t>
  </si>
  <si>
    <t>Os08g0109400</t>
  </si>
  <si>
    <t>LOC_Os08g01780</t>
  </si>
  <si>
    <t>AUX/IAA-26</t>
  </si>
  <si>
    <t>Os09g0527700</t>
  </si>
  <si>
    <t>LOC_Os09g35870</t>
  </si>
  <si>
    <t>AUX/IAA-27</t>
  </si>
  <si>
    <t>Os11g0221000</t>
  </si>
  <si>
    <t>LOC_Os11g11410</t>
  </si>
  <si>
    <t>AUX/IAA-28</t>
  </si>
  <si>
    <t>Os12g0601300</t>
  </si>
  <si>
    <t>LOC_Os12g40890</t>
  </si>
  <si>
    <t>AUX/IAA-29</t>
  </si>
  <si>
    <t>Os12g0601400</t>
  </si>
  <si>
    <t>LOC_Os12g40900</t>
  </si>
  <si>
    <t>bHLH-1</t>
  </si>
  <si>
    <t>Os01g0108500</t>
  </si>
  <si>
    <t>LOC_Os01g01840</t>
  </si>
  <si>
    <t>bHLH-2</t>
  </si>
  <si>
    <t>Os01g0108600</t>
  </si>
  <si>
    <t>LOC_Os01g01870</t>
  </si>
  <si>
    <t>Basic helix-loop-helix dimerisation region bHLH domain containing protein.</t>
  </si>
  <si>
    <t>bHLH-3</t>
  </si>
  <si>
    <t>Os01g0111500</t>
  </si>
  <si>
    <t>LOC_Os01g02110</t>
  </si>
  <si>
    <t>bHLH-4</t>
  </si>
  <si>
    <t>Os01g0159800</t>
  </si>
  <si>
    <t>LOC_Os01g06640</t>
  </si>
  <si>
    <t>bHLH-5</t>
  </si>
  <si>
    <t>Os01g0195700</t>
  </si>
  <si>
    <t>LOC_Os01g09900</t>
  </si>
  <si>
    <t>bHLH-6</t>
  </si>
  <si>
    <t>Os01g0195900</t>
  </si>
  <si>
    <t>LOC_Os01g09930</t>
  </si>
  <si>
    <t>bHLH-7</t>
  </si>
  <si>
    <t>Os01g0196300</t>
  </si>
  <si>
    <t>LOC_Os01g09990</t>
  </si>
  <si>
    <t>bHLH-8</t>
  </si>
  <si>
    <t>Os01g0218100</t>
  </si>
  <si>
    <t>LOC_Os01g11910</t>
  </si>
  <si>
    <t>bHLH-9</t>
  </si>
  <si>
    <t>Os01g0235700</t>
  </si>
  <si>
    <t>LOC_Os01g13460</t>
  </si>
  <si>
    <t>bHLH-10</t>
  </si>
  <si>
    <t>Os01g0286100</t>
  </si>
  <si>
    <t>LOC_Os01g18290</t>
  </si>
  <si>
    <t>bHLH-11</t>
  </si>
  <si>
    <t>Os01g0293100</t>
  </si>
  <si>
    <t>LOC_Os01g18870</t>
  </si>
  <si>
    <t>bHLH-12</t>
  </si>
  <si>
    <t>Os01g0518300</t>
  </si>
  <si>
    <t>LOC_Os01g33400</t>
  </si>
  <si>
    <t>bHLH-13</t>
  </si>
  <si>
    <t>Os01g0566800</t>
  </si>
  <si>
    <t>LOC_Os01g38610</t>
  </si>
  <si>
    <t>bHLH-14</t>
  </si>
  <si>
    <t>Os01g0575200</t>
  </si>
  <si>
    <t>LOC_Os01g39330</t>
  </si>
  <si>
    <t>Rb (Fragment).</t>
  </si>
  <si>
    <t>bHLH-15</t>
  </si>
  <si>
    <t>Os01g0576100</t>
  </si>
  <si>
    <t>LOC_Os01g39480</t>
  </si>
  <si>
    <t>Oryza longistaminata transcriptional activator Rb homolog (Fragment).</t>
  </si>
  <si>
    <t>bHLH-16</t>
  </si>
  <si>
    <t>Os01g0577300</t>
  </si>
  <si>
    <t>LOC_Os01g39580</t>
  </si>
  <si>
    <t>Myc-like regulatory R gene product (Fragment).</t>
  </si>
  <si>
    <t>bHLH-17</t>
  </si>
  <si>
    <t>Os01g0705700</t>
  </si>
  <si>
    <t>LOC_Os01g50940</t>
  </si>
  <si>
    <t>Transcription factor ICE1 (Inducer of CBF expression 1) (Basic helix- loop-helix protein 116) (bHLH116) (AtbHLH116).</t>
  </si>
  <si>
    <t>bHLH-18</t>
  </si>
  <si>
    <t>Os01g0707500</t>
  </si>
  <si>
    <t>LOC_Os01g51140</t>
  </si>
  <si>
    <t>Transcription factor.</t>
  </si>
  <si>
    <t>bHLH-19</t>
  </si>
  <si>
    <t>Os01g0773800</t>
  </si>
  <si>
    <t>LOC_Os01g56690</t>
  </si>
  <si>
    <t>bHLH-20</t>
  </si>
  <si>
    <t>Os01g0784900</t>
  </si>
  <si>
    <t>LOC_Os01g57580</t>
  </si>
  <si>
    <t>bHLH-21</t>
  </si>
  <si>
    <t>Os01g0831000</t>
  </si>
  <si>
    <t>LOC_Os01g61480</t>
  </si>
  <si>
    <t>bHLH-22</t>
  </si>
  <si>
    <t>Os01g0900800</t>
  </si>
  <si>
    <t>LOC_Os01g67480</t>
  </si>
  <si>
    <t>bHLH-23</t>
  </si>
  <si>
    <t>Os01g0915600</t>
  </si>
  <si>
    <t>LOC_Os01g68700</t>
  </si>
  <si>
    <t>TA1 protein (Fragment).</t>
  </si>
  <si>
    <t>bHLH-24</t>
  </si>
  <si>
    <t>Os01g0928000</t>
  </si>
  <si>
    <t>LOC_Os01g70310</t>
  </si>
  <si>
    <t>bHLH-25</t>
  </si>
  <si>
    <t>Os01g0952800</t>
  </si>
  <si>
    <t>LOC_Os01g72370</t>
  </si>
  <si>
    <t>bHLH-26</t>
  </si>
  <si>
    <t>Os02g0116600</t>
  </si>
  <si>
    <t>LOC_Os02g02480</t>
  </si>
  <si>
    <t>bHLH-27</t>
  </si>
  <si>
    <t>Os02g0120500</t>
  </si>
  <si>
    <t>LOC_Os02g02820</t>
  </si>
  <si>
    <t>bHLH-28</t>
  </si>
  <si>
    <t>Os02g0221100</t>
  </si>
  <si>
    <t>LOC_Os02g12820</t>
  </si>
  <si>
    <t>bHLH-29</t>
  </si>
  <si>
    <t>Os02g0230500</t>
  </si>
  <si>
    <t>LOC_Os02g13670</t>
  </si>
  <si>
    <t>bHLH-30</t>
  </si>
  <si>
    <t>Os02g0257500</t>
  </si>
  <si>
    <t>LOC_Os02g15760</t>
  </si>
  <si>
    <t>bHLH-31</t>
  </si>
  <si>
    <t>Os02g0276900</t>
  </si>
  <si>
    <t>LOC_Os02g17680</t>
  </si>
  <si>
    <t>bHLH-32</t>
  </si>
  <si>
    <t>Os02g0433600</t>
  </si>
  <si>
    <t>LOC_Os02g23823</t>
  </si>
  <si>
    <t>bHLH-33</t>
  </si>
  <si>
    <t>Os02g0547500</t>
  </si>
  <si>
    <t>LOC_Os02g34320</t>
  </si>
  <si>
    <t>bHLH-34</t>
  </si>
  <si>
    <t>Os02g0564700</t>
  </si>
  <si>
    <t>LOC_Os02g35660</t>
  </si>
  <si>
    <t>bHLH-35</t>
  </si>
  <si>
    <t>Os02g0603600</t>
  </si>
  <si>
    <t>LOC_Os02g39140</t>
  </si>
  <si>
    <t>MYC1.</t>
  </si>
  <si>
    <t>bHLH-36</t>
  </si>
  <si>
    <t>Os02g0691500</t>
  </si>
  <si>
    <t>LOC_Os02g46560</t>
  </si>
  <si>
    <t>bHLH-37</t>
  </si>
  <si>
    <t>Os02g0705500</t>
  </si>
  <si>
    <t>LOC_Os02g47660</t>
  </si>
  <si>
    <t>bHLH-38</t>
  </si>
  <si>
    <t>Os02g0710300</t>
  </si>
  <si>
    <t>LOC_Os02g48060</t>
  </si>
  <si>
    <t>bHLH-39</t>
  </si>
  <si>
    <t>Os02g0726700</t>
  </si>
  <si>
    <t>LOC_Os02g49480</t>
  </si>
  <si>
    <t>bHLH-40</t>
  </si>
  <si>
    <t>Os02g0747900</t>
  </si>
  <si>
    <t>LOC_Os02g51320</t>
  </si>
  <si>
    <t>bHLH-41</t>
  </si>
  <si>
    <t>Os02g0759000</t>
  </si>
  <si>
    <t>LOC_Os02g52190</t>
  </si>
  <si>
    <t>bHLH-42</t>
  </si>
  <si>
    <t>Os02g0795800</t>
  </si>
  <si>
    <t>LOC_Os02g55250</t>
  </si>
  <si>
    <t>bHLH-43</t>
  </si>
  <si>
    <t>Os02g0805300</t>
  </si>
  <si>
    <t>LOC_Os02g56150</t>
  </si>
  <si>
    <t>bHLH-44</t>
  </si>
  <si>
    <t>Os03g0122100</t>
  </si>
  <si>
    <t>LOC_Os03g03000</t>
  </si>
  <si>
    <t>bHLH-45</t>
  </si>
  <si>
    <t>Os03g0135700</t>
  </si>
  <si>
    <t>LOC_Os03g04310</t>
  </si>
  <si>
    <t>Transcriptional activator Rb homolog (Fragment).</t>
  </si>
  <si>
    <t>bHLH-46</t>
  </si>
  <si>
    <t>Os03g0171700</t>
  </si>
  <si>
    <t>LOC_Os03g07540</t>
  </si>
  <si>
    <t>bHLH-47</t>
  </si>
  <si>
    <t>Os03g0188400</t>
  </si>
  <si>
    <t>LOC_Os03g08930</t>
  </si>
  <si>
    <t>bHLH-48</t>
  </si>
  <si>
    <t>Os03g0205300</t>
  </si>
  <si>
    <t>LOC_Os03g10770</t>
  </si>
  <si>
    <t>bHLH-49</t>
  </si>
  <si>
    <t>Os03g0229100</t>
  </si>
  <si>
    <t>LOC_Os03g12760</t>
  </si>
  <si>
    <t>bHLH-50</t>
  </si>
  <si>
    <t>Os03g0232000</t>
  </si>
  <si>
    <t>LOC_Os03g12940</t>
  </si>
  <si>
    <t>Cyclin-like F-box domain containing protein.</t>
  </si>
  <si>
    <t>bHLH-51</t>
  </si>
  <si>
    <t>Os03g0279500</t>
  </si>
  <si>
    <t>LOC_Os03g17130</t>
  </si>
  <si>
    <t>bHLH-52</t>
  </si>
  <si>
    <t>Os03g0379300</t>
  </si>
  <si>
    <t>LOC_Os03g26210</t>
  </si>
  <si>
    <t>bHLH-53</t>
  </si>
  <si>
    <t>Os03g0591300</t>
  </si>
  <si>
    <t>LOC_Os03g39432</t>
  </si>
  <si>
    <t>bHLH-54</t>
  </si>
  <si>
    <t>Os03g0617800</t>
  </si>
  <si>
    <t>LOC_Os03g42100</t>
  </si>
  <si>
    <t>INDEHISCENT protein.</t>
  </si>
  <si>
    <t>bHLH-55</t>
  </si>
  <si>
    <t>Os03g0639300</t>
  </si>
  <si>
    <t>LOC_Os03g43810</t>
  </si>
  <si>
    <t>BP-5 protein.</t>
  </si>
  <si>
    <t>bHLH-56</t>
  </si>
  <si>
    <t>Os03g0671000</t>
  </si>
  <si>
    <t>LOC_Os03g46790</t>
  </si>
  <si>
    <t>bHLH-57</t>
  </si>
  <si>
    <t>Os03g0671800</t>
  </si>
  <si>
    <t>LOC_Os03g46860</t>
  </si>
  <si>
    <t>bHLH-58</t>
  </si>
  <si>
    <t>Os03g0725800</t>
  </si>
  <si>
    <t>LOC_Os03g51580</t>
  </si>
  <si>
    <t>bHLH-59</t>
  </si>
  <si>
    <t>Os03g0728900</t>
  </si>
  <si>
    <t>LOC_Os03g51910</t>
  </si>
  <si>
    <t>bHLH-60</t>
  </si>
  <si>
    <t>Os03g0741100</t>
  </si>
  <si>
    <t>LOC_Os03g53020</t>
  </si>
  <si>
    <t>bHLH-61</t>
  </si>
  <si>
    <t>Os03g0759700</t>
  </si>
  <si>
    <t>LOC_Os03g55220</t>
  </si>
  <si>
    <t>ER33 protein (Fragment).</t>
  </si>
  <si>
    <t>bHLH-62</t>
  </si>
  <si>
    <t>Os03g0764200</t>
  </si>
  <si>
    <t>LOC_Os03g55550</t>
  </si>
  <si>
    <t>bHLH-63</t>
  </si>
  <si>
    <t>Os03g0782500</t>
  </si>
  <si>
    <t>LOC_Os03g56950</t>
  </si>
  <si>
    <t>bHLH-64</t>
  </si>
  <si>
    <t>Os03g0797600</t>
  </si>
  <si>
    <t>LOC_Os03g58330</t>
  </si>
  <si>
    <t>Helix-loop-helix protein homolog.</t>
  </si>
  <si>
    <t>bHLH-65</t>
  </si>
  <si>
    <t>Os03g0802900</t>
  </si>
  <si>
    <t>LOC_Os03g58830</t>
  </si>
  <si>
    <t>bHLH-66</t>
  </si>
  <si>
    <t>Os03g0811400</t>
  </si>
  <si>
    <t>LOC_Os03g59670</t>
  </si>
  <si>
    <t>bHLH-67</t>
  </si>
  <si>
    <t>Os04g0300600</t>
  </si>
  <si>
    <t>LOC_Os04g23440</t>
  </si>
  <si>
    <t>bHLH-68</t>
  </si>
  <si>
    <t>Os04g0301500</t>
  </si>
  <si>
    <t>LOC_Os04g23550</t>
  </si>
  <si>
    <t>bHLH-69</t>
  </si>
  <si>
    <t>Os04g0350700</t>
  </si>
  <si>
    <t>LOC_Os04g28280</t>
  </si>
  <si>
    <t>Phytochrome-interacting factor 4 (Basic helix-loop-helix protein 9) (bHLH9) (AtbHLH009) (Short under red-light 2).</t>
  </si>
  <si>
    <t>bHLH-70</t>
  </si>
  <si>
    <t>Os04g0381700</t>
  </si>
  <si>
    <t>LOC_Os04g31290</t>
  </si>
  <si>
    <t>bHLH-71</t>
  </si>
  <si>
    <t>Os04g0429400</t>
  </si>
  <si>
    <t>LOC_Os04g35010</t>
  </si>
  <si>
    <t>bHLH-72</t>
  </si>
  <si>
    <t>Os04g0489600</t>
  </si>
  <si>
    <t>LOC_Os04g41229</t>
  </si>
  <si>
    <t>bHLH-73</t>
  </si>
  <si>
    <t>Os04g0557200</t>
  </si>
  <si>
    <t>LOC_Os04g47040</t>
  </si>
  <si>
    <t>Anthocyanin regulatory R-S protein.</t>
  </si>
  <si>
    <t>bHLH-74</t>
  </si>
  <si>
    <t>Os04g0557500</t>
  </si>
  <si>
    <t>LOC_Os04g47059</t>
  </si>
  <si>
    <t>bHLH-75</t>
  </si>
  <si>
    <t>Os04g0557800</t>
  </si>
  <si>
    <t>LOC_Os04g47080</t>
  </si>
  <si>
    <t>Ra.</t>
  </si>
  <si>
    <t>bHLH-76</t>
  </si>
  <si>
    <t>Os04g0590800</t>
  </si>
  <si>
    <t>LOC_Os04g50090</t>
  </si>
  <si>
    <t>bHLH-77</t>
  </si>
  <si>
    <t>Os04g0599300</t>
  </si>
  <si>
    <t>LOC_Os04g51070</t>
  </si>
  <si>
    <t>bHLH-78</t>
  </si>
  <si>
    <t>Os04g0618600</t>
  </si>
  <si>
    <t>LOC_Os04g52770</t>
  </si>
  <si>
    <t>Long hypocotyl in far-red 1 (bHLH-like protein HFR1) (Reduced phytochrome signaling) (Basic helix-loop-helix FBI1 protein) (Basic helix-loop-helix protein 26) (bHLH26) (AtbHLH026) (Reduced sensitivity to far-red light).</t>
  </si>
  <si>
    <t>bHLH-79</t>
  </si>
  <si>
    <t>Os04g0631600</t>
  </si>
  <si>
    <t>LOC_Os04g53990</t>
  </si>
  <si>
    <t>bHLH-80</t>
  </si>
  <si>
    <t>Os04g0641700</t>
  </si>
  <si>
    <t>LOC_Os04g54900</t>
  </si>
  <si>
    <t>bHLH-81</t>
  </si>
  <si>
    <t>Os05g0103000</t>
  </si>
  <si>
    <t>LOC_Os05g01256</t>
  </si>
  <si>
    <t>bHLH-82</t>
  </si>
  <si>
    <t>Os05g0139100</t>
  </si>
  <si>
    <t>LOC_Os05g04740</t>
  </si>
  <si>
    <t>bHLH-83</t>
  </si>
  <si>
    <t>Os05g0157400</t>
  </si>
  <si>
    <t>LOC_Os05g06520</t>
  </si>
  <si>
    <t>bHLH-84</t>
  </si>
  <si>
    <t>Os05g0163900</t>
  </si>
  <si>
    <t>LOC_Os05g07120</t>
  </si>
  <si>
    <t>bHLH-85</t>
  </si>
  <si>
    <t>Os05g0199800</t>
  </si>
  <si>
    <t>LOC_Os05g11070</t>
  </si>
  <si>
    <t>bHLH-86</t>
  </si>
  <si>
    <t>Os05g0455400</t>
  </si>
  <si>
    <t>LOC_Os05g38140</t>
  </si>
  <si>
    <t>bHLH-87</t>
  </si>
  <si>
    <t>Os05g0501200</t>
  </si>
  <si>
    <t>LOC_Os05g42180</t>
  </si>
  <si>
    <t>bHLH-88</t>
  </si>
  <si>
    <t>Os05g0541400</t>
  </si>
  <si>
    <t>LOC_Os05g46370</t>
  </si>
  <si>
    <t>bHLH-89</t>
  </si>
  <si>
    <t>Os05g0586300</t>
  </si>
  <si>
    <t>LOC_Os05g50900</t>
  </si>
  <si>
    <t>bHLH-90</t>
  </si>
  <si>
    <t>Os05g0597000</t>
  </si>
  <si>
    <t>LOC_Os05g51820</t>
  </si>
  <si>
    <t>bHLH-91</t>
  </si>
  <si>
    <t>Os06g0164400</t>
  </si>
  <si>
    <t>LOC_Os06g06900</t>
  </si>
  <si>
    <t>bHLH-92</t>
  </si>
  <si>
    <t>Os06g0184000</t>
  </si>
  <si>
    <t>LOC_Os06g08500</t>
  </si>
  <si>
    <t>bHLH-93</t>
  </si>
  <si>
    <t>Os06g0193400</t>
  </si>
  <si>
    <t>LOC_Os06g09370</t>
  </si>
  <si>
    <t>bHLH-94</t>
  </si>
  <si>
    <t>Os06g0210600</t>
  </si>
  <si>
    <t>LOC_Os06g10820</t>
  </si>
  <si>
    <t>bHLH-95</t>
  </si>
  <si>
    <t>Os06g0226500</t>
  </si>
  <si>
    <t>LOC_Os06g12210</t>
  </si>
  <si>
    <t>bHLH-96</t>
  </si>
  <si>
    <t>Os06g0275600</t>
  </si>
  <si>
    <t>LOC_Os06g16400</t>
  </si>
  <si>
    <t>bHLH-97</t>
  </si>
  <si>
    <t>Os06g0496400</t>
  </si>
  <si>
    <t>LOC_Os06g30090</t>
  </si>
  <si>
    <t>bHLH-98</t>
  </si>
  <si>
    <t>Os06g0526100</t>
  </si>
  <si>
    <t>LOC_Os06g33450</t>
  </si>
  <si>
    <t>bHLH-99</t>
  </si>
  <si>
    <t>Os06g0570950</t>
  </si>
  <si>
    <t>LOC_Os06g37410</t>
  </si>
  <si>
    <t>bHLH-100</t>
  </si>
  <si>
    <t>Os07g0143200</t>
  </si>
  <si>
    <t>LOC_Os07g05010</t>
  </si>
  <si>
    <t>bHLH-101</t>
  </si>
  <si>
    <t>Os07g0193800</t>
  </si>
  <si>
    <t>LOC_Os07g09590</t>
  </si>
  <si>
    <t>bHLH-102</t>
  </si>
  <si>
    <t>Os07g0211500</t>
  </si>
  <si>
    <t>LOC_Os07g11020</t>
  </si>
  <si>
    <t>bHLH-103</t>
  </si>
  <si>
    <t>Os07g0543000</t>
  </si>
  <si>
    <t>LOC_Os07g35870</t>
  </si>
  <si>
    <t>bHLH-104</t>
  </si>
  <si>
    <t>Os07g0549600</t>
  </si>
  <si>
    <t>LOC_Os07g36460</t>
  </si>
  <si>
    <t>bHLH-105</t>
  </si>
  <si>
    <t>Os07g0588400</t>
  </si>
  <si>
    <t>LOC_Os07g39940</t>
  </si>
  <si>
    <t>bHLH-106</t>
  </si>
  <si>
    <t>Os07g0628500</t>
  </si>
  <si>
    <t>LOC_Os07g43530</t>
  </si>
  <si>
    <t>bHLH-107</t>
  </si>
  <si>
    <t>Os08g0108500</t>
  </si>
  <si>
    <t>LOC_Os08g01700</t>
  </si>
  <si>
    <t>bHLH-108</t>
  </si>
  <si>
    <t>Os08g0138500</t>
  </si>
  <si>
    <t>LOC_Os08g04390</t>
  </si>
  <si>
    <t>Helix-loop-helix-like protein (Fragment).</t>
  </si>
  <si>
    <t>bHLH-109</t>
  </si>
  <si>
    <t>Os08g0432800</t>
  </si>
  <si>
    <t>LOC_Os08g33590</t>
  </si>
  <si>
    <t>bHLH-110</t>
  </si>
  <si>
    <t>Os08g0471401</t>
  </si>
  <si>
    <t>LOC_Os08g36740</t>
  </si>
  <si>
    <t>bHLH-111</t>
  </si>
  <si>
    <t>Os08g0477900</t>
  </si>
  <si>
    <t>LOC_Os08g37290</t>
  </si>
  <si>
    <t>bHLH-112</t>
  </si>
  <si>
    <t>Os08g0483900</t>
  </si>
  <si>
    <t>LOC_Os08g37730</t>
  </si>
  <si>
    <t>bHLH-113</t>
  </si>
  <si>
    <t>Os08g0487700</t>
  </si>
  <si>
    <t>LOC_Os08g38080</t>
  </si>
  <si>
    <t>bHLH-114</t>
  </si>
  <si>
    <t>Os08g0490000</t>
  </si>
  <si>
    <t>LOC_Os08g38210</t>
  </si>
  <si>
    <t>bHLH-115</t>
  </si>
  <si>
    <t>Os08g0506700</t>
  </si>
  <si>
    <t>LOC_Os08g39630</t>
  </si>
  <si>
    <t>bHLH-116</t>
  </si>
  <si>
    <t>Os08g0524800</t>
  </si>
  <si>
    <t>LOC_Os08g41320</t>
  </si>
  <si>
    <t>bHLH-117</t>
  </si>
  <si>
    <t>Os08g0536800</t>
  </si>
  <si>
    <t>LOC_Os08g42470</t>
  </si>
  <si>
    <t>bHLH-118</t>
  </si>
  <si>
    <t>Os08g0543700</t>
  </si>
  <si>
    <t>LOC_Os08g43070</t>
  </si>
  <si>
    <t>bHLH-119</t>
  </si>
  <si>
    <t>Os09g0410700</t>
  </si>
  <si>
    <t>LOC_Os09g24490</t>
  </si>
  <si>
    <t>bHLH-120</t>
  </si>
  <si>
    <t>Os09g0417400</t>
  </si>
  <si>
    <t>LOC_Os09g25040</t>
  </si>
  <si>
    <t>bHLH-121</t>
  </si>
  <si>
    <t>Os09g0455300</t>
  </si>
  <si>
    <t>LOC_Os09g28210</t>
  </si>
  <si>
    <t>Symbiotic ammonium transporter.</t>
  </si>
  <si>
    <t>bHLH-122</t>
  </si>
  <si>
    <t>Os09g0463900</t>
  </si>
  <si>
    <t>LOC_Os09g28900</t>
  </si>
  <si>
    <t>bHLH-123</t>
  </si>
  <si>
    <t>Os09g0468700</t>
  </si>
  <si>
    <t>LOC_Os09g29360</t>
  </si>
  <si>
    <t>bHLH-124</t>
  </si>
  <si>
    <t>Os09g0474100</t>
  </si>
  <si>
    <t>LOC_Os09g29830</t>
  </si>
  <si>
    <t>bHLH-125</t>
  </si>
  <si>
    <t>Os09g0475400</t>
  </si>
  <si>
    <t>LOC_Os09g29930</t>
  </si>
  <si>
    <t>bHLH-126</t>
  </si>
  <si>
    <t>Os09g0487900</t>
  </si>
  <si>
    <t>LOC_Os09g31300</t>
  </si>
  <si>
    <t>bHLH-127</t>
  </si>
  <si>
    <t>Os09g0501600</t>
  </si>
  <si>
    <t>LOC_Os09g32510</t>
  </si>
  <si>
    <t>bHLH-128</t>
  </si>
  <si>
    <t>Os09g0510500</t>
  </si>
  <si>
    <t>LOC_Os09g33580</t>
  </si>
  <si>
    <t>bHLH-129</t>
  </si>
  <si>
    <t>Os09g0519100</t>
  </si>
  <si>
    <t>LOC_Os09g34330</t>
  </si>
  <si>
    <t>TRANSPARENT TESTA 8 protein (Basic helix-loop-helix protein 42) (bHLH42) (AtbHLH042).</t>
  </si>
  <si>
    <t>bHLH-130</t>
  </si>
  <si>
    <t>Os10g0104300</t>
  </si>
  <si>
    <t>LOC_Os10g01530</t>
  </si>
  <si>
    <t>bHLH-131</t>
  </si>
  <si>
    <t>Os10g0376900</t>
  </si>
  <si>
    <t>LOC_Os10g23050</t>
  </si>
  <si>
    <t>bHLH-132</t>
  </si>
  <si>
    <t>Os10g0404300</t>
  </si>
  <si>
    <t>LOC_Os10g26460</t>
  </si>
  <si>
    <t>bHLH-133</t>
  </si>
  <si>
    <t>Os10g0544200</t>
  </si>
  <si>
    <t>LOC_Os10g39750</t>
  </si>
  <si>
    <t>bHLH-134</t>
  </si>
  <si>
    <t>Os10g0556200</t>
  </si>
  <si>
    <t>LOC_Os10g40740</t>
  </si>
  <si>
    <t>SPATULA.</t>
  </si>
  <si>
    <t>bHLH-135</t>
  </si>
  <si>
    <t>Os10g0575000</t>
  </si>
  <si>
    <t>LOC_Os10g42430</t>
  </si>
  <si>
    <t>Transcription factor MYC7E (Fragment).</t>
  </si>
  <si>
    <t>bHLH-136</t>
  </si>
  <si>
    <t>Os11g0258700</t>
  </si>
  <si>
    <t>LOC_Os11g15210</t>
  </si>
  <si>
    <t>Transcriptional activator Ra homolog (Fragment).</t>
  </si>
  <si>
    <t>bHLH-137</t>
  </si>
  <si>
    <t>Os11g0442650</t>
  </si>
  <si>
    <t>LOC_Os11g25560</t>
  </si>
  <si>
    <t>bHLH-138</t>
  </si>
  <si>
    <t>Os11g0523700</t>
  </si>
  <si>
    <t>LOC_Os11g32100</t>
  </si>
  <si>
    <t>bHLH-139</t>
  </si>
  <si>
    <t>Os11g0601700</t>
  </si>
  <si>
    <t>LOC_Os11g38870</t>
  </si>
  <si>
    <t>bHLH-140</t>
  </si>
  <si>
    <t>Os11g0603000</t>
  </si>
  <si>
    <t>LOC_Os11g39000</t>
  </si>
  <si>
    <t>bHLH-141</t>
  </si>
  <si>
    <t>Os11g0634700</t>
  </si>
  <si>
    <t>LOC_Os11g41640</t>
  </si>
  <si>
    <t>bHLH-142</t>
  </si>
  <si>
    <t>Os12g0498100</t>
  </si>
  <si>
    <t>LOC_Os12g31430</t>
  </si>
  <si>
    <t>bHLH-143</t>
  </si>
  <si>
    <t>Os12g0508500</t>
  </si>
  <si>
    <t>LOC_Os12g32400</t>
  </si>
  <si>
    <t>bHLH-144</t>
  </si>
  <si>
    <t>Os12g0589000</t>
  </si>
  <si>
    <t>LOC_Os12g39850</t>
  </si>
  <si>
    <t>bHLH-145</t>
  </si>
  <si>
    <t>Os12g0597800</t>
  </si>
  <si>
    <t>LOC_Os12g40590</t>
  </si>
  <si>
    <t>HAT dimerisation domain containing protein.</t>
  </si>
  <si>
    <t>bHLH-146</t>
  </si>
  <si>
    <t>Os12g0598200</t>
  </si>
  <si>
    <t>LOC_Os12g40630</t>
  </si>
  <si>
    <t>bHLH-147</t>
  </si>
  <si>
    <t>Os12g0599000</t>
  </si>
  <si>
    <t>LOC_Os12g40710</t>
  </si>
  <si>
    <t>bHLH-148</t>
  </si>
  <si>
    <t>Os12g0599550</t>
  </si>
  <si>
    <t>LOC_Os12g40730</t>
  </si>
  <si>
    <t>bHLH-149</t>
  </si>
  <si>
    <t>Os12g0610200</t>
  </si>
  <si>
    <t>LOC_Os12g41650</t>
  </si>
  <si>
    <t>bHLH-150</t>
  </si>
  <si>
    <t>Os12g0632600</t>
  </si>
  <si>
    <t>LOC_Os12g43620</t>
  </si>
  <si>
    <t>C2C2-CO-like-1</t>
  </si>
  <si>
    <t>Os01g0835700</t>
  </si>
  <si>
    <t>LOC_Os01g61900</t>
  </si>
  <si>
    <t>CCT domain containing protein.</t>
  </si>
  <si>
    <t>C2C2-CO-like-2</t>
  </si>
  <si>
    <t>Os02g0110100</t>
  </si>
  <si>
    <t>LOC_Os02g01990</t>
  </si>
  <si>
    <t>C2C2-CO-like-3</t>
  </si>
  <si>
    <t>Os02g0148000</t>
  </si>
  <si>
    <t>LOC_Os02g05470</t>
  </si>
  <si>
    <t>Zinc finger protein.</t>
  </si>
  <si>
    <t>C2C2-CO-like-4</t>
  </si>
  <si>
    <t>Os02g0178100</t>
  </si>
  <si>
    <t>LOC_Os02g08150</t>
  </si>
  <si>
    <t>CONSTANS-like protein CO6.</t>
  </si>
  <si>
    <t>C2C2-CO-like-5</t>
  </si>
  <si>
    <t>Os02g0610500</t>
  </si>
  <si>
    <t>LOC_Os02g39710</t>
  </si>
  <si>
    <t>CONSTANS-like protein CO5.</t>
  </si>
  <si>
    <t>C2C2-CO-like-6</t>
  </si>
  <si>
    <t>Os02g0618200</t>
  </si>
  <si>
    <t>LOC_Os02g40510</t>
  </si>
  <si>
    <t>Response regulator receiver domain containing protein.</t>
  </si>
  <si>
    <t>C2C2-CO-like-7</t>
  </si>
  <si>
    <t>Os02g0724000</t>
  </si>
  <si>
    <t>LOC_Os02g49230</t>
  </si>
  <si>
    <t>Zn-finger, CONSTANS type domain containing protein.</t>
  </si>
  <si>
    <t>C2C2-CO-like-8</t>
  </si>
  <si>
    <t>Os02g0731700</t>
  </si>
  <si>
    <t>LOC_Os02g49880</t>
  </si>
  <si>
    <t>CONSTANS-like 1 protein.</t>
  </si>
  <si>
    <t>C2C2-CO-like-9</t>
  </si>
  <si>
    <t>Os03g0139500</t>
  </si>
  <si>
    <t>LOC_Os03g04620</t>
  </si>
  <si>
    <t>CONSTANS-like protein CO9 (Fragment).</t>
  </si>
  <si>
    <t>C2C2-CO-like-10</t>
  </si>
  <si>
    <t>Os03g0284100</t>
  </si>
  <si>
    <t>LOC_Os03g17570</t>
  </si>
  <si>
    <t>Expressed protein (Pseudo-response regulator 9) (Timing of CAB expression 1-like protein).</t>
  </si>
  <si>
    <t>C2C2-CO-like-11</t>
  </si>
  <si>
    <t>Os03g0351100</t>
  </si>
  <si>
    <t>LOC_Os03g22770</t>
  </si>
  <si>
    <t>C2C2-CO-like-12</t>
  </si>
  <si>
    <t>Os03g0711100</t>
  </si>
  <si>
    <t>LOC_Os03g50310</t>
  </si>
  <si>
    <t>CONSTANS-like protein.</t>
  </si>
  <si>
    <t>C2C2-CO-like-13</t>
  </si>
  <si>
    <t>Os03g0734900</t>
  </si>
  <si>
    <t>LOC_Os03g52450</t>
  </si>
  <si>
    <t>Zn-finger, GATA type domain containing protein.</t>
  </si>
  <si>
    <t>C2C2-CO-like-14</t>
  </si>
  <si>
    <t>Os04g0497700</t>
  </si>
  <si>
    <t>LOC_Os04g42020</t>
  </si>
  <si>
    <t>C2C2-CO-like-15</t>
  </si>
  <si>
    <t>Os05g0466100</t>
  </si>
  <si>
    <t>LOC_Os05g38990</t>
  </si>
  <si>
    <t>C2C2-CO-like-16</t>
  </si>
  <si>
    <t>Os05g0595300</t>
  </si>
  <si>
    <t>LOC_Os05g51690</t>
  </si>
  <si>
    <t>C2C2-CO-like-17</t>
  </si>
  <si>
    <t>Os06g0103000</t>
  </si>
  <si>
    <t>LOC_Os06g01340</t>
  </si>
  <si>
    <t>C2C2-CO-like-18</t>
  </si>
  <si>
    <t>Os06g0264200</t>
  </si>
  <si>
    <t>LOC_Os06g15330</t>
  </si>
  <si>
    <t>C2C2-CO-like-19</t>
  </si>
  <si>
    <t>Os06g0275000</t>
  </si>
  <si>
    <t>LOC_Os06g16370</t>
  </si>
  <si>
    <t>Hd1.</t>
  </si>
  <si>
    <t>C2C2-CO-like-20</t>
  </si>
  <si>
    <t>Os06g0298200</t>
  </si>
  <si>
    <t>LOC_Os06g19444</t>
  </si>
  <si>
    <t>C2C2-CO-like-21</t>
  </si>
  <si>
    <t>Os06g0654900</t>
  </si>
  <si>
    <t>LOC_Os06g44450</t>
  </si>
  <si>
    <t>C2C2-CO-like-22</t>
  </si>
  <si>
    <t>Os06g0699600</t>
  </si>
  <si>
    <t>LOC_Os06g48610</t>
  </si>
  <si>
    <t>C2C2-CO-like-23</t>
  </si>
  <si>
    <t>Os07g0261200</t>
  </si>
  <si>
    <t>LOC_Os07g15770</t>
  </si>
  <si>
    <t>C2C2-CO-like-24</t>
  </si>
  <si>
    <t>Os07g0667300</t>
  </si>
  <si>
    <t>LOC_Os07g47140</t>
  </si>
  <si>
    <t>C2C2-CO-like-25</t>
  </si>
  <si>
    <t>Os07g0695100</t>
  </si>
  <si>
    <t>LOC_Os07g49460</t>
  </si>
  <si>
    <t>C2C2-CO-like-26</t>
  </si>
  <si>
    <t>Os08g0249000</t>
  </si>
  <si>
    <t>LOC_Os08g15050</t>
  </si>
  <si>
    <t>Zn-finger, B-box domain containing protein.</t>
  </si>
  <si>
    <t>C2C2-CO-like-27</t>
  </si>
  <si>
    <t>Os08g0536300</t>
  </si>
  <si>
    <t>LOC_Os08g42440</t>
  </si>
  <si>
    <t>C2C2-CO-like-28</t>
  </si>
  <si>
    <t>Os09g0240200</t>
  </si>
  <si>
    <t>LOC_Os09g06464</t>
  </si>
  <si>
    <t>C2C2-CO-like-29</t>
  </si>
  <si>
    <t>Os09g0509700</t>
  </si>
  <si>
    <t>LOC_Os09g33550</t>
  </si>
  <si>
    <t>C2C2-CO-like-30</t>
  </si>
  <si>
    <t>Os09g0532400</t>
  </si>
  <si>
    <t>LOC_Os09g36220</t>
  </si>
  <si>
    <t>C2C2-CO-like-31</t>
  </si>
  <si>
    <t>Os10g0466500</t>
  </si>
  <si>
    <t>LOC_Os10g32900</t>
  </si>
  <si>
    <t>C2C2-CO-like-32</t>
  </si>
  <si>
    <t>Os10g0560400</t>
  </si>
  <si>
    <t>LOC_Os10g41100</t>
  </si>
  <si>
    <t>C2C2-CO-like-33</t>
  </si>
  <si>
    <t>Os11g0101200</t>
  </si>
  <si>
    <t>LOC_Os11g01074</t>
  </si>
  <si>
    <t>C2C2-CO-like-34</t>
  </si>
  <si>
    <t>Os11g0101400</t>
  </si>
  <si>
    <t>LOC_Os11g01100</t>
  </si>
  <si>
    <t>C2C2-CO-like-35</t>
  </si>
  <si>
    <t>Os11g0157600</t>
  </si>
  <si>
    <t>LOC_Os11g05930</t>
  </si>
  <si>
    <t>ABI3-interacting protein, AIP1.</t>
  </si>
  <si>
    <t>C2C2-CO-like-36</t>
  </si>
  <si>
    <t>Os11g0573000</t>
  </si>
  <si>
    <t>LOC_Os11g36470</t>
  </si>
  <si>
    <t>C2C2-CO-like-37</t>
  </si>
  <si>
    <t>LOC_Os12g01080</t>
  </si>
  <si>
    <t>C2C2-CO-like-38</t>
  </si>
  <si>
    <t>Os12g0101200</t>
  </si>
  <si>
    <t>LOC_Os12g01100</t>
  </si>
  <si>
    <t>C2C2-CO-like-39</t>
  </si>
  <si>
    <t>Os12g0262400</t>
  </si>
  <si>
    <t>LOC_Os12g16160</t>
  </si>
  <si>
    <t>C2H2-1</t>
  </si>
  <si>
    <t>Os01g0195000</t>
  </si>
  <si>
    <t>LOC_Os01g09850</t>
  </si>
  <si>
    <t>Zn-finger, C2H2 type domain containing protein.</t>
  </si>
  <si>
    <t>C2H2-2</t>
  </si>
  <si>
    <t>Os01g0242200</t>
  </si>
  <si>
    <t>LOC_Os01g14010</t>
  </si>
  <si>
    <t>C2H2-3</t>
  </si>
  <si>
    <t>Os01g0572300</t>
  </si>
  <si>
    <t>LOC_Os01g39110</t>
  </si>
  <si>
    <t>C2H2-4</t>
  </si>
  <si>
    <t>Os01g0785900</t>
  </si>
  <si>
    <t>LOC_Os01g57650</t>
  </si>
  <si>
    <t>C2H2-5</t>
  </si>
  <si>
    <t>Os01g0838600</t>
  </si>
  <si>
    <t>LOC_Os01g62130</t>
  </si>
  <si>
    <t>C2H2-6</t>
  </si>
  <si>
    <t>Os01g0839100</t>
  </si>
  <si>
    <t>LOC_Os01g62190</t>
  </si>
  <si>
    <t>C2H2-7</t>
  </si>
  <si>
    <t>Os01g0859100</t>
  </si>
  <si>
    <t>LOC_Os01g63980</t>
  </si>
  <si>
    <t>Zinc finger-like protein.</t>
  </si>
  <si>
    <t>C2H2-8</t>
  </si>
  <si>
    <t>Os01g0871200</t>
  </si>
  <si>
    <t>LOC_Os01g65080</t>
  </si>
  <si>
    <t>C2H2-9</t>
  </si>
  <si>
    <t>Os01g0889101</t>
  </si>
  <si>
    <t>LOC_Os01g66570</t>
  </si>
  <si>
    <t>C2H2-10</t>
  </si>
  <si>
    <t>Os01g0909500</t>
  </si>
  <si>
    <t>LOC_Os01g68160</t>
  </si>
  <si>
    <t>Nucleosome binding protein 1 (Nucleosome binding protein 45) (NBP-45) (GARP45 protein).</t>
  </si>
  <si>
    <t>C2H2-11</t>
  </si>
  <si>
    <t>Os01g0935000</t>
  </si>
  <si>
    <t>LOC_Os01g70870</t>
  </si>
  <si>
    <t>C2H2-12</t>
  </si>
  <si>
    <t>Os02g0116000</t>
  </si>
  <si>
    <t>LOC_Os02g02424</t>
  </si>
  <si>
    <t>C2H2-13</t>
  </si>
  <si>
    <t>Os02g0518500</t>
  </si>
  <si>
    <t>LOC_Os02g31890</t>
  </si>
  <si>
    <t>C2H2-14</t>
  </si>
  <si>
    <t>Os02g0551900</t>
  </si>
  <si>
    <t>LOC_Os02g34680</t>
  </si>
  <si>
    <t>C2H2-15</t>
  </si>
  <si>
    <t>C2H2-16</t>
  </si>
  <si>
    <t>Os02g0659100</t>
  </si>
  <si>
    <t>LOC_Os02g44120</t>
  </si>
  <si>
    <t>C2H2-17</t>
  </si>
  <si>
    <t>Os02g0659500</t>
  </si>
  <si>
    <t>LOC_Os02g44130</t>
  </si>
  <si>
    <t>C2H2-18</t>
  </si>
  <si>
    <t>Os02g0672100</t>
  </si>
  <si>
    <t>LOC_Os02g45054</t>
  </si>
  <si>
    <t>C2H2-19</t>
  </si>
  <si>
    <t>Os02g0823900</t>
  </si>
  <si>
    <t>LOC_Os02g57790</t>
  </si>
  <si>
    <t>C2H2-20</t>
  </si>
  <si>
    <t>Os03g0148800</t>
  </si>
  <si>
    <t>LOC_Os03g05480</t>
  </si>
  <si>
    <t>C2H2-21</t>
  </si>
  <si>
    <t>Os03g0151400</t>
  </si>
  <si>
    <t>LOC_Os03g05690</t>
  </si>
  <si>
    <t>C2H2-22</t>
  </si>
  <si>
    <t>Os03g0197700</t>
  </si>
  <si>
    <t>LOC_Os03g10140</t>
  </si>
  <si>
    <t>C2H2-23</t>
  </si>
  <si>
    <t>Os03g0237200</t>
  </si>
  <si>
    <t>LOC_Os03g13400</t>
  </si>
  <si>
    <t>C2H2-24</t>
  </si>
  <si>
    <t>Os03g0279700</t>
  </si>
  <si>
    <t>LOC_Os03g17150</t>
  </si>
  <si>
    <t>ZPT2-12.</t>
  </si>
  <si>
    <t>C2H2-25</t>
  </si>
  <si>
    <t>Os03g0425900</t>
  </si>
  <si>
    <t>LOC_Os03g31240</t>
  </si>
  <si>
    <t>C2H2-26</t>
  </si>
  <si>
    <t>Os03g0437100</t>
  </si>
  <si>
    <t>LOC_Os03g32220</t>
  </si>
  <si>
    <t>C2H2-27</t>
  </si>
  <si>
    <t>Os03g0437200</t>
  </si>
  <si>
    <t>LOC_Os03g32230</t>
  </si>
  <si>
    <t>C2H2-28</t>
  </si>
  <si>
    <t>Os03g0603900</t>
  </si>
  <si>
    <t>LOC_Os03g40710</t>
  </si>
  <si>
    <t>C2H2-29</t>
  </si>
  <si>
    <t>Os03g0610400</t>
  </si>
  <si>
    <t>LOC_Os03g41390</t>
  </si>
  <si>
    <t>C2H2-30</t>
  </si>
  <si>
    <t>Os03g0698300</t>
  </si>
  <si>
    <t>LOC_Os03g49132</t>
  </si>
  <si>
    <t>C2H2-31</t>
  </si>
  <si>
    <t>Os03g0764100</t>
  </si>
  <si>
    <t>LOC_Os03g55540</t>
  </si>
  <si>
    <t>C2H2-32</t>
  </si>
  <si>
    <t>Os03g0820000</t>
  </si>
  <si>
    <t>LOC_Os03g60540</t>
  </si>
  <si>
    <t>C2H2-33</t>
  </si>
  <si>
    <t>Os03g0820300</t>
  </si>
  <si>
    <t>LOC_Os03g60560</t>
  </si>
  <si>
    <t>ZPT2-14.</t>
  </si>
  <si>
    <t>C2H2-34</t>
  </si>
  <si>
    <t>Os03g0820400</t>
  </si>
  <si>
    <t>LOC_Os03g60570</t>
  </si>
  <si>
    <t>ZPT2-13.</t>
  </si>
  <si>
    <t>C2H2-35</t>
  </si>
  <si>
    <t>Os03g0838800</t>
  </si>
  <si>
    <t>LOC_Os03g62230</t>
  </si>
  <si>
    <t>C2H2-36</t>
  </si>
  <si>
    <t>Os04g0115500</t>
  </si>
  <si>
    <t>LOC_Os04g02510</t>
  </si>
  <si>
    <t>C2H2-37</t>
  </si>
  <si>
    <t>Os04g0162500</t>
  </si>
  <si>
    <t>LOC_Os04g08060</t>
  </si>
  <si>
    <t>C2H2-38</t>
  </si>
  <si>
    <t>Os04g0165200</t>
  </si>
  <si>
    <t>LOC_Os04g08290</t>
  </si>
  <si>
    <t>C2H2-39</t>
  </si>
  <si>
    <t>Os04g0168100</t>
  </si>
  <si>
    <t>LOC_Os04g08600</t>
  </si>
  <si>
    <t>C2H2-40</t>
  </si>
  <si>
    <t>Os04g0471000</t>
  </si>
  <si>
    <t>LOC_Os04g39520</t>
  </si>
  <si>
    <t>C2H2-41</t>
  </si>
  <si>
    <t>Os04g0552400</t>
  </si>
  <si>
    <t>LOC_Os04g46670</t>
  </si>
  <si>
    <t>C2H2-42</t>
  </si>
  <si>
    <t>Os04g0552700</t>
  </si>
  <si>
    <t>LOC_Os04g46680</t>
  </si>
  <si>
    <t>C2H2-43</t>
  </si>
  <si>
    <t>Os04g0566400</t>
  </si>
  <si>
    <t>LOC_Os04g47860</t>
  </si>
  <si>
    <t>C2H2-44</t>
  </si>
  <si>
    <t>Os04g0690100</t>
  </si>
  <si>
    <t>LOC_Os04g59380</t>
  </si>
  <si>
    <t>C2H2-45</t>
  </si>
  <si>
    <t>Os05g0106000</t>
  </si>
  <si>
    <t>LOC_Os05g01550</t>
  </si>
  <si>
    <t>C2H2-46</t>
  </si>
  <si>
    <t>Os05g0114400</t>
  </si>
  <si>
    <t>LOC_Os05g02390</t>
  </si>
  <si>
    <t>C2H2-47</t>
  </si>
  <si>
    <t>Os05g0121400</t>
  </si>
  <si>
    <t>LOC_Os05g03020</t>
  </si>
  <si>
    <t>C2H2-48</t>
  </si>
  <si>
    <t>Os05g0286100</t>
  </si>
  <si>
    <t>LOC_Os05g20930</t>
  </si>
  <si>
    <t>Transcriptional regulator SUPERMAN.</t>
  </si>
  <si>
    <t>C2H2-49</t>
  </si>
  <si>
    <t>Os05g0444200</t>
  </si>
  <si>
    <t>LOC_Os05g37190</t>
  </si>
  <si>
    <t>C2H2-50</t>
  </si>
  <si>
    <t>Os05g0460900</t>
  </si>
  <si>
    <t>LOC_Os05g38600</t>
  </si>
  <si>
    <t>C2H2-51</t>
  </si>
  <si>
    <t>Os05g0461200</t>
  </si>
  <si>
    <t>LOC_Os05g38620</t>
  </si>
  <si>
    <t>C2H2-52</t>
  </si>
  <si>
    <t>Os06g0166200</t>
  </si>
  <si>
    <t>LOC_Os06g07020</t>
  </si>
  <si>
    <t>C2H2-53</t>
  </si>
  <si>
    <t>Os06g0304200</t>
  </si>
  <si>
    <t>LOC_Os06g20020</t>
  </si>
  <si>
    <t>C2H2-54</t>
  </si>
  <si>
    <t>Os06g0612300</t>
  </si>
  <si>
    <t>LOC_Os06g40960</t>
  </si>
  <si>
    <t>C2H2-55</t>
  </si>
  <si>
    <t>Os06g0693500</t>
  </si>
  <si>
    <t>LOC_Os06g47840</t>
  </si>
  <si>
    <t>C2H2-56</t>
  </si>
  <si>
    <t>Os06g0727000</t>
  </si>
  <si>
    <t>LOC_Os06g51140</t>
  </si>
  <si>
    <t>C2H2-57</t>
  </si>
  <si>
    <t>Os07g0417400</t>
  </si>
  <si>
    <t>LOC_Os07g23450</t>
  </si>
  <si>
    <t>C2H2-58</t>
  </si>
  <si>
    <t>Os07g0569700</t>
  </si>
  <si>
    <t>LOC_Os07g38240</t>
  </si>
  <si>
    <t>C2H2-59</t>
  </si>
  <si>
    <t>Os07g0581400</t>
  </si>
  <si>
    <t>LOC_Os07g39310</t>
  </si>
  <si>
    <t>C2H2-60</t>
  </si>
  <si>
    <t>Os07g0588600</t>
  </si>
  <si>
    <t>LOC_Os07g39960</t>
  </si>
  <si>
    <t>C2H2-61</t>
  </si>
  <si>
    <t>Os07g0590100</t>
  </si>
  <si>
    <t>LOC_Os07g40080</t>
  </si>
  <si>
    <t>C2H2-62</t>
  </si>
  <si>
    <t>Os07g0598800</t>
  </si>
  <si>
    <t>LOC_Os07g40780</t>
  </si>
  <si>
    <t>C2H2-63</t>
  </si>
  <si>
    <t>Os07g0600900</t>
  </si>
  <si>
    <t>LOC_Os07g40950</t>
  </si>
  <si>
    <t>C2H2-64</t>
  </si>
  <si>
    <t>Os07g0602200</t>
  </si>
  <si>
    <t>LOC_Os07g41090</t>
  </si>
  <si>
    <t>HDA1.</t>
  </si>
  <si>
    <t>C2H2-65</t>
  </si>
  <si>
    <t>Os08g0467100</t>
  </si>
  <si>
    <t>LOC_Os08g36390</t>
  </si>
  <si>
    <t>C2H2-66</t>
  </si>
  <si>
    <t>Os08g0485600</t>
  </si>
  <si>
    <t>LOC_Os08g37904</t>
  </si>
  <si>
    <t>C2H2-67</t>
  </si>
  <si>
    <t>Os08g0485700</t>
  </si>
  <si>
    <t>LOC_Os08g37920</t>
  </si>
  <si>
    <t>C2H2-68</t>
  </si>
  <si>
    <t>Os08g0504000</t>
  </si>
  <si>
    <t>LOC_Os08g39390</t>
  </si>
  <si>
    <t>C2H2-69</t>
  </si>
  <si>
    <t>Os08g0554400</t>
  </si>
  <si>
    <t>LOC_Os08g44050</t>
  </si>
  <si>
    <t>C2H2-70</t>
  </si>
  <si>
    <t>Os08g0562300</t>
  </si>
  <si>
    <t>LOC_Os08g44830</t>
  </si>
  <si>
    <t>C2H2-71</t>
  </si>
  <si>
    <t>Os09g0122000</t>
  </si>
  <si>
    <t>LOC_Os09g03500</t>
  </si>
  <si>
    <t>C2H2-72</t>
  </si>
  <si>
    <t>Os09g0282300</t>
  </si>
  <si>
    <t>LOC_Os09g10980</t>
  </si>
  <si>
    <t>WIP1 protein (Fragment).</t>
  </si>
  <si>
    <t>C2H2-73</t>
  </si>
  <si>
    <t>Os09g0307400</t>
  </si>
  <si>
    <t>LOC_Os09g13680</t>
  </si>
  <si>
    <t>C2H2-74</t>
  </si>
  <si>
    <t>Os09g0421600</t>
  </si>
  <si>
    <t>LOC_Os09g25420</t>
  </si>
  <si>
    <t>C2H2-75</t>
  </si>
  <si>
    <t>Os09g0421700</t>
  </si>
  <si>
    <t>LOC_Os09g25430</t>
  </si>
  <si>
    <t>C2H2-76</t>
  </si>
  <si>
    <t>Os09g0431900</t>
  </si>
  <si>
    <t>LOC_Os09g26210</t>
  </si>
  <si>
    <t>C2H2-77</t>
  </si>
  <si>
    <t>Os09g0449400</t>
  </si>
  <si>
    <t>LOC_Os09g27650</t>
  </si>
  <si>
    <t>C2H2-78</t>
  </si>
  <si>
    <t>Os09g0485600</t>
  </si>
  <si>
    <t>LOC_Os09g31140</t>
  </si>
  <si>
    <t>Zinc finger-like protein (WIP2 protein).</t>
  </si>
  <si>
    <t>C2H2-79</t>
  </si>
  <si>
    <t>Os09g0555700</t>
  </si>
  <si>
    <t>LOC_Os09g38340</t>
  </si>
  <si>
    <t>C2H2-80</t>
  </si>
  <si>
    <t>Os09g0560900</t>
  </si>
  <si>
    <t>LOC_Os09g38790</t>
  </si>
  <si>
    <t>C2H2-81</t>
  </si>
  <si>
    <t>Os10g0419200</t>
  </si>
  <si>
    <t>LOC_Os10g28330</t>
  </si>
  <si>
    <t>C2H2-82</t>
  </si>
  <si>
    <t>Os10g0555300</t>
  </si>
  <si>
    <t>LOC_Os10g40660</t>
  </si>
  <si>
    <t>C2H2-83</t>
  </si>
  <si>
    <t>Os11g0169400</t>
  </si>
  <si>
    <t>LOC_Os11g06840</t>
  </si>
  <si>
    <t>C2H2-84</t>
  </si>
  <si>
    <t>Os11g0442900</t>
  </si>
  <si>
    <t>LOC_Os11g25610</t>
  </si>
  <si>
    <t>C2H2-85</t>
  </si>
  <si>
    <t>Os11g0498400</t>
  </si>
  <si>
    <t>LOC_Os11g30484</t>
  </si>
  <si>
    <t>C2H2-86</t>
  </si>
  <si>
    <t>Os11g0702300</t>
  </si>
  <si>
    <t>LOC_Os11g47620</t>
  </si>
  <si>
    <t>C2H2-87</t>
  </si>
  <si>
    <t>Os11g0702400</t>
  </si>
  <si>
    <t>LOC_Os11g47630</t>
  </si>
  <si>
    <t>C2H2-88</t>
  </si>
  <si>
    <t>Os11g0707300</t>
  </si>
  <si>
    <t>LOC_Os11g48000</t>
  </si>
  <si>
    <t>C2H2-89</t>
  </si>
  <si>
    <t>Os12g0170400</t>
  </si>
  <si>
    <t>LOC_Os12g07280</t>
  </si>
  <si>
    <t>C2H2-90</t>
  </si>
  <si>
    <t>Os12g0502700</t>
  </si>
  <si>
    <t>LOC_Os12g31840</t>
  </si>
  <si>
    <t>Heat shock protein DnaJ, N-terminal domain containing protein.</t>
  </si>
  <si>
    <t>C2H2-91</t>
  </si>
  <si>
    <t>Os12g0578600</t>
  </si>
  <si>
    <t>LOC_Os12g38940</t>
  </si>
  <si>
    <t>C2H2-92</t>
  </si>
  <si>
    <t>Os12g0578700</t>
  </si>
  <si>
    <t>LOC_Os12g38950</t>
  </si>
  <si>
    <t>C2H2-93</t>
  </si>
  <si>
    <t>Os12g0578800</t>
  </si>
  <si>
    <t>LOC_Os12g38960</t>
  </si>
  <si>
    <t>C2H2-94</t>
  </si>
  <si>
    <t>Os12g0583700</t>
  </si>
  <si>
    <t>LOC_Os12g39400</t>
  </si>
  <si>
    <t>C3H -1</t>
  </si>
  <si>
    <t>Os01g0174600</t>
  </si>
  <si>
    <t>LOC_Os01g07930</t>
  </si>
  <si>
    <t>Zn-finger, C-x8-C-x5-C-x3-H type domain containing protein.</t>
  </si>
  <si>
    <t>C3H -2</t>
  </si>
  <si>
    <t>Os01g0192000</t>
  </si>
  <si>
    <t>LOC_Os01g09620</t>
  </si>
  <si>
    <t>C3H -3</t>
  </si>
  <si>
    <t>Os01g0252200</t>
  </si>
  <si>
    <t>LOC_Os01g14870</t>
  </si>
  <si>
    <t>C3H -4</t>
  </si>
  <si>
    <t>Os01g0256800</t>
  </si>
  <si>
    <t>LOC_Os01g15300</t>
  </si>
  <si>
    <t>Helicase, C-terminal domain containing protein.</t>
  </si>
  <si>
    <t>C3H -5</t>
  </si>
  <si>
    <t>Os01g0257400</t>
  </si>
  <si>
    <t>LOC_Os01g15350</t>
  </si>
  <si>
    <t>C3H -6</t>
  </si>
  <si>
    <t>Os01g0258700</t>
  </si>
  <si>
    <t>LOC_Os01g15460</t>
  </si>
  <si>
    <t>C3H -7</t>
  </si>
  <si>
    <t>Os01g0572100</t>
  </si>
  <si>
    <t>LOC_Os01g39100</t>
  </si>
  <si>
    <t>C3H -8</t>
  </si>
  <si>
    <t>Os01g0616400</t>
  </si>
  <si>
    <t>LOC_Os01g42970</t>
  </si>
  <si>
    <t>Floral homeotic protein HUA1.</t>
  </si>
  <si>
    <t>C3H -9</t>
  </si>
  <si>
    <t>Os01g0645000</t>
  </si>
  <si>
    <t>LOC_Os01g45730</t>
  </si>
  <si>
    <t>TIS11 protein (dTIS11).</t>
  </si>
  <si>
    <t>C3H -10</t>
  </si>
  <si>
    <t>Os01g0738400</t>
  </si>
  <si>
    <t>LOC_Os01g53650</t>
  </si>
  <si>
    <t>Zinc finger transcription factor.</t>
  </si>
  <si>
    <t>C3H -11</t>
  </si>
  <si>
    <t>Os01g0834700</t>
  </si>
  <si>
    <t>LOC_Os01g61830</t>
  </si>
  <si>
    <t>C3H -12</t>
  </si>
  <si>
    <t>Os01g0917400</t>
  </si>
  <si>
    <t>LOC_Os01g68860</t>
  </si>
  <si>
    <t>C3H -13</t>
  </si>
  <si>
    <t>Os02g0161200</t>
  </si>
  <si>
    <t>LOC_Os02g06584</t>
  </si>
  <si>
    <t>C3H -14</t>
  </si>
  <si>
    <t>Os02g0194200</t>
  </si>
  <si>
    <t>LOC_Os02g10080</t>
  </si>
  <si>
    <t>KH, type 1 domain containing protein.</t>
  </si>
  <si>
    <t>C3H -15</t>
  </si>
  <si>
    <t>Os02g0301000</t>
  </si>
  <si>
    <t>LOC_Os02g19804</t>
  </si>
  <si>
    <t>C3H -16</t>
  </si>
  <si>
    <t>Os02g0557500</t>
  </si>
  <si>
    <t>LOC_Os02g35150</t>
  </si>
  <si>
    <t>U2 auxiliary factor small subunit family protein.</t>
  </si>
  <si>
    <t>C3H -17</t>
  </si>
  <si>
    <t>Os02g0677700</t>
  </si>
  <si>
    <t>LOC_Os02g45480</t>
  </si>
  <si>
    <t>C3H -18</t>
  </si>
  <si>
    <t>Os02g0831100</t>
  </si>
  <si>
    <t>LOC_Os02g58440</t>
  </si>
  <si>
    <t>C3H -19</t>
  </si>
  <si>
    <t>Os03g0112700</t>
  </si>
  <si>
    <t>LOC_Os03g02160</t>
  </si>
  <si>
    <t>C3H -20</t>
  </si>
  <si>
    <t>Os03g0301500</t>
  </si>
  <si>
    <t>LOC_Os03g18950</t>
  </si>
  <si>
    <t>C3H -21</t>
  </si>
  <si>
    <t>Os03g0328900</t>
  </si>
  <si>
    <t>LOC_Os03g21140</t>
  </si>
  <si>
    <t>C3H -22</t>
  </si>
  <si>
    <t>Os03g0329200</t>
  </si>
  <si>
    <t>LOC_Os03g21160</t>
  </si>
  <si>
    <t>C3H -23</t>
  </si>
  <si>
    <t>Os03g0698800</t>
  </si>
  <si>
    <t>LOC_Os03g49170</t>
  </si>
  <si>
    <t>C3H -24</t>
  </si>
  <si>
    <t>Os03g0826400</t>
  </si>
  <si>
    <t>LOC_Os03g61110</t>
  </si>
  <si>
    <t>RNA-binding region RNP-1  (RNA recognition motif) domain containing protein.</t>
  </si>
  <si>
    <t>C3H -25</t>
  </si>
  <si>
    <t>Os04g0438700</t>
  </si>
  <si>
    <t>LOC_Os04g35800</t>
  </si>
  <si>
    <t>C3H -26</t>
  </si>
  <si>
    <t>Os04g0487500</t>
  </si>
  <si>
    <t>LOC_Os04g41060</t>
  </si>
  <si>
    <t>C3H -27</t>
  </si>
  <si>
    <t>Os04g0665700</t>
  </si>
  <si>
    <t>LOC_Os04g57010</t>
  </si>
  <si>
    <t>C3H -28</t>
  </si>
  <si>
    <t>Os04g0671800</t>
  </si>
  <si>
    <t>LOC_Os04g57600</t>
  </si>
  <si>
    <t>C3H -29</t>
  </si>
  <si>
    <t>Os05g0128200</t>
  </si>
  <si>
    <t>LOC_Os05g03760</t>
  </si>
  <si>
    <t>Transposable element Mu1 sequence.</t>
  </si>
  <si>
    <t>C3H -30</t>
  </si>
  <si>
    <t>Os05g0176400</t>
  </si>
  <si>
    <t>LOC_Os05g08400</t>
  </si>
  <si>
    <t>C3H -31</t>
  </si>
  <si>
    <t>Os05g0195200</t>
  </si>
  <si>
    <t>LOC_Os05g10670</t>
  </si>
  <si>
    <t>C3H -32</t>
  </si>
  <si>
    <t>Os05g0525900</t>
  </si>
  <si>
    <t>LOC_Os05g45020</t>
  </si>
  <si>
    <t>Zn-finger transcription factor.</t>
  </si>
  <si>
    <t>C3H -33</t>
  </si>
  <si>
    <t>Os05g0564200</t>
  </si>
  <si>
    <t>LOC_Os05g48960</t>
  </si>
  <si>
    <t>U2 snRNP auxiliary factor, small subunit.</t>
  </si>
  <si>
    <t>C3H -34</t>
  </si>
  <si>
    <t>Os05g0576300</t>
  </si>
  <si>
    <t>LOC_Os05g50080</t>
  </si>
  <si>
    <t>C3H -35</t>
  </si>
  <si>
    <t>Os06g0318700</t>
  </si>
  <si>
    <t>LOC_Os06g21390</t>
  </si>
  <si>
    <t>C3H -36</t>
  </si>
  <si>
    <t>Os06g0519400</t>
  </si>
  <si>
    <t>LOC_Os06g32720</t>
  </si>
  <si>
    <t>C3H -37</t>
  </si>
  <si>
    <t>Os06g0520600</t>
  </si>
  <si>
    <t>LOC_Os06g32860</t>
  </si>
  <si>
    <t>Eukaryotic initiation factor-like protein.</t>
  </si>
  <si>
    <t>C3H -38</t>
  </si>
  <si>
    <t>Os06g0618150</t>
  </si>
  <si>
    <t>LOC_Os06g41390</t>
  </si>
  <si>
    <t>C3H -39</t>
  </si>
  <si>
    <t>Os06g0677700</t>
  </si>
  <si>
    <t>LOC_Os06g46400</t>
  </si>
  <si>
    <t>YT521-B-like protein family protein.</t>
  </si>
  <si>
    <t>C3H -40</t>
  </si>
  <si>
    <t>Os06g0704300</t>
  </si>
  <si>
    <t>LOC_Os06g49080</t>
  </si>
  <si>
    <t>C3H -41</t>
  </si>
  <si>
    <t>Os07g0138400</t>
  </si>
  <si>
    <t>LOC_Os07g04580</t>
  </si>
  <si>
    <t>C3H -42</t>
  </si>
  <si>
    <t>Os07g0139000</t>
  </si>
  <si>
    <t>LOC_Os07g04650</t>
  </si>
  <si>
    <t>C3H -43</t>
  </si>
  <si>
    <t>Os07g0568300</t>
  </si>
  <si>
    <t>LOC_Os07g38090</t>
  </si>
  <si>
    <t>ZF protein (Fragment).</t>
  </si>
  <si>
    <t>C3H -44</t>
  </si>
  <si>
    <t>Os07g0682400</t>
  </si>
  <si>
    <t>LOC_Os07g48410</t>
  </si>
  <si>
    <t>C3H -45</t>
  </si>
  <si>
    <t>Os08g0126700</t>
  </si>
  <si>
    <t>LOC_Os08g03310</t>
  </si>
  <si>
    <t>C3H -46</t>
  </si>
  <si>
    <t>Os08g0135800</t>
  </si>
  <si>
    <t>LOC_Os08g04170</t>
  </si>
  <si>
    <t>C3H -47</t>
  </si>
  <si>
    <t>Os08g0159800</t>
  </si>
  <si>
    <t>LOC_Os08g06330</t>
  </si>
  <si>
    <t>C3H -48</t>
  </si>
  <si>
    <t>Os08g0491700</t>
  </si>
  <si>
    <t>LOC_Os08g38370</t>
  </si>
  <si>
    <t>C3H -49</t>
  </si>
  <si>
    <t>Os09g0305900</t>
  </si>
  <si>
    <t>LOC_Os09g13530</t>
  </si>
  <si>
    <t>C3H -50</t>
  </si>
  <si>
    <t>Os09g0364000</t>
  </si>
  <si>
    <t>LOC_Os09g19940</t>
  </si>
  <si>
    <t>C3H -51</t>
  </si>
  <si>
    <t>Os09g0491756</t>
  </si>
  <si>
    <t>LOC_Os09g31482</t>
  </si>
  <si>
    <t>C3H -52</t>
  </si>
  <si>
    <t>Os10g0391300</t>
  </si>
  <si>
    <t>LOC_Os10g25220</t>
  </si>
  <si>
    <t>DNA-binding SAP domain containing protein.</t>
  </si>
  <si>
    <t>C3H -53</t>
  </si>
  <si>
    <t>Os11g0472000</t>
  </si>
  <si>
    <t>LOC_Os11g28270</t>
  </si>
  <si>
    <t>C3H -54</t>
  </si>
  <si>
    <t>Os12g0129500</t>
  </si>
  <si>
    <t>LOC_Os12g03554</t>
  </si>
  <si>
    <t>C3H -55</t>
  </si>
  <si>
    <t>Os12g0278800</t>
  </si>
  <si>
    <t>LOC_Os12g18120</t>
  </si>
  <si>
    <t>C3H -56</t>
  </si>
  <si>
    <t>Os12g0405100</t>
  </si>
  <si>
    <t>LOC_Os12g21700</t>
  </si>
  <si>
    <t>Zinc finger protein 3.</t>
  </si>
  <si>
    <t>C3H -57</t>
  </si>
  <si>
    <t>Os12g0515500</t>
  </si>
  <si>
    <t>LOC_Os12g33090</t>
  </si>
  <si>
    <t>CCAAT-HAP3-1</t>
  </si>
  <si>
    <t>Os01g0834400</t>
  </si>
  <si>
    <t>LOC_Os01g61810</t>
  </si>
  <si>
    <t>HAP3.</t>
  </si>
  <si>
    <t>CCAAT-HAP3-2</t>
  </si>
  <si>
    <t>Os01g0935100</t>
  </si>
  <si>
    <t>LOC_Os01g70880</t>
  </si>
  <si>
    <t>CCAAT-HAP3-3</t>
  </si>
  <si>
    <t>Os01g0935200</t>
  </si>
  <si>
    <t>LOC_Os01g70890</t>
  </si>
  <si>
    <t>CCAAT-HAP3-4</t>
  </si>
  <si>
    <t>Os02g0725700</t>
  </si>
  <si>
    <t>LOC_Os02g49370</t>
  </si>
  <si>
    <t>CCAAT-binding transcription factor subunit A (CBF-A) (NF-Y protein chain B) (NF-YB) (CAAT-box DNA binding protein subunit B) (Fragment).</t>
  </si>
  <si>
    <t>CCAAT-HAP3-5</t>
  </si>
  <si>
    <t>Os02g0725900</t>
  </si>
  <si>
    <t>LOC_Os02g49410</t>
  </si>
  <si>
    <t>Transcription factor CBF/NF-Y/archaeal histone domain containing protein.</t>
  </si>
  <si>
    <t>CCAAT-HAP3-6</t>
  </si>
  <si>
    <t>Os03g0413000</t>
  </si>
  <si>
    <t>LOC_Os03g29970</t>
  </si>
  <si>
    <t>CCAAT-HAP3-7</t>
  </si>
  <si>
    <t>Os05g0463800</t>
  </si>
  <si>
    <t>LOC_Os05g38820</t>
  </si>
  <si>
    <t>CCAAT-binding transcription factor-like protein (Fragment).</t>
  </si>
  <si>
    <t>CCAAT-HAP3-8</t>
  </si>
  <si>
    <t>Os05g0573500</t>
  </si>
  <si>
    <t>LOC_Os05g49780</t>
  </si>
  <si>
    <t>CCAAT-HAP3-9</t>
  </si>
  <si>
    <t>Os06g0285200</t>
  </si>
  <si>
    <t>LOC_Os06g17480</t>
  </si>
  <si>
    <t>Leafy cotyledon 1-like L1L protein.</t>
  </si>
  <si>
    <t>CCAAT-HAP3-10</t>
  </si>
  <si>
    <t>Os07g0606600</t>
  </si>
  <si>
    <t>LOC_Os07g41580</t>
  </si>
  <si>
    <t>Histone-like transcription factor/archaeal histone/topoisomerase family protein.</t>
  </si>
  <si>
    <t>CCAAT-HAP3-11</t>
  </si>
  <si>
    <t>Os08g0174500</t>
  </si>
  <si>
    <t>LOC_Os08g07740</t>
  </si>
  <si>
    <t>CCAAT-HAP3-12</t>
  </si>
  <si>
    <t>Os09g0568200</t>
  </si>
  <si>
    <t>LOC_Os09g39490</t>
  </si>
  <si>
    <t>CCAAT-HAP2-1</t>
  </si>
  <si>
    <t>Os02g0776501</t>
  </si>
  <si>
    <t>LOC_Os02g53620</t>
  </si>
  <si>
    <t>CCAAT-HAP2-2</t>
  </si>
  <si>
    <t>Os03g0174900</t>
  </si>
  <si>
    <t>LOC_Os03g07880</t>
  </si>
  <si>
    <t>Transcriptional activator php2.</t>
  </si>
  <si>
    <t>CCAAT-HAP2-3</t>
  </si>
  <si>
    <t>Os03g0411100</t>
  </si>
  <si>
    <t>LOC_Os03g29760</t>
  </si>
  <si>
    <t>Nuclear Y/CCAAT-box binding factor A subunit NF-YA.</t>
  </si>
  <si>
    <t>CCAAT-HAP2-4</t>
  </si>
  <si>
    <t>Os03g0647600</t>
  </si>
  <si>
    <t>LOC_Os03g44540</t>
  </si>
  <si>
    <t>Nf-Y-A subunit.</t>
  </si>
  <si>
    <t>CCAAT-HAP2-5</t>
  </si>
  <si>
    <t>Os03g0696300</t>
  </si>
  <si>
    <t>LOC_Os03g48970</t>
  </si>
  <si>
    <t>CCAAT-binding transcription factor, subunit B family protein.</t>
  </si>
  <si>
    <t>CCAAT-HAP2-6</t>
  </si>
  <si>
    <t>Os07g0158500</t>
  </si>
  <si>
    <t>LOC_Os07g06470</t>
  </si>
  <si>
    <t>CCAAT-HAP2-7</t>
  </si>
  <si>
    <t>Os07g0608200</t>
  </si>
  <si>
    <t>LOC_Os07g41720</t>
  </si>
  <si>
    <t>CCAAT-HAP2-8</t>
  </si>
  <si>
    <t>Os08g0196700</t>
  </si>
  <si>
    <t>LOC_Os08g09690</t>
  </si>
  <si>
    <t>CCAAT-HAP2-9</t>
  </si>
  <si>
    <t>Os10g0397900</t>
  </si>
  <si>
    <t>LOC_Os10g25850</t>
  </si>
  <si>
    <t>CCAAT-HAP2-10</t>
  </si>
  <si>
    <t>Os12g0613000</t>
  </si>
  <si>
    <t>LOC_Os12g41880</t>
  </si>
  <si>
    <t>CCAAT-HAP2-11</t>
  </si>
  <si>
    <t>Os12g0618600</t>
  </si>
  <si>
    <t>LOC_Os12g42400</t>
  </si>
  <si>
    <t>Transcriptional activator HAP2.</t>
  </si>
  <si>
    <t>CCAAT-HAP5-1</t>
  </si>
  <si>
    <t>Os01g0102400</t>
  </si>
  <si>
    <t>LOC_Os01g01290</t>
  </si>
  <si>
    <t>Histone-fold domain containing protein.</t>
  </si>
  <si>
    <t>CCAAT-HAP5-2</t>
  </si>
  <si>
    <t>Os01g0183400</t>
  </si>
  <si>
    <t>LOC_Os01g08790</t>
  </si>
  <si>
    <t>CCAAT-HAP5-3</t>
  </si>
  <si>
    <t>Os01g0346900</t>
  </si>
  <si>
    <t>LOC_Os01g24460</t>
  </si>
  <si>
    <t>CCAAT-HAP5-4</t>
  </si>
  <si>
    <t>Os01g0580400</t>
  </si>
  <si>
    <t>LOC_Os01g39850</t>
  </si>
  <si>
    <t>CCAAT-HAP5-5</t>
  </si>
  <si>
    <t>Os02g0170500</t>
  </si>
  <si>
    <t>LOC_Os02g07450</t>
  </si>
  <si>
    <t>CCAAT-HAP5-6</t>
  </si>
  <si>
    <t>Os03g0251350</t>
  </si>
  <si>
    <t>LOC_Os03g14669</t>
  </si>
  <si>
    <t>CCAAT-HAP5-7</t>
  </si>
  <si>
    <t>Os03g0852300</t>
  </si>
  <si>
    <t>LOC_Os03g63530</t>
  </si>
  <si>
    <t>CCAAT-HAP5-8</t>
  </si>
  <si>
    <t>Os04g0683400</t>
  </si>
  <si>
    <t>LOC_Os04g58680</t>
  </si>
  <si>
    <t>CCAAT-HAP5-9</t>
  </si>
  <si>
    <t>Os05g0304800</t>
  </si>
  <si>
    <t>LOC_Os05g23910</t>
  </si>
  <si>
    <t>CCAAT-HAP5-10</t>
  </si>
  <si>
    <t>Os05g0494100</t>
  </si>
  <si>
    <t>LOC_Os05g41450</t>
  </si>
  <si>
    <t>CCAAT-HAP5-11</t>
  </si>
  <si>
    <t>Os06g0667100</t>
  </si>
  <si>
    <t>LOC_Os06g45640</t>
  </si>
  <si>
    <t>Nuclear Y/CCAAT-box binding factor C subunit NF-YC.</t>
  </si>
  <si>
    <t>CCAAT-HAP5-12</t>
  </si>
  <si>
    <t>Os08g0206500</t>
  </si>
  <si>
    <t>LOC_Os08g10560</t>
  </si>
  <si>
    <t>CCAAT-HAP5-13</t>
  </si>
  <si>
    <t>Os08g0496500</t>
  </si>
  <si>
    <t>LOC_Os08g38780</t>
  </si>
  <si>
    <t>CCAAT-HAP5-14</t>
  </si>
  <si>
    <t>Os09g0480700</t>
  </si>
  <si>
    <t>LOC_Os09g30310</t>
  </si>
  <si>
    <t>Transcriptional activator HAP5.</t>
  </si>
  <si>
    <t>CCAAT-HAP5-15</t>
  </si>
  <si>
    <t>Os10g0191900</t>
  </si>
  <si>
    <t>LOC_Os10g11580</t>
  </si>
  <si>
    <t>CCAAT-HAP5-16</t>
  </si>
  <si>
    <t>Os11g0544700</t>
  </si>
  <si>
    <t>LOC_Os11g34200</t>
  </si>
  <si>
    <t>Repressor protein.</t>
  </si>
  <si>
    <t>EIL-1</t>
  </si>
  <si>
    <t>Os02g0574800</t>
  </si>
  <si>
    <t>LOC_Os02g36510</t>
  </si>
  <si>
    <t>EIL-2</t>
  </si>
  <si>
    <t>Os03g0324300</t>
  </si>
  <si>
    <t>LOC_Os03g20780</t>
  </si>
  <si>
    <t>EIL3.</t>
  </si>
  <si>
    <t>EIL-3</t>
  </si>
  <si>
    <t>LOC_Os03g20790</t>
  </si>
  <si>
    <t>EIL-4</t>
  </si>
  <si>
    <t>Os04g0456900</t>
  </si>
  <si>
    <t>LOC_Os04g38400</t>
  </si>
  <si>
    <t>EIL-5</t>
  </si>
  <si>
    <t>Os07g0223600</t>
  </si>
  <si>
    <t>LOC_Os07g12210</t>
  </si>
  <si>
    <t>EIL-6</t>
  </si>
  <si>
    <t>Os07g0272500</t>
  </si>
  <si>
    <t>LOC_Os07g17160</t>
  </si>
  <si>
    <t>EIL-7</t>
  </si>
  <si>
    <t>Os07g0685700</t>
  </si>
  <si>
    <t>LOC_Os07g48630</t>
  </si>
  <si>
    <t>Ethylene insensitive 3 family protein.</t>
  </si>
  <si>
    <t>EIL-8</t>
  </si>
  <si>
    <t>Os08g0508700</t>
  </si>
  <si>
    <t>LOC_Os08g39830</t>
  </si>
  <si>
    <t>ETHYLENE-INSENSITIVE3-like 3 protein.</t>
  </si>
  <si>
    <t>EIL-9</t>
  </si>
  <si>
    <t>Os09g0490200</t>
  </si>
  <si>
    <t>LOC_Os09g31400</t>
  </si>
  <si>
    <t>GARP-G2-like-1</t>
  </si>
  <si>
    <t>Os01g0176700</t>
  </si>
  <si>
    <t>LOC_Os01g08160</t>
  </si>
  <si>
    <t>Myb, DNA-binding domain containing protein.</t>
  </si>
  <si>
    <t>GARP-G2-like-2</t>
  </si>
  <si>
    <t>Os01g0239000</t>
  </si>
  <si>
    <t>LOC_Os01g13740</t>
  </si>
  <si>
    <t>Phosphate starvation regulator protein (Regulatory protein of P- starvation acclimation response Psr1).</t>
  </si>
  <si>
    <t>GARP-G2-like-3</t>
  </si>
  <si>
    <t>Os01g0844900</t>
  </si>
  <si>
    <t>LOC_Os01g62660</t>
  </si>
  <si>
    <t>GARP-G2-like-4</t>
  </si>
  <si>
    <t>Os01g0904700</t>
  </si>
  <si>
    <t>LOC_Os01g67770</t>
  </si>
  <si>
    <t>Two-component response regulator ARR1. Splice isoform 2.</t>
  </si>
  <si>
    <t>GARP-G2-like-5</t>
  </si>
  <si>
    <t>Os01g0971800</t>
  </si>
  <si>
    <t>LOC_Os01g74020</t>
  </si>
  <si>
    <t>GARP-G2-like-6</t>
  </si>
  <si>
    <t>Os02g0139000</t>
  </si>
  <si>
    <t>LOC_Os02g04640</t>
  </si>
  <si>
    <t>GARP-G2-like-7</t>
  </si>
  <si>
    <t>Os02g0168200</t>
  </si>
  <si>
    <t>LOC_Os02g07170</t>
  </si>
  <si>
    <t>Transfactor-like protein.</t>
  </si>
  <si>
    <t>GARP-G2-like-8</t>
  </si>
  <si>
    <t>Os02g0174000</t>
  </si>
  <si>
    <t>LOC_Os02g07770</t>
  </si>
  <si>
    <t>GARP-G2-like-9</t>
  </si>
  <si>
    <t>Os02g0241200</t>
  </si>
  <si>
    <t>LOC_Os02g14490</t>
  </si>
  <si>
    <t>GARP-G2-like-10</t>
  </si>
  <si>
    <t>Os02g0325600</t>
  </si>
  <si>
    <t>LOC_Os02g22020</t>
  </si>
  <si>
    <t>GARP-G2-like-11</t>
  </si>
  <si>
    <t>Os02g0672300</t>
  </si>
  <si>
    <t>LOC_Os02g45080</t>
  </si>
  <si>
    <t>GARP-G2-like-12</t>
  </si>
  <si>
    <t>Os02g0696900</t>
  </si>
  <si>
    <t>LOC_Os02g46940</t>
  </si>
  <si>
    <t>GARP-G2-like-13</t>
  </si>
  <si>
    <t>Os02g0700300</t>
  </si>
  <si>
    <t>LOC_Os02g47190</t>
  </si>
  <si>
    <t>Phosphate starvation response regulator-like protein.</t>
  </si>
  <si>
    <t>GARP-G2-like-14</t>
  </si>
  <si>
    <t>Os03g0129800</t>
  </si>
  <si>
    <t>LOC_Os03g03730</t>
  </si>
  <si>
    <t>GARP-G2-like-15</t>
  </si>
  <si>
    <t>Os03g0325500</t>
  </si>
  <si>
    <t>LOC_Os03g20900</t>
  </si>
  <si>
    <t>GARP-G2-like-16</t>
  </si>
  <si>
    <t>Os03g0329900</t>
  </si>
  <si>
    <t>LOC_Os03g21240</t>
  </si>
  <si>
    <t>GARP-G2-like-17</t>
  </si>
  <si>
    <t>Os03g0654600</t>
  </si>
  <si>
    <t>LOC_Os03g45194</t>
  </si>
  <si>
    <t>Short-chain dehydrogenase/reductase SDR family protein.</t>
  </si>
  <si>
    <t>GARP-G2-like-18</t>
  </si>
  <si>
    <t>Os03g0764600</t>
  </si>
  <si>
    <t>LOC_Os03g55590</t>
  </si>
  <si>
    <t>GARP-G2-like-19</t>
  </si>
  <si>
    <t>Os03g0766500</t>
  </si>
  <si>
    <t>LOC_Os03g55760</t>
  </si>
  <si>
    <t>GARP-G2-like-20</t>
  </si>
  <si>
    <t>Os04g0566600</t>
  </si>
  <si>
    <t>LOC_Os04g47890</t>
  </si>
  <si>
    <t>Myb-like DNA-binding region, SHAQKYF class domain containing protein.</t>
  </si>
  <si>
    <t>GARP-G2-like-21</t>
  </si>
  <si>
    <t>Os04g0665600</t>
  </si>
  <si>
    <t>LOC_Os04g56990</t>
  </si>
  <si>
    <t>GARP-G2-like-22</t>
  </si>
  <si>
    <t>Os05g0412000</t>
  </si>
  <si>
    <t>LOC_Os05g34110</t>
  </si>
  <si>
    <t>GARP-G2-like-23</t>
  </si>
  <si>
    <t>Os05g0488600</t>
  </si>
  <si>
    <t>LOC_Os05g40960</t>
  </si>
  <si>
    <t>GARP-G2-like-24</t>
  </si>
  <si>
    <t>Os05g0491500</t>
  </si>
  <si>
    <t>LOC_Os05g41240</t>
  </si>
  <si>
    <t>GARP-G2-like-25</t>
  </si>
  <si>
    <t>Os06g0348800</t>
  </si>
  <si>
    <t>LOC_Os06g24070</t>
  </si>
  <si>
    <t>GARP-G2-like-26</t>
  </si>
  <si>
    <t>Os06g0543200</t>
  </si>
  <si>
    <t>LOC_Os06g35140</t>
  </si>
  <si>
    <t>CDPK substrate protein 1.</t>
  </si>
  <si>
    <t>GARP-G2-like-27</t>
  </si>
  <si>
    <t>Os06g0609500</t>
  </si>
  <si>
    <t>LOC_Os06g40710</t>
  </si>
  <si>
    <t>GARP-G2-like-28</t>
  </si>
  <si>
    <t>Os06g0664800</t>
  </si>
  <si>
    <t>LOC_Os06g45410</t>
  </si>
  <si>
    <t>GARP-G2-like-29</t>
  </si>
  <si>
    <t>Os06g0670300</t>
  </si>
  <si>
    <t>LOC_Os06g45890</t>
  </si>
  <si>
    <t>GARP-G2-like-30</t>
  </si>
  <si>
    <t>Os06g0703900</t>
  </si>
  <si>
    <t>LOC_Os06g49040</t>
  </si>
  <si>
    <t>GARP-G2-like-31</t>
  </si>
  <si>
    <t>Os07g0119300</t>
  </si>
  <si>
    <t>LOC_Os07g02800</t>
  </si>
  <si>
    <t>GARP-G2-like-32</t>
  </si>
  <si>
    <t>Os07g0438800</t>
  </si>
  <si>
    <t>LOC_Os07g25710</t>
  </si>
  <si>
    <t>GARP-G2-like-33</t>
  </si>
  <si>
    <t>Os07g0685300</t>
  </si>
  <si>
    <t>LOC_Os07g48596</t>
  </si>
  <si>
    <t>GARP-G2-like-34</t>
  </si>
  <si>
    <t>Os08g0160300</t>
  </si>
  <si>
    <t>LOC_Os08g06370</t>
  </si>
  <si>
    <t>GARP-G2-like-35</t>
  </si>
  <si>
    <t>Os08g0346400</t>
  </si>
  <si>
    <t>LOC_Os08g25799</t>
  </si>
  <si>
    <t>GARP-G2-like-36</t>
  </si>
  <si>
    <t>Os08g0346500</t>
  </si>
  <si>
    <t>LOC_Os08g25820</t>
  </si>
  <si>
    <t>GARP-G2-like-37</t>
  </si>
  <si>
    <t>Os08g0426866</t>
  </si>
  <si>
    <t>LOC_Os08g33050</t>
  </si>
  <si>
    <t>GARP-G2-like-38</t>
  </si>
  <si>
    <t>Os09g0299000</t>
  </si>
  <si>
    <t>LOC_Os09g12750</t>
  </si>
  <si>
    <t>GARP-G2-like-39</t>
  </si>
  <si>
    <t>Os09g0299200</t>
  </si>
  <si>
    <t>LOC_Os09g12770</t>
  </si>
  <si>
    <t>GARP-G2-like-40</t>
  </si>
  <si>
    <t>Os09g0395300</t>
  </si>
  <si>
    <t>LOC_Os09g23200</t>
  </si>
  <si>
    <t>GARP-G2-like-41</t>
  </si>
  <si>
    <t>Os10g0463400</t>
  </si>
  <si>
    <t>LOC_Os10g32600</t>
  </si>
  <si>
    <t>GARP-G2-like-42</t>
  </si>
  <si>
    <t>Os10g0541500</t>
  </si>
  <si>
    <t>LOC_Os10g39550</t>
  </si>
  <si>
    <t>GARP-G2-like-43</t>
  </si>
  <si>
    <t>Os11g0106100</t>
  </si>
  <si>
    <t>LOC_Os11g01480</t>
  </si>
  <si>
    <t>GARP-G2-like-44</t>
  </si>
  <si>
    <t>Os12g0105600</t>
  </si>
  <si>
    <t>LOC_Os12g01490</t>
  </si>
  <si>
    <t>GARP-G2-like-45</t>
  </si>
  <si>
    <t>Os12g0586300</t>
  </si>
  <si>
    <t>LOC_Os12g39640</t>
  </si>
  <si>
    <t>GRAS-1</t>
  </si>
  <si>
    <t>Os01g0646300</t>
  </si>
  <si>
    <t>LOC_Os01g45860</t>
  </si>
  <si>
    <t>GAI protein.</t>
  </si>
  <si>
    <t>GRAS-2</t>
  </si>
  <si>
    <t>Os01g0842200</t>
  </si>
  <si>
    <t>LOC_Os01g62460</t>
  </si>
  <si>
    <t>Scarecrow-like 9 (Fragment).</t>
  </si>
  <si>
    <t>GRAS-3</t>
  </si>
  <si>
    <t>Os01g0881500</t>
  </si>
  <si>
    <t>LOC_Os01g65900</t>
  </si>
  <si>
    <t>SCARECROW gene regulator-like (Phytochrome A signal transduction 1 protein).</t>
  </si>
  <si>
    <t>GRAS-4</t>
  </si>
  <si>
    <t>Os01g0902900</t>
  </si>
  <si>
    <t>LOC_Os01g67650</t>
  </si>
  <si>
    <t>GRAS-5</t>
  </si>
  <si>
    <t>Os01g0903100</t>
  </si>
  <si>
    <t>LOC_Os01g67670</t>
  </si>
  <si>
    <t>GRAS-6</t>
  </si>
  <si>
    <t>Os01g0948200</t>
  </si>
  <si>
    <t>LOC_Os01g71970</t>
  </si>
  <si>
    <t>Scarecrow-like 3 (Fragment).</t>
  </si>
  <si>
    <t>GRAS-7</t>
  </si>
  <si>
    <t>Os02g0197300</t>
  </si>
  <si>
    <t>LOC_Os02g10360</t>
  </si>
  <si>
    <t>GRAS-8</t>
  </si>
  <si>
    <t>Os02g0662700</t>
  </si>
  <si>
    <t>LOC_Os02g44360</t>
  </si>
  <si>
    <t>Scl1 protein (Fragment).</t>
  </si>
  <si>
    <t>GRAS-9</t>
  </si>
  <si>
    <t>Os02g0663100</t>
  </si>
  <si>
    <t>LOC_Os02g44370</t>
  </si>
  <si>
    <t>GRAS transcription factor domain containing protein.</t>
  </si>
  <si>
    <t>GRAS-10</t>
  </si>
  <si>
    <t>Os02g0681900</t>
  </si>
  <si>
    <t>LOC_Os02g45760</t>
  </si>
  <si>
    <t>GRAS-11</t>
  </si>
  <si>
    <t>Os03g0193000</t>
  </si>
  <si>
    <t>LOC_Os03g09280</t>
  </si>
  <si>
    <t>Scarecrow-like 5 (Fragment).</t>
  </si>
  <si>
    <t>GRAS-12</t>
  </si>
  <si>
    <t>Os03g0263300</t>
  </si>
  <si>
    <t>LOC_Os03g15680</t>
  </si>
  <si>
    <t>GRAS-13</t>
  </si>
  <si>
    <t>Os03g0409000</t>
  </si>
  <si>
    <t>LOC_Os03g29480</t>
  </si>
  <si>
    <t>GRAS-14</t>
  </si>
  <si>
    <t>Os03g0433200</t>
  </si>
  <si>
    <t>LOC_Os03g31880</t>
  </si>
  <si>
    <t>GRAS-15</t>
  </si>
  <si>
    <t>Os03g0597900</t>
  </si>
  <si>
    <t>LOC_Os03g40080</t>
  </si>
  <si>
    <t>GRAS-16</t>
  </si>
  <si>
    <t>Os03g0690600</t>
  </si>
  <si>
    <t>LOC_Os03g48450</t>
  </si>
  <si>
    <t>SCARECROW-like protein.</t>
  </si>
  <si>
    <t>GRAS-17</t>
  </si>
  <si>
    <t>Os03g0707600</t>
  </si>
  <si>
    <t>LOC_Os03g49990</t>
  </si>
  <si>
    <t>Gibberellin-insensitive protein OsGAI.</t>
  </si>
  <si>
    <t>GRAS-18</t>
  </si>
  <si>
    <t>Os03g0723000</t>
  </si>
  <si>
    <t>LOC_Os03g51330</t>
  </si>
  <si>
    <t>GRAS-19</t>
  </si>
  <si>
    <t>Os04g0432100</t>
  </si>
  <si>
    <t>LOC_Os04g35250</t>
  </si>
  <si>
    <t>GRAS-20</t>
  </si>
  <si>
    <t>Os04g0555000</t>
  </si>
  <si>
    <t>LOC_Os04g46860</t>
  </si>
  <si>
    <t>GRAS transcription factor family protein.</t>
  </si>
  <si>
    <t>GRAS-21</t>
  </si>
  <si>
    <t>Os04g0580300</t>
  </si>
  <si>
    <t>LOC_Os04g49110</t>
  </si>
  <si>
    <t>GRAS-22</t>
  </si>
  <si>
    <t>Os04g0590400</t>
  </si>
  <si>
    <t>LOC_Os04g50060</t>
  </si>
  <si>
    <t>GRAS-23</t>
  </si>
  <si>
    <t>Os05g0378200</t>
  </si>
  <si>
    <t>LOC_Os05g31380</t>
  </si>
  <si>
    <t>GRAS-24</t>
  </si>
  <si>
    <t>Os05g0378500</t>
  </si>
  <si>
    <t>LOC_Os05g31420</t>
  </si>
  <si>
    <t>GRAS-25</t>
  </si>
  <si>
    <t>Os05g0485400</t>
  </si>
  <si>
    <t>LOC_Os05g40710</t>
  </si>
  <si>
    <t>GRAS-26</t>
  </si>
  <si>
    <t>Os05g0500600</t>
  </si>
  <si>
    <t>LOC_Os05g42130</t>
  </si>
  <si>
    <t>GRAS-27</t>
  </si>
  <si>
    <t>Os05g0574900</t>
  </si>
  <si>
    <t>LOC_Os05g49930</t>
  </si>
  <si>
    <t>GRAS-28</t>
  </si>
  <si>
    <t>Os06g0105200</t>
  </si>
  <si>
    <t>LOC_Os06g01620</t>
  </si>
  <si>
    <t>GRAS-29</t>
  </si>
  <si>
    <t>Os06g0127800</t>
  </si>
  <si>
    <t>LOC_Os06g03710</t>
  </si>
  <si>
    <t>GRAS-30</t>
  </si>
  <si>
    <t>Os06g0610300</t>
  </si>
  <si>
    <t>LOC_Os06g40780</t>
  </si>
  <si>
    <t>GRAS-31</t>
  </si>
  <si>
    <t>Os07g0545800</t>
  </si>
  <si>
    <t>LOC_Os07g36170</t>
  </si>
  <si>
    <t>Chitin-inducible gibberellin-responsive protein.</t>
  </si>
  <si>
    <t>GRAS-32</t>
  </si>
  <si>
    <t>Os07g0567700</t>
  </si>
  <si>
    <t>LOC_Os07g38030</t>
  </si>
  <si>
    <t>SCARECROW gene regulator-like protein.</t>
  </si>
  <si>
    <t>GRAS-33</t>
  </si>
  <si>
    <t>Os07g0583600</t>
  </si>
  <si>
    <t>LOC_Os07g39470</t>
  </si>
  <si>
    <t>GRAS-34</t>
  </si>
  <si>
    <t>Os07g0586900</t>
  </si>
  <si>
    <t>LOC_Os07g39820</t>
  </si>
  <si>
    <t>GRAS-35</t>
  </si>
  <si>
    <t>Os07g0589200</t>
  </si>
  <si>
    <t>LOC_Os07g40020</t>
  </si>
  <si>
    <t>GRAS-36</t>
  </si>
  <si>
    <t>Os10g0369600</t>
  </si>
  <si>
    <t>LOC_Os10g22430</t>
  </si>
  <si>
    <t>GRAS-37</t>
  </si>
  <si>
    <t>Os10g0551200</t>
  </si>
  <si>
    <t>LOC_Os10g40390</t>
  </si>
  <si>
    <t>GRAS-38</t>
  </si>
  <si>
    <t>Os11g0124300</t>
  </si>
  <si>
    <t>LOC_Os11g03110</t>
  </si>
  <si>
    <t>GRAS-39</t>
  </si>
  <si>
    <t>Os11g0139600</t>
  </si>
  <si>
    <t>LOC_Os11g04400</t>
  </si>
  <si>
    <t>GRAS-40</t>
  </si>
  <si>
    <t>Os11g0141500</t>
  </si>
  <si>
    <t>LOC_Os11g04570</t>
  </si>
  <si>
    <t>GRAS-41</t>
  </si>
  <si>
    <t>Os11g0141700</t>
  </si>
  <si>
    <t>LOC_Os11g04590</t>
  </si>
  <si>
    <t>GRAS-42</t>
  </si>
  <si>
    <t>Os11g0160600</t>
  </si>
  <si>
    <t>LOC_Os11g06180</t>
  </si>
  <si>
    <t>GRAS-43</t>
  </si>
  <si>
    <t>LOC_Os11g11600</t>
  </si>
  <si>
    <t>GRAS-44</t>
  </si>
  <si>
    <t>Os11g0507300</t>
  </si>
  <si>
    <t>LOC_Os11g31100</t>
  </si>
  <si>
    <t>GRAS-45</t>
  </si>
  <si>
    <t>Os11g0705200</t>
  </si>
  <si>
    <t>LOC_Os11g47870</t>
  </si>
  <si>
    <t>Scarecrow-like 11 (Fragment).</t>
  </si>
  <si>
    <t>GRAS-46</t>
  </si>
  <si>
    <t>LOC_Os11g47890</t>
  </si>
  <si>
    <t>GRAS-47</t>
  </si>
  <si>
    <t>Os11g0705900</t>
  </si>
  <si>
    <t>LOC_Os11g47900</t>
  </si>
  <si>
    <t>GRAS-48</t>
  </si>
  <si>
    <t>Os11g0706000</t>
  </si>
  <si>
    <t>LOC_Os11g47910</t>
  </si>
  <si>
    <t>GRAS-49</t>
  </si>
  <si>
    <t>Os11g0706200</t>
  </si>
  <si>
    <t>LOC_Os11g47920</t>
  </si>
  <si>
    <t>GRAS-50</t>
  </si>
  <si>
    <t>Os12g0122000</t>
  </si>
  <si>
    <t>LOC_Os12g02870</t>
  </si>
  <si>
    <t>GRAS-51</t>
  </si>
  <si>
    <t>Os12g0136400</t>
  </si>
  <si>
    <t>LOC_Os12g04200</t>
  </si>
  <si>
    <t>GRAS-52</t>
  </si>
  <si>
    <t>Os12g0138100</t>
  </si>
  <si>
    <t>LOC_Os12g04370</t>
  </si>
  <si>
    <t>GRAS-53</t>
  </si>
  <si>
    <t>Os12g0138200</t>
  </si>
  <si>
    <t>LOC_Os12g04380</t>
  </si>
  <si>
    <t>GRAS-54</t>
  </si>
  <si>
    <t>LOC_Os12g06540</t>
  </si>
  <si>
    <t>GRAS-55</t>
  </si>
  <si>
    <t>Os12g0573200</t>
  </si>
  <si>
    <t>LOC_Os12g38490</t>
  </si>
  <si>
    <t>HB-1</t>
  </si>
  <si>
    <t>Os01g0302500</t>
  </si>
  <si>
    <t>LOC_Os01g19694</t>
  </si>
  <si>
    <t>Knotted1-type homeobox protein OSH6.</t>
  </si>
  <si>
    <t>HB-2</t>
  </si>
  <si>
    <t>Os01g0643600</t>
  </si>
  <si>
    <t>LOC_Os01g45570</t>
  </si>
  <si>
    <t>Homeobox domain containing protein.</t>
  </si>
  <si>
    <t>HB-3</t>
  </si>
  <si>
    <t>Os01g0667400</t>
  </si>
  <si>
    <t>LOC_Os01g47710</t>
  </si>
  <si>
    <t>HB-4</t>
  </si>
  <si>
    <t>HB-5</t>
  </si>
  <si>
    <t>Os01g0788800</t>
  </si>
  <si>
    <t>LOC_Os01g57890</t>
  </si>
  <si>
    <t>HB-6</t>
  </si>
  <si>
    <t>Os01g0818400</t>
  </si>
  <si>
    <t>LOC_Os01g60270</t>
  </si>
  <si>
    <t>HB-7</t>
  </si>
  <si>
    <t>Os01g0840300</t>
  </si>
  <si>
    <t>LOC_Os01g62310</t>
  </si>
  <si>
    <t>HB-8</t>
  </si>
  <si>
    <t>Os01g0848400</t>
  </si>
  <si>
    <t>LOC_Os01g62920</t>
  </si>
  <si>
    <t>HB-9</t>
  </si>
  <si>
    <t>Os01g0854500</t>
  </si>
  <si>
    <t>LOC_Os01g63510</t>
  </si>
  <si>
    <t>HB-10</t>
  </si>
  <si>
    <t>Os01g0934300</t>
  </si>
  <si>
    <t>LOC_Os01g70810</t>
  </si>
  <si>
    <t>Flowering-time protein isoform beta.</t>
  </si>
  <si>
    <t>HB-11</t>
  </si>
  <si>
    <t>Os02g0147800</t>
  </si>
  <si>
    <t>LOC_Os02g05450</t>
  </si>
  <si>
    <t>Homeo protein (Fragment).</t>
  </si>
  <si>
    <t>HB-12</t>
  </si>
  <si>
    <t>Os02g0149900</t>
  </si>
  <si>
    <t>LOC_Os02g05640</t>
  </si>
  <si>
    <t>HB-13</t>
  </si>
  <si>
    <t>Os02g0226600</t>
  </si>
  <si>
    <t>LOC_Os02g13310</t>
  </si>
  <si>
    <t>POX domain containing protein.</t>
  </si>
  <si>
    <t>HB-14</t>
  </si>
  <si>
    <t>Os02g0565600</t>
  </si>
  <si>
    <t>LOC_Os02g35770</t>
  </si>
  <si>
    <t>Homeodomain leucine zipper protein (Fragment).</t>
  </si>
  <si>
    <t>HB-15</t>
  </si>
  <si>
    <t>Os02g0649300</t>
  </si>
  <si>
    <t>LOC_Os02g43330</t>
  </si>
  <si>
    <t>Short highly repeated, interspersed DNA (Fragment).</t>
  </si>
  <si>
    <t>HB-16</t>
  </si>
  <si>
    <t>Os02g0674800</t>
  </si>
  <si>
    <t>LOC_Os02g45250</t>
  </si>
  <si>
    <t>Homeodomain protein HB2.</t>
  </si>
  <si>
    <t>HB-17</t>
  </si>
  <si>
    <t>Os02g0729700</t>
  </si>
  <si>
    <t>LOC_Os02g49700</t>
  </si>
  <si>
    <t>Leucine zipper, homeobox-associated domain containing protein.</t>
  </si>
  <si>
    <t>HB-18</t>
  </si>
  <si>
    <t>Os03g0109400</t>
  </si>
  <si>
    <t>LOC_Os03g01890</t>
  </si>
  <si>
    <t>HB-19</t>
  </si>
  <si>
    <t>Os03g0124000</t>
  </si>
  <si>
    <t>LOC_Os03g03260</t>
  </si>
  <si>
    <t>HB-20</t>
  </si>
  <si>
    <t>Os03g0165300</t>
  </si>
  <si>
    <t>LOC_Os03g06930</t>
  </si>
  <si>
    <t>Homeodomain-containing protein.</t>
  </si>
  <si>
    <t>HB-21</t>
  </si>
  <si>
    <t>Os03g0170600</t>
  </si>
  <si>
    <t>LOC_Os03g07450</t>
  </si>
  <si>
    <t>HB-22</t>
  </si>
  <si>
    <t>Os03g0188900</t>
  </si>
  <si>
    <t>LOC_Os03g08960</t>
  </si>
  <si>
    <t>Homeobox-leucine zipper protein ATHB-6 (Homeodomain transcription factor ATHB-6) (HD-ZIP protein ATHB-6).</t>
  </si>
  <si>
    <t>HB-23</t>
  </si>
  <si>
    <t>Os03g0198600</t>
  </si>
  <si>
    <t>LOC_Os03g10210</t>
  </si>
  <si>
    <t>Homeodomain leucine zipper protein CPHB-7.</t>
  </si>
  <si>
    <t>HB-24</t>
  </si>
  <si>
    <t>Os03g0231000</t>
  </si>
  <si>
    <t>LOC_Os03g12860</t>
  </si>
  <si>
    <t>HB-25</t>
  </si>
  <si>
    <t>Os03g0325600</t>
  </si>
  <si>
    <t>LOC_Os03g20910</t>
  </si>
  <si>
    <t>HB-26</t>
  </si>
  <si>
    <t>Os03g0640800</t>
  </si>
  <si>
    <t>LOC_Os03g43930</t>
  </si>
  <si>
    <t>HD-Zip protein (Homeodomain transcription factor) (ATHB-14) (Homeodomain-leucine zipper protein 14).</t>
  </si>
  <si>
    <t>HB-27</t>
  </si>
  <si>
    <t>Os03g0673000</t>
  </si>
  <si>
    <t>LOC_Os03g47016</t>
  </si>
  <si>
    <t>Knotted1-type homeobox protein OSH10 (Fragment).</t>
  </si>
  <si>
    <t>HB-28</t>
  </si>
  <si>
    <t>Os03g0673500</t>
  </si>
  <si>
    <t>LOC_Os03g47036</t>
  </si>
  <si>
    <t>HB-29</t>
  </si>
  <si>
    <t>Os03g0680700</t>
  </si>
  <si>
    <t>LOC_Os03g47730</t>
  </si>
  <si>
    <t>HB-30</t>
  </si>
  <si>
    <t>Os03g0680800</t>
  </si>
  <si>
    <t>LOC_Os03g47740</t>
  </si>
  <si>
    <t>BEL1-related homeotic protein 14 (Fragment).</t>
  </si>
  <si>
    <t>HB-31</t>
  </si>
  <si>
    <t>Os03g0727000</t>
  </si>
  <si>
    <t>LOC_Os03g51690</t>
  </si>
  <si>
    <t>Homeobox 20.</t>
  </si>
  <si>
    <t>HB-32</t>
  </si>
  <si>
    <t>Os03g0732800</t>
  </si>
  <si>
    <t>LOC_Os03g52239</t>
  </si>
  <si>
    <t>Homeodomain-like containing protein.</t>
  </si>
  <si>
    <t>HB-33</t>
  </si>
  <si>
    <t>Os03g0769800</t>
  </si>
  <si>
    <t>LOC_Os03g55990</t>
  </si>
  <si>
    <t>Homeodomain-leucine zipper protein interfascicular fiberless 1 (Revoluta).</t>
  </si>
  <si>
    <t>HB-34</t>
  </si>
  <si>
    <t>Os04g0541700</t>
  </si>
  <si>
    <t>LOC_Os04g45810</t>
  </si>
  <si>
    <t>HB-35</t>
  </si>
  <si>
    <t>Os04g0548700</t>
  </si>
  <si>
    <t>LOC_Os04g46350</t>
  </si>
  <si>
    <t>HB-36</t>
  </si>
  <si>
    <t>Os04g0569100</t>
  </si>
  <si>
    <t>LOC_Os04g48070</t>
  </si>
  <si>
    <t>Helix-turn-helix motif, lambda-like repressor domain containing protein.</t>
  </si>
  <si>
    <t>HB-37</t>
  </si>
  <si>
    <t>Os04g0627000</t>
  </si>
  <si>
    <t>LOC_Os04g53540</t>
  </si>
  <si>
    <t>Roc1.</t>
  </si>
  <si>
    <t>HB-38</t>
  </si>
  <si>
    <t>Os04g0649400</t>
  </si>
  <si>
    <t>LOC_Os04g55590</t>
  </si>
  <si>
    <t>HB-39</t>
  </si>
  <si>
    <t>Os04g0663600</t>
  </si>
  <si>
    <t>LOC_Os04g56780</t>
  </si>
  <si>
    <t>HB-40</t>
  </si>
  <si>
    <t>Os05g0118700</t>
  </si>
  <si>
    <t>LOC_Os05g02730</t>
  </si>
  <si>
    <t>HB-41</t>
  </si>
  <si>
    <t>Os05g0129700</t>
  </si>
  <si>
    <t>LOC_Os05g03884</t>
  </si>
  <si>
    <t>Homeobox protein rough sheath 1.</t>
  </si>
  <si>
    <t>HB-42</t>
  </si>
  <si>
    <t>Os05g0455200</t>
  </si>
  <si>
    <t>LOC_Os05g38120</t>
  </si>
  <si>
    <t>Homeodomain protein JUBEL2.</t>
  </si>
  <si>
    <t>HB-43</t>
  </si>
  <si>
    <t>Os05g0562400</t>
  </si>
  <si>
    <t>LOC_Os05g48820</t>
  </si>
  <si>
    <t>DDT domain containing protein.</t>
  </si>
  <si>
    <t>HB-44</t>
  </si>
  <si>
    <t>Os05g0564500</t>
  </si>
  <si>
    <t>LOC_Os05g48990</t>
  </si>
  <si>
    <t>HB-45</t>
  </si>
  <si>
    <t>Os06g0108900</t>
  </si>
  <si>
    <t>LOC_Os06g01934</t>
  </si>
  <si>
    <t>HB-46</t>
  </si>
  <si>
    <t>Os06g0140400</t>
  </si>
  <si>
    <t>LOC_Os06g04850</t>
  </si>
  <si>
    <t>DNA-binding protein (Homeodomain-leucine zipper transcription factor).</t>
  </si>
  <si>
    <t>HB-47</t>
  </si>
  <si>
    <t>Os06g0140700</t>
  </si>
  <si>
    <t>LOC_Os06g04870</t>
  </si>
  <si>
    <t>Homeobox-leucine zipper protein HAT14 (HD-ZIP protein 14).</t>
  </si>
  <si>
    <t>HB-48</t>
  </si>
  <si>
    <t>Os06g0208100</t>
  </si>
  <si>
    <t>LOC_Os06g10600</t>
  </si>
  <si>
    <t>HB-49</t>
  </si>
  <si>
    <t>Os06g0229300</t>
  </si>
  <si>
    <t>LOC_Os06g12400</t>
  </si>
  <si>
    <t>HOX1B protein.</t>
  </si>
  <si>
    <t>HB-50</t>
  </si>
  <si>
    <t>Os06g0485100</t>
  </si>
  <si>
    <t>LOC_Os06g29020</t>
  </si>
  <si>
    <t>HB-51</t>
  </si>
  <si>
    <t>Os06g0601000</t>
  </si>
  <si>
    <t>LOC_Os06g39906</t>
  </si>
  <si>
    <t>HB-52</t>
  </si>
  <si>
    <t>Os06g0698200</t>
  </si>
  <si>
    <t>LOC_Os06g48290</t>
  </si>
  <si>
    <t>HB-53</t>
  </si>
  <si>
    <t>Os07g0129700</t>
  </si>
  <si>
    <t>LOC_Os07g03770</t>
  </si>
  <si>
    <t>OSH15 protein (Homeobox gene).</t>
  </si>
  <si>
    <t>HB-54</t>
  </si>
  <si>
    <t>Os07g0426600</t>
  </si>
  <si>
    <t>LOC_Os07g24350</t>
  </si>
  <si>
    <t>HB-55</t>
  </si>
  <si>
    <t>Os07g0533100</t>
  </si>
  <si>
    <t>LOC_Os07g34880</t>
  </si>
  <si>
    <t>HB-56</t>
  </si>
  <si>
    <t>Os07g0581700</t>
  </si>
  <si>
    <t>LOC_Os07g39320</t>
  </si>
  <si>
    <t>Homeodomain leucine zipper protein CPHB-4.</t>
  </si>
  <si>
    <t>HB-57</t>
  </si>
  <si>
    <t>Os07g0684900</t>
  </si>
  <si>
    <t>LOC_Os07g48560</t>
  </si>
  <si>
    <t>HB-58</t>
  </si>
  <si>
    <t>Os08g0136100</t>
  </si>
  <si>
    <t>LOC_Os08g04190</t>
  </si>
  <si>
    <t>Anthocyaninless2.</t>
  </si>
  <si>
    <t>HB-59</t>
  </si>
  <si>
    <t>Os08g0187500</t>
  </si>
  <si>
    <t>LOC_Os08g08820</t>
  </si>
  <si>
    <t>HB-60</t>
  </si>
  <si>
    <t>Os08g0242400</t>
  </si>
  <si>
    <t>LOC_Os08g14400</t>
  </si>
  <si>
    <t>HB-61</t>
  </si>
  <si>
    <t>Os08g0292000</t>
  </si>
  <si>
    <t>LOC_Os08g19590</t>
  </si>
  <si>
    <t>HB-62</t>
  </si>
  <si>
    <t>Os08g0416000</t>
  </si>
  <si>
    <t>LOC_Os08g32080</t>
  </si>
  <si>
    <t>Homeodomain leucine zipper protein.</t>
  </si>
  <si>
    <t>HB-63</t>
  </si>
  <si>
    <t>Os08g0465000</t>
  </si>
  <si>
    <t>LOC_Os08g36220</t>
  </si>
  <si>
    <t>HB-64</t>
  </si>
  <si>
    <t>Os08g0481400</t>
  </si>
  <si>
    <t>LOC_Os08g37580</t>
  </si>
  <si>
    <t>HB-65</t>
  </si>
  <si>
    <t>Os09g0379600</t>
  </si>
  <si>
    <t>LOC_Os09g21180</t>
  </si>
  <si>
    <t>HB-66</t>
  </si>
  <si>
    <t>Os09g0447000</t>
  </si>
  <si>
    <t>LOC_Os09g27450</t>
  </si>
  <si>
    <t>HB-67</t>
  </si>
  <si>
    <t>Os09g0470500</t>
  </si>
  <si>
    <t>LOC_Os09g29460</t>
  </si>
  <si>
    <t>HB-68</t>
  </si>
  <si>
    <t>Os09g0526200</t>
  </si>
  <si>
    <t>LOC_Os09g35760</t>
  </si>
  <si>
    <t>OCL3 protein.</t>
  </si>
  <si>
    <t>HB-69</t>
  </si>
  <si>
    <t>Os09g0528200</t>
  </si>
  <si>
    <t>LOC_Os09g35910</t>
  </si>
  <si>
    <t>HB-70</t>
  </si>
  <si>
    <t>Os10g0103700</t>
  </si>
  <si>
    <t>LOC_Os10g01470</t>
  </si>
  <si>
    <t>HB-71</t>
  </si>
  <si>
    <t>Os10g0377300</t>
  </si>
  <si>
    <t>LOC_Os10g23090</t>
  </si>
  <si>
    <t>HB-72</t>
  </si>
  <si>
    <t>Os10g0404900</t>
  </si>
  <si>
    <t>LOC_Os10g26500</t>
  </si>
  <si>
    <t>Homeobox-leucine zipper protein HAT5 (HD-ZIP protein 5) (HD-ZIP protein ATHB-1).</t>
  </si>
  <si>
    <t>HB-73</t>
  </si>
  <si>
    <t>Os10g0480200</t>
  </si>
  <si>
    <t>LOC_Os10g33960</t>
  </si>
  <si>
    <t>HB-74</t>
  </si>
  <si>
    <t>Os10g0534900</t>
  </si>
  <si>
    <t>LOC_Os10g39030</t>
  </si>
  <si>
    <t>Homothorax protein (Fragment).</t>
  </si>
  <si>
    <t>HB-75</t>
  </si>
  <si>
    <t>LOC_Os10g39720</t>
  </si>
  <si>
    <t>HB-76</t>
  </si>
  <si>
    <t>Os10g0561800</t>
  </si>
  <si>
    <t>LOC_Os10g41230</t>
  </si>
  <si>
    <t>Homeobox-leucine zipper protein HAT4 (HD-ZIP protein 4) (HD-ZIP protein ATHB-2).</t>
  </si>
  <si>
    <t>HB-77</t>
  </si>
  <si>
    <t>Os10g0575600</t>
  </si>
  <si>
    <t>LOC_Os10g42490</t>
  </si>
  <si>
    <t>HB-78</t>
  </si>
  <si>
    <t>Os11g0102100</t>
  </si>
  <si>
    <t>LOC_Os11g01130</t>
  </si>
  <si>
    <t>HB-79</t>
  </si>
  <si>
    <t>Os11g0158600</t>
  </si>
  <si>
    <t>LOC_Os11g06020</t>
  </si>
  <si>
    <t>HB-80</t>
  </si>
  <si>
    <t>LOC_Os12g01120</t>
  </si>
  <si>
    <t>HB-81</t>
  </si>
  <si>
    <t>Os12g0612700</t>
  </si>
  <si>
    <t>LOC_Os12g41860</t>
  </si>
  <si>
    <t>HB-82</t>
  </si>
  <si>
    <t>Os12g0636200</t>
  </si>
  <si>
    <t>LOC_Os12g43950</t>
  </si>
  <si>
    <t>Homothorax.</t>
  </si>
  <si>
    <t>HMG-1</t>
  </si>
  <si>
    <t>Os01g0184900</t>
  </si>
  <si>
    <t>LOC_Os01g08970</t>
  </si>
  <si>
    <t>SSRP1 protein.</t>
  </si>
  <si>
    <t>HMG-2</t>
  </si>
  <si>
    <t>Os01g0666200</t>
  </si>
  <si>
    <t>LOC_Os01g47600</t>
  </si>
  <si>
    <t>HMG1/2 (high mobility group) box family protein.</t>
  </si>
  <si>
    <t>HMG-3</t>
  </si>
  <si>
    <t>Os02g0258200</t>
  </si>
  <si>
    <t>LOC_Os02g15810</t>
  </si>
  <si>
    <t>HMG-4</t>
  </si>
  <si>
    <t>Os02g0670400</t>
  </si>
  <si>
    <t>LOC_Os02g44930</t>
  </si>
  <si>
    <t>HMGc1 protein.</t>
  </si>
  <si>
    <t>HMG-5</t>
  </si>
  <si>
    <t>Os04g0564600</t>
  </si>
  <si>
    <t>LOC_Os04g47690</t>
  </si>
  <si>
    <t>HMG1 protein.</t>
  </si>
  <si>
    <t>HMG-6</t>
  </si>
  <si>
    <t>Os05g0182600</t>
  </si>
  <si>
    <t>LOC_Os05g08970</t>
  </si>
  <si>
    <t>HMG-7</t>
  </si>
  <si>
    <t>Os06g0728000</t>
  </si>
  <si>
    <t>LOC_Os06g51220</t>
  </si>
  <si>
    <t>HMGd1 protein (Nucleasome/chromatin assembly factor D protein NFD101).</t>
  </si>
  <si>
    <t>HMG-8</t>
  </si>
  <si>
    <t>Os08g0101100</t>
  </si>
  <si>
    <t>LOC_Os08g01100</t>
  </si>
  <si>
    <t>HMG-9</t>
  </si>
  <si>
    <t>Os09g0551600</t>
  </si>
  <si>
    <t>LOC_Os09g37910</t>
  </si>
  <si>
    <t>HSF-1</t>
  </si>
  <si>
    <t>Os01g0571300</t>
  </si>
  <si>
    <t>Heat shock transcription factor 31 (Fragment).</t>
  </si>
  <si>
    <t>HSF-2</t>
  </si>
  <si>
    <t>Os01g0625300</t>
  </si>
  <si>
    <t>HSF-3</t>
  </si>
  <si>
    <t>Os01g0733200</t>
  </si>
  <si>
    <t>Heat shock transcription factor 29 (Fragment).</t>
  </si>
  <si>
    <t>HSF-4</t>
  </si>
  <si>
    <t>Os01g0749300</t>
  </si>
  <si>
    <t>Heat shock factor.</t>
  </si>
  <si>
    <t>HSF-5</t>
  </si>
  <si>
    <t>Os02g0232000</t>
  </si>
  <si>
    <t>HSF-6</t>
  </si>
  <si>
    <t>Os02g0496100</t>
  </si>
  <si>
    <t>Heat shock factor (HSF)-type, DNA-binding domain containing protein.</t>
  </si>
  <si>
    <t>HSF-7</t>
  </si>
  <si>
    <t>Os02g0527300</t>
  </si>
  <si>
    <t>HSF-8</t>
  </si>
  <si>
    <t>Os03g0161900</t>
  </si>
  <si>
    <t>Heat shock transcription factor 21 (Fragment).</t>
  </si>
  <si>
    <t>HSF-9</t>
  </si>
  <si>
    <t>Os03g0224700</t>
  </si>
  <si>
    <t>HSP protein (Fragment).</t>
  </si>
  <si>
    <t>HSF-10</t>
  </si>
  <si>
    <t>HSF-11</t>
  </si>
  <si>
    <t>Os03g0745000</t>
  </si>
  <si>
    <t>HSF-12</t>
  </si>
  <si>
    <t>Os03g0795900</t>
  </si>
  <si>
    <t>HSF-13</t>
  </si>
  <si>
    <t>Os03g0854500</t>
  </si>
  <si>
    <t>HSF-14</t>
  </si>
  <si>
    <t>Os04g0568700</t>
  </si>
  <si>
    <t>Heat stress transcription factor Spl7 (Heat shock transcription factor) (Heat shock factor RHSF10).</t>
  </si>
  <si>
    <t>HSF-15</t>
  </si>
  <si>
    <t>Os05g0530400</t>
  </si>
  <si>
    <t>Heat shock factor protein 1 (HSF 1) (Heat shock transcription factor 1) (HSTF 1).</t>
  </si>
  <si>
    <t>HSF-16</t>
  </si>
  <si>
    <t>Os06g0553100</t>
  </si>
  <si>
    <t>HSF-17</t>
  </si>
  <si>
    <t>Os06g0565200</t>
  </si>
  <si>
    <t>HSF-18</t>
  </si>
  <si>
    <t>Os07g0178600</t>
  </si>
  <si>
    <t>Heat stress protein.</t>
  </si>
  <si>
    <t>HSF-19</t>
  </si>
  <si>
    <t>Os07g0640900</t>
  </si>
  <si>
    <t>Heat stress transcription factor A3.</t>
  </si>
  <si>
    <t>HSF-20</t>
  </si>
  <si>
    <t>Os08g0471000</t>
  </si>
  <si>
    <t>HSF-21</t>
  </si>
  <si>
    <t>Os08g0546800</t>
  </si>
  <si>
    <t>Heat shock factor RHSF2.</t>
  </si>
  <si>
    <t>HSF-22</t>
  </si>
  <si>
    <t>Os09g0455200</t>
  </si>
  <si>
    <t>Heat shock transcription factor 33 (Fragment).</t>
  </si>
  <si>
    <t>HSF-23</t>
  </si>
  <si>
    <t>Os09g0456800</t>
  </si>
  <si>
    <t>HSF-24</t>
  </si>
  <si>
    <t>Os09g0526600</t>
  </si>
  <si>
    <t>Heat shock factor protein 3 (HSF 3) (Heat shock transcription factor 3) (HSTF 3).</t>
  </si>
  <si>
    <t>HSF-25</t>
  </si>
  <si>
    <t>Os10g0419300</t>
  </si>
  <si>
    <t>JMJ-1</t>
  </si>
  <si>
    <t>Os01g0546900</t>
  </si>
  <si>
    <t>LOC_Os01g36630</t>
  </si>
  <si>
    <t>Transcription factor jumonji, jmjC domain containing protein.</t>
  </si>
  <si>
    <t>JMJ-2</t>
  </si>
  <si>
    <t>Os01g0907400</t>
  </si>
  <si>
    <t>LOC_Os01g67970</t>
  </si>
  <si>
    <t>Transcription factor jumonji, JmjN domain containing protein.</t>
  </si>
  <si>
    <t>JMJ-3</t>
  </si>
  <si>
    <t>Os02g0109400</t>
  </si>
  <si>
    <t>LOC_Os02g01940</t>
  </si>
  <si>
    <t>JMJ-4</t>
  </si>
  <si>
    <t>LOC_Os02g58210</t>
  </si>
  <si>
    <t>JMJ-5</t>
  </si>
  <si>
    <t>Os03g0151300</t>
  </si>
  <si>
    <t>LOC_Os03g05680</t>
  </si>
  <si>
    <t>Jumonji domain containing protein 2C (Gene amplified in squamous cell carcinoma 1 protein) (GASC-1 protein).</t>
  </si>
  <si>
    <t>JMJ-6</t>
  </si>
  <si>
    <t>Os03g0346700</t>
  </si>
  <si>
    <t>LOC_Os03g22540</t>
  </si>
  <si>
    <t>JMJ-7</t>
  </si>
  <si>
    <t>Os03g0389900</t>
  </si>
  <si>
    <t>LOC_Os03g27250</t>
  </si>
  <si>
    <t>JMJ-8</t>
  </si>
  <si>
    <t>Os03g0430400</t>
  </si>
  <si>
    <t>LOC_Os03g31594</t>
  </si>
  <si>
    <t>Peptidase M14, carboxypeptidase A family protein.</t>
  </si>
  <si>
    <t>JMJ-9</t>
  </si>
  <si>
    <t>Os05g0196500</t>
  </si>
  <si>
    <t>LOC_Os05g10770</t>
  </si>
  <si>
    <t>JMJ-10</t>
  </si>
  <si>
    <t>Os05g0302300</t>
  </si>
  <si>
    <t>LOC_Os05g23670</t>
  </si>
  <si>
    <t>JMJ-11</t>
  </si>
  <si>
    <t>Os09g0393200</t>
  </si>
  <si>
    <t>LOC_Os09g22540</t>
  </si>
  <si>
    <t>JMJ-12</t>
  </si>
  <si>
    <t>Os10g0577600</t>
  </si>
  <si>
    <t>LOC_Os10g42690</t>
  </si>
  <si>
    <t>JMJ-13</t>
  </si>
  <si>
    <t>Os11g0572800</t>
  </si>
  <si>
    <t>LOC_Os11g36450</t>
  </si>
  <si>
    <t>JMJ-14</t>
  </si>
  <si>
    <t>Os12g0169500</t>
  </si>
  <si>
    <t>LOC_Os12g07200</t>
  </si>
  <si>
    <t>JMJ-15</t>
  </si>
  <si>
    <t>Os12g0279100</t>
  </si>
  <si>
    <t>LOC_Os12g18150</t>
  </si>
  <si>
    <t>MYB-related-1</t>
  </si>
  <si>
    <t>Os01g0127400</t>
  </si>
  <si>
    <t>LOC_Os01g03660</t>
  </si>
  <si>
    <t>MYB-related-2</t>
  </si>
  <si>
    <t>Os01g0156000</t>
  </si>
  <si>
    <t>LOC_Os01g06320</t>
  </si>
  <si>
    <t>CCA1 (MYB-related transcription factor (CCA1); supported by cDNA: gi:1777442) (MYB transcription factor).</t>
  </si>
  <si>
    <t>MYB-related-3</t>
  </si>
  <si>
    <t>Os01g0168900</t>
  </si>
  <si>
    <t>LOC_Os01g07430</t>
  </si>
  <si>
    <t>MYB-related-4</t>
  </si>
  <si>
    <t>Os01g0187900</t>
  </si>
  <si>
    <t>LOC_Os01g09280</t>
  </si>
  <si>
    <t>Transcription factor MYBS2.</t>
  </si>
  <si>
    <t>MYB-related-5</t>
  </si>
  <si>
    <t>Os01g0192300</t>
  </si>
  <si>
    <t>LOC_Os01g09640</t>
  </si>
  <si>
    <t>I-box binding factor (Fragment).</t>
  </si>
  <si>
    <t>MYB-related-6</t>
  </si>
  <si>
    <t>Os01g0193900</t>
  </si>
  <si>
    <t>LOC_Os01g09760</t>
  </si>
  <si>
    <t>DIRP family protein.</t>
  </si>
  <si>
    <t>MYB-related-7</t>
  </si>
  <si>
    <t>Os01g0226800</t>
  </si>
  <si>
    <t>LOC_Os01g12700</t>
  </si>
  <si>
    <t>MYB-related-8</t>
  </si>
  <si>
    <t>Os01g0589300</t>
  </si>
  <si>
    <t>LOC_Os01g40670</t>
  </si>
  <si>
    <t>Single myb histone 1.</t>
  </si>
  <si>
    <t>MYB-related-9</t>
  </si>
  <si>
    <t>Os01g0603300</t>
  </si>
  <si>
    <t>LOC_Os01g41900</t>
  </si>
  <si>
    <t>MCB2 protein.</t>
  </si>
  <si>
    <t>MYB-related-10</t>
  </si>
  <si>
    <t>Os01g0619100</t>
  </si>
  <si>
    <t>LOC_Os01g43180</t>
  </si>
  <si>
    <t>MYB-related-11</t>
  </si>
  <si>
    <t>Os01g0619900</t>
  </si>
  <si>
    <t>LOC_Os01g43230</t>
  </si>
  <si>
    <t>Non-protein coding transcript, putative npRNA.</t>
  </si>
  <si>
    <t>MYB-related-12</t>
  </si>
  <si>
    <t>Os01g0635000</t>
  </si>
  <si>
    <t>LOC_Os01g44370</t>
  </si>
  <si>
    <t>MYB-related-13</t>
  </si>
  <si>
    <t>Os01g0635200</t>
  </si>
  <si>
    <t>LOC_Os01g44390</t>
  </si>
  <si>
    <t>MYB-related-14</t>
  </si>
  <si>
    <t>LOC_Os01g47370</t>
  </si>
  <si>
    <t>MYB-related-15</t>
  </si>
  <si>
    <t>Os01g0708000</t>
  </si>
  <si>
    <t>LOC_Os01g51154</t>
  </si>
  <si>
    <t>Linker histone, N-terminal domain containing protein.</t>
  </si>
  <si>
    <t>MYB-related-16</t>
  </si>
  <si>
    <t>Os01g0863300</t>
  </si>
  <si>
    <t>LOC_Os01g64360</t>
  </si>
  <si>
    <t>MYB-related-17</t>
  </si>
  <si>
    <t>LOC_Os01g74410</t>
  </si>
  <si>
    <t>MYB-related-18</t>
  </si>
  <si>
    <t>Os02g0194000</t>
  </si>
  <si>
    <t>LOC_Os02g10060</t>
  </si>
  <si>
    <t>MYB-related-19</t>
  </si>
  <si>
    <t>Os02g0680700</t>
  </si>
  <si>
    <t>LOC_Os02g45670</t>
  </si>
  <si>
    <t>MYB-related-20</t>
  </si>
  <si>
    <t>Os02g0685200</t>
  </si>
  <si>
    <t>LOC_Os02g46030</t>
  </si>
  <si>
    <t>MYB-related-21</t>
  </si>
  <si>
    <t>Os02g0706400</t>
  </si>
  <si>
    <t>LOC_Os02g47744</t>
  </si>
  <si>
    <t>MYB-related-22</t>
  </si>
  <si>
    <t>Os03g0241100</t>
  </si>
  <si>
    <t>LOC_Os03g13790</t>
  </si>
  <si>
    <t>MYB-related-23</t>
  </si>
  <si>
    <t>Os03g0425800</t>
  </si>
  <si>
    <t>LOC_Os03g31230</t>
  </si>
  <si>
    <t>MYBY2 protein (Fragment).</t>
  </si>
  <si>
    <t>MYB-related-24</t>
  </si>
  <si>
    <t>Os03g0639200</t>
  </si>
  <si>
    <t>LOC_Os03g43800</t>
  </si>
  <si>
    <t>MYB-related-25</t>
  </si>
  <si>
    <t>Os03g0722100</t>
  </si>
  <si>
    <t>LOC_Os03g51220</t>
  </si>
  <si>
    <t>MYB-related-26</t>
  </si>
  <si>
    <t>Os03g0750800</t>
  </si>
  <si>
    <t>LOC_Os03g53960</t>
  </si>
  <si>
    <t>Transcriptional adaptor ADA2b (AT4g16420/dl4235c).</t>
  </si>
  <si>
    <t>MYB-related-27</t>
  </si>
  <si>
    <t>Os03g0840400</t>
  </si>
  <si>
    <t>LOC_Os03g62379</t>
  </si>
  <si>
    <t>MYB-related-28</t>
  </si>
  <si>
    <t>Os03g0855900</t>
  </si>
  <si>
    <t>LOC_Os03g63890</t>
  </si>
  <si>
    <t>MYB-related-29</t>
  </si>
  <si>
    <t>Os04g0110300</t>
  </si>
  <si>
    <t>LOC_Os04g01970</t>
  </si>
  <si>
    <t>SWIRM domain containing protein.</t>
  </si>
  <si>
    <t>MYB-related-30</t>
  </si>
  <si>
    <t>Os04g0341900</t>
  </si>
  <si>
    <t>LOC_Os04g27410</t>
  </si>
  <si>
    <t>MYB-related-31</t>
  </si>
  <si>
    <t>Os04g0480300</t>
  </si>
  <si>
    <t>LOC_Os04g40420</t>
  </si>
  <si>
    <t>MYB-related-32</t>
  </si>
  <si>
    <t>Os04g0583900</t>
  </si>
  <si>
    <t>LOC_Os04g49450</t>
  </si>
  <si>
    <t>MYB-related-33</t>
  </si>
  <si>
    <t>Os05g0114700</t>
  </si>
  <si>
    <t>LOC_Os05g02420</t>
  </si>
  <si>
    <t>MYB-related-34</t>
  </si>
  <si>
    <t>Os05g0162800</t>
  </si>
  <si>
    <t>LOC_Os05g07010</t>
  </si>
  <si>
    <t>MYB-related-35</t>
  </si>
  <si>
    <t>Os05g0195700</t>
  </si>
  <si>
    <t>LOC_Os05g10690</t>
  </si>
  <si>
    <t>MYB-related-36</t>
  </si>
  <si>
    <t>Os05g0442200</t>
  </si>
  <si>
    <t>LOC_Os05g37050</t>
  </si>
  <si>
    <t>MYB-related-37</t>
  </si>
  <si>
    <t>Os05g0540800</t>
  </si>
  <si>
    <t>LOC_Os05g46330</t>
  </si>
  <si>
    <t>MYB-related-38</t>
  </si>
  <si>
    <t>Os05g0579600</t>
  </si>
  <si>
    <t>LOC_Os05g50340</t>
  </si>
  <si>
    <t>MYB-related-39</t>
  </si>
  <si>
    <t>Os05g0579700</t>
  </si>
  <si>
    <t>LOC_Os05g50350</t>
  </si>
  <si>
    <t>MYB-related-40</t>
  </si>
  <si>
    <t>Os05g0589400</t>
  </si>
  <si>
    <t>LOC_Os05g51160</t>
  </si>
  <si>
    <t>MYB-related-41</t>
  </si>
  <si>
    <t>Os06g0105800</t>
  </si>
  <si>
    <t>LOC_Os06g01670</t>
  </si>
  <si>
    <t>MYB-related-42</t>
  </si>
  <si>
    <t>Os06g0173200</t>
  </si>
  <si>
    <t>LOC_Os06g07640</t>
  </si>
  <si>
    <t>MYB-related-43</t>
  </si>
  <si>
    <t>Os06g0173300</t>
  </si>
  <si>
    <t>LOC_Os06g07650</t>
  </si>
  <si>
    <t>MYB-related-44</t>
  </si>
  <si>
    <t>Os06g0258500</t>
  </si>
  <si>
    <t>LOC_Os06g14710</t>
  </si>
  <si>
    <t>MYB-related-45</t>
  </si>
  <si>
    <t>Os06g0728700</t>
  </si>
  <si>
    <t>LOC_Os06g51260</t>
  </si>
  <si>
    <t>MYB-related-46</t>
  </si>
  <si>
    <t>Os07g0443500</t>
  </si>
  <si>
    <t>LOC_Os07g26150</t>
  </si>
  <si>
    <t>MYB-related-47</t>
  </si>
  <si>
    <t>Os07g0484700</t>
  </si>
  <si>
    <t>LOC_Os07g30130</t>
  </si>
  <si>
    <t>MYB-related-48</t>
  </si>
  <si>
    <t>LOC_Os07g44090</t>
  </si>
  <si>
    <t>MYB-related-49</t>
  </si>
  <si>
    <t>Os07g0695900</t>
  </si>
  <si>
    <t>LOC_Os07g49530</t>
  </si>
  <si>
    <t>MYB-related-50</t>
  </si>
  <si>
    <t>Os08g0144000</t>
  </si>
  <si>
    <t>LOC_Os08g04840</t>
  </si>
  <si>
    <t>Zn-finger, CCHC type domain containing protein.</t>
  </si>
  <si>
    <t>MYB-related-51</t>
  </si>
  <si>
    <t>Os08g0151000</t>
  </si>
  <si>
    <t>LOC_Os08g05510</t>
  </si>
  <si>
    <t>MYB-related-52</t>
  </si>
  <si>
    <t>Os08g0157600</t>
  </si>
  <si>
    <t>LOC_Os08g06110</t>
  </si>
  <si>
    <t>MYB-related-53</t>
  </si>
  <si>
    <t>Os08g0510700</t>
  </si>
  <si>
    <t>LOC_Os08g39980</t>
  </si>
  <si>
    <t>MYB-related-54</t>
  </si>
  <si>
    <t>Os09g0491660</t>
  </si>
  <si>
    <t>LOC_Os09g31454</t>
  </si>
  <si>
    <t>MYB-related-55</t>
  </si>
  <si>
    <t>Os10g0561400</t>
  </si>
  <si>
    <t>LOC_Os10g41200</t>
  </si>
  <si>
    <t>MYB-related-56</t>
  </si>
  <si>
    <t>Os10g0562100</t>
  </si>
  <si>
    <t>LOC_Os10g41260</t>
  </si>
  <si>
    <t>MYB-related-57</t>
  </si>
  <si>
    <t>Os11g0183700</t>
  </si>
  <si>
    <t>LOC_Os11g08080</t>
  </si>
  <si>
    <t>MYB-related-58</t>
  </si>
  <si>
    <t>LOC_Os11g47460</t>
  </si>
  <si>
    <t>MYB-related-59</t>
  </si>
  <si>
    <t>Os12g0176600</t>
  </si>
  <si>
    <t>LOC_Os12g07730</t>
  </si>
  <si>
    <t>MYB-related-60</t>
  </si>
  <si>
    <t>Os12g0522900</t>
  </si>
  <si>
    <t>LOC_Os12g33950</t>
  </si>
  <si>
    <t>MYB-related-61</t>
  </si>
  <si>
    <t>LOC_Os12g37970</t>
  </si>
  <si>
    <t>MYB-related-62</t>
  </si>
  <si>
    <t>Os12g0613300</t>
  </si>
  <si>
    <t>LOC_Os12g41920</t>
  </si>
  <si>
    <t>MYB-1</t>
  </si>
  <si>
    <t>Os01g0128000</t>
  </si>
  <si>
    <t>MYB-2</t>
  </si>
  <si>
    <t>Os01g0142500</t>
  </si>
  <si>
    <t>MYB-3</t>
  </si>
  <si>
    <t>MYB-4</t>
  </si>
  <si>
    <t>Os01g0191900</t>
  </si>
  <si>
    <t>Blind.</t>
  </si>
  <si>
    <t>MYB-5</t>
  </si>
  <si>
    <t>MYB-6</t>
  </si>
  <si>
    <t>Os01g0229000</t>
  </si>
  <si>
    <t>MYB-7</t>
  </si>
  <si>
    <t>Os01g0274800</t>
  </si>
  <si>
    <t>MYB-8</t>
  </si>
  <si>
    <t>Os01g0285300</t>
  </si>
  <si>
    <t>MYB transcription factor.</t>
  </si>
  <si>
    <t>MYB-9</t>
  </si>
  <si>
    <t>Os01g0298400</t>
  </si>
  <si>
    <t>MYB9.</t>
  </si>
  <si>
    <t>MYB-10</t>
  </si>
  <si>
    <t>Os01g0305900</t>
  </si>
  <si>
    <t>Typical A-type R2R3 Myb protein (Fragment).</t>
  </si>
  <si>
    <t>MYB-11</t>
  </si>
  <si>
    <t>Os01g0524500</t>
  </si>
  <si>
    <t>Transcription factor MYBS3.</t>
  </si>
  <si>
    <t>MYB-12</t>
  </si>
  <si>
    <t>Os01g0545100</t>
  </si>
  <si>
    <t>MYB-13</t>
  </si>
  <si>
    <t>Os01g0637800</t>
  </si>
  <si>
    <t>MYB8 protein.</t>
  </si>
  <si>
    <t>Os01g0685400</t>
  </si>
  <si>
    <t>Os01g0695900</t>
  </si>
  <si>
    <t>OSMYB4.</t>
  </si>
  <si>
    <t>MYB-16</t>
  </si>
  <si>
    <t>Os01g0702700</t>
  </si>
  <si>
    <t>Transcription factor MYB1.</t>
  </si>
  <si>
    <t>MYB-17</t>
  </si>
  <si>
    <t>Os01g0709000</t>
  </si>
  <si>
    <t>MYB-18</t>
  </si>
  <si>
    <t>Os01g0722300</t>
  </si>
  <si>
    <t>Typical P-type R2R3 Myb protein (Fragment).</t>
  </si>
  <si>
    <t>MYB-19</t>
  </si>
  <si>
    <t>Os01g0812000</t>
  </si>
  <si>
    <t>MYB8.</t>
  </si>
  <si>
    <t>MYB-20</t>
  </si>
  <si>
    <t>Os01g0841500</t>
  </si>
  <si>
    <t>C-myb-like transcription factor (Fragment).</t>
  </si>
  <si>
    <t>MYB-21</t>
  </si>
  <si>
    <t>Os01g0850400</t>
  </si>
  <si>
    <t>MYBY1 protein (Fragment).</t>
  </si>
  <si>
    <t>MYB-22</t>
  </si>
  <si>
    <t>Os01g0853700</t>
  </si>
  <si>
    <t>MYB-23</t>
  </si>
  <si>
    <t>Os01g0855400</t>
  </si>
  <si>
    <t>MYB-24</t>
  </si>
  <si>
    <t>MYB-25</t>
  </si>
  <si>
    <t>Os01g0975300</t>
  </si>
  <si>
    <t>Myb-related protein Atmyb5 (Myb-related protein 5) (MYB transcription factor).</t>
  </si>
  <si>
    <t>MYB-26</t>
  </si>
  <si>
    <t>Os01g0977300</t>
  </si>
  <si>
    <t>MYB-related protein.</t>
  </si>
  <si>
    <t>MYB-27</t>
  </si>
  <si>
    <t>Os02g0114800</t>
  </si>
  <si>
    <t>MYB-28</t>
  </si>
  <si>
    <t>Os02g0187700</t>
  </si>
  <si>
    <t>MYB-29</t>
  </si>
  <si>
    <t>Os02g0271900</t>
  </si>
  <si>
    <t>MYB-30</t>
  </si>
  <si>
    <t>MYB-31</t>
  </si>
  <si>
    <t>Os02g0579300</t>
  </si>
  <si>
    <t>MYB-32</t>
  </si>
  <si>
    <t>Os02g0618400</t>
  </si>
  <si>
    <t>MYB-33</t>
  </si>
  <si>
    <t>Os02g0624300</t>
  </si>
  <si>
    <t>MYB1 protein.</t>
  </si>
  <si>
    <t>MYB-34</t>
  </si>
  <si>
    <t>Os02g0641300</t>
  </si>
  <si>
    <t>MYB-35</t>
  </si>
  <si>
    <t>Os02g0641900</t>
  </si>
  <si>
    <t>Myb7 protein (Fragment).</t>
  </si>
  <si>
    <t>Os02g0695200</t>
  </si>
  <si>
    <t>P-type R2R3 Myb protein (Fragment).</t>
  </si>
  <si>
    <t>MYB-37</t>
  </si>
  <si>
    <t>MYB-38</t>
  </si>
  <si>
    <t>Os02g0732600</t>
  </si>
  <si>
    <t>MYB-39</t>
  </si>
  <si>
    <t>Os02g0786300</t>
  </si>
  <si>
    <t>MYB-40</t>
  </si>
  <si>
    <t>Os03g0142600</t>
  </si>
  <si>
    <t>MYB-41</t>
  </si>
  <si>
    <t>MYB-42</t>
  </si>
  <si>
    <t>Os03g0296000</t>
  </si>
  <si>
    <t>MYB-43</t>
  </si>
  <si>
    <t>MYB-44</t>
  </si>
  <si>
    <t>MYB-45</t>
  </si>
  <si>
    <t>Os03g0315400</t>
  </si>
  <si>
    <t>MYB-related protein 340.</t>
  </si>
  <si>
    <t>MYB-46</t>
  </si>
  <si>
    <t>MYB-47</t>
  </si>
  <si>
    <t>MYB-48</t>
  </si>
  <si>
    <t>Os03g0378500</t>
  </si>
  <si>
    <t>Os03g0388600</t>
  </si>
  <si>
    <t>MYB-50</t>
  </si>
  <si>
    <t>Os03g0410000</t>
  </si>
  <si>
    <t>R2R3 Myb transcription factor MYB-IF25.</t>
  </si>
  <si>
    <t>MYB-51</t>
  </si>
  <si>
    <t>Os03g0578900</t>
  </si>
  <si>
    <t>Gibberellin MYB transcription factor.</t>
  </si>
  <si>
    <t>MYB-52</t>
  </si>
  <si>
    <t>Os03g0720800</t>
  </si>
  <si>
    <t>Myb-like protein.</t>
  </si>
  <si>
    <t>MYB-53</t>
  </si>
  <si>
    <t>Os03g0771100</t>
  </si>
  <si>
    <t>MYB-54</t>
  </si>
  <si>
    <t>MYB-55</t>
  </si>
  <si>
    <t>Os04g0348300</t>
  </si>
  <si>
    <t>Myb-like DNA binding protein.</t>
  </si>
  <si>
    <t>MYB-56</t>
  </si>
  <si>
    <t>MYB-57</t>
  </si>
  <si>
    <t>Os04g0461000</t>
  </si>
  <si>
    <t>MYB-58</t>
  </si>
  <si>
    <t>Os04g0470600</t>
  </si>
  <si>
    <t>Myb-related transcription factor LBM2.</t>
  </si>
  <si>
    <t>MYB-59</t>
  </si>
  <si>
    <t>Os04g0508500</t>
  </si>
  <si>
    <t>Snapdragon myb protein 305 homolog.</t>
  </si>
  <si>
    <t>MYB-60</t>
  </si>
  <si>
    <t>Os04g0517100</t>
  </si>
  <si>
    <t>Myb protein.</t>
  </si>
  <si>
    <t>MYB-61</t>
  </si>
  <si>
    <t>Os04g0532800</t>
  </si>
  <si>
    <t>MYB-62</t>
  </si>
  <si>
    <t>Os04g0593200</t>
  </si>
  <si>
    <t>MYB-64</t>
  </si>
  <si>
    <t>Os04g0594100</t>
  </si>
  <si>
    <t>MYB-65</t>
  </si>
  <si>
    <t>Os04g0676700</t>
  </si>
  <si>
    <t>MCB1 protein.</t>
  </si>
  <si>
    <t>MYB-66</t>
  </si>
  <si>
    <t>Os05g0126400</t>
  </si>
  <si>
    <t>Typical P-type R2R3 Myb protein (Fragment).</t>
    <phoneticPr fontId="12" type="noConversion"/>
  </si>
  <si>
    <t>MYB-68</t>
  </si>
  <si>
    <t>Os05g0140100</t>
  </si>
  <si>
    <t>MYB-69</t>
  </si>
  <si>
    <t>Os05g0350900</t>
  </si>
  <si>
    <t>MYB-70</t>
  </si>
  <si>
    <t>Os05g0429900</t>
  </si>
  <si>
    <t>Y49 protein (Myb DNA-binding protein) (MYB transcription factor).</t>
  </si>
  <si>
    <t>Os05g0442400</t>
  </si>
  <si>
    <t>MYB-72</t>
  </si>
  <si>
    <t>Os05g0449900</t>
  </si>
  <si>
    <t>MYB-73</t>
  </si>
  <si>
    <t>Os05g0459000</t>
  </si>
  <si>
    <t>MYB-74</t>
  </si>
  <si>
    <t>Os05g0490600</t>
  </si>
  <si>
    <t>OSMYB5.</t>
  </si>
  <si>
    <t>MYB-75</t>
  </si>
  <si>
    <t>Os05g0543600</t>
  </si>
  <si>
    <t>MYB-76</t>
  </si>
  <si>
    <t>Os05g0553400</t>
  </si>
  <si>
    <t>Myb-related transcription factor-like protein (MYB transcription factor).</t>
  </si>
  <si>
    <t>MYB-77</t>
  </si>
  <si>
    <t>Os05g0568200</t>
  </si>
  <si>
    <t>MYB-78</t>
  </si>
  <si>
    <t>MYB-79</t>
  </si>
  <si>
    <t>Os06g0162700</t>
  </si>
  <si>
    <t>MYB-80</t>
  </si>
  <si>
    <t>Os06g0205100</t>
  </si>
  <si>
    <t>MYB-81</t>
  </si>
  <si>
    <t>Os06g0221000</t>
  </si>
  <si>
    <t>MYB-82</t>
  </si>
  <si>
    <t>MYB-83</t>
  </si>
  <si>
    <t>Os06g0258000</t>
  </si>
  <si>
    <t>MYB-84</t>
  </si>
  <si>
    <t>MYB-85</t>
  </si>
  <si>
    <t>Os06g0303700</t>
  </si>
  <si>
    <t>MYB-86</t>
  </si>
  <si>
    <t>Os06g0637500</t>
  </si>
  <si>
    <t>MYB-87</t>
  </si>
  <si>
    <t>Os06g0679400</t>
  </si>
  <si>
    <t>MYB-88</t>
  </si>
  <si>
    <t>Os07g0139500</t>
  </si>
  <si>
    <t>MYB-89</t>
  </si>
  <si>
    <t>MYB-90</t>
  </si>
  <si>
    <t>MYB-91</t>
  </si>
  <si>
    <t>MYB-92</t>
  </si>
  <si>
    <t>Os07g0497500</t>
  </si>
  <si>
    <t>MYB-93</t>
  </si>
  <si>
    <t>Os07g0558100</t>
  </si>
  <si>
    <t>MYB-94</t>
  </si>
  <si>
    <t>Os07g0627300</t>
  </si>
  <si>
    <t>Myb-related protein B (B-Myb).</t>
  </si>
  <si>
    <t>MYB-95</t>
  </si>
  <si>
    <t>Os07g0629000</t>
  </si>
  <si>
    <t>MYB-96</t>
  </si>
  <si>
    <t>Os07g0634900</t>
  </si>
  <si>
    <t>Os07g0688200</t>
  </si>
  <si>
    <t>MYB-98</t>
  </si>
  <si>
    <t>Os08g0151300</t>
  </si>
  <si>
    <t>MYB-99</t>
  </si>
  <si>
    <t>Os08g0159000</t>
  </si>
  <si>
    <t>MYB-100</t>
  </si>
  <si>
    <t>Os08g0248700</t>
  </si>
  <si>
    <t>MYB-101</t>
  </si>
  <si>
    <t>Os08g0428200</t>
  </si>
  <si>
    <t>MYB-102</t>
  </si>
  <si>
    <t>Os08g0433400</t>
  </si>
  <si>
    <t>MYB-103</t>
  </si>
  <si>
    <t>Os08g0435700</t>
  </si>
  <si>
    <t>MYB-104</t>
  </si>
  <si>
    <t>Os08g0437200</t>
  </si>
  <si>
    <t>MYB-105</t>
  </si>
  <si>
    <t>MYB-106</t>
  </si>
  <si>
    <t>Os08g0486300</t>
  </si>
  <si>
    <t>MYB-107</t>
  </si>
  <si>
    <t>Os08g0549000</t>
  </si>
  <si>
    <t>MYB-108</t>
  </si>
  <si>
    <t>Os09g0106700</t>
  </si>
  <si>
    <t>Myb proto-oncogene protein (C-myb). Splice isoform 3.</t>
  </si>
  <si>
    <t>MYB-109</t>
  </si>
  <si>
    <t>Os09g0401000</t>
  </si>
  <si>
    <t>Myb-related protein Pp2.</t>
  </si>
  <si>
    <t>MYB-110</t>
  </si>
  <si>
    <t>Os09g0414300</t>
  </si>
  <si>
    <t>MYB-111</t>
  </si>
  <si>
    <t>MYB-112</t>
  </si>
  <si>
    <t>Os09g0532900</t>
  </si>
  <si>
    <t>MYB-113</t>
  </si>
  <si>
    <t>Os09g0538400</t>
  </si>
  <si>
    <t>Transcription factor Myb1.</t>
  </si>
  <si>
    <t>MYB-114</t>
  </si>
  <si>
    <t>Os10g0350400</t>
  </si>
  <si>
    <t>Ribosomal protein S12/S23 family protein.</t>
  </si>
  <si>
    <t>MYB-115</t>
  </si>
  <si>
    <t>Os10g0478300</t>
  </si>
  <si>
    <t>MYB-116</t>
  </si>
  <si>
    <t>Os10g0499900</t>
  </si>
  <si>
    <t>MYB-117</t>
  </si>
  <si>
    <t>Os11g0128500</t>
  </si>
  <si>
    <t>Myb factor.</t>
  </si>
  <si>
    <t>MYB-118</t>
  </si>
  <si>
    <t>Os11g0207600</t>
  </si>
  <si>
    <t>MYB-119</t>
  </si>
  <si>
    <t>Os11g0558200</t>
  </si>
  <si>
    <t>MYB-120</t>
  </si>
  <si>
    <t>Os11g0684000</t>
  </si>
  <si>
    <t>MYB-121</t>
  </si>
  <si>
    <t>Os11g0700500</t>
  </si>
  <si>
    <t>MYB-122</t>
  </si>
  <si>
    <t>Os12g0125000</t>
  </si>
  <si>
    <t>MYB-123</t>
  </si>
  <si>
    <t>MYB-124</t>
  </si>
  <si>
    <t>Os12g0175400</t>
  </si>
  <si>
    <t>MYB-125</t>
  </si>
  <si>
    <t>Os12g0238000</t>
  </si>
  <si>
    <t>MYB-126</t>
  </si>
  <si>
    <t>MYB-127</t>
  </si>
  <si>
    <t>Os12g0564100</t>
  </si>
  <si>
    <t>R2R3MYB-domain protein (Fragment).</t>
  </si>
  <si>
    <t>MYB-128</t>
  </si>
  <si>
    <t>Os12g0567300</t>
  </si>
  <si>
    <t>MYB-129</t>
  </si>
  <si>
    <t>Os12g0572000</t>
  </si>
  <si>
    <t>LOC_Os01g03720</t>
  </si>
  <si>
    <t>LOC_Os01g04930</t>
  </si>
  <si>
    <t>Os01g0169100</t>
  </si>
  <si>
    <t>LOC_Os01g07450</t>
  </si>
  <si>
    <t>LOC_Os01g09590</t>
  </si>
  <si>
    <t>Os01g0210200</t>
  </si>
  <si>
    <t>LOC_Os01g11200</t>
  </si>
  <si>
    <t>LOC_Os01g12860</t>
  </si>
  <si>
    <t>LOC_Os01g16810</t>
  </si>
  <si>
    <t>LOC_Os01g18240</t>
  </si>
  <si>
    <t>LOC_Os01g19330</t>
  </si>
  <si>
    <t>LOC_Os01g19970</t>
  </si>
  <si>
    <t>LOC_Os01g34060</t>
  </si>
  <si>
    <t>LOC_Os01g36460</t>
  </si>
  <si>
    <t>LOC_Os01g45090</t>
  </si>
  <si>
    <t>MYB-14</t>
  </si>
  <si>
    <t>LOC_Os01g49160</t>
  </si>
  <si>
    <t>MYB-15</t>
  </si>
  <si>
    <t>LOC_Os01g50110</t>
  </si>
  <si>
    <t>LOC_Os01g50720</t>
  </si>
  <si>
    <t>LOC_Os01g51260</t>
  </si>
  <si>
    <t>LOC_Os01g52410</t>
  </si>
  <si>
    <t>LOC_Os01g59660</t>
  </si>
  <si>
    <t>LOC_Os01g62410</t>
  </si>
  <si>
    <t>LOC_Os01g63160</t>
  </si>
  <si>
    <t>LOC_Os01g63460</t>
  </si>
  <si>
    <t>LOC_Os01g63680</t>
  </si>
  <si>
    <t>Os01g0874300</t>
  </si>
  <si>
    <t>LOC_Os01g65370</t>
  </si>
  <si>
    <t>LOC_Os01g74590</t>
  </si>
  <si>
    <t>LOC_Os02g02370</t>
  </si>
  <si>
    <t>LOC_Os02g09480</t>
  </si>
  <si>
    <t>LOC_Os02g17190</t>
  </si>
  <si>
    <t>Os02g0511200</t>
  </si>
  <si>
    <t>LOC_Os02g30700</t>
  </si>
  <si>
    <t>LOC_Os02g36890</t>
  </si>
  <si>
    <t>LOC_Os02g40530</t>
  </si>
  <si>
    <t>LOC_Os02g41510</t>
  </si>
  <si>
    <t>LOC_Os02g42850</t>
  </si>
  <si>
    <t>LOC_Os02g42870</t>
  </si>
  <si>
    <t>MYB-36</t>
  </si>
  <si>
    <t>LOC_Os02g46780</t>
  </si>
  <si>
    <t>Os02g0724400</t>
  </si>
  <si>
    <t>LOC_Os02g49250</t>
  </si>
  <si>
    <t>LOC_Os02g49986</t>
  </si>
  <si>
    <t>LOC_Os02g54520</t>
  </si>
  <si>
    <t>LOC_Os03g04900</t>
  </si>
  <si>
    <t>Os03g0236300</t>
  </si>
  <si>
    <t>LOC_Os03g13310</t>
  </si>
  <si>
    <t>LOC_Os03g18480</t>
  </si>
  <si>
    <t>Os03g0303500</t>
  </si>
  <si>
    <t>LOC_Os03g19120</t>
  </si>
  <si>
    <t>Os03g0309600</t>
  </si>
  <si>
    <t>LOC_Os03g19630</t>
  </si>
  <si>
    <t>LOC_Os03g20090</t>
  </si>
  <si>
    <t>Os03g0368350</t>
  </si>
  <si>
    <t>LOC_Os03g25304</t>
  </si>
  <si>
    <t>Os03g0371800</t>
  </si>
  <si>
    <t>LOC_Os03g25550</t>
  </si>
  <si>
    <t>LOC_Os03g26130</t>
  </si>
  <si>
    <t>MYB-49</t>
  </si>
  <si>
    <t>LOC_Os03g27090</t>
  </si>
  <si>
    <t>LOC_Os03g29614</t>
  </si>
  <si>
    <t>LOC_Os03g38210</t>
  </si>
  <si>
    <t>LOC_Os03g51110</t>
  </si>
  <si>
    <t>LOC_Os03g56090</t>
  </si>
  <si>
    <t>Os03g0837200</t>
  </si>
  <si>
    <t>LOC_Os03g62100</t>
  </si>
  <si>
    <t>LOC_Os04g28090</t>
  </si>
  <si>
    <t>LOC_Os04g30890</t>
  </si>
  <si>
    <t>LOC_Os04g38740</t>
  </si>
  <si>
    <t>LOC_Os04g39470</t>
  </si>
  <si>
    <t>LOC_Os04g42950</t>
  </si>
  <si>
    <t>LOC_Os04g43680</t>
  </si>
  <si>
    <t>LOC_Os04g45020</t>
  </si>
  <si>
    <t>Os04g0533200</t>
  </si>
  <si>
    <t>LOC_Os04g45060</t>
  </si>
  <si>
    <t>MYB-63</t>
  </si>
  <si>
    <t>LOC_Os04g50680</t>
  </si>
  <si>
    <t>LOC_Os04g50770</t>
  </si>
  <si>
    <t>LOC_Os04g58020</t>
  </si>
  <si>
    <t>LOC_Os05g03550</t>
  </si>
  <si>
    <t>MYB-67</t>
  </si>
  <si>
    <t>Os05g0132700</t>
  </si>
  <si>
    <t>LOC_Os05g04210</t>
  </si>
  <si>
    <t>LOC_Os05g04820</t>
  </si>
  <si>
    <t>LOC_Os05g28320</t>
  </si>
  <si>
    <t>LOC_Os05g35500</t>
  </si>
  <si>
    <t>MYB-71</t>
  </si>
  <si>
    <t>LOC_Os05g37060</t>
  </si>
  <si>
    <t>LOC_Os05g37730</t>
  </si>
  <si>
    <t>LOC_Os05g38460</t>
  </si>
  <si>
    <t>LOC_Os05g41166</t>
  </si>
  <si>
    <t>LOC_Os05g46610</t>
  </si>
  <si>
    <t>LOC_Os05g48010</t>
  </si>
  <si>
    <t>LOC_Os05g49310</t>
  </si>
  <si>
    <t>Os06g0112700</t>
    <phoneticPr fontId="12" type="noConversion"/>
  </si>
  <si>
    <t>LOC_Os06g02250</t>
  </si>
  <si>
    <t>LOC_Os06g06740</t>
  </si>
  <si>
    <t>LOC_Os06g10350</t>
  </si>
  <si>
    <t>LOC_Os06g11780</t>
  </si>
  <si>
    <t>Os06g0250760</t>
  </si>
  <si>
    <t>LOC_Os06g14010</t>
  </si>
  <si>
    <t>LOC_Os06g14670</t>
  </si>
  <si>
    <t>Os06g0258200</t>
  </si>
  <si>
    <t>LOC_Os06g14700</t>
  </si>
  <si>
    <t>LOC_Os06g19980</t>
  </si>
  <si>
    <t>LOC_Os06g43090</t>
  </si>
  <si>
    <t>LOC_Os06g46560</t>
  </si>
  <si>
    <t>LOC_Os07g04700</t>
  </si>
  <si>
    <t>Os07g0222600</t>
  </si>
  <si>
    <t>LOC_Os07g12130</t>
  </si>
  <si>
    <t>Os07g0244500</t>
  </si>
  <si>
    <t>LOC_Os07g14110</t>
  </si>
  <si>
    <t>Os07g0434300</t>
  </si>
  <si>
    <t>LOC_Os07g25370</t>
  </si>
  <si>
    <t>LOC_Os07g31470</t>
  </si>
  <si>
    <t>LOC_Os07g37210</t>
  </si>
  <si>
    <t>LOC_Os07g43420</t>
  </si>
  <si>
    <t>LOC_Os07g43580</t>
  </si>
  <si>
    <t>MYB-97</t>
  </si>
  <si>
    <t>LOC_Os07g48870</t>
  </si>
  <si>
    <t>LOC_Os08g05520</t>
  </si>
  <si>
    <t>LOC_Os08g06240</t>
  </si>
  <si>
    <t>LOC_Os08g15020</t>
  </si>
  <si>
    <t>LOC_Os08g33150</t>
  </si>
  <si>
    <t>LOC_Os08g33660</t>
  </si>
  <si>
    <t>LOC_Os08g33800</t>
  </si>
  <si>
    <t>LOC_Os08g33940</t>
  </si>
  <si>
    <t>Os08g0450900</t>
  </si>
  <si>
    <t>LOC_Os08g34960</t>
  </si>
  <si>
    <t>LOC_Os08g37970</t>
  </si>
  <si>
    <t>LOC_Os08g43550</t>
  </si>
  <si>
    <t>LOC_Os09g01960</t>
  </si>
  <si>
    <t>LOC_Os09g23620</t>
  </si>
  <si>
    <t>LOC_Os09g24800</t>
  </si>
  <si>
    <t>Os09g0431300</t>
  </si>
  <si>
    <t>LOC_Os09g26170</t>
  </si>
  <si>
    <t>LOC_Os09g36250</t>
  </si>
  <si>
    <t>LOC_Os09g36730</t>
  </si>
  <si>
    <t>LOC_Os10g20990</t>
  </si>
  <si>
    <t>LOC_Os10g33810</t>
  </si>
  <si>
    <t>LOC_Os10g35660</t>
  </si>
  <si>
    <t>LOC_Os11g03440</t>
  </si>
  <si>
    <t>LOC_Os11g10130</t>
  </si>
  <si>
    <t>LOC_Os11g35390</t>
  </si>
  <si>
    <t>LOC_Os11g45740</t>
  </si>
  <si>
    <t>LOC_Os12g03150</t>
  </si>
  <si>
    <t>Os12g0175000</t>
  </si>
  <si>
    <t>LOC_Os12g07610</t>
  </si>
  <si>
    <t>LOC_Os12g07640</t>
  </si>
  <si>
    <t>LOC_Os12g13570</t>
  </si>
  <si>
    <t>Os12g0515300</t>
  </si>
  <si>
    <t>LOC_Os12g33070</t>
  </si>
  <si>
    <t>LOC_Os12g37690</t>
  </si>
  <si>
    <t>LOC_Os12g38400</t>
  </si>
  <si>
    <t>NAC-1</t>
  </si>
  <si>
    <t>Os01g0104200</t>
  </si>
  <si>
    <t>LOC_Os01g01430</t>
  </si>
  <si>
    <t>NAC-domain protein 5-8.</t>
  </si>
  <si>
    <t>NAC-2</t>
  </si>
  <si>
    <t>Os01g0104500</t>
  </si>
  <si>
    <t>LOC_Os01g01470</t>
  </si>
  <si>
    <t>No apical meristem (NAM) protein domain containing protein.</t>
  </si>
  <si>
    <t>NAC-3</t>
  </si>
  <si>
    <t>Os01g0191300</t>
  </si>
  <si>
    <t>LOC_Os01g09550</t>
  </si>
  <si>
    <t>NAC-4</t>
  </si>
  <si>
    <t>Os01g0261200</t>
  </si>
  <si>
    <t>LOC_Os01g15640</t>
  </si>
  <si>
    <t>NAC-5</t>
  </si>
  <si>
    <t>Os01g0393100</t>
  </si>
  <si>
    <t>LOC_Os01g29840</t>
  </si>
  <si>
    <t>NAC-6</t>
  </si>
  <si>
    <t>Os01g0672100</t>
  </si>
  <si>
    <t>LOC_Os01g48130</t>
  </si>
  <si>
    <t>NAC-domain containing protein 21/22 (ANAC021) (ANAC022).</t>
  </si>
  <si>
    <t>NAC-7</t>
  </si>
  <si>
    <t>LOC_Os01g48460</t>
  </si>
  <si>
    <t>NAC-8</t>
  </si>
  <si>
    <t>Os01g0811500</t>
  </si>
  <si>
    <t>LOC_Os01g59640</t>
  </si>
  <si>
    <t>NAC-9</t>
  </si>
  <si>
    <t>Os01g0816100</t>
  </si>
  <si>
    <t>LOC_Os01g60020</t>
  </si>
  <si>
    <t>NAC-domain containing protein 2 (ANAC002).</t>
  </si>
  <si>
    <t>NAC-10</t>
  </si>
  <si>
    <t>Os01g0862800</t>
  </si>
  <si>
    <t>LOC_Os01g64310</t>
  </si>
  <si>
    <t>NAC-11</t>
  </si>
  <si>
    <t>Os01g0884300</t>
  </si>
  <si>
    <t>LOC_Os01g66120</t>
  </si>
  <si>
    <t>NAC-12</t>
  </si>
  <si>
    <t>Os01g0888300</t>
  </si>
  <si>
    <t>LOC_Os01g66490</t>
  </si>
  <si>
    <t>GRAB1 protein.</t>
  </si>
  <si>
    <t>NAC-13</t>
  </si>
  <si>
    <t>Os01g0925400</t>
  </si>
  <si>
    <t>LOC_Os01g70110</t>
  </si>
  <si>
    <t>NAC-14</t>
  </si>
  <si>
    <t>Os01g0946200</t>
  </si>
  <si>
    <t>LOC_Os01g71790</t>
  </si>
  <si>
    <t>NAC-15</t>
  </si>
  <si>
    <t>Os02g0165400</t>
  </si>
  <si>
    <t>LOC_Os02g06950</t>
  </si>
  <si>
    <t>NAC-16</t>
  </si>
  <si>
    <t>Os02g0214500</t>
  </si>
  <si>
    <t>LOC_Os02g12310</t>
  </si>
  <si>
    <t>NAC-17</t>
  </si>
  <si>
    <t>Os02g0252200</t>
  </si>
  <si>
    <t>LOC_Os02g15340</t>
  </si>
  <si>
    <t>NAC-18</t>
  </si>
  <si>
    <t>Os02g0286000</t>
  </si>
  <si>
    <t>LOC_Os02g18470</t>
  </si>
  <si>
    <t>NAC-19</t>
  </si>
  <si>
    <t>Os02g0555300</t>
  </si>
  <si>
    <t>LOC_Os02g34970</t>
  </si>
  <si>
    <t>NAC-20</t>
  </si>
  <si>
    <t>Os02g0579000</t>
  </si>
  <si>
    <t>LOC_Os02g36880</t>
  </si>
  <si>
    <t>NAC-21</t>
  </si>
  <si>
    <t>Os02g0594800</t>
  </si>
  <si>
    <t>LOC_Os02g38130</t>
  </si>
  <si>
    <t>NAC-22</t>
  </si>
  <si>
    <t>Os02g0623300</t>
  </si>
  <si>
    <t>LOC_Os02g41450</t>
  </si>
  <si>
    <t>NAC-23</t>
  </si>
  <si>
    <t>Os02g0643600</t>
  </si>
  <si>
    <t>LOC_Os02g42970</t>
  </si>
  <si>
    <t>NAC-24</t>
  </si>
  <si>
    <t>LOC_Os02g51120</t>
  </si>
  <si>
    <t>NAC-25</t>
  </si>
  <si>
    <t>Os02g0810900</t>
  </si>
  <si>
    <t>LOC_Os02g56600</t>
  </si>
  <si>
    <t>NAC-domain containing protein 21/22 (ANAC021) (ANAC022). Splice isoform 2.</t>
  </si>
  <si>
    <t>NAC-26</t>
  </si>
  <si>
    <t>Os02g0822400</t>
  </si>
  <si>
    <t>LOC_Os02g57650</t>
  </si>
  <si>
    <t>NAC-27</t>
  </si>
  <si>
    <t>Os03g0109000</t>
  </si>
  <si>
    <t>LOC_Os03g01870</t>
  </si>
  <si>
    <t>NAM-like protein; 48543-50167 (NAM-like protein).</t>
  </si>
  <si>
    <t>NAC-28</t>
  </si>
  <si>
    <t>Os03g0119966</t>
  </si>
  <si>
    <t>LOC_Os03g02800</t>
  </si>
  <si>
    <t>NAC-29</t>
  </si>
  <si>
    <t>Os03g0127200</t>
  </si>
  <si>
    <t>LOC_Os03g03540</t>
  </si>
  <si>
    <t>NAM protein.</t>
  </si>
  <si>
    <t>NAC-30</t>
  </si>
  <si>
    <t>Os03g0133000</t>
  </si>
  <si>
    <t>LOC_Os03g04070</t>
  </si>
  <si>
    <t>NAC-31</t>
  </si>
  <si>
    <t>Os03g0221300</t>
  </si>
  <si>
    <t>LOC_Os03g12120</t>
  </si>
  <si>
    <t>NAC-32</t>
  </si>
  <si>
    <t>Os03g0327100</t>
  </si>
  <si>
    <t>LOC_Os03g21030</t>
  </si>
  <si>
    <t>NAM / CUC2-like protein.</t>
  </si>
  <si>
    <t>NAC-33</t>
  </si>
  <si>
    <t>Os03g0327800</t>
  </si>
  <si>
    <t>LOC_Os03g21060</t>
  </si>
  <si>
    <t>NAC-domain containing protein 29 (ANAC029) (NAC2) (NAC-LIKE, ACTIVATED BY AP3/PI protein) (NAP).</t>
  </si>
  <si>
    <t>NAC-34</t>
  </si>
  <si>
    <t>Os03g0587700</t>
  </si>
  <si>
    <t>LOC_Os03g39050</t>
  </si>
  <si>
    <t>NAC-35</t>
  </si>
  <si>
    <t>Os03g0588000</t>
  </si>
  <si>
    <t>LOC_Os03g39100</t>
  </si>
  <si>
    <t>NAC-36</t>
  </si>
  <si>
    <t>Os03g0624600</t>
  </si>
  <si>
    <t>LOC_Os03g42630</t>
  </si>
  <si>
    <t>NAC-37</t>
  </si>
  <si>
    <t>Os03g0777000</t>
  </si>
  <si>
    <t>LOC_Os03g56580</t>
  </si>
  <si>
    <t>NAM (No apical meristem)-like protein.</t>
  </si>
  <si>
    <t>NAC-38</t>
  </si>
  <si>
    <t>Os03g0811850</t>
  </si>
  <si>
    <t>LOC_Os03g59730</t>
  </si>
  <si>
    <t>NAC-39</t>
  </si>
  <si>
    <t>Os03g0815100</t>
  </si>
  <si>
    <t>LOC_Os03g60080</t>
  </si>
  <si>
    <t>OsNAC6 protein.</t>
  </si>
  <si>
    <t>NAC-40</t>
  </si>
  <si>
    <t>Os03g0828050</t>
  </si>
  <si>
    <t>LOC_Os03g61249</t>
  </si>
  <si>
    <t>NAC-41</t>
  </si>
  <si>
    <t>LOC_Os03g61319</t>
  </si>
  <si>
    <t>NAC-42</t>
  </si>
  <si>
    <t>Os03g0841500</t>
  </si>
  <si>
    <t>LOC_Os03g62470</t>
  </si>
  <si>
    <t>NAC-43</t>
  </si>
  <si>
    <t>Os04g0437000</t>
  </si>
  <si>
    <t>LOC_Os04g35660</t>
  </si>
  <si>
    <t>NAC-44</t>
  </si>
  <si>
    <t>Os04g0460600</t>
  </si>
  <si>
    <t>LOC_Os04g38720</t>
  </si>
  <si>
    <t>NAC-45</t>
  </si>
  <si>
    <t>Os04g0515900</t>
  </si>
  <si>
    <t>LOC_Os04g43560</t>
  </si>
  <si>
    <t>NAC-46</t>
  </si>
  <si>
    <t>Os04g0619000</t>
  </si>
  <si>
    <t>LOC_Os04g52810</t>
  </si>
  <si>
    <t>NAC-47</t>
  </si>
  <si>
    <t>Os04g0691300</t>
  </si>
  <si>
    <t>LOC_Os04g59470</t>
  </si>
  <si>
    <t>NAC-48</t>
  </si>
  <si>
    <t>Os05g0194500</t>
  </si>
  <si>
    <t>LOC_Os05g10620</t>
  </si>
  <si>
    <t>NAC-49</t>
  </si>
  <si>
    <t>Os05g0325300</t>
  </si>
  <si>
    <t>LOC_Os05g25960</t>
  </si>
  <si>
    <t>NAC-50</t>
  </si>
  <si>
    <t>Os05g0415400</t>
  </si>
  <si>
    <t>LOC_Os05g34310</t>
  </si>
  <si>
    <t>NAC-51</t>
  </si>
  <si>
    <t>Os05g0418800</t>
  </si>
  <si>
    <t>LOC_Os05g34600</t>
  </si>
  <si>
    <t>NAC-52</t>
  </si>
  <si>
    <t>Os05g0421600</t>
  </si>
  <si>
    <t>LOC_Os05g34830</t>
  </si>
  <si>
    <t>NAC-53</t>
  </si>
  <si>
    <t>Os05g0426200</t>
  </si>
  <si>
    <t>LOC_Os05g35170</t>
  </si>
  <si>
    <t>NAC-54</t>
  </si>
  <si>
    <t>Os05g0442700</t>
  </si>
  <si>
    <t>LOC_Os05g37080</t>
  </si>
  <si>
    <t>NAC-55</t>
  </si>
  <si>
    <t>Os05g0515800</t>
  </si>
  <si>
    <t>LOC_Os05g43960</t>
  </si>
  <si>
    <t>NAC-56</t>
  </si>
  <si>
    <t>Os05g0563000</t>
  </si>
  <si>
    <t>LOC_Os05g48850</t>
  </si>
  <si>
    <t>NAC-57</t>
  </si>
  <si>
    <t>Os06g0101800</t>
  </si>
  <si>
    <t>LOC_Os06g01230</t>
  </si>
  <si>
    <t>NAC-58</t>
  </si>
  <si>
    <t>Os06g0104200</t>
  </si>
  <si>
    <t>LOC_Os06g01480</t>
  </si>
  <si>
    <t>NAC-59</t>
  </si>
  <si>
    <t>Os06g0131700</t>
  </si>
  <si>
    <t>LOC_Os06g04090</t>
  </si>
  <si>
    <t>NAC-60</t>
  </si>
  <si>
    <t>Os06g0267500</t>
  </si>
  <si>
    <t>LOC_Os06g15690</t>
  </si>
  <si>
    <t>NAM1 protein (Fragment).</t>
  </si>
  <si>
    <t>NAC-61</t>
  </si>
  <si>
    <t>Os06g0344900</t>
  </si>
  <si>
    <t>LOC_Os06g23650</t>
  </si>
  <si>
    <t>No apical meristem (NAM) protein family protein.</t>
  </si>
  <si>
    <t>NAC-62</t>
  </si>
  <si>
    <t>Os06g0560300</t>
  </si>
  <si>
    <t>LOC_Os06g36480</t>
  </si>
  <si>
    <t>NAC-63</t>
  </si>
  <si>
    <t>Os06g0675600</t>
  </si>
  <si>
    <t>LOC_Os06g46270</t>
  </si>
  <si>
    <t>GRAB2 protein.</t>
  </si>
  <si>
    <t>NAC-64</t>
  </si>
  <si>
    <t>Os06g0726300</t>
  </si>
  <si>
    <t>LOC_Os06g51070</t>
  </si>
  <si>
    <t>NAC-65</t>
  </si>
  <si>
    <t>Os07g0138200</t>
  </si>
  <si>
    <t>LOC_Os07g04560</t>
  </si>
  <si>
    <t>NAC-66</t>
  </si>
  <si>
    <t>Os07g0195600</t>
  </si>
  <si>
    <t>LOC_Os07g09740</t>
  </si>
  <si>
    <t>NAC-67</t>
  </si>
  <si>
    <t>Os07g0196500</t>
  </si>
  <si>
    <t>LOC_Os07g09830</t>
  </si>
  <si>
    <t>NAC-68</t>
  </si>
  <si>
    <t>Os07g0196800</t>
  </si>
  <si>
    <t>LOC_Os07g09860</t>
  </si>
  <si>
    <t>NAC-69</t>
  </si>
  <si>
    <t>Os07g0225300</t>
  </si>
  <si>
    <t>LOC_Os07g12340</t>
  </si>
  <si>
    <t>OsNAC3 protein.</t>
  </si>
  <si>
    <t>NAC-70</t>
  </si>
  <si>
    <t>Os07g0242800</t>
  </si>
  <si>
    <t>LOC_Os07g13920</t>
  </si>
  <si>
    <t>NAC-71</t>
  </si>
  <si>
    <t>Os07g0272700</t>
  </si>
  <si>
    <t>LOC_Os07g17180</t>
  </si>
  <si>
    <t>NAC-72</t>
  </si>
  <si>
    <t>Os07g0456900</t>
  </si>
  <si>
    <t>LOC_Os07g27330</t>
  </si>
  <si>
    <t>NAC-73</t>
  </si>
  <si>
    <t>Os07g0457100</t>
  </si>
  <si>
    <t>LOC_Os07g27340</t>
  </si>
  <si>
    <t>NAC-74</t>
  </si>
  <si>
    <t>Os07g0496400</t>
  </si>
  <si>
    <t>LOC_Os07g31410</t>
  </si>
  <si>
    <t>NAC-75</t>
  </si>
  <si>
    <t>Os07g0566500</t>
  </si>
  <si>
    <t>LOC_Os07g37920</t>
  </si>
  <si>
    <t>NAC-76</t>
  </si>
  <si>
    <t>Os07g0683200</t>
  </si>
  <si>
    <t>LOC_Os07g48450</t>
  </si>
  <si>
    <t>NAC-domain containing protein 19 (ANAC019) (ANAC) (Abscicic-acid- responsive NAC).</t>
  </si>
  <si>
    <t>NAC-77</t>
  </si>
  <si>
    <t>Os07g0684800</t>
  </si>
  <si>
    <t>LOC_Os07g48550</t>
  </si>
  <si>
    <t>NAC-78</t>
  </si>
  <si>
    <t>Os08g0103900</t>
  </si>
  <si>
    <t>LOC_Os08g01330</t>
  </si>
  <si>
    <t>NAM-like protein.</t>
  </si>
  <si>
    <t>NAC-79</t>
  </si>
  <si>
    <t>Os08g0113500</t>
  </si>
  <si>
    <t>LOC_Os08g02160</t>
  </si>
  <si>
    <t>NAC-80</t>
  </si>
  <si>
    <t>Os08g0115800</t>
  </si>
  <si>
    <t>LOC_Os08g02300</t>
  </si>
  <si>
    <t>NAC-81</t>
  </si>
  <si>
    <t>Os08g0157900</t>
  </si>
  <si>
    <t>LOC_Os08g06140</t>
  </si>
  <si>
    <t>NAC-82</t>
  </si>
  <si>
    <t>Os08g0200600</t>
  </si>
  <si>
    <t>LOC_Os08g10080</t>
  </si>
  <si>
    <t>NAC-83</t>
  </si>
  <si>
    <t>Os08g0327800</t>
  </si>
  <si>
    <t>LOC_Os08g23880</t>
  </si>
  <si>
    <t>NAC-84</t>
  </si>
  <si>
    <t>Os08g0433500</t>
  </si>
  <si>
    <t>LOC_Os08g33670</t>
  </si>
  <si>
    <t>NAC-85</t>
  </si>
  <si>
    <t>Os08g0436700</t>
  </si>
  <si>
    <t>LOC_Os08g33910</t>
  </si>
  <si>
    <t>NAC-86</t>
  </si>
  <si>
    <t>Os08g0511200</t>
  </si>
  <si>
    <t>LOC_Os08g40030</t>
  </si>
  <si>
    <t>RNA-directed DNA polymerase (Reverse transcriptase) domain containing protein.</t>
  </si>
  <si>
    <t>NAC-87</t>
  </si>
  <si>
    <t>Os08g0535800</t>
  </si>
  <si>
    <t>LOC_Os08g42400</t>
  </si>
  <si>
    <t>NAC-88</t>
  </si>
  <si>
    <t>Os08g0562200</t>
  </si>
  <si>
    <t>LOC_Os08g44820</t>
  </si>
  <si>
    <t>NAC-89</t>
  </si>
  <si>
    <t>Os09g0295000</t>
  </si>
  <si>
    <t>LOC_Os09g12380</t>
  </si>
  <si>
    <t>NAC-90</t>
  </si>
  <si>
    <t>Os09g0411900</t>
  </si>
  <si>
    <t>LOC_Os09g24560</t>
  </si>
  <si>
    <t>NAC-domain containing protein 18 (ANAC018) (NO APICAL MERISTEM protein) (AtNAM).</t>
  </si>
  <si>
    <t>NAC-91</t>
  </si>
  <si>
    <t>Os09g0413200</t>
  </si>
  <si>
    <t>LOC_Os09g24670</t>
  </si>
  <si>
    <t>Abortive infection protein family protein.</t>
  </si>
  <si>
    <t>NAC-92</t>
  </si>
  <si>
    <t>Os09g0493700</t>
  </si>
  <si>
    <t>LOC_Os09g32040</t>
  </si>
  <si>
    <t>NAC-93</t>
  </si>
  <si>
    <t>Os09g0497900</t>
  </si>
  <si>
    <t>LOC_Os09g32260</t>
  </si>
  <si>
    <t>NAC-94</t>
  </si>
  <si>
    <t>Os09g0509100</t>
  </si>
  <si>
    <t>LOC_Os09g33490</t>
  </si>
  <si>
    <t>NAC-95</t>
  </si>
  <si>
    <t>Os09g0552800</t>
  </si>
  <si>
    <t>LOC_Os09g38000</t>
  </si>
  <si>
    <t>NAC-96</t>
  </si>
  <si>
    <t>Os09g0552900</t>
  </si>
  <si>
    <t>LOC_Os09g38010</t>
  </si>
  <si>
    <t>NAC-97</t>
  </si>
  <si>
    <t>Os10g0177000</t>
  </si>
  <si>
    <t>LOC_Os10g09820</t>
  </si>
  <si>
    <t>NAC-98</t>
  </si>
  <si>
    <t>Os10g0359500</t>
  </si>
  <si>
    <t>LOC_Os10g21560</t>
  </si>
  <si>
    <t>NAC-99</t>
  </si>
  <si>
    <t>Os10g0395700</t>
  </si>
  <si>
    <t>LOC_Os10g25620</t>
  </si>
  <si>
    <t>NAC-100</t>
  </si>
  <si>
    <t>Os10g0396050</t>
  </si>
  <si>
    <t>LOC_Os10g25640</t>
  </si>
  <si>
    <t>NAC-101</t>
  </si>
  <si>
    <t>Os10g0401800</t>
  </si>
  <si>
    <t>LOC_Os10g26240</t>
  </si>
  <si>
    <t>NAC-102</t>
  </si>
  <si>
    <t>Os10g0402100</t>
  </si>
  <si>
    <t>LOC_Os10g26270</t>
  </si>
  <si>
    <t>NAC-103</t>
  </si>
  <si>
    <t>Os10g0413700</t>
  </si>
  <si>
    <t>LOC_Os10g27360</t>
  </si>
  <si>
    <t>NAC-104</t>
  </si>
  <si>
    <t>Os10g0414000</t>
  </si>
  <si>
    <t>LOC_Os10g27390</t>
  </si>
  <si>
    <t>NAC-105</t>
  </si>
  <si>
    <t>Os10g0477600</t>
  </si>
  <si>
    <t>LOC_Os10g33760</t>
  </si>
  <si>
    <t>OsNAC7 protein.</t>
  </si>
  <si>
    <t>NAC-106</t>
  </si>
  <si>
    <t>Os10g0532000</t>
  </si>
  <si>
    <t>LOC_Os10g38834</t>
  </si>
  <si>
    <t>NAC-107</t>
  </si>
  <si>
    <t>Os10g0571600</t>
  </si>
  <si>
    <t>LOC_Os10g42130</t>
  </si>
  <si>
    <t>NAC-108</t>
  </si>
  <si>
    <t>Os11g0126900</t>
  </si>
  <si>
    <t>LOC_Os11g03300</t>
  </si>
  <si>
    <t>NAC-109</t>
  </si>
  <si>
    <t>Os11g0127000</t>
  </si>
  <si>
    <t>LOC_Os11g03310</t>
  </si>
  <si>
    <t>NAC-110</t>
  </si>
  <si>
    <t>Os11g0127600</t>
  </si>
  <si>
    <t>LOC_Os11g03370</t>
  </si>
  <si>
    <t>NAC-111</t>
  </si>
  <si>
    <t>Os11g0146900</t>
  </si>
  <si>
    <t>LOC_Os11g04960</t>
  </si>
  <si>
    <t>NAC-112</t>
  </si>
  <si>
    <t>Os11g0154500</t>
  </si>
  <si>
    <t>LOC_Os11g05614</t>
  </si>
  <si>
    <t>NAC-113</t>
  </si>
  <si>
    <t>Os11g0179300</t>
  </si>
  <si>
    <t>LOC_Os11g07700</t>
  </si>
  <si>
    <t>NAC-114</t>
  </si>
  <si>
    <t>Os11g0184900</t>
  </si>
  <si>
    <t>LOC_Os11g08210</t>
  </si>
  <si>
    <t>OsNAC5 protein.</t>
  </si>
  <si>
    <t>NAC-115</t>
  </si>
  <si>
    <t>Os11g0512000</t>
  </si>
  <si>
    <t>LOC_Os11g31330</t>
  </si>
  <si>
    <t>NAC-116</t>
  </si>
  <si>
    <t>Os11g0512100</t>
  </si>
  <si>
    <t>LOC_Os11g31340</t>
  </si>
  <si>
    <t>NAC-117</t>
  </si>
  <si>
    <t>Os11g0512200</t>
  </si>
  <si>
    <t>LOC_Os11g31360</t>
  </si>
  <si>
    <t>NAC-118</t>
  </si>
  <si>
    <t>Os11g0512600</t>
  </si>
  <si>
    <t>LOC_Os11g31380</t>
  </si>
  <si>
    <t>NAC-119</t>
  </si>
  <si>
    <t>Os11g0686700</t>
  </si>
  <si>
    <t>LOC_Os11g45950</t>
  </si>
  <si>
    <t>NAC-120</t>
  </si>
  <si>
    <t>Os12g0123700</t>
  </si>
  <si>
    <t>LOC_Os12g03040</t>
  </si>
  <si>
    <t>NAC-121</t>
  </si>
  <si>
    <t>Os12g0123800</t>
  </si>
  <si>
    <t>LOC_Os12g03050</t>
  </si>
  <si>
    <t>CUC2.</t>
  </si>
  <si>
    <t>NAC-122</t>
  </si>
  <si>
    <t>Os12g0137000</t>
  </si>
  <si>
    <t>LOC_Os12g04230</t>
  </si>
  <si>
    <t>NAC-123</t>
  </si>
  <si>
    <t>Os12g0156100</t>
  </si>
  <si>
    <t>LOC_Os12g05990</t>
  </si>
  <si>
    <t>NAC-domain containing protein 90 (ANAC090).</t>
  </si>
  <si>
    <t>NAC-124</t>
  </si>
  <si>
    <t>Os12g0177600</t>
  </si>
  <si>
    <t>LOC_Os12g07790</t>
  </si>
  <si>
    <t>NAC-125</t>
  </si>
  <si>
    <t>Os12g0415000</t>
  </si>
  <si>
    <t>LOC_Os12g22630</t>
  </si>
  <si>
    <t>NAC-126</t>
  </si>
  <si>
    <t>Os12g0418300</t>
  </si>
  <si>
    <t>LOC_Os12g22940</t>
  </si>
  <si>
    <t>NAC-127</t>
  </si>
  <si>
    <t>Os12g0419600</t>
  </si>
  <si>
    <t>LOC_Os12g23090</t>
  </si>
  <si>
    <t>NAC-128</t>
  </si>
  <si>
    <t>Os12g0477400</t>
  </si>
  <si>
    <t>LOC_Os12g29330</t>
  </si>
  <si>
    <t>NAC-129</t>
  </si>
  <si>
    <t>Os12g0610600</t>
  </si>
  <si>
    <t>LOC_Os12g41680</t>
  </si>
  <si>
    <t>NAC-130</t>
  </si>
  <si>
    <t>Os12g0630800</t>
  </si>
  <si>
    <t>LOC_Os12g43530</t>
  </si>
  <si>
    <t>Os01g0246700</t>
  </si>
  <si>
    <t>LOC_Os01g14440</t>
  </si>
  <si>
    <t>WRKY transcription factor 1.</t>
  </si>
  <si>
    <t>Os10g0579400</t>
  </si>
  <si>
    <t>LOC_Os10g42850</t>
  </si>
  <si>
    <t>WRKY transcription factor 66.</t>
  </si>
  <si>
    <t>Os03g0758000</t>
  </si>
  <si>
    <t>LOC_Os03g55080</t>
  </si>
  <si>
    <t>WRKY DNA binding protein.</t>
  </si>
  <si>
    <t>Os03g0758900</t>
  </si>
  <si>
    <t>LOC_Os03g55164</t>
  </si>
  <si>
    <t>WRKY transcription factor 34.</t>
  </si>
  <si>
    <t>Os05g0137500</t>
  </si>
  <si>
    <t>LOC_Os05g04640</t>
  </si>
  <si>
    <t>Os03g0798500</t>
  </si>
  <si>
    <t>LOC_Os03g58420</t>
  </si>
  <si>
    <t>WRKY transcription factor 6.</t>
  </si>
  <si>
    <t>Os05g0537100</t>
  </si>
  <si>
    <t>LOC_Os05g46020</t>
  </si>
  <si>
    <t>WRKY transcription factor 10.</t>
  </si>
  <si>
    <t>Os05g0583000</t>
  </si>
  <si>
    <t>LOC_Os05g50610</t>
  </si>
  <si>
    <t>Os01g0289600</t>
  </si>
  <si>
    <t>LOC_Os01g18584</t>
  </si>
  <si>
    <t>DNA-binding WRKY domain containing protein.</t>
  </si>
  <si>
    <t>Os01g0186000</t>
  </si>
  <si>
    <t>LOC_Os01g09100</t>
  </si>
  <si>
    <t>Os01g0626400</t>
  </si>
  <si>
    <t>LOC_Os01g43650</t>
  </si>
  <si>
    <t>Os01g0624700</t>
  </si>
  <si>
    <t>LOC_Os01g43550</t>
  </si>
  <si>
    <t>Transcription factor WRKY03.</t>
  </si>
  <si>
    <t>Os01g0750100</t>
  </si>
  <si>
    <t>LOC_Os01g54600</t>
  </si>
  <si>
    <t>WRKY transcription factor 31.</t>
  </si>
  <si>
    <t>Os01g0730700</t>
  </si>
  <si>
    <t>LOC_Os01g53040</t>
  </si>
  <si>
    <t>WRKY transcription factor 49.</t>
  </si>
  <si>
    <t>Os01g0656400</t>
  </si>
  <si>
    <t>LOC_Os01g46800</t>
  </si>
  <si>
    <t>WRKY transcription factor 15.</t>
  </si>
  <si>
    <t>Os01g0665500</t>
  </si>
  <si>
    <t>LOC_Os01g47560</t>
  </si>
  <si>
    <t>Os01g0972800</t>
  </si>
  <si>
    <t>LOC_Os01g74140</t>
  </si>
  <si>
    <t>WRKY transcription factor 44.</t>
  </si>
  <si>
    <t>Os10g0328500</t>
  </si>
  <si>
    <t>LOC_Os01g60520</t>
  </si>
  <si>
    <t>Os05g0571200</t>
  </si>
  <si>
    <t>LOC_Os05g49620</t>
  </si>
  <si>
    <t>WRKY transcription factor 19.</t>
  </si>
  <si>
    <t>Os01g0820900</t>
  </si>
  <si>
    <t>LOC_Os01g60540</t>
  </si>
  <si>
    <t>Os01g0821600</t>
  </si>
  <si>
    <t>LOC_Os01g60640</t>
  </si>
  <si>
    <t>Os01g0820400</t>
  </si>
  <si>
    <t>LOC_Os01g60490</t>
  </si>
  <si>
    <t>Os01g0734000</t>
  </si>
  <si>
    <t>LOC_Os01g53260</t>
  </si>
  <si>
    <t>Os01g0826400</t>
  </si>
  <si>
    <t>LOC_Os01g61080</t>
  </si>
  <si>
    <t>WRKY transcription factor 24.</t>
  </si>
  <si>
    <t>Os08g0235800</t>
  </si>
  <si>
    <t>LOC_Os08g13840</t>
  </si>
  <si>
    <t>Os01g0714800</t>
  </si>
  <si>
    <t>LOC_Os01g51690</t>
  </si>
  <si>
    <t>WRKY transcription factor 26.</t>
  </si>
  <si>
    <t>Os01g0586800</t>
  </si>
  <si>
    <t>LOC_Os01g40430</t>
  </si>
  <si>
    <t>Os06g0649000</t>
  </si>
  <si>
    <t>LOC_Os06g44010</t>
  </si>
  <si>
    <t>WRKY transcription factor 28.</t>
  </si>
  <si>
    <t>Os07g0111400</t>
  </si>
  <si>
    <t>LOC_Os07g02060</t>
  </si>
  <si>
    <t>WRKY transcription factor 29.</t>
  </si>
  <si>
    <t>Os08g0499300</t>
  </si>
  <si>
    <t>LOC_Os08g38990</t>
  </si>
  <si>
    <t>WRKY transcription factor 30.</t>
  </si>
  <si>
    <t>Os06g0504900</t>
  </si>
  <si>
    <t>LOC_Os06g30860</t>
  </si>
  <si>
    <t>Os02g0770500</t>
  </si>
  <si>
    <t>LOC_Os02g53100</t>
  </si>
  <si>
    <t>WRKY transcription factor 32.</t>
  </si>
  <si>
    <t>Os09g0286400</t>
  </si>
  <si>
    <t>LOC_Os09g11450</t>
  </si>
  <si>
    <t>Sodium/hydrogen exchanger family protein.</t>
  </si>
  <si>
    <t>Os02g0652100</t>
  </si>
  <si>
    <t>LOC_Os02g43560</t>
  </si>
  <si>
    <t>Os04g0471700</t>
  </si>
  <si>
    <t>LOC_Os04g39570</t>
  </si>
  <si>
    <t>WRKY10 (WRKY transcription factor 35).</t>
  </si>
  <si>
    <t>Os04g0545000</t>
  </si>
  <si>
    <t>LOC_Os04g46060</t>
  </si>
  <si>
    <t>Os04g0597300</t>
  </si>
  <si>
    <t>LOC_Os04g50920</t>
  </si>
  <si>
    <t>Os05g0343400</t>
  </si>
  <si>
    <t>LOC_Os05g27730</t>
  </si>
  <si>
    <t>WRKY transcription factor 53 (Transcription factor WRKY12).</t>
  </si>
  <si>
    <t>Os02g0265200</t>
  </si>
  <si>
    <t>LOC_Os02g16540</t>
  </si>
  <si>
    <t>WRKY transcription factor 39.</t>
  </si>
  <si>
    <t>Os11g0117500</t>
  </si>
  <si>
    <t>LOC_Os11g02530</t>
  </si>
  <si>
    <t>Os11g0686450</t>
  </si>
  <si>
    <t>LOC_Os11g45920</t>
  </si>
  <si>
    <t>Os02g0462800</t>
  </si>
  <si>
    <t>LOC_Os02g26430</t>
  </si>
  <si>
    <t>WRKY transcription factor 42 (Transcription factor WRKY02).</t>
  </si>
  <si>
    <t>Os05g0567200</t>
  </si>
  <si>
    <t>LOC_Os05g49210</t>
  </si>
  <si>
    <t>Os03g0335200</t>
  </si>
  <si>
    <t>LOC_Os03g21710</t>
  </si>
  <si>
    <t>Os05g0322900</t>
  </si>
  <si>
    <t>LOC_Os05g25770</t>
  </si>
  <si>
    <t>WRKY transcription factor 45.</t>
  </si>
  <si>
    <t>Os11g0116900</t>
  </si>
  <si>
    <t>LOC_Os11g02480</t>
  </si>
  <si>
    <t>Os07g0680400</t>
  </si>
  <si>
    <t>LOC_Os07g48260</t>
  </si>
  <si>
    <t>Os05g0478400</t>
  </si>
  <si>
    <t>LOC_Os05g40060</t>
  </si>
  <si>
    <t>Os05g0565900</t>
  </si>
  <si>
    <t>LOC_Os05g49100</t>
  </si>
  <si>
    <t>Os11g0117600</t>
  </si>
  <si>
    <t>LOC_Os11g02540</t>
  </si>
  <si>
    <t>WRKY transcription factor 50 (Fragment).</t>
  </si>
  <si>
    <t>Os04g0287400</t>
  </si>
  <si>
    <t>LOC_Os04g21950</t>
  </si>
  <si>
    <t>WRKY transcription factor 51.</t>
  </si>
  <si>
    <t>Os11g0116600</t>
  </si>
  <si>
    <t>LOC_Os11g02470</t>
  </si>
  <si>
    <t>Os05g0478800</t>
  </si>
  <si>
    <t>LOC_Os05g40080</t>
  </si>
  <si>
    <t>Os03g0321700</t>
  </si>
  <si>
    <t>LOC_Os03g20550</t>
  </si>
  <si>
    <t>WRKY transcription factor 55.</t>
  </si>
  <si>
    <t>Os12g0116600</t>
  </si>
  <si>
    <t>LOC_Os12g02440</t>
  </si>
  <si>
    <t>Os12g0102300</t>
  </si>
  <si>
    <t>LOC_Os12g01180</t>
  </si>
  <si>
    <t>WRKY transcription factor 57.</t>
  </si>
  <si>
    <t>Os05g0528500</t>
  </si>
  <si>
    <t>LOC_Os05g45230</t>
  </si>
  <si>
    <t>Os11g0684100</t>
  </si>
  <si>
    <t>LOC_Os11g45750</t>
  </si>
  <si>
    <t>Disease resistance protein family protein.</t>
  </si>
  <si>
    <t>Os03g0657400</t>
  </si>
  <si>
    <t>LOC_Os03g45450</t>
  </si>
  <si>
    <t>WRKY transcription factor 60.</t>
  </si>
  <si>
    <t>Os11g0685600</t>
  </si>
  <si>
    <t>LOC_Os11g45840</t>
  </si>
  <si>
    <t>WRKY transcription factor 41.</t>
  </si>
  <si>
    <t>Os09g0417800</t>
  </si>
  <si>
    <t>LOC_Os09g25070</t>
  </si>
  <si>
    <t>Os11g0686500</t>
  </si>
  <si>
    <t>LOC_Os11g45930</t>
  </si>
  <si>
    <t>Os12g0116700</t>
  </si>
  <si>
    <t>LOC_Os12g02450</t>
  </si>
  <si>
    <t>WRKY transcription factor 64.</t>
  </si>
  <si>
    <t>Os12g0116850</t>
  </si>
  <si>
    <t>LOC_Os12g02470</t>
  </si>
  <si>
    <t>Os02g0698800</t>
  </si>
  <si>
    <t>LOC_Os02g47060</t>
  </si>
  <si>
    <t>Os05g0183100</t>
  </si>
  <si>
    <t>LOC_Os05g09020</t>
  </si>
  <si>
    <t>WRKY transcription factor 67.</t>
  </si>
  <si>
    <t>Os04g0605100</t>
  </si>
  <si>
    <t>LOC_Os04g51560</t>
  </si>
  <si>
    <t>WRKY transcription factor 68.</t>
  </si>
  <si>
    <t>Os08g0386200</t>
  </si>
  <si>
    <t>LOC_Os08g29660</t>
  </si>
  <si>
    <t>WRKY transcription factor 69.</t>
  </si>
  <si>
    <t>Os05g0474800</t>
  </si>
  <si>
    <t>LOC_Os05g39720</t>
  </si>
  <si>
    <t>WRKY transcription factor 70.</t>
  </si>
  <si>
    <t>Os02g0181300</t>
  </si>
  <si>
    <t>LOC_Os02g08440</t>
  </si>
  <si>
    <t>WRKY transcription factor 71 (Transcription factor WRKY09).</t>
  </si>
  <si>
    <t>Os11g0490900</t>
  </si>
  <si>
    <t>LOC_Os11g29870</t>
  </si>
  <si>
    <t>WRKY transcription factor 72.</t>
  </si>
  <si>
    <t>Os06g0146250</t>
  </si>
  <si>
    <t>LOC_Os06g05380</t>
  </si>
  <si>
    <t>Os09g0334500</t>
  </si>
  <si>
    <t>LOC_Os09g16510</t>
  </si>
  <si>
    <t>WRKY transcription factor 74.</t>
  </si>
  <si>
    <t>Os05g0321900</t>
  </si>
  <si>
    <t>LOC_Os05g25700</t>
  </si>
  <si>
    <t>Os09g0417600</t>
  </si>
  <si>
    <t>LOC_Os09g25060</t>
  </si>
  <si>
    <t>Os01g0584900</t>
  </si>
  <si>
    <t>LOC_Os01g40260</t>
  </si>
  <si>
    <t>Os07g0583700</t>
  </si>
  <si>
    <t>LOC_Os07g39480</t>
  </si>
  <si>
    <t>Os01g0182700</t>
  </si>
  <si>
    <t>LOC_Os01g08710</t>
  </si>
  <si>
    <t>Os09g0481700</t>
  </si>
  <si>
    <t>LOC_Os09g30400</t>
  </si>
  <si>
    <t>Os12g0116100</t>
  </si>
  <si>
    <t>LOC_Os12g02400</t>
  </si>
  <si>
    <t>Os08g0276200</t>
  </si>
  <si>
    <t>LOC_Os08g17400</t>
  </si>
  <si>
    <t>WRKY transcription factor 44 (WRKY DNA-binding protein 44) (TRANSPARENT TESTA GLABRA 2).</t>
  </si>
  <si>
    <t>Os12g0597700</t>
  </si>
  <si>
    <t>LOC_Os12g40570</t>
  </si>
  <si>
    <t>Probable WRKY transcription factor 15 (WRKY DNA-binding protein 15).</t>
  </si>
  <si>
    <t>LOC_Os03g33020</t>
  </si>
  <si>
    <t>Os12g0507300</t>
  </si>
  <si>
    <t>LOC_Os12g32250</t>
  </si>
  <si>
    <t>Os01g0821300</t>
  </si>
  <si>
    <t>LOC_Os01g60600</t>
  </si>
  <si>
    <t>Os03g0741400</t>
  </si>
  <si>
    <t>LOC_Os03g53050</t>
  </si>
  <si>
    <t>Somatic embryogenesis related protein.</t>
  </si>
  <si>
    <t>Os03g0855100</t>
  </si>
  <si>
    <t>LOC_Os03g63810</t>
  </si>
  <si>
    <t>Os05g0129800</t>
  </si>
  <si>
    <t>LOC_Os05g03900</t>
  </si>
  <si>
    <t>Os05g0233100</t>
  </si>
  <si>
    <t>LOC_Os05g14370</t>
  </si>
  <si>
    <t>Os05g0478700</t>
  </si>
  <si>
    <t>LOC_Os05g40070</t>
  </si>
  <si>
    <t>Os05g0584000</t>
  </si>
  <si>
    <t>LOC_Os05g50700</t>
  </si>
  <si>
    <t>Os06g0158100</t>
  </si>
  <si>
    <t>LOC_Os06g06360</t>
  </si>
  <si>
    <t>WRKY transcription factor 63.</t>
  </si>
  <si>
    <t>Os07g0273700</t>
  </si>
  <si>
    <t>LOC_Os07g17230</t>
  </si>
  <si>
    <t>Transcriptional factor B3 family protein.</t>
  </si>
  <si>
    <t>Os07g0460900</t>
  </si>
  <si>
    <t>LOC_Os07g27670</t>
  </si>
  <si>
    <t>Os07g0596900</t>
  </si>
  <si>
    <t>LOC_Os07g40570</t>
  </si>
  <si>
    <t>Os01g0185900</t>
  </si>
  <si>
    <t>LOC_Os01g09080</t>
  </si>
  <si>
    <t>WRKY transcription factor 1 (WRKY DNA-binding protein 1) (Zinc- dependent activator protein 1) (Transcription factor ZAP1).</t>
  </si>
  <si>
    <t>Os09g0269300</t>
  </si>
  <si>
    <t>LOC_Os09g09630</t>
  </si>
  <si>
    <t>LOC_Os10g18110</t>
  </si>
  <si>
    <t>Os11g0117400</t>
  </si>
  <si>
    <t>LOC_Os11g02520</t>
  </si>
  <si>
    <t>ZIM-1</t>
  </si>
  <si>
    <t>Os02g0148500</t>
  </si>
  <si>
    <t>LOC_Os02g05510</t>
  </si>
  <si>
    <t>ZIM-2</t>
  </si>
  <si>
    <t>Os02g0732400</t>
  </si>
  <si>
    <t>LOC_Os02g49970</t>
  </si>
  <si>
    <t>ZIM domain containing protein.</t>
  </si>
  <si>
    <t>ZIM-3</t>
  </si>
  <si>
    <t>Os03g0180800</t>
  </si>
  <si>
    <t>LOC_Os03g08310</t>
  </si>
  <si>
    <t>ZIM-4</t>
  </si>
  <si>
    <t>Os03g0180900</t>
  </si>
  <si>
    <t>LOC_Os03g08320</t>
  </si>
  <si>
    <t>ZIM-5</t>
  </si>
  <si>
    <t>Os03g0181100</t>
  </si>
  <si>
    <t>LOC_Os03g08330</t>
  </si>
  <si>
    <t>ZIM-6</t>
  </si>
  <si>
    <t>Os03g0396500</t>
  </si>
  <si>
    <t>LOC_Os03g27900</t>
  </si>
  <si>
    <t>ZIM-7</t>
  </si>
  <si>
    <t>Os03g0402800</t>
  </si>
  <si>
    <t>LOC_Os03g28940</t>
  </si>
  <si>
    <t>ZIM-8</t>
  </si>
  <si>
    <t>Os03g0684000</t>
  </si>
  <si>
    <t>LOC_Os03g47970</t>
  </si>
  <si>
    <t>ZIM-9</t>
  </si>
  <si>
    <t>Os04g0395800</t>
  </si>
  <si>
    <t>LOC_Os04g32480</t>
  </si>
  <si>
    <t>ZIM-10</t>
  </si>
  <si>
    <t>Os04g0653000</t>
  </si>
  <si>
    <t>LOC_Os04g55920</t>
  </si>
  <si>
    <t>ZIM-11</t>
  </si>
  <si>
    <t>Os07g0153000</t>
  </si>
  <si>
    <t>LOC_Os07g05830</t>
  </si>
  <si>
    <t>ZIM-12</t>
  </si>
  <si>
    <t>Os07g0615200</t>
  </si>
  <si>
    <t>LOC_Os07g42370</t>
  </si>
  <si>
    <t>ZIM-13</t>
  </si>
  <si>
    <t>Os08g0428400</t>
  </si>
  <si>
    <t>LOC_Os08g33160</t>
  </si>
  <si>
    <t>ZIM-14</t>
  </si>
  <si>
    <t>Os09g0401300</t>
  </si>
  <si>
    <t>LOC_Os09g23660</t>
  </si>
  <si>
    <t>ZIM-15</t>
  </si>
  <si>
    <t>Os09g0439200</t>
  </si>
  <si>
    <t>LOC_Os09g26780</t>
  </si>
  <si>
    <t>ZIM-16</t>
  </si>
  <si>
    <t>Os10g0391400</t>
  </si>
  <si>
    <t>LOC_Os10g25230</t>
  </si>
  <si>
    <t>ZIM-17</t>
  </si>
  <si>
    <t>LOC_Os10g25250</t>
  </si>
  <si>
    <t>ZIM-18</t>
  </si>
  <si>
    <t>Os10g0392400</t>
  </si>
  <si>
    <t>LOC_Os10g25290</t>
  </si>
  <si>
    <t>Ferulic acid</t>
    <phoneticPr fontId="3" type="noConversion"/>
  </si>
  <si>
    <t>Juglone</t>
    <phoneticPr fontId="3" type="noConversion"/>
  </si>
  <si>
    <t xml:space="preserve">log2[Fold change (treatment/control)] </t>
    <phoneticPr fontId="12" type="noConversion"/>
  </si>
  <si>
    <t>TIGR Locus ID</t>
    <phoneticPr fontId="8" type="noConversion"/>
  </si>
  <si>
    <t>FDR</t>
    <phoneticPr fontId="4" type="noConversion"/>
  </si>
  <si>
    <t>Description</t>
    <phoneticPr fontId="12" type="noConversion"/>
  </si>
  <si>
    <t>AP2/ERF</t>
    <phoneticPr fontId="3" type="noConversion"/>
  </si>
  <si>
    <t>AS2</t>
    <phoneticPr fontId="3" type="noConversion"/>
  </si>
  <si>
    <t>AUX/IAA</t>
    <phoneticPr fontId="3" type="noConversion"/>
  </si>
  <si>
    <t>bHLH</t>
    <phoneticPr fontId="3" type="noConversion"/>
  </si>
  <si>
    <t>C2C2-CO-like</t>
    <phoneticPr fontId="3" type="noConversion"/>
  </si>
  <si>
    <t>C2H2</t>
    <phoneticPr fontId="3" type="noConversion"/>
  </si>
  <si>
    <t>C3H</t>
    <phoneticPr fontId="3" type="noConversion"/>
  </si>
  <si>
    <t>CCAAT-HAP2</t>
    <phoneticPr fontId="3" type="noConversion"/>
  </si>
  <si>
    <t>CCAAT-HAP3</t>
    <phoneticPr fontId="3" type="noConversion"/>
  </si>
  <si>
    <t>CCAAT-HAP5</t>
    <phoneticPr fontId="3" type="noConversion"/>
  </si>
  <si>
    <t>EIL</t>
    <phoneticPr fontId="3" type="noConversion"/>
  </si>
  <si>
    <t>GARP-G2-like</t>
    <phoneticPr fontId="3" type="noConversion"/>
  </si>
  <si>
    <t>GRAS</t>
    <phoneticPr fontId="3" type="noConversion"/>
  </si>
  <si>
    <t>HB</t>
    <phoneticPr fontId="3" type="noConversion"/>
  </si>
  <si>
    <t>HMG</t>
    <phoneticPr fontId="3" type="noConversion"/>
  </si>
  <si>
    <t>LOC_Os01g39020</t>
  </si>
  <si>
    <t>LOC_Os01g43590</t>
  </si>
  <si>
    <t>LOC_Os01g53220</t>
  </si>
  <si>
    <t>LOC_Os01g54550</t>
  </si>
  <si>
    <t>LOC_Os02g13800</t>
  </si>
  <si>
    <t>LOC_Os02g29340</t>
  </si>
  <si>
    <t>LOC_Os02g32590</t>
  </si>
  <si>
    <t>LOC_Os03g06630</t>
  </si>
  <si>
    <t>LOC_Os03g12370</t>
  </si>
  <si>
    <t>LOC_Os03g25120</t>
  </si>
  <si>
    <t>LOC_Os03g53340</t>
  </si>
  <si>
    <t>LOC_Os03g58160</t>
  </si>
  <si>
    <t>LOC_Os03g63750</t>
  </si>
  <si>
    <t>LOC_Os04g48030</t>
  </si>
  <si>
    <t>LOC_Os05g45410</t>
  </si>
  <si>
    <t>LOC_Os06g35960</t>
  </si>
  <si>
    <t>LOC_Os06g36930</t>
  </si>
  <si>
    <t>LOC_Os07g08140</t>
  </si>
  <si>
    <t>LOC_Os07g44690</t>
  </si>
  <si>
    <t>LOC_Os08g36700</t>
  </si>
  <si>
    <t>LOC_Os08g43334</t>
  </si>
  <si>
    <t>LOC_Os09g28200</t>
  </si>
  <si>
    <t>LOC_Os09g28354</t>
  </si>
  <si>
    <t>LOC_Os09g35790</t>
  </si>
  <si>
    <t>LOC_Os10g28340</t>
  </si>
  <si>
    <t>HSF</t>
    <phoneticPr fontId="3" type="noConversion"/>
  </si>
  <si>
    <t>JMJ</t>
    <phoneticPr fontId="3" type="noConversion"/>
  </si>
  <si>
    <t>MYB-related</t>
    <phoneticPr fontId="3" type="noConversion"/>
  </si>
  <si>
    <t>MYB</t>
    <phoneticPr fontId="3" type="noConversion"/>
  </si>
  <si>
    <t>NAC</t>
    <phoneticPr fontId="3" type="noConversion"/>
  </si>
  <si>
    <t>WRKY1</t>
    <phoneticPr fontId="3" type="noConversion"/>
  </si>
  <si>
    <t>WRKY2</t>
    <phoneticPr fontId="3" type="noConversion"/>
  </si>
  <si>
    <t>WRKY3</t>
    <phoneticPr fontId="3" type="noConversion"/>
  </si>
  <si>
    <t>WRKY4</t>
    <phoneticPr fontId="3" type="noConversion"/>
  </si>
  <si>
    <t>WRKY5</t>
    <phoneticPr fontId="3" type="noConversion"/>
  </si>
  <si>
    <t>WRKY6</t>
    <phoneticPr fontId="3" type="noConversion"/>
  </si>
  <si>
    <t>WRKY7</t>
    <phoneticPr fontId="3" type="noConversion"/>
  </si>
  <si>
    <t>WRKY8</t>
    <phoneticPr fontId="3" type="noConversion"/>
  </si>
  <si>
    <t>WRKY9</t>
    <phoneticPr fontId="3" type="noConversion"/>
  </si>
  <si>
    <t>WRKY10</t>
    <phoneticPr fontId="3" type="noConversion"/>
  </si>
  <si>
    <t>WRKY11</t>
    <phoneticPr fontId="3" type="noConversion"/>
  </si>
  <si>
    <t>WRKY12</t>
    <phoneticPr fontId="3" type="noConversion"/>
  </si>
  <si>
    <t>WRKY13</t>
    <phoneticPr fontId="3" type="noConversion"/>
  </si>
  <si>
    <t>WRKY14</t>
    <phoneticPr fontId="3" type="noConversion"/>
  </si>
  <si>
    <t>WRKY15</t>
    <phoneticPr fontId="3" type="noConversion"/>
  </si>
  <si>
    <t>WRKY16</t>
    <phoneticPr fontId="3" type="noConversion"/>
  </si>
  <si>
    <t>WRKY17</t>
    <phoneticPr fontId="3" type="noConversion"/>
  </si>
  <si>
    <t>WRKY18</t>
    <phoneticPr fontId="3" type="noConversion"/>
  </si>
  <si>
    <t>WRKY19</t>
    <phoneticPr fontId="3" type="noConversion"/>
  </si>
  <si>
    <t>WRKY20</t>
    <phoneticPr fontId="3" type="noConversion"/>
  </si>
  <si>
    <t>WRKY21</t>
    <phoneticPr fontId="3" type="noConversion"/>
  </si>
  <si>
    <t>WRKY22</t>
    <phoneticPr fontId="3" type="noConversion"/>
  </si>
  <si>
    <t>WRKY23</t>
    <phoneticPr fontId="3" type="noConversion"/>
  </si>
  <si>
    <t>WRKY24</t>
    <phoneticPr fontId="3" type="noConversion"/>
  </si>
  <si>
    <t>WRKY25</t>
    <phoneticPr fontId="3" type="noConversion"/>
  </si>
  <si>
    <t>WRKY26</t>
    <phoneticPr fontId="3" type="noConversion"/>
  </si>
  <si>
    <t>WRKY27</t>
    <phoneticPr fontId="3" type="noConversion"/>
  </si>
  <si>
    <t>WRKY28</t>
    <phoneticPr fontId="3" type="noConversion"/>
  </si>
  <si>
    <t>WRKY29</t>
    <phoneticPr fontId="3" type="noConversion"/>
  </si>
  <si>
    <t>WRKY30</t>
    <phoneticPr fontId="3" type="noConversion"/>
  </si>
  <si>
    <t>WRKY31</t>
    <phoneticPr fontId="3" type="noConversion"/>
  </si>
  <si>
    <t>WRKY32</t>
    <phoneticPr fontId="3" type="noConversion"/>
  </si>
  <si>
    <t>WRKY33</t>
    <phoneticPr fontId="3" type="noConversion"/>
  </si>
  <si>
    <t>WRKY34</t>
    <phoneticPr fontId="3" type="noConversion"/>
  </si>
  <si>
    <t>WRKY35</t>
    <phoneticPr fontId="3" type="noConversion"/>
  </si>
  <si>
    <t>WRKY36</t>
    <phoneticPr fontId="3" type="noConversion"/>
  </si>
  <si>
    <t>WRKY37</t>
    <phoneticPr fontId="3" type="noConversion"/>
  </si>
  <si>
    <t>WRKY38</t>
    <phoneticPr fontId="3" type="noConversion"/>
  </si>
  <si>
    <t>WRKY39</t>
    <phoneticPr fontId="3" type="noConversion"/>
  </si>
  <si>
    <t>WRKY40</t>
    <phoneticPr fontId="3" type="noConversion"/>
  </si>
  <si>
    <t>WRKY41</t>
    <phoneticPr fontId="3" type="noConversion"/>
  </si>
  <si>
    <t>WRKY42</t>
    <phoneticPr fontId="3" type="noConversion"/>
  </si>
  <si>
    <t>WRKY43</t>
    <phoneticPr fontId="3" type="noConversion"/>
  </si>
  <si>
    <t>WRKY44</t>
    <phoneticPr fontId="3" type="noConversion"/>
  </si>
  <si>
    <t>WRKY45</t>
    <phoneticPr fontId="3" type="noConversion"/>
  </si>
  <si>
    <t>WRKY46</t>
    <phoneticPr fontId="3" type="noConversion"/>
  </si>
  <si>
    <t>WRKY47</t>
    <phoneticPr fontId="3" type="noConversion"/>
  </si>
  <si>
    <t>WRKY48</t>
    <phoneticPr fontId="3" type="noConversion"/>
  </si>
  <si>
    <t>WRKY49</t>
    <phoneticPr fontId="3" type="noConversion"/>
  </si>
  <si>
    <t>WRKY50</t>
    <phoneticPr fontId="3" type="noConversion"/>
  </si>
  <si>
    <t>WRKY51</t>
    <phoneticPr fontId="3" type="noConversion"/>
  </si>
  <si>
    <t>WRKY52</t>
    <phoneticPr fontId="3" type="noConversion"/>
  </si>
  <si>
    <t>WRKY53</t>
    <phoneticPr fontId="3" type="noConversion"/>
  </si>
  <si>
    <t>WRKY54</t>
    <phoneticPr fontId="3" type="noConversion"/>
  </si>
  <si>
    <t>WRKY55</t>
    <phoneticPr fontId="3" type="noConversion"/>
  </si>
  <si>
    <t>WRKY56</t>
    <phoneticPr fontId="3" type="noConversion"/>
  </si>
  <si>
    <t>WRKY57</t>
    <phoneticPr fontId="3" type="noConversion"/>
  </si>
  <si>
    <t>WRKY58</t>
    <phoneticPr fontId="3" type="noConversion"/>
  </si>
  <si>
    <t>WRKY59</t>
    <phoneticPr fontId="3" type="noConversion"/>
  </si>
  <si>
    <t>WRKY60</t>
    <phoneticPr fontId="3" type="noConversion"/>
  </si>
  <si>
    <t>WRKY61</t>
    <phoneticPr fontId="3" type="noConversion"/>
  </si>
  <si>
    <t>WRKY62</t>
    <phoneticPr fontId="3" type="noConversion"/>
  </si>
  <si>
    <t>WRKY63</t>
    <phoneticPr fontId="3" type="noConversion"/>
  </si>
  <si>
    <t>WRKY64</t>
    <phoneticPr fontId="3" type="noConversion"/>
  </si>
  <si>
    <t>WRKY65</t>
    <phoneticPr fontId="3" type="noConversion"/>
  </si>
  <si>
    <t>WRKY66</t>
    <phoneticPr fontId="3" type="noConversion"/>
  </si>
  <si>
    <t>WRKY67</t>
    <phoneticPr fontId="3" type="noConversion"/>
  </si>
  <si>
    <t>WRKY68</t>
    <phoneticPr fontId="3" type="noConversion"/>
  </si>
  <si>
    <t>WRKY69</t>
    <phoneticPr fontId="3" type="noConversion"/>
  </si>
  <si>
    <t>WRKY70</t>
    <phoneticPr fontId="3" type="noConversion"/>
  </si>
  <si>
    <t>WRKY71</t>
    <phoneticPr fontId="3" type="noConversion"/>
  </si>
  <si>
    <t>WRKY72</t>
    <phoneticPr fontId="3" type="noConversion"/>
  </si>
  <si>
    <t>WRKY73</t>
    <phoneticPr fontId="3" type="noConversion"/>
  </si>
  <si>
    <t>WRKY74</t>
    <phoneticPr fontId="3" type="noConversion"/>
  </si>
  <si>
    <t>WRKY75</t>
    <phoneticPr fontId="3" type="noConversion"/>
  </si>
  <si>
    <t>WRKY76</t>
    <phoneticPr fontId="3" type="noConversion"/>
  </si>
  <si>
    <t>WRKY77</t>
    <phoneticPr fontId="3" type="noConversion"/>
  </si>
  <si>
    <t>WRKY78</t>
    <phoneticPr fontId="3" type="noConversion"/>
  </si>
  <si>
    <t>WRKY79</t>
    <phoneticPr fontId="3" type="noConversion"/>
  </si>
  <si>
    <t>WRKY80</t>
    <phoneticPr fontId="3" type="noConversion"/>
  </si>
  <si>
    <t>WRKY81</t>
    <phoneticPr fontId="3" type="noConversion"/>
  </si>
  <si>
    <t>WRKY82</t>
    <phoneticPr fontId="3" type="noConversion"/>
  </si>
  <si>
    <t>WRKY83</t>
    <phoneticPr fontId="3" type="noConversion"/>
  </si>
  <si>
    <t>WRKY84</t>
    <phoneticPr fontId="3" type="noConversion"/>
  </si>
  <si>
    <t>WRKY85</t>
    <phoneticPr fontId="3" type="noConversion"/>
  </si>
  <si>
    <t>WRKY86</t>
    <phoneticPr fontId="3" type="noConversion"/>
  </si>
  <si>
    <t>WRKY87</t>
    <phoneticPr fontId="3" type="noConversion"/>
  </si>
  <si>
    <t>WRKY88</t>
    <phoneticPr fontId="3" type="noConversion"/>
  </si>
  <si>
    <t>WRKY89</t>
    <phoneticPr fontId="3" type="noConversion"/>
  </si>
  <si>
    <t>WRKY90</t>
    <phoneticPr fontId="3" type="noConversion"/>
  </si>
  <si>
    <t>WRKY91</t>
    <phoneticPr fontId="3" type="noConversion"/>
  </si>
  <si>
    <t>WRKY92</t>
    <phoneticPr fontId="3" type="noConversion"/>
  </si>
  <si>
    <t>WRKY93</t>
    <phoneticPr fontId="3" type="noConversion"/>
  </si>
  <si>
    <t>WRKY94</t>
    <phoneticPr fontId="3" type="noConversion"/>
  </si>
  <si>
    <t>WRKY95</t>
    <phoneticPr fontId="3" type="noConversion"/>
  </si>
  <si>
    <t>WRKY96</t>
    <phoneticPr fontId="3" type="noConversion"/>
  </si>
  <si>
    <t>WRKY97</t>
    <phoneticPr fontId="3" type="noConversion"/>
  </si>
  <si>
    <t>WRKY98</t>
    <phoneticPr fontId="3" type="noConversion"/>
  </si>
  <si>
    <t>WRKY99</t>
    <phoneticPr fontId="3" type="noConversion"/>
  </si>
  <si>
    <t>WRKY100</t>
    <phoneticPr fontId="3" type="noConversion"/>
  </si>
  <si>
    <t>WRKY</t>
    <phoneticPr fontId="3" type="noConversion"/>
  </si>
  <si>
    <t>ZIM</t>
    <phoneticPr fontId="3" type="noConversion"/>
  </si>
  <si>
    <t xml:space="preserve"> ferulic acid</t>
    <phoneticPr fontId="3" type="noConversion"/>
  </si>
  <si>
    <t>juglone</t>
    <phoneticPr fontId="3" type="noConversion"/>
  </si>
  <si>
    <t>ferulic acid+juglone</t>
    <phoneticPr fontId="3" type="noConversion"/>
  </si>
  <si>
    <t>Increased</t>
    <phoneticPr fontId="3" type="noConversion"/>
  </si>
  <si>
    <t>AP2/EREBP</t>
    <phoneticPr fontId="3" type="noConversion"/>
  </si>
  <si>
    <t>AS2</t>
    <phoneticPr fontId="3" type="noConversion"/>
  </si>
  <si>
    <t>AUX/IAA</t>
    <phoneticPr fontId="3" type="noConversion"/>
  </si>
  <si>
    <t>bHLH</t>
    <phoneticPr fontId="3" type="noConversion"/>
  </si>
  <si>
    <t>C2C2-CO-like</t>
    <phoneticPr fontId="3" type="noConversion"/>
  </si>
  <si>
    <t>CCAAT-HAP2</t>
    <phoneticPr fontId="3" type="noConversion"/>
  </si>
  <si>
    <t>EIL</t>
    <phoneticPr fontId="3" type="noConversion"/>
  </si>
  <si>
    <t>GARP-G2-like</t>
    <phoneticPr fontId="3" type="noConversion"/>
  </si>
  <si>
    <t>GRAS</t>
    <phoneticPr fontId="3" type="noConversion"/>
  </si>
  <si>
    <t>HB</t>
    <phoneticPr fontId="3" type="noConversion"/>
  </si>
  <si>
    <t>HMG</t>
    <phoneticPr fontId="3" type="noConversion"/>
  </si>
  <si>
    <t>JMJ</t>
    <phoneticPr fontId="3" type="noConversion"/>
  </si>
  <si>
    <t>MADS</t>
    <phoneticPr fontId="3" type="noConversion"/>
  </si>
  <si>
    <t>NAC</t>
    <phoneticPr fontId="3" type="noConversion"/>
  </si>
  <si>
    <t>Nin-like</t>
    <phoneticPr fontId="3" type="noConversion"/>
  </si>
  <si>
    <t>PHD</t>
    <phoneticPr fontId="3" type="noConversion"/>
  </si>
  <si>
    <t>PLATZ</t>
    <phoneticPr fontId="3" type="noConversion"/>
  </si>
  <si>
    <t>Trihelix</t>
    <phoneticPr fontId="3" type="noConversion"/>
  </si>
  <si>
    <t>ZIM</t>
    <phoneticPr fontId="8" type="noConversion"/>
  </si>
  <si>
    <t>Os01g0174000</t>
  </si>
  <si>
    <t>LOC_Os01g07880</t>
  </si>
  <si>
    <t>Protein HY5 (AtbZIP56).</t>
  </si>
  <si>
    <t>Os01g0211800</t>
  </si>
  <si>
    <t>LOC_Os01g11350</t>
  </si>
  <si>
    <t>Basic-leucine zipper (bZIP) transcription factor domain containing protein.</t>
  </si>
  <si>
    <t>Os01g0279900</t>
  </si>
  <si>
    <t>LOC_Os01g17260</t>
  </si>
  <si>
    <t>Os01g0542700</t>
  </si>
  <si>
    <t>LOC_Os01g36220</t>
  </si>
  <si>
    <t>Os01g0658900</t>
  </si>
  <si>
    <t>LOC_Os01g46970</t>
  </si>
  <si>
    <t>G-box binding factor 1.</t>
  </si>
  <si>
    <t>Os01g0756200</t>
  </si>
  <si>
    <t>LOC_Os01g55150</t>
  </si>
  <si>
    <t>Os01g0801901</t>
  </si>
  <si>
    <t>LOC_Os01g58760</t>
  </si>
  <si>
    <t>Os01g0808100</t>
  </si>
  <si>
    <t>LOC_Os01g59350</t>
  </si>
  <si>
    <t>Transcription factor HBP-1b(c1) (Fragment).</t>
  </si>
  <si>
    <t>Os01g0813100</t>
  </si>
  <si>
    <t>LOC_Os01g59760</t>
  </si>
  <si>
    <t>Os01g0859300</t>
  </si>
  <si>
    <t>LOC_Os01g64000</t>
  </si>
  <si>
    <t>ABA response element binding factor.</t>
  </si>
  <si>
    <t>Os01g0859500</t>
  </si>
  <si>
    <t>LOC_Os01g64020</t>
  </si>
  <si>
    <t>Ocs-element binding factor 3.2.</t>
  </si>
  <si>
    <t>Os01g0867300</t>
  </si>
  <si>
    <t>LOC_Os01g64730</t>
  </si>
  <si>
    <t>OSE2-like protein (Fragment).</t>
  </si>
  <si>
    <t>Os02g0128200</t>
  </si>
  <si>
    <t>LOC_Os02g03580</t>
  </si>
  <si>
    <t>Os02g0132500</t>
  </si>
  <si>
    <t>LOC_Os02g03960</t>
  </si>
  <si>
    <t>BZIP transcription factor.</t>
  </si>
  <si>
    <t>Os02g0175100</t>
  </si>
  <si>
    <t>LOC_Os02g07840</t>
  </si>
  <si>
    <t>Transcriptional activator protein.</t>
  </si>
  <si>
    <t>Os02g0191600</t>
  </si>
  <si>
    <t>LOC_Os02g09830</t>
  </si>
  <si>
    <t>Os02g0194900</t>
  </si>
  <si>
    <t>LOC_Os02g10140</t>
  </si>
  <si>
    <t>BZIP transcription factor-like protein.</t>
  </si>
  <si>
    <t>Os02g0203000</t>
  </si>
  <si>
    <t>LOC_Os02g10860</t>
  </si>
  <si>
    <t>Concanavalin A-like lectin/glucanase domain containing protein.</t>
  </si>
  <si>
    <t>Os02g0247100</t>
  </si>
  <si>
    <t>LOC_Os02g14910</t>
  </si>
  <si>
    <t>Os02g0266800</t>
  </si>
  <si>
    <t>LOC_Os02g16680</t>
  </si>
  <si>
    <t>Os02g0538900</t>
  </si>
  <si>
    <t>LOC_Os02g33560</t>
  </si>
  <si>
    <t>Eukaryotic transcription factor, DNA-binding domain containing protein.</t>
  </si>
  <si>
    <t>Os02g0728001</t>
  </si>
  <si>
    <t>LOC_Os02g49560</t>
  </si>
  <si>
    <t>Os02g0766700</t>
  </si>
  <si>
    <t>LOC_Os02g52780</t>
  </si>
  <si>
    <t>Abscisic acid responsive elements-binding factor (ABA-responsive element binding protein 2) (AREB2).</t>
  </si>
  <si>
    <t>Os02g0833600</t>
  </si>
  <si>
    <t>LOC_Os02g58670</t>
  </si>
  <si>
    <t>Glip19 protein.</t>
  </si>
  <si>
    <t>Os03g0127500</t>
  </si>
  <si>
    <t>LOC_Os03g03550</t>
  </si>
  <si>
    <t>Os03g0239400</t>
  </si>
  <si>
    <t>LOC_Os03g13614</t>
  </si>
  <si>
    <t>Os03g0306700</t>
  </si>
  <si>
    <t>LOC_Os03g19370</t>
  </si>
  <si>
    <t>Os03g0318600</t>
  </si>
  <si>
    <t>LOC_Os03g20310</t>
  </si>
  <si>
    <t>Transcription factor HBP-1b(c38).</t>
  </si>
  <si>
    <t>Os03g0322700</t>
  </si>
  <si>
    <t>LOC_Os03g20650</t>
  </si>
  <si>
    <t>Os03g0336200</t>
  </si>
  <si>
    <t>LOC_Os03g21800</t>
  </si>
  <si>
    <t>BZIP transcription factor RF2b.</t>
  </si>
  <si>
    <t>Os03g0675400</t>
  </si>
  <si>
    <t>LOC_Os03g47200</t>
  </si>
  <si>
    <t>Os03g0770000</t>
  </si>
  <si>
    <t>LOC_Os03g56010</t>
  </si>
  <si>
    <t>Os03g0796900</t>
  </si>
  <si>
    <t>LOC_Os03g58250</t>
  </si>
  <si>
    <t>BZIP protein.</t>
  </si>
  <si>
    <t>Os03g0809200</t>
  </si>
  <si>
    <t>LOC_Os03g59460</t>
  </si>
  <si>
    <t>DNA-binding protein (Fragment).</t>
  </si>
  <si>
    <t>Os04g0181300</t>
  </si>
  <si>
    <t>LOC_Os04g10260</t>
  </si>
  <si>
    <t>Os04g0495500</t>
  </si>
  <si>
    <t>LOC_Os04g41820</t>
  </si>
  <si>
    <t>Os04g0637000</t>
  </si>
  <si>
    <t>LOC_Os04g54474</t>
  </si>
  <si>
    <t>Basic leucine zipper protein (Liguleless2).</t>
  </si>
  <si>
    <t>Os05g0129300</t>
  </si>
  <si>
    <t>LOC_Os05g03860</t>
  </si>
  <si>
    <t>Basic/leucine zipper protein.</t>
  </si>
  <si>
    <t>Os05g0411300</t>
  </si>
  <si>
    <t>LOC_Os05g34050</t>
  </si>
  <si>
    <t>Os05g0437700</t>
  </si>
  <si>
    <t>LOC_Os05g36160</t>
  </si>
  <si>
    <t>Os05g0443900</t>
  </si>
  <si>
    <t>LOC_Os05g37170</t>
  </si>
  <si>
    <t>Os05g0489700</t>
  </si>
  <si>
    <t>LOC_Os05g41070</t>
  </si>
  <si>
    <t>Promoter-binding factor-like protein (ABA-responsive element binding protein 3) (AREB3).</t>
  </si>
  <si>
    <t>Os05g0492000</t>
  </si>
  <si>
    <t>LOC_Os05g41280</t>
  </si>
  <si>
    <t>Os05g0495200</t>
  </si>
  <si>
    <t>LOC_Os05g41540</t>
  </si>
  <si>
    <t>Os05g0569300</t>
  </si>
  <si>
    <t>LOC_Os05g49420</t>
  </si>
  <si>
    <t>Os06g0211200</t>
  </si>
  <si>
    <t>LOC_Os06g10880</t>
  </si>
  <si>
    <t>Abscisic acid responsive elements-binding factor (ABA-responsive element binding protein 1) (AREB1).</t>
  </si>
  <si>
    <t>Os06g0265400</t>
  </si>
  <si>
    <t>LOC_Os06g15480</t>
  </si>
  <si>
    <t>Os06g0601500</t>
  </si>
  <si>
    <t>LOC_Os06g39960</t>
  </si>
  <si>
    <t>Os06g0614100</t>
  </si>
  <si>
    <t>LOC_Os06g41100</t>
  </si>
  <si>
    <t>Os06g0622700</t>
  </si>
  <si>
    <t>LOC_Os06g41770</t>
  </si>
  <si>
    <t>Os06g0633400</t>
  </si>
  <si>
    <t>LOC_Os06g42690</t>
  </si>
  <si>
    <t>Os06g0662200</t>
  </si>
  <si>
    <t>LOC_Os06g45140</t>
  </si>
  <si>
    <t>Os06g0716800</t>
  </si>
  <si>
    <t>LOC_Os06g50310</t>
  </si>
  <si>
    <t>Os06g0719500</t>
  </si>
  <si>
    <t>LOC_Os06g50480</t>
  </si>
  <si>
    <t>Os06g0720900</t>
  </si>
  <si>
    <t>LOC_Os06g50600</t>
  </si>
  <si>
    <t>Os06g0724000</t>
  </si>
  <si>
    <t>LOC_Os06g50830</t>
  </si>
  <si>
    <t>Os07g0124300</t>
  </si>
  <si>
    <t>LOC_Os07g03220</t>
  </si>
  <si>
    <t>Os07g0182000</t>
  </si>
  <si>
    <t>LOC_Os07g08420</t>
  </si>
  <si>
    <t>Os07g0209800</t>
  </si>
  <si>
    <t>LOC_Os07g10890</t>
  </si>
  <si>
    <t>HALF-1.</t>
  </si>
  <si>
    <t>Os07g0644100</t>
  </si>
  <si>
    <t>LOC_Os07g44950</t>
  </si>
  <si>
    <t>Os07g0679500</t>
  </si>
  <si>
    <t>LOC_Os07g48180</t>
  </si>
  <si>
    <t>Os07g0686100</t>
  </si>
  <si>
    <t>LOC_Os07g48660</t>
  </si>
  <si>
    <t>Abscisic acid responsive elements-binding factor.</t>
  </si>
  <si>
    <t>Os07g0687700</t>
  </si>
  <si>
    <t>LOC_Os07g48820</t>
  </si>
  <si>
    <t>Os08g0176900</t>
  </si>
  <si>
    <t>LOC_Os08g07970</t>
  </si>
  <si>
    <t>Transcription factor TGA4 (Ocs-element binding factor 4) (OBF4) (AtbZIP57).</t>
  </si>
  <si>
    <t>Os08g0357300</t>
  </si>
  <si>
    <t>LOC_Os08g26880</t>
  </si>
  <si>
    <t>Os08g0472000</t>
  </si>
  <si>
    <t>LOC_Os08g36790</t>
  </si>
  <si>
    <t>TRAB1 (BZIP transcription factor).</t>
  </si>
  <si>
    <t>Os08g0487100</t>
  </si>
  <si>
    <t>LOC_Os08g38020</t>
  </si>
  <si>
    <t>BZIP transcription factor BZI-2.</t>
  </si>
  <si>
    <t>Os08g0543900</t>
  </si>
  <si>
    <t>LOC_Os08g43090</t>
  </si>
  <si>
    <t>Os08g0549600</t>
  </si>
  <si>
    <t>LOC_Os08g43600</t>
  </si>
  <si>
    <t>Os09g0280500</t>
  </si>
  <si>
    <t>LOC_Os09g10840</t>
  </si>
  <si>
    <t>Os09g0306400</t>
  </si>
  <si>
    <t>LOC_Os09g13570</t>
  </si>
  <si>
    <t>Os09g0456200</t>
  </si>
  <si>
    <t>LOC_Os09g28310</t>
  </si>
  <si>
    <t>BZIP transcription factor ABI5.</t>
  </si>
  <si>
    <t>Os09g0474000</t>
  </si>
  <si>
    <t>LOC_Os09g29820</t>
  </si>
  <si>
    <t>Os09g0489500</t>
  </si>
  <si>
    <t>LOC_Os09g31390</t>
  </si>
  <si>
    <t>Os09g0516200</t>
  </si>
  <si>
    <t>LOC_Os09g34060</t>
  </si>
  <si>
    <t>Os09g0520400</t>
  </si>
  <si>
    <t>LOC_Os09g34880</t>
  </si>
  <si>
    <t>Os09g0540800</t>
  </si>
  <si>
    <t>LOC_Os09g36910</t>
  </si>
  <si>
    <t>Os10g0531900</t>
  </si>
  <si>
    <t>LOC_Os10g38820</t>
  </si>
  <si>
    <t>Os11g0152700</t>
  </si>
  <si>
    <t>LOC_Os11g05480</t>
  </si>
  <si>
    <t>Transcription factor HBP-1b(C38) (Fragment).</t>
  </si>
  <si>
    <t>Os11g0154800</t>
  </si>
  <si>
    <t>LOC_Os11g05640</t>
  </si>
  <si>
    <t>DNA-binding factor of bZIP class (Fragment).</t>
  </si>
  <si>
    <t>Os11g0160500</t>
  </si>
  <si>
    <t>LOC_Os11g06170</t>
  </si>
  <si>
    <t>BZIP-like protein.</t>
  </si>
  <si>
    <t>Os11g0218000</t>
  </si>
  <si>
    <t>LOC_Os11g11100</t>
  </si>
  <si>
    <t>Os12g0152900</t>
  </si>
  <si>
    <t>LOC_Os12g05680</t>
  </si>
  <si>
    <t>Os12g0162500</t>
  </si>
  <si>
    <t>LOC_Os12g06520</t>
  </si>
  <si>
    <t>Os12g0194600</t>
  </si>
  <si>
    <t>LOC_Os12g09250</t>
  </si>
  <si>
    <t>Os12g0233800</t>
  </si>
  <si>
    <t>LOC_Os12g13170</t>
  </si>
  <si>
    <t>Os12g0560900</t>
  </si>
  <si>
    <t>LOC_Os12g37410</t>
  </si>
  <si>
    <t>Os12g0601800</t>
  </si>
  <si>
    <t>LOC_Os12g40920</t>
  </si>
  <si>
    <t>Os12g0634500</t>
  </si>
  <si>
    <t>LOC_Os12g43790</t>
  </si>
  <si>
    <t>bZIP02</t>
    <phoneticPr fontId="3" type="noConversion"/>
  </si>
  <si>
    <t>bZIP01</t>
    <phoneticPr fontId="3" type="noConversion"/>
  </si>
  <si>
    <t>bZIP03</t>
    <phoneticPr fontId="3" type="noConversion"/>
  </si>
  <si>
    <t>bZIP04</t>
    <phoneticPr fontId="3" type="noConversion"/>
  </si>
  <si>
    <t>bZIP05</t>
    <phoneticPr fontId="3" type="noConversion"/>
  </si>
  <si>
    <t>bZIP06</t>
    <phoneticPr fontId="3" type="noConversion"/>
  </si>
  <si>
    <t>bZIP07</t>
    <phoneticPr fontId="3" type="noConversion"/>
  </si>
  <si>
    <t>bZIP08</t>
    <phoneticPr fontId="3" type="noConversion"/>
  </si>
  <si>
    <t>bZIP09</t>
    <phoneticPr fontId="3" type="noConversion"/>
  </si>
  <si>
    <t>bZIP10</t>
    <phoneticPr fontId="3" type="noConversion"/>
  </si>
  <si>
    <t>bZIP11</t>
    <phoneticPr fontId="3" type="noConversion"/>
  </si>
  <si>
    <t>bZIP12</t>
    <phoneticPr fontId="3" type="noConversion"/>
  </si>
  <si>
    <t>bZIP13</t>
    <phoneticPr fontId="3" type="noConversion"/>
  </si>
  <si>
    <t>bZIP14</t>
    <phoneticPr fontId="3" type="noConversion"/>
  </si>
  <si>
    <t>bZIP15</t>
    <phoneticPr fontId="3" type="noConversion"/>
  </si>
  <si>
    <t>bZIP16</t>
    <phoneticPr fontId="3" type="noConversion"/>
  </si>
  <si>
    <t>bZIP17</t>
    <phoneticPr fontId="3" type="noConversion"/>
  </si>
  <si>
    <t>bZIP18</t>
    <phoneticPr fontId="3" type="noConversion"/>
  </si>
  <si>
    <t>bZIP19</t>
    <phoneticPr fontId="3" type="noConversion"/>
  </si>
  <si>
    <t>bZIP20</t>
    <phoneticPr fontId="3" type="noConversion"/>
  </si>
  <si>
    <t>bZIP21</t>
    <phoneticPr fontId="3" type="noConversion"/>
  </si>
  <si>
    <t>bZIP22</t>
    <phoneticPr fontId="3" type="noConversion"/>
  </si>
  <si>
    <t>bZIP23</t>
    <phoneticPr fontId="3" type="noConversion"/>
  </si>
  <si>
    <t>bZIP24</t>
    <phoneticPr fontId="3" type="noConversion"/>
  </si>
  <si>
    <t>bZIP25</t>
    <phoneticPr fontId="3" type="noConversion"/>
  </si>
  <si>
    <t>bZIP26</t>
    <phoneticPr fontId="3" type="noConversion"/>
  </si>
  <si>
    <t>bZIP27</t>
    <phoneticPr fontId="3" type="noConversion"/>
  </si>
  <si>
    <t>bZIP28</t>
    <phoneticPr fontId="3" type="noConversion"/>
  </si>
  <si>
    <t>bZIP29</t>
    <phoneticPr fontId="3" type="noConversion"/>
  </si>
  <si>
    <t>bZIP30</t>
    <phoneticPr fontId="3" type="noConversion"/>
  </si>
  <si>
    <t>bZIP31</t>
    <phoneticPr fontId="3" type="noConversion"/>
  </si>
  <si>
    <t>bZIP32</t>
    <phoneticPr fontId="3" type="noConversion"/>
  </si>
  <si>
    <t>bZIP33</t>
    <phoneticPr fontId="3" type="noConversion"/>
  </si>
  <si>
    <t>bZIP34</t>
    <phoneticPr fontId="3" type="noConversion"/>
  </si>
  <si>
    <t>bZIP35</t>
    <phoneticPr fontId="3" type="noConversion"/>
  </si>
  <si>
    <t>bZIP36</t>
    <phoneticPr fontId="3" type="noConversion"/>
  </si>
  <si>
    <t>bZIP37</t>
    <phoneticPr fontId="3" type="noConversion"/>
  </si>
  <si>
    <t>bZIP38</t>
    <phoneticPr fontId="3" type="noConversion"/>
  </si>
  <si>
    <t>bZIP39</t>
    <phoneticPr fontId="3" type="noConversion"/>
  </si>
  <si>
    <t>bZIP40</t>
    <phoneticPr fontId="3" type="noConversion"/>
  </si>
  <si>
    <t>bZIP41</t>
    <phoneticPr fontId="3" type="noConversion"/>
  </si>
  <si>
    <t>bZIP42</t>
    <phoneticPr fontId="3" type="noConversion"/>
  </si>
  <si>
    <t>bZIP43</t>
    <phoneticPr fontId="3" type="noConversion"/>
  </si>
  <si>
    <t>bZIP44</t>
    <phoneticPr fontId="3" type="noConversion"/>
  </si>
  <si>
    <t>bZIP45</t>
    <phoneticPr fontId="3" type="noConversion"/>
  </si>
  <si>
    <t>bZIP46</t>
    <phoneticPr fontId="3" type="noConversion"/>
  </si>
  <si>
    <t>bZIP47</t>
    <phoneticPr fontId="3" type="noConversion"/>
  </si>
  <si>
    <t>bZIP48</t>
    <phoneticPr fontId="3" type="noConversion"/>
  </si>
  <si>
    <t>bZIP49</t>
    <phoneticPr fontId="3" type="noConversion"/>
  </si>
  <si>
    <t>bZIP50</t>
    <phoneticPr fontId="3" type="noConversion"/>
  </si>
  <si>
    <t>bZIP51</t>
    <phoneticPr fontId="3" type="noConversion"/>
  </si>
  <si>
    <t>bZIP52</t>
    <phoneticPr fontId="3" type="noConversion"/>
  </si>
  <si>
    <t>bZIP53</t>
    <phoneticPr fontId="3" type="noConversion"/>
  </si>
  <si>
    <t>bZIP54</t>
    <phoneticPr fontId="3" type="noConversion"/>
  </si>
  <si>
    <t>bZIP55</t>
    <phoneticPr fontId="3" type="noConversion"/>
  </si>
  <si>
    <t>bZIP56</t>
    <phoneticPr fontId="3" type="noConversion"/>
  </si>
  <si>
    <t>bZIP57</t>
    <phoneticPr fontId="3" type="noConversion"/>
  </si>
  <si>
    <t>bZIP58</t>
    <phoneticPr fontId="3" type="noConversion"/>
  </si>
  <si>
    <t>bZIP59</t>
    <phoneticPr fontId="3" type="noConversion"/>
  </si>
  <si>
    <t>bZIP60</t>
    <phoneticPr fontId="3" type="noConversion"/>
  </si>
  <si>
    <t>bZIP61</t>
    <phoneticPr fontId="3" type="noConversion"/>
  </si>
  <si>
    <t>bZIP62</t>
    <phoneticPr fontId="3" type="noConversion"/>
  </si>
  <si>
    <t>bZIP63</t>
    <phoneticPr fontId="3" type="noConversion"/>
  </si>
  <si>
    <t>bZIP64</t>
    <phoneticPr fontId="3" type="noConversion"/>
  </si>
  <si>
    <t>bZIP65</t>
    <phoneticPr fontId="3" type="noConversion"/>
  </si>
  <si>
    <t>bZIP66</t>
    <phoneticPr fontId="3" type="noConversion"/>
  </si>
  <si>
    <t>bZIP67</t>
    <phoneticPr fontId="3" type="noConversion"/>
  </si>
  <si>
    <t>bZIP68</t>
    <phoneticPr fontId="3" type="noConversion"/>
  </si>
  <si>
    <t>bZIP69</t>
    <phoneticPr fontId="3" type="noConversion"/>
  </si>
  <si>
    <t>bZIP70</t>
    <phoneticPr fontId="3" type="noConversion"/>
  </si>
  <si>
    <t>bZIP71</t>
    <phoneticPr fontId="3" type="noConversion"/>
  </si>
  <si>
    <t>bZIP72</t>
    <phoneticPr fontId="3" type="noConversion"/>
  </si>
  <si>
    <t>bZIP73</t>
    <phoneticPr fontId="3" type="noConversion"/>
  </si>
  <si>
    <t>bZIP74</t>
    <phoneticPr fontId="3" type="noConversion"/>
  </si>
  <si>
    <t>bZIP75</t>
    <phoneticPr fontId="3" type="noConversion"/>
  </si>
  <si>
    <t>bZIP76</t>
    <phoneticPr fontId="3" type="noConversion"/>
  </si>
  <si>
    <t>bZIP77</t>
    <phoneticPr fontId="3" type="noConversion"/>
  </si>
  <si>
    <t>bZIP78</t>
    <phoneticPr fontId="3" type="noConversion"/>
  </si>
  <si>
    <t>bZIP79</t>
    <phoneticPr fontId="3" type="noConversion"/>
  </si>
  <si>
    <t>bZIP80</t>
    <phoneticPr fontId="3" type="noConversion"/>
  </si>
  <si>
    <t>bZIP81</t>
    <phoneticPr fontId="3" type="noConversion"/>
  </si>
  <si>
    <t>bZIP82</t>
    <phoneticPr fontId="3" type="noConversion"/>
  </si>
  <si>
    <t>bZIP83</t>
    <phoneticPr fontId="3" type="noConversion"/>
  </si>
  <si>
    <t>bZIP84</t>
    <phoneticPr fontId="3" type="noConversion"/>
  </si>
  <si>
    <t>bZIP85</t>
    <phoneticPr fontId="3" type="noConversion"/>
  </si>
  <si>
    <t>bZIP86</t>
    <phoneticPr fontId="3" type="noConversion"/>
  </si>
  <si>
    <t>bZIP87</t>
    <phoneticPr fontId="3" type="noConversion"/>
  </si>
  <si>
    <t>bZIP88</t>
    <phoneticPr fontId="3" type="noConversion"/>
  </si>
  <si>
    <t>bZIP89</t>
    <phoneticPr fontId="3" type="noConversion"/>
  </si>
  <si>
    <t>bZIP</t>
    <phoneticPr fontId="3" type="noConversion"/>
  </si>
  <si>
    <t>bZIP</t>
    <phoneticPr fontId="7" type="noConversion"/>
  </si>
  <si>
    <t>WRKY</t>
    <phoneticPr fontId="7" type="noConversion"/>
  </si>
  <si>
    <t>PHD-1</t>
  </si>
  <si>
    <t>Os01g0183700</t>
  </si>
  <si>
    <t>LOC_Os01g08820</t>
  </si>
  <si>
    <t>PHD-2</t>
  </si>
  <si>
    <t>Os01g0218800</t>
  </si>
  <si>
    <t>LOC_Os01g11952</t>
  </si>
  <si>
    <t>Trithorax 5 (Fragment).</t>
  </si>
  <si>
    <t>PHD-3</t>
  </si>
  <si>
    <t>Os01g0218900</t>
  </si>
  <si>
    <t>LOC_Os01g11960</t>
  </si>
  <si>
    <t>PWWP domain containing protein.</t>
  </si>
  <si>
    <t>PHD-4</t>
  </si>
  <si>
    <t>Os01g0655300</t>
  </si>
  <si>
    <t>LOC_Os01g46700</t>
  </si>
  <si>
    <t>Myeloid/lymphoid or mixed-lineage leukemia protein 2 (ALL1-related protein). Splice isoform 3.</t>
  </si>
  <si>
    <t>PHD-5</t>
  </si>
  <si>
    <t>Os01g0877500</t>
  </si>
  <si>
    <t>LOC_Os01g65600</t>
  </si>
  <si>
    <t>Zn-finger-like, PHD finger domain containing protein.</t>
  </si>
  <si>
    <t>PHD-6</t>
  </si>
  <si>
    <t>Os01g0881000</t>
  </si>
  <si>
    <t>LOC_Os01g65850</t>
  </si>
  <si>
    <t>Type III restriction enzyme, res subunit family protein.</t>
  </si>
  <si>
    <t>PHD-7</t>
  </si>
  <si>
    <t>Os01g0883400</t>
  </si>
  <si>
    <t>LOC_Os01g66070</t>
  </si>
  <si>
    <t>PHD-8</t>
  </si>
  <si>
    <t>Os01g0965500</t>
  </si>
  <si>
    <t>LOC_Os01g73460</t>
  </si>
  <si>
    <t>PHD-9</t>
  </si>
  <si>
    <t>Os01g0965700</t>
  </si>
  <si>
    <t>LOC_Os01g73480</t>
  </si>
  <si>
    <t>PHD-10</t>
  </si>
  <si>
    <t>Os02g0122700</t>
  </si>
  <si>
    <t>LOC_Os02g03030</t>
  </si>
  <si>
    <t>PHD-11</t>
  </si>
  <si>
    <t>Os02g0192300</t>
  </si>
  <si>
    <t>LOC_Os02g09910</t>
  </si>
  <si>
    <t>PHD-12</t>
  </si>
  <si>
    <t>Os02g0192400</t>
  </si>
  <si>
    <t>LOC_Os02g09920</t>
  </si>
  <si>
    <t>PHD-13</t>
  </si>
  <si>
    <t>Os02g0619600</t>
  </si>
  <si>
    <t>LOC_Os02g40664</t>
  </si>
  <si>
    <t>von Willebrand factor, type A domain containing protein.</t>
  </si>
  <si>
    <t>PHD-14</t>
  </si>
  <si>
    <t>Os02g0720000</t>
  </si>
  <si>
    <t>LOC_Os02g48810</t>
  </si>
  <si>
    <t>PHD-15</t>
  </si>
  <si>
    <t>Os02g0768800</t>
  </si>
  <si>
    <t>LOC_Os02g52960</t>
  </si>
  <si>
    <t>PHD-16</t>
  </si>
  <si>
    <t>Os03g0143600</t>
  </si>
  <si>
    <t>LOC_Os03g04980</t>
  </si>
  <si>
    <t>Inhibitor of growth protein 1. Splice isoform 2.</t>
  </si>
  <si>
    <t>PHD-17</t>
  </si>
  <si>
    <t>Os03g0266600</t>
  </si>
  <si>
    <t>LOC_Os03g15990</t>
  </si>
  <si>
    <t>PHD-18</t>
  </si>
  <si>
    <t>Os03g0302200</t>
  </si>
  <si>
    <t>LOC_Os03g19020</t>
  </si>
  <si>
    <t>PHD-19</t>
  </si>
  <si>
    <t>Os03g0304400</t>
  </si>
  <si>
    <t>LOC_Os03g19190</t>
  </si>
  <si>
    <t>BRCT domain containing protein.</t>
  </si>
  <si>
    <t>PHD-20</t>
  </si>
  <si>
    <t>Os03g0716200</t>
  </si>
  <si>
    <t>LOC_Os03g50780</t>
  </si>
  <si>
    <t>PHD-21</t>
  </si>
  <si>
    <t>Os03g0747600</t>
  </si>
  <si>
    <t>LOC_Os03g53630</t>
  </si>
  <si>
    <t>GCN5-related N-acetyltransferase domain containing protein.</t>
  </si>
  <si>
    <t>PHD-22</t>
  </si>
  <si>
    <t>Os03g0748200</t>
  </si>
  <si>
    <t>LOC_Os03g53700</t>
  </si>
  <si>
    <t>PHD-23</t>
  </si>
  <si>
    <t>Os03g0799600</t>
  </si>
  <si>
    <t>LOC_Os03g58530</t>
  </si>
  <si>
    <t>ES43 like protein.</t>
  </si>
  <si>
    <t>PHD-24</t>
  </si>
  <si>
    <t>Os04g0221600</t>
  </si>
  <si>
    <t>LOC_Os04g14510</t>
  </si>
  <si>
    <t>PHD-25</t>
  </si>
  <si>
    <t>Os04g0425100</t>
  </si>
  <si>
    <t>LOC_Os04g34720</t>
  </si>
  <si>
    <t>PHD-26</t>
  </si>
  <si>
    <t>LOC_Os04g35430</t>
  </si>
  <si>
    <t>PHD-27</t>
  </si>
  <si>
    <t>Os04g0609700</t>
  </si>
  <si>
    <t>LOC_Os04g52020</t>
  </si>
  <si>
    <t>PHD-28</t>
  </si>
  <si>
    <t>Os04g0691700</t>
  </si>
  <si>
    <t>LOC_Os04g59510</t>
  </si>
  <si>
    <t>PHD-29</t>
  </si>
  <si>
    <t>Os05g0102600</t>
  </si>
  <si>
    <t>LOC_Os05g01230</t>
  </si>
  <si>
    <t>Zn-finger, RING domain containing protein.</t>
  </si>
  <si>
    <t>PHD-30</t>
  </si>
  <si>
    <t>Os05g0125000</t>
  </si>
  <si>
    <t>LOC_Os05g03430</t>
  </si>
  <si>
    <t>PHD-31</t>
  </si>
  <si>
    <t>Os06g0101000</t>
  </si>
  <si>
    <t>LOC_Os06g01170</t>
  </si>
  <si>
    <t>PHD-32</t>
  </si>
  <si>
    <t>Os06g0102900</t>
  </si>
  <si>
    <t>LOC_Os06g01320</t>
  </si>
  <si>
    <t>PHD-33</t>
  </si>
  <si>
    <t>Os06g0187000</t>
  </si>
  <si>
    <t>LOC_Os06g08790</t>
  </si>
  <si>
    <t>Origin recognition complex 1.</t>
  </si>
  <si>
    <t>PHD-34</t>
  </si>
  <si>
    <t>Os06g0209300</t>
  </si>
  <si>
    <t>LOC_Os06g10690</t>
  </si>
  <si>
    <t>PHD-35</t>
  </si>
  <si>
    <t>Os06g0283200</t>
  </si>
  <si>
    <t>LOC_Os06g17280</t>
  </si>
  <si>
    <t>PHD-36</t>
  </si>
  <si>
    <t>Os06g0309000</t>
  </si>
  <si>
    <t>LOC_Os06g20410</t>
  </si>
  <si>
    <t>PHD-37</t>
  </si>
  <si>
    <t>Os06g0529800</t>
  </si>
  <si>
    <t>LOC_Os06g33810</t>
  </si>
  <si>
    <t>Zn-finger (putative), N-recognin domain containing protein.</t>
  </si>
  <si>
    <t>PHD-38</t>
  </si>
  <si>
    <t>Os06g0731100</t>
  </si>
  <si>
    <t>LOC_Os06g51450</t>
  </si>
  <si>
    <t>PHD-39</t>
  </si>
  <si>
    <t>Os06g0731500</t>
  </si>
  <si>
    <t>LOC_Os06g51490</t>
  </si>
  <si>
    <t>PHD-40</t>
  </si>
  <si>
    <t>Os07g0173400</t>
  </si>
  <si>
    <t>LOC_Os07g07690</t>
  </si>
  <si>
    <t>PHD-41</t>
  </si>
  <si>
    <t>Os07g0186400</t>
  </si>
  <si>
    <t>LOC_Os07g08880</t>
  </si>
  <si>
    <t>PHD-42</t>
  </si>
  <si>
    <t>Os07g0497100</t>
  </si>
  <si>
    <t>LOC_Os07g31450</t>
  </si>
  <si>
    <t>PHD-43</t>
  </si>
  <si>
    <t>Os07g0661500</t>
  </si>
  <si>
    <t>LOC_Os07g46690</t>
  </si>
  <si>
    <t>PHD-44</t>
  </si>
  <si>
    <t>Os07g0690300</t>
  </si>
  <si>
    <t>LOC_Os07g49030</t>
  </si>
  <si>
    <t>PHD-45</t>
  </si>
  <si>
    <t>Os07g0693650</t>
  </si>
  <si>
    <t>LOC_Os07g49290</t>
  </si>
  <si>
    <t>PHD-46</t>
  </si>
  <si>
    <t>Os08g0105000</t>
  </si>
  <si>
    <t>LOC_Os08g01420</t>
  </si>
  <si>
    <t>PHD-47</t>
  </si>
  <si>
    <t>Os08g0337300</t>
  </si>
  <si>
    <t>LOC_Os08g24946</t>
  </si>
  <si>
    <t>FYVE/PHD zinc finger domain containing protein.</t>
  </si>
  <si>
    <t>PHD-48</t>
  </si>
  <si>
    <t>Os08g0414200</t>
  </si>
  <si>
    <t>LOC_Os08g31930</t>
  </si>
  <si>
    <t>PHD-49</t>
  </si>
  <si>
    <t>Os08g0421900</t>
  </si>
  <si>
    <t>LOC_Os08g32620</t>
  </si>
  <si>
    <t>PHD-50</t>
  </si>
  <si>
    <t>Os09g0134500</t>
  </si>
  <si>
    <t>LOC_Os09g04890</t>
  </si>
  <si>
    <t>Trithorax-like protein 1.</t>
  </si>
  <si>
    <t>PHD-51</t>
  </si>
  <si>
    <t>Os09g0386500</t>
  </si>
  <si>
    <t>LOC_Os09g21770</t>
  </si>
  <si>
    <t>PHD-52</t>
  </si>
  <si>
    <t>Os09g0530500</t>
  </si>
  <si>
    <t>LOC_Os09g36090</t>
  </si>
  <si>
    <t>Non-protein coding transcript, uncharacterized transcript.</t>
  </si>
  <si>
    <t>PHD-53</t>
  </si>
  <si>
    <t>Os09g0556700</t>
  </si>
  <si>
    <t>LOC_Os09g38440</t>
  </si>
  <si>
    <t>Nuclear protein SET domain containing protein.</t>
  </si>
  <si>
    <t>PHD-54</t>
  </si>
  <si>
    <t>Os10g0511900</t>
  </si>
  <si>
    <t>LOC_Os10g36810</t>
  </si>
  <si>
    <t>PHD-55</t>
  </si>
  <si>
    <t>Os10g0572500</t>
  </si>
  <si>
    <t>LOC_Os10g42196</t>
  </si>
  <si>
    <t>PHD-56</t>
  </si>
  <si>
    <t>Os11g0148700</t>
  </si>
  <si>
    <t>LOC_Os11g05130</t>
  </si>
  <si>
    <t>PHD-57</t>
  </si>
  <si>
    <t>Os11g0160100</t>
  </si>
  <si>
    <t>LOC_Os11g06130</t>
  </si>
  <si>
    <t>PHD-58</t>
  </si>
  <si>
    <t>Os11g0234200</t>
  </si>
  <si>
    <t>LOC_Os11g12650</t>
  </si>
  <si>
    <t>PHD-59</t>
  </si>
  <si>
    <t>Os11g0292000</t>
  </si>
  <si>
    <t>LOC_Os11g18760</t>
  </si>
  <si>
    <t>PHD-60</t>
  </si>
  <si>
    <t>Os12g0161900</t>
  </si>
  <si>
    <t>LOC_Os12g06480</t>
  </si>
  <si>
    <t>PHD-61</t>
  </si>
  <si>
    <t>Os12g0433200</t>
  </si>
  <si>
    <t>LOC_Os12g24540</t>
  </si>
  <si>
    <t>PHD-62</t>
  </si>
  <si>
    <t>Os12g0527800</t>
  </si>
  <si>
    <t>LOC_Os12g34330</t>
  </si>
  <si>
    <t>PLATZ-1</t>
  </si>
  <si>
    <t>Os01g0517800</t>
  </si>
  <si>
    <t>LOC_Os01g33350</t>
  </si>
  <si>
    <t>Protein of unknown function DUF597 family protein.</t>
  </si>
  <si>
    <t>PLATZ-2</t>
  </si>
  <si>
    <t>Os01g0518000</t>
  </si>
  <si>
    <t>LOC_Os01g33370</t>
  </si>
  <si>
    <t>PLATZ-3</t>
  </si>
  <si>
    <t>Os02g0172800</t>
  </si>
  <si>
    <t>LOC_Os02g07650</t>
  </si>
  <si>
    <t>Zinc-binding protein.</t>
  </si>
  <si>
    <t>PLATZ-4</t>
  </si>
  <si>
    <t>Os02g0183000</t>
  </si>
  <si>
    <t>LOC_Os02g09070</t>
  </si>
  <si>
    <t>PLATZ-5</t>
  </si>
  <si>
    <t>Os02g0193400</t>
  </si>
  <si>
    <t>LOC_Os02g10000</t>
  </si>
  <si>
    <t>PLATZ-6</t>
  </si>
  <si>
    <t>Os02g0661400</t>
  </si>
  <si>
    <t>LOC_Os02g44260</t>
  </si>
  <si>
    <t>PLATZ-7</t>
  </si>
  <si>
    <t>Os02g0692700</t>
  </si>
  <si>
    <t>LOC_Os02g46610</t>
  </si>
  <si>
    <t>PLATZ-8</t>
  </si>
  <si>
    <t>Os03g0225400</t>
  </si>
  <si>
    <t>LOC_Os03g12440</t>
  </si>
  <si>
    <t>PLATZ-9</t>
  </si>
  <si>
    <t>Os04g0591100</t>
  </si>
  <si>
    <t>LOC_Os04g50120</t>
  </si>
  <si>
    <t>PLATZ-10</t>
  </si>
  <si>
    <t>Os06g0624900</t>
  </si>
  <si>
    <t>LOC_Os06g41930</t>
  </si>
  <si>
    <t>PLATZ-11</t>
  </si>
  <si>
    <t>Os06g0666100</t>
  </si>
  <si>
    <t>LOC_Os06g45540</t>
  </si>
  <si>
    <t>PLATZ-12</t>
  </si>
  <si>
    <t>Os08g0560300</t>
  </si>
  <si>
    <t>LOC_Os08g44620</t>
  </si>
  <si>
    <t>PLATZ-13</t>
  </si>
  <si>
    <t>Os09g0116100</t>
  </si>
  <si>
    <t>LOC_Os09g02790</t>
  </si>
  <si>
    <t>PLATZ-14</t>
  </si>
  <si>
    <t>LOC_Os09g03080</t>
  </si>
  <si>
    <t>PLATZ-15</t>
  </si>
  <si>
    <t>Os10g0574700</t>
  </si>
  <si>
    <t>LOC_Os10g42410</t>
  </si>
  <si>
    <t>PLATZ-16</t>
  </si>
  <si>
    <t>Os11g0428700</t>
  </si>
  <si>
    <t>LOC_Os11g24130</t>
  </si>
  <si>
    <t>Trihelix-1</t>
  </si>
  <si>
    <t>Os01g0674000</t>
  </si>
  <si>
    <t>LOC_Os01g48320</t>
  </si>
  <si>
    <t>Trihelix-2</t>
  </si>
  <si>
    <t>Os01g0718900</t>
  </si>
  <si>
    <t>LOC_Os01g52090</t>
  </si>
  <si>
    <t>Trihelix-3</t>
  </si>
  <si>
    <t>Os01g0927200</t>
  </si>
  <si>
    <t>LOC_Os01g70230</t>
  </si>
  <si>
    <t>Trihelix-4</t>
  </si>
  <si>
    <t>Os02g0104500</t>
  </si>
  <si>
    <t>LOC_Os02g01380</t>
  </si>
  <si>
    <t>DNA-binding protein DF1.</t>
  </si>
  <si>
    <t>Trihelix-5</t>
  </si>
  <si>
    <t>Os02g0539600</t>
  </si>
  <si>
    <t>LOC_Os02g33610</t>
  </si>
  <si>
    <t>Trihelix-6</t>
  </si>
  <si>
    <t>Os02g0565000</t>
  </si>
  <si>
    <t>LOC_Os02g35690</t>
  </si>
  <si>
    <t>Trihelix-7</t>
  </si>
  <si>
    <t>Os02g0648300</t>
  </si>
  <si>
    <t>LOC_Os02g43300</t>
  </si>
  <si>
    <t>Trihelix-8</t>
  </si>
  <si>
    <t>Os03g0113500</t>
  </si>
  <si>
    <t>LOC_Os03g02240</t>
  </si>
  <si>
    <t>GT-2 factor (Fragment).</t>
  </si>
  <si>
    <t>Trihelix-9</t>
  </si>
  <si>
    <t>Os03g0294300</t>
  </si>
  <si>
    <t>LOC_Os03g18330</t>
  </si>
  <si>
    <t>Trihelix-10</t>
  </si>
  <si>
    <t>Os03g0294500</t>
  </si>
  <si>
    <t>LOC_Os03g18340</t>
  </si>
  <si>
    <t>Trihelix-11</t>
  </si>
  <si>
    <t>Os04g0445600</t>
  </si>
  <si>
    <t>LOC_Os04g36790</t>
  </si>
  <si>
    <t>Trihelix-12</t>
  </si>
  <si>
    <t>Os04g0486400</t>
  </si>
  <si>
    <t>LOC_Os04g40930</t>
  </si>
  <si>
    <t>RML1 protein.</t>
  </si>
  <si>
    <t>Trihelix-13</t>
  </si>
  <si>
    <t>Os04g0541100</t>
  </si>
  <si>
    <t>LOC_Os04g45750</t>
  </si>
  <si>
    <t>Gt-2.</t>
  </si>
  <si>
    <t>Trihelix-14</t>
  </si>
  <si>
    <t>Os04g0602300</t>
  </si>
  <si>
    <t>LOC_Os04g51320</t>
  </si>
  <si>
    <t>Trihelix-15</t>
  </si>
  <si>
    <t>Os05g0128000</t>
  </si>
  <si>
    <t>LOC_Os05g03740</t>
  </si>
  <si>
    <t>DNA gyrase/topoisomerase IV, subunit B family protein.</t>
  </si>
  <si>
    <t>Trihelix-16</t>
  </si>
  <si>
    <t>Os05g0560600</t>
  </si>
  <si>
    <t>LOC_Os05g48690</t>
  </si>
  <si>
    <t>Trihelix-17</t>
  </si>
  <si>
    <t>Os08g0484700</t>
  </si>
  <si>
    <t>LOC_Os08g37810</t>
  </si>
  <si>
    <t>Trihelix-18</t>
  </si>
  <si>
    <t>Os09g0558200</t>
  </si>
  <si>
    <t>LOC_Os09g38570</t>
  </si>
  <si>
    <t>Trihelix-19</t>
  </si>
  <si>
    <t>Os10g0516500</t>
  </si>
  <si>
    <t>LOC_Os10g37240</t>
  </si>
  <si>
    <t>Trihelix-20</t>
  </si>
  <si>
    <t>Os10g0564200</t>
  </si>
  <si>
    <t>LOC_Os10g41460</t>
  </si>
  <si>
    <t>Nin-like-1</t>
  </si>
  <si>
    <t>Os01g0236700</t>
  </si>
  <si>
    <t>LOC_Os01g13540</t>
  </si>
  <si>
    <t>Plant regulator RWP-RK domain containing protein.</t>
  </si>
  <si>
    <t>Nin-like-2</t>
  </si>
  <si>
    <t>Os01g0246500</t>
  </si>
  <si>
    <t>LOC_Os01g14420</t>
  </si>
  <si>
    <t>Nin-like-3</t>
  </si>
  <si>
    <t>Os01g0551600</t>
  </si>
  <si>
    <t>LOC_Os01g37100</t>
  </si>
  <si>
    <t>Nin-like-4</t>
  </si>
  <si>
    <t>Os02g0136000</t>
  </si>
  <si>
    <t>LOC_Os02g04340</t>
  </si>
  <si>
    <t>Nin-like-5</t>
  </si>
  <si>
    <t>Os02g0744950</t>
  </si>
  <si>
    <t>LOC_Os02g51090</t>
  </si>
  <si>
    <t>Nin-like-6</t>
  </si>
  <si>
    <t>Os03g0131100</t>
  </si>
  <si>
    <t>LOC_Os03g03900</t>
  </si>
  <si>
    <t>Nin-like-7</t>
  </si>
  <si>
    <t>Os04g0495800</t>
  </si>
  <si>
    <t>LOC_Os04g41850</t>
  </si>
  <si>
    <t>Nin-like-8</t>
  </si>
  <si>
    <t>Os04g0564000</t>
  </si>
  <si>
    <t>LOC_Os04g47640</t>
  </si>
  <si>
    <t>Nin-like-9</t>
  </si>
  <si>
    <t>Os06g0228900</t>
  </si>
  <si>
    <t>LOC_Os06g12360</t>
  </si>
  <si>
    <t>Nin-like-10</t>
  </si>
  <si>
    <t>Os09g0444000</t>
  </si>
  <si>
    <t>LOC_Os09g27190</t>
  </si>
  <si>
    <t>Nin-like-11</t>
  </si>
  <si>
    <t>Os09g0549450</t>
  </si>
  <si>
    <t>LOC_Os09g37710</t>
  </si>
  <si>
    <t>Nin-like-12</t>
  </si>
  <si>
    <t>Os11g0264300</t>
  </si>
  <si>
    <t>LOC_Os11g16290</t>
  </si>
  <si>
    <t>Nin-like-13</t>
  </si>
  <si>
    <t>Os12g0231300</t>
  </si>
  <si>
    <t>LOC_Os12g12970</t>
  </si>
  <si>
    <r>
      <t>Table S10.</t>
    </r>
    <r>
      <rPr>
        <sz val="16"/>
        <color rgb="FF000000"/>
        <rFont val="Times New Roman"/>
        <family val="1"/>
      </rPr>
      <t xml:space="preserve"> Comparison of expression profiles of transcription factor genes induced by FA stress and juglone after short exposure.</t>
    </r>
    <phoneticPr fontId="3" type="noConversion"/>
  </si>
</sst>
</file>

<file path=xl/styles.xml><?xml version="1.0" encoding="utf-8"?>
<styleSheet xmlns="http://schemas.openxmlformats.org/spreadsheetml/2006/main">
  <numFmts count="5">
    <numFmt numFmtId="164" formatCode="0.0%"/>
    <numFmt numFmtId="165" formatCode="0.0000_ "/>
    <numFmt numFmtId="166" formatCode="0.00_ ;[Red]\-0.00\ "/>
    <numFmt numFmtId="167" formatCode="0.0000_);[Red]\(0.0000\)"/>
    <numFmt numFmtId="168" formatCode="0_ ;[Red]\-0\ "/>
  </numFmts>
  <fonts count="24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sz val="12"/>
      <color theme="1"/>
      <name val="Times New Roman"/>
      <family val="1"/>
    </font>
    <font>
      <sz val="9"/>
      <name val="Calibri"/>
      <family val="2"/>
      <charset val="136"/>
      <scheme val="minor"/>
    </font>
    <font>
      <sz val="10"/>
      <name val="新細明體"/>
      <family val="1"/>
      <charset val="136"/>
    </font>
    <font>
      <sz val="12"/>
      <name val="Times New Roman"/>
      <family val="1"/>
    </font>
    <font>
      <sz val="10"/>
      <color theme="1"/>
      <name val="新細明體"/>
      <family val="1"/>
      <charset val="136"/>
    </font>
    <font>
      <sz val="9"/>
      <name val="Calibri"/>
      <family val="1"/>
      <charset val="136"/>
      <scheme val="minor"/>
    </font>
    <font>
      <sz val="9"/>
      <name val="新細明體"/>
      <family val="1"/>
      <charset val="136"/>
    </font>
    <font>
      <sz val="10"/>
      <name val="Times New Roman"/>
      <family val="1"/>
    </font>
    <font>
      <sz val="11"/>
      <color theme="1"/>
      <name val="Calibri"/>
      <family val="1"/>
      <charset val="136"/>
      <scheme val="minor"/>
    </font>
    <font>
      <b/>
      <sz val="12"/>
      <name val="Arial"/>
      <family val="2"/>
    </font>
    <font>
      <sz val="9"/>
      <name val="細明體"/>
      <family val="3"/>
      <charset val="136"/>
    </font>
    <font>
      <sz val="9"/>
      <color rgb="FF000000"/>
      <name val="新細明體"/>
      <family val="1"/>
      <charset val="136"/>
    </font>
    <font>
      <sz val="9"/>
      <color rgb="FF000000"/>
      <name val="Times New Roman"/>
      <family val="1"/>
    </font>
    <font>
      <u/>
      <sz val="9"/>
      <color rgb="FF000000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Times New Roman"/>
      <family val="1"/>
    </font>
    <font>
      <u/>
      <sz val="10"/>
      <color theme="1"/>
      <name val="Times New Roman"/>
      <family val="1"/>
    </font>
    <font>
      <u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</cellStyleXfs>
  <cellXfs count="230">
    <xf numFmtId="0" fontId="0" fillId="0" borderId="0" xfId="0">
      <alignment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4" fillId="0" borderId="0" xfId="2" applyAlignment="1">
      <alignment horizontal="center"/>
    </xf>
    <xf numFmtId="0" fontId="4" fillId="0" borderId="0" xfId="2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3" xfId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9" fillId="0" borderId="0" xfId="2" applyFont="1" applyFill="1"/>
    <xf numFmtId="0" fontId="9" fillId="0" borderId="0" xfId="2" applyFont="1" applyFill="1" applyAlignment="1">
      <alignment horizontal="center"/>
    </xf>
    <xf numFmtId="0" fontId="4" fillId="0" borderId="0" xfId="2" applyFill="1" applyAlignment="1">
      <alignment horizontal="center"/>
    </xf>
    <xf numFmtId="0" fontId="4" fillId="0" borderId="0" xfId="2" applyFill="1"/>
    <xf numFmtId="0" fontId="5" fillId="0" borderId="0" xfId="2" applyFont="1" applyFill="1" applyAlignment="1">
      <alignment horizontal="center"/>
    </xf>
    <xf numFmtId="0" fontId="5" fillId="0" borderId="0" xfId="2" applyFont="1" applyFill="1"/>
    <xf numFmtId="165" fontId="4" fillId="0" borderId="0" xfId="2" applyNumberFormat="1"/>
    <xf numFmtId="0" fontId="9" fillId="0" borderId="0" xfId="2" applyFont="1" applyBorder="1"/>
    <xf numFmtId="0" fontId="9" fillId="0" borderId="0" xfId="2" applyFont="1" applyFill="1" applyBorder="1"/>
    <xf numFmtId="167" fontId="4" fillId="0" borderId="0" xfId="2" applyNumberFormat="1"/>
    <xf numFmtId="0" fontId="9" fillId="0" borderId="0" xfId="2" applyFont="1"/>
    <xf numFmtId="0" fontId="4" fillId="0" borderId="0" xfId="2" applyBorder="1"/>
    <xf numFmtId="0" fontId="2" fillId="0" borderId="0" xfId="1" applyFont="1" applyFill="1" applyBorder="1" applyAlignment="1">
      <alignment horizontal="center" vertical="center"/>
    </xf>
    <xf numFmtId="0" fontId="4" fillId="0" borderId="0" xfId="2" applyAlignment="1">
      <alignment wrapText="1"/>
    </xf>
    <xf numFmtId="0" fontId="13" fillId="0" borderId="4" xfId="2" applyFont="1" applyFill="1" applyBorder="1" applyAlignment="1" applyProtection="1">
      <alignment vertical="center" wrapText="1"/>
    </xf>
    <xf numFmtId="165" fontId="13" fillId="0" borderId="4" xfId="2" applyNumberFormat="1" applyFont="1" applyFill="1" applyBorder="1" applyAlignment="1" applyProtection="1">
      <alignment vertical="center" wrapText="1"/>
    </xf>
    <xf numFmtId="0" fontId="0" fillId="0" borderId="4" xfId="0" applyBorder="1" applyAlignment="1"/>
    <xf numFmtId="0" fontId="0" fillId="0" borderId="4" xfId="0" applyBorder="1" applyAlignment="1">
      <alignment wrapText="1"/>
    </xf>
    <xf numFmtId="0" fontId="4" fillId="0" borderId="4" xfId="2" applyBorder="1"/>
    <xf numFmtId="0" fontId="19" fillId="0" borderId="0" xfId="2" applyFont="1" applyBorder="1"/>
    <xf numFmtId="0" fontId="9" fillId="0" borderId="0" xfId="2" applyFont="1" applyFill="1" applyBorder="1" applyAlignment="1">
      <alignment vertical="center"/>
    </xf>
    <xf numFmtId="165" fontId="9" fillId="0" borderId="0" xfId="2" applyNumberFormat="1" applyFont="1" applyFill="1" applyBorder="1" applyAlignment="1">
      <alignment vertical="center"/>
    </xf>
    <xf numFmtId="166" fontId="9" fillId="0" borderId="0" xfId="2" applyNumberFormat="1" applyFont="1" applyFill="1" applyBorder="1" applyAlignment="1">
      <alignment vertical="center"/>
    </xf>
    <xf numFmtId="0" fontId="9" fillId="0" borderId="1" xfId="2" applyFont="1" applyFill="1" applyBorder="1" applyAlignment="1">
      <alignment vertical="center"/>
    </xf>
    <xf numFmtId="0" fontId="9" fillId="0" borderId="0" xfId="2" applyFont="1" applyFill="1" applyBorder="1" applyAlignment="1">
      <alignment wrapText="1"/>
    </xf>
    <xf numFmtId="0" fontId="19" fillId="0" borderId="0" xfId="2" applyFont="1" applyBorder="1" applyAlignment="1">
      <alignment horizontal="center" vertical="center"/>
    </xf>
    <xf numFmtId="0" fontId="4" fillId="0" borderId="4" xfId="2" applyBorder="1" applyAlignment="1">
      <alignment horizontal="center"/>
    </xf>
    <xf numFmtId="0" fontId="9" fillId="0" borderId="0" xfId="2" applyFont="1" applyAlignment="1">
      <alignment horizontal="center"/>
    </xf>
    <xf numFmtId="0" fontId="19" fillId="0" borderId="0" xfId="2" quotePrefix="1" applyFont="1" applyBorder="1" applyAlignment="1">
      <alignment horizontal="left"/>
    </xf>
    <xf numFmtId="0" fontId="9" fillId="0" borderId="0" xfId="2" applyFont="1" applyAlignment="1">
      <alignment wrapText="1"/>
    </xf>
    <xf numFmtId="0" fontId="9" fillId="0" borderId="0" xfId="2" applyFont="1" applyFill="1" applyBorder="1" applyAlignment="1">
      <alignment horizontal="center" vertical="center"/>
    </xf>
    <xf numFmtId="0" fontId="19" fillId="0" borderId="0" xfId="2" applyFont="1" applyBorder="1" applyAlignment="1">
      <alignment horizontal="left" vertical="center"/>
    </xf>
    <xf numFmtId="0" fontId="19" fillId="0" borderId="0" xfId="2" applyFont="1" applyBorder="1" applyAlignment="1">
      <alignment horizontal="center"/>
    </xf>
    <xf numFmtId="0" fontId="19" fillId="0" borderId="0" xfId="2" applyFont="1" applyBorder="1" applyAlignment="1">
      <alignment horizontal="left"/>
    </xf>
    <xf numFmtId="0" fontId="17" fillId="0" borderId="0" xfId="2" applyFont="1" applyFill="1" applyBorder="1" applyAlignment="1">
      <alignment vertical="center"/>
    </xf>
    <xf numFmtId="0" fontId="4" fillId="0" borderId="0" xfId="2" applyBorder="1" applyAlignment="1">
      <alignment horizontal="center"/>
    </xf>
    <xf numFmtId="0" fontId="4" fillId="0" borderId="0" xfId="2" applyBorder="1" applyAlignment="1">
      <alignment wrapText="1"/>
    </xf>
    <xf numFmtId="0" fontId="9" fillId="0" borderId="0" xfId="2" applyFont="1" applyBorder="1" applyAlignment="1">
      <alignment wrapText="1"/>
    </xf>
    <xf numFmtId="0" fontId="20" fillId="0" borderId="0" xfId="0" applyFont="1">
      <alignment vertical="center"/>
    </xf>
    <xf numFmtId="0" fontId="17" fillId="0" borderId="0" xfId="2" applyFont="1" applyFill="1"/>
    <xf numFmtId="10" fontId="2" fillId="0" borderId="0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 vertical="center"/>
    </xf>
    <xf numFmtId="10" fontId="2" fillId="0" borderId="6" xfId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2" fillId="0" borderId="9" xfId="1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/>
    </xf>
    <xf numFmtId="164" fontId="2" fillId="0" borderId="6" xfId="2" applyNumberFormat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 vertical="center"/>
    </xf>
    <xf numFmtId="10" fontId="2" fillId="0" borderId="7" xfId="1" applyNumberFormat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11" xfId="1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14" fillId="0" borderId="1" xfId="2" applyFont="1" applyFill="1" applyBorder="1" applyAlignment="1" applyProtection="1">
      <alignment vertical="center" wrapText="1"/>
    </xf>
    <xf numFmtId="0" fontId="13" fillId="0" borderId="4" xfId="2" applyFont="1" applyFill="1" applyBorder="1" applyAlignment="1" applyProtection="1">
      <alignment horizontal="center" vertical="center" wrapText="1"/>
    </xf>
    <xf numFmtId="165" fontId="13" fillId="0" borderId="4" xfId="2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0" fontId="14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5" fontId="11" fillId="0" borderId="0" xfId="2" applyNumberFormat="1" applyFont="1" applyFill="1" applyBorder="1" applyAlignment="1">
      <alignment horizontal="center" vertical="center" wrapText="1"/>
    </xf>
    <xf numFmtId="168" fontId="11" fillId="0" borderId="4" xfId="2" applyNumberFormat="1" applyFont="1" applyFill="1" applyBorder="1" applyAlignment="1">
      <alignment horizontal="center" vertical="center"/>
    </xf>
    <xf numFmtId="166" fontId="11" fillId="0" borderId="4" xfId="2" applyNumberFormat="1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14" fillId="0" borderId="4" xfId="2" applyFont="1" applyFill="1" applyBorder="1" applyAlignment="1" applyProtection="1">
      <alignment vertical="center" wrapText="1"/>
    </xf>
    <xf numFmtId="0" fontId="18" fillId="0" borderId="0" xfId="2" applyFont="1" applyBorder="1" applyAlignment="1">
      <alignment horizontal="left"/>
    </xf>
    <xf numFmtId="167" fontId="13" fillId="0" borderId="4" xfId="2" applyNumberFormat="1" applyFont="1" applyFill="1" applyBorder="1" applyAlignment="1" applyProtection="1">
      <alignment vertical="center" wrapText="1"/>
    </xf>
    <xf numFmtId="166" fontId="4" fillId="0" borderId="0" xfId="2" applyNumberFormat="1"/>
    <xf numFmtId="0" fontId="4" fillId="0" borderId="0" xfId="2" applyAlignment="1"/>
    <xf numFmtId="167" fontId="4" fillId="0" borderId="0" xfId="2" applyNumberFormat="1" applyBorder="1"/>
    <xf numFmtId="166" fontId="4" fillId="0" borderId="0" xfId="2" applyNumberFormat="1" applyBorder="1"/>
    <xf numFmtId="0" fontId="9" fillId="0" borderId="0" xfId="2" applyFont="1" applyFill="1" applyBorder="1" applyAlignment="1">
      <alignment vertical="center" wrapText="1"/>
    </xf>
    <xf numFmtId="0" fontId="9" fillId="0" borderId="4" xfId="2" applyFont="1" applyFill="1" applyBorder="1" applyAlignment="1">
      <alignment vertical="center"/>
    </xf>
    <xf numFmtId="165" fontId="9" fillId="0" borderId="4" xfId="2" applyNumberFormat="1" applyFont="1" applyFill="1" applyBorder="1" applyAlignment="1">
      <alignment vertical="center"/>
    </xf>
    <xf numFmtId="166" fontId="9" fillId="0" borderId="4" xfId="2" applyNumberFormat="1" applyFont="1" applyFill="1" applyBorder="1" applyAlignment="1">
      <alignment vertical="center"/>
    </xf>
    <xf numFmtId="165" fontId="9" fillId="0" borderId="1" xfId="2" applyNumberFormat="1" applyFont="1" applyFill="1" applyBorder="1" applyAlignment="1">
      <alignment vertical="center"/>
    </xf>
    <xf numFmtId="166" fontId="9" fillId="0" borderId="1" xfId="2" applyNumberFormat="1" applyFont="1" applyFill="1" applyBorder="1" applyAlignment="1">
      <alignment vertical="center"/>
    </xf>
    <xf numFmtId="0" fontId="14" fillId="0" borderId="0" xfId="2" applyNumberFormat="1" applyFont="1" applyFill="1" applyBorder="1" applyAlignment="1" applyProtection="1">
      <alignment vertical="center" wrapText="1"/>
    </xf>
    <xf numFmtId="0" fontId="14" fillId="0" borderId="0" xfId="2" applyNumberFormat="1" applyFont="1" applyFill="1" applyBorder="1" applyAlignment="1" applyProtection="1">
      <alignment horizontal="right" vertical="center" wrapText="1"/>
    </xf>
    <xf numFmtId="166" fontId="14" fillId="0" borderId="0" xfId="2" applyNumberFormat="1" applyFont="1" applyFill="1" applyBorder="1" applyAlignment="1" applyProtection="1">
      <alignment vertical="center" wrapText="1"/>
    </xf>
    <xf numFmtId="166" fontId="14" fillId="0" borderId="0" xfId="2" applyNumberFormat="1" applyFont="1" applyFill="1" applyBorder="1" applyAlignment="1" applyProtection="1">
      <alignment horizontal="right" vertical="center" wrapText="1"/>
    </xf>
    <xf numFmtId="0" fontId="14" fillId="0" borderId="0" xfId="2" applyFont="1" applyFill="1" applyBorder="1" applyAlignment="1" applyProtection="1">
      <alignment horizontal="right" vertical="center" wrapText="1"/>
    </xf>
    <xf numFmtId="0" fontId="15" fillId="0" borderId="0" xfId="2" applyNumberFormat="1" applyFont="1" applyFill="1" applyBorder="1" applyAlignment="1" applyProtection="1">
      <alignment vertical="center" wrapText="1"/>
    </xf>
    <xf numFmtId="0" fontId="15" fillId="0" borderId="0" xfId="2" applyNumberFormat="1" applyFont="1" applyFill="1" applyBorder="1" applyAlignment="1" applyProtection="1">
      <alignment horizontal="right" vertical="center" wrapText="1"/>
    </xf>
    <xf numFmtId="166" fontId="15" fillId="0" borderId="0" xfId="2" applyNumberFormat="1" applyFont="1" applyFill="1" applyBorder="1" applyAlignment="1" applyProtection="1">
      <alignment vertical="center" wrapText="1"/>
    </xf>
    <xf numFmtId="166" fontId="15" fillId="0" borderId="0" xfId="2" applyNumberFormat="1" applyFont="1" applyFill="1" applyBorder="1" applyAlignment="1" applyProtection="1">
      <alignment horizontal="right" vertical="center" wrapText="1"/>
    </xf>
    <xf numFmtId="0" fontId="15" fillId="0" borderId="0" xfId="2" applyFont="1" applyFill="1" applyBorder="1" applyAlignment="1" applyProtection="1">
      <alignment vertical="center" wrapText="1"/>
    </xf>
    <xf numFmtId="0" fontId="14" fillId="0" borderId="4" xfId="2" applyNumberFormat="1" applyFont="1" applyFill="1" applyBorder="1" applyAlignment="1" applyProtection="1">
      <alignment vertical="center" wrapText="1"/>
    </xf>
    <xf numFmtId="0" fontId="14" fillId="0" borderId="4" xfId="2" applyNumberFormat="1" applyFont="1" applyFill="1" applyBorder="1" applyAlignment="1" applyProtection="1">
      <alignment horizontal="right" vertical="center" wrapText="1"/>
    </xf>
    <xf numFmtId="166" fontId="14" fillId="0" borderId="4" xfId="2" applyNumberFormat="1" applyFont="1" applyFill="1" applyBorder="1" applyAlignment="1" applyProtection="1">
      <alignment vertical="center" wrapText="1"/>
    </xf>
    <xf numFmtId="166" fontId="14" fillId="0" borderId="4" xfId="2" applyNumberFormat="1" applyFont="1" applyFill="1" applyBorder="1" applyAlignment="1" applyProtection="1">
      <alignment horizontal="right" vertical="center" wrapText="1"/>
    </xf>
    <xf numFmtId="0" fontId="14" fillId="0" borderId="1" xfId="2" applyNumberFormat="1" applyFont="1" applyFill="1" applyBorder="1" applyAlignment="1" applyProtection="1">
      <alignment horizontal="right" vertical="center" wrapText="1"/>
    </xf>
    <xf numFmtId="166" fontId="14" fillId="0" borderId="1" xfId="2" applyNumberFormat="1" applyFont="1" applyFill="1" applyBorder="1" applyAlignment="1" applyProtection="1">
      <alignment vertical="center" wrapText="1"/>
    </xf>
    <xf numFmtId="166" fontId="14" fillId="0" borderId="1" xfId="2" applyNumberFormat="1" applyFont="1" applyFill="1" applyBorder="1" applyAlignment="1" applyProtection="1">
      <alignment horizontal="right" vertical="center" wrapText="1"/>
    </xf>
    <xf numFmtId="0" fontId="9" fillId="0" borderId="4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horizontal="center" vertical="center"/>
    </xf>
    <xf numFmtId="0" fontId="17" fillId="0" borderId="4" xfId="2" applyFont="1" applyFill="1" applyBorder="1" applyAlignment="1">
      <alignment vertical="center"/>
    </xf>
    <xf numFmtId="167" fontId="17" fillId="0" borderId="4" xfId="2" applyNumberFormat="1" applyFont="1" applyFill="1" applyBorder="1" applyAlignment="1">
      <alignment vertical="center"/>
    </xf>
    <xf numFmtId="166" fontId="17" fillId="0" borderId="4" xfId="2" applyNumberFormat="1" applyFont="1" applyFill="1" applyBorder="1" applyAlignment="1">
      <alignment vertical="center"/>
    </xf>
    <xf numFmtId="0" fontId="17" fillId="0" borderId="0" xfId="2" applyFont="1" applyFill="1" applyBorder="1" applyAlignment="1">
      <alignment horizontal="center" vertical="center"/>
    </xf>
    <xf numFmtId="167" fontId="17" fillId="0" borderId="0" xfId="2" applyNumberFormat="1" applyFont="1" applyFill="1" applyBorder="1" applyAlignment="1">
      <alignment vertical="center"/>
    </xf>
    <xf numFmtId="166" fontId="17" fillId="0" borderId="0" xfId="2" applyNumberFormat="1" applyFont="1" applyFill="1" applyBorder="1" applyAlignment="1">
      <alignment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vertical="center"/>
    </xf>
    <xf numFmtId="167" fontId="17" fillId="0" borderId="1" xfId="2" applyNumberFormat="1" applyFont="1" applyFill="1" applyBorder="1" applyAlignment="1">
      <alignment vertical="center"/>
    </xf>
    <xf numFmtId="166" fontId="17" fillId="0" borderId="1" xfId="2" applyNumberFormat="1" applyFont="1" applyFill="1" applyBorder="1" applyAlignment="1">
      <alignment vertical="center"/>
    </xf>
    <xf numFmtId="0" fontId="16" fillId="0" borderId="0" xfId="2" applyNumberFormat="1" applyFont="1" applyFill="1" applyBorder="1" applyAlignment="1" applyProtection="1">
      <alignment vertical="center" wrapText="1"/>
    </xf>
    <xf numFmtId="0" fontId="16" fillId="0" borderId="0" xfId="2" applyNumberFormat="1" applyFont="1" applyFill="1" applyBorder="1" applyAlignment="1" applyProtection="1">
      <alignment horizontal="right" vertical="center" wrapText="1"/>
    </xf>
    <xf numFmtId="166" fontId="16" fillId="0" borderId="0" xfId="2" applyNumberFormat="1" applyFont="1" applyFill="1" applyBorder="1" applyAlignment="1" applyProtection="1">
      <alignment horizontal="right" vertical="center" wrapText="1"/>
    </xf>
    <xf numFmtId="0" fontId="16" fillId="0" borderId="0" xfId="2" applyFont="1" applyFill="1" applyBorder="1" applyAlignment="1" applyProtection="1">
      <alignment vertical="center" wrapText="1"/>
    </xf>
    <xf numFmtId="0" fontId="16" fillId="0" borderId="0" xfId="2" applyFont="1" applyFill="1" applyBorder="1" applyAlignment="1" applyProtection="1">
      <alignment horizontal="right" vertical="center" wrapText="1"/>
    </xf>
    <xf numFmtId="0" fontId="16" fillId="0" borderId="4" xfId="2" applyNumberFormat="1" applyFont="1" applyFill="1" applyBorder="1" applyAlignment="1" applyProtection="1">
      <alignment vertical="center" wrapText="1"/>
    </xf>
    <xf numFmtId="0" fontId="16" fillId="0" borderId="4" xfId="2" applyNumberFormat="1" applyFont="1" applyFill="1" applyBorder="1" applyAlignment="1" applyProtection="1">
      <alignment horizontal="right" vertical="center" wrapText="1"/>
    </xf>
    <xf numFmtId="166" fontId="16" fillId="0" borderId="4" xfId="2" applyNumberFormat="1" applyFont="1" applyFill="1" applyBorder="1" applyAlignment="1" applyProtection="1">
      <alignment horizontal="right" vertical="center" wrapText="1"/>
    </xf>
    <xf numFmtId="0" fontId="16" fillId="0" borderId="4" xfId="2" applyFont="1" applyFill="1" applyBorder="1" applyAlignment="1" applyProtection="1">
      <alignment vertical="center" wrapText="1"/>
    </xf>
    <xf numFmtId="0" fontId="16" fillId="0" borderId="1" xfId="2" applyNumberFormat="1" applyFont="1" applyFill="1" applyBorder="1" applyAlignment="1" applyProtection="1">
      <alignment vertical="center" wrapText="1"/>
    </xf>
    <xf numFmtId="0" fontId="16" fillId="0" borderId="1" xfId="2" applyNumberFormat="1" applyFont="1" applyFill="1" applyBorder="1" applyAlignment="1" applyProtection="1">
      <alignment horizontal="right" vertical="center" wrapText="1"/>
    </xf>
    <xf numFmtId="166" fontId="16" fillId="0" borderId="1" xfId="2" applyNumberFormat="1" applyFont="1" applyFill="1" applyBorder="1" applyAlignment="1" applyProtection="1">
      <alignment horizontal="right" vertical="center" wrapText="1"/>
    </xf>
    <xf numFmtId="0" fontId="16" fillId="0" borderId="1" xfId="2" applyFont="1" applyFill="1" applyBorder="1" applyAlignment="1" applyProtection="1">
      <alignment vertical="center" wrapText="1"/>
    </xf>
    <xf numFmtId="0" fontId="16" fillId="0" borderId="1" xfId="2" applyFont="1" applyFill="1" applyBorder="1" applyAlignment="1" applyProtection="1">
      <alignment horizontal="right" vertical="center" wrapText="1"/>
    </xf>
    <xf numFmtId="166" fontId="16" fillId="0" borderId="0" xfId="2" applyNumberFormat="1" applyFont="1" applyFill="1" applyBorder="1" applyAlignment="1" applyProtection="1">
      <alignment vertical="center" wrapText="1"/>
    </xf>
    <xf numFmtId="166" fontId="16" fillId="0" borderId="4" xfId="2" applyNumberFormat="1" applyFont="1" applyFill="1" applyBorder="1" applyAlignment="1" applyProtection="1">
      <alignment vertical="center" wrapText="1"/>
    </xf>
    <xf numFmtId="166" fontId="16" fillId="0" borderId="1" xfId="2" applyNumberFormat="1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center" vertical="center"/>
      <protection locked="0"/>
    </xf>
    <xf numFmtId="0" fontId="17" fillId="0" borderId="0" xfId="2" applyFont="1" applyFill="1" applyBorder="1" applyAlignment="1" applyProtection="1">
      <alignment vertical="center"/>
      <protection locked="0"/>
    </xf>
    <xf numFmtId="167" fontId="17" fillId="0" borderId="0" xfId="2" applyNumberFormat="1" applyFont="1" applyFill="1" applyBorder="1" applyAlignment="1" applyProtection="1">
      <alignment vertical="center"/>
      <protection locked="0"/>
    </xf>
    <xf numFmtId="166" fontId="17" fillId="0" borderId="0" xfId="2" applyNumberFormat="1" applyFont="1" applyFill="1" applyBorder="1" applyAlignment="1" applyProtection="1">
      <alignment vertical="center"/>
      <protection locked="0"/>
    </xf>
    <xf numFmtId="165" fontId="17" fillId="0" borderId="4" xfId="2" applyNumberFormat="1" applyFont="1" applyFill="1" applyBorder="1" applyAlignment="1">
      <alignment vertical="center"/>
    </xf>
    <xf numFmtId="165" fontId="17" fillId="0" borderId="0" xfId="2" applyNumberFormat="1" applyFont="1" applyFill="1" applyBorder="1" applyAlignment="1">
      <alignment vertical="center"/>
    </xf>
    <xf numFmtId="165" fontId="17" fillId="0" borderId="1" xfId="2" applyNumberFormat="1" applyFont="1" applyFill="1" applyBorder="1" applyAlignment="1">
      <alignment vertical="center"/>
    </xf>
    <xf numFmtId="0" fontId="17" fillId="0" borderId="4" xfId="2" applyFont="1" applyFill="1" applyBorder="1" applyAlignment="1" applyProtection="1">
      <alignment horizontal="center" vertical="center"/>
      <protection locked="0"/>
    </xf>
    <xf numFmtId="0" fontId="17" fillId="0" borderId="4" xfId="2" applyFont="1" applyFill="1" applyBorder="1" applyAlignment="1" applyProtection="1">
      <alignment vertical="center"/>
      <protection locked="0"/>
    </xf>
    <xf numFmtId="165" fontId="17" fillId="0" borderId="4" xfId="2" applyNumberFormat="1" applyFont="1" applyFill="1" applyBorder="1" applyAlignment="1" applyProtection="1">
      <alignment vertical="center"/>
      <protection locked="0"/>
    </xf>
    <xf numFmtId="166" fontId="17" fillId="0" borderId="4" xfId="2" applyNumberFormat="1" applyFont="1" applyFill="1" applyBorder="1" applyAlignment="1" applyProtection="1">
      <alignment vertical="center"/>
      <protection locked="0"/>
    </xf>
    <xf numFmtId="165" fontId="17" fillId="0" borderId="0" xfId="2" applyNumberFormat="1" applyFont="1" applyFill="1" applyBorder="1" applyAlignment="1" applyProtection="1">
      <alignment vertical="center"/>
      <protection locked="0"/>
    </xf>
    <xf numFmtId="0" fontId="17" fillId="0" borderId="1" xfId="2" applyFont="1" applyFill="1" applyBorder="1" applyAlignment="1" applyProtection="1">
      <alignment horizontal="center" vertical="center"/>
      <protection locked="0"/>
    </xf>
    <xf numFmtId="0" fontId="17" fillId="0" borderId="1" xfId="2" applyFont="1" applyFill="1" applyBorder="1" applyAlignment="1" applyProtection="1">
      <alignment vertical="center"/>
      <protection locked="0"/>
    </xf>
    <xf numFmtId="165" fontId="17" fillId="0" borderId="1" xfId="2" applyNumberFormat="1" applyFont="1" applyFill="1" applyBorder="1" applyAlignment="1" applyProtection="1">
      <alignment vertical="center"/>
      <protection locked="0"/>
    </xf>
    <xf numFmtId="166" fontId="17" fillId="0" borderId="1" xfId="2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Alignment="1" applyProtection="1">
      <alignment vertical="center" wrapText="1"/>
      <protection locked="0"/>
    </xf>
    <xf numFmtId="166" fontId="16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2" applyNumberFormat="1" applyFont="1" applyFill="1" applyBorder="1" applyAlignment="1" applyProtection="1">
      <alignment vertical="center" wrapText="1"/>
      <protection locked="0"/>
    </xf>
    <xf numFmtId="0" fontId="16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16" fillId="0" borderId="4" xfId="2" applyFont="1" applyFill="1" applyBorder="1" applyAlignment="1" applyProtection="1">
      <alignment vertical="center" wrapText="1"/>
      <protection locked="0"/>
    </xf>
    <xf numFmtId="0" fontId="16" fillId="0" borderId="4" xfId="2" applyFont="1" applyFill="1" applyBorder="1" applyAlignment="1" applyProtection="1">
      <alignment horizontal="right" vertical="center" wrapText="1"/>
      <protection locked="0"/>
    </xf>
    <xf numFmtId="166" fontId="16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16" fillId="0" borderId="1" xfId="2" applyNumberFormat="1" applyFont="1" applyFill="1" applyBorder="1" applyAlignment="1" applyProtection="1">
      <alignment vertical="center" wrapText="1"/>
      <protection locked="0"/>
    </xf>
    <xf numFmtId="0" fontId="16" fillId="0" borderId="1" xfId="2" applyNumberFormat="1" applyFont="1" applyFill="1" applyBorder="1" applyAlignment="1" applyProtection="1">
      <alignment horizontal="right" vertical="center" wrapText="1"/>
      <protection locked="0"/>
    </xf>
    <xf numFmtId="166" fontId="1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16" fillId="0" borderId="1" xfId="2" applyFont="1" applyFill="1" applyBorder="1" applyAlignment="1" applyProtection="1">
      <alignment vertical="center" wrapText="1"/>
      <protection locked="0"/>
    </xf>
    <xf numFmtId="167" fontId="16" fillId="0" borderId="0" xfId="2" applyNumberFormat="1" applyFont="1" applyFill="1" applyBorder="1" applyAlignment="1" applyProtection="1">
      <alignment vertical="center" wrapText="1"/>
    </xf>
    <xf numFmtId="167" fontId="16" fillId="0" borderId="4" xfId="2" applyNumberFormat="1" applyFont="1" applyFill="1" applyBorder="1" applyAlignment="1" applyProtection="1">
      <alignment vertical="center" wrapText="1"/>
    </xf>
    <xf numFmtId="167" fontId="16" fillId="0" borderId="1" xfId="2" applyNumberFormat="1" applyFont="1" applyFill="1" applyBorder="1" applyAlignment="1" applyProtection="1">
      <alignment vertical="center" wrapText="1"/>
    </xf>
    <xf numFmtId="0" fontId="17" fillId="0" borderId="4" xfId="2" applyFont="1" applyFill="1" applyBorder="1" applyAlignment="1">
      <alignment horizontal="center"/>
    </xf>
    <xf numFmtId="0" fontId="17" fillId="0" borderId="4" xfId="2" applyFont="1" applyFill="1" applyBorder="1"/>
    <xf numFmtId="165" fontId="17" fillId="0" borderId="4" xfId="2" applyNumberFormat="1" applyFont="1" applyFill="1" applyBorder="1"/>
    <xf numFmtId="166" fontId="17" fillId="0" borderId="4" xfId="2" applyNumberFormat="1" applyFont="1" applyFill="1" applyBorder="1"/>
    <xf numFmtId="0" fontId="17" fillId="0" borderId="0" xfId="2" applyFont="1" applyFill="1" applyBorder="1"/>
    <xf numFmtId="0" fontId="17" fillId="0" borderId="0" xfId="2" applyFont="1" applyFill="1" applyBorder="1" applyAlignment="1">
      <alignment horizontal="center"/>
    </xf>
    <xf numFmtId="165" fontId="17" fillId="0" borderId="0" xfId="2" applyNumberFormat="1" applyFont="1" applyFill="1" applyBorder="1"/>
    <xf numFmtId="166" fontId="17" fillId="0" borderId="0" xfId="2" applyNumberFormat="1" applyFont="1" applyFill="1" applyBorder="1"/>
    <xf numFmtId="0" fontId="17" fillId="0" borderId="1" xfId="2" applyFont="1" applyFill="1" applyBorder="1" applyAlignment="1">
      <alignment horizontal="center"/>
    </xf>
    <xf numFmtId="0" fontId="17" fillId="0" borderId="1" xfId="2" applyFont="1" applyFill="1" applyBorder="1"/>
    <xf numFmtId="165" fontId="17" fillId="0" borderId="1" xfId="2" applyNumberFormat="1" applyFont="1" applyFill="1" applyBorder="1"/>
    <xf numFmtId="166" fontId="17" fillId="0" borderId="1" xfId="2" applyNumberFormat="1" applyFont="1" applyFill="1" applyBorder="1"/>
    <xf numFmtId="165" fontId="16" fillId="0" borderId="0" xfId="2" applyNumberFormat="1" applyFont="1" applyFill="1" applyBorder="1" applyAlignment="1" applyProtection="1">
      <alignment vertical="center" wrapText="1"/>
    </xf>
    <xf numFmtId="165" fontId="16" fillId="0" borderId="4" xfId="2" applyNumberFormat="1" applyFont="1" applyFill="1" applyBorder="1" applyAlignment="1" applyProtection="1">
      <alignment vertical="center" wrapText="1"/>
    </xf>
    <xf numFmtId="165" fontId="16" fillId="0" borderId="1" xfId="2" applyNumberFormat="1" applyFont="1" applyFill="1" applyBorder="1" applyAlignment="1" applyProtection="1">
      <alignment vertical="center" wrapText="1"/>
    </xf>
    <xf numFmtId="11" fontId="16" fillId="0" borderId="0" xfId="2" applyNumberFormat="1" applyFont="1" applyFill="1" applyBorder="1" applyAlignment="1" applyProtection="1">
      <alignment vertical="center" wrapText="1"/>
    </xf>
    <xf numFmtId="167" fontId="17" fillId="0" borderId="4" xfId="2" applyNumberFormat="1" applyFont="1" applyFill="1" applyBorder="1"/>
    <xf numFmtId="167" fontId="17" fillId="0" borderId="0" xfId="2" applyNumberFormat="1" applyFont="1" applyFill="1" applyBorder="1"/>
    <xf numFmtId="167" fontId="17" fillId="0" borderId="1" xfId="2" applyNumberFormat="1" applyFont="1" applyFill="1" applyBorder="1"/>
    <xf numFmtId="0" fontId="22" fillId="0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vertical="center"/>
    </xf>
    <xf numFmtId="167" fontId="22" fillId="0" borderId="0" xfId="2" applyNumberFormat="1" applyFont="1" applyFill="1" applyBorder="1" applyAlignment="1">
      <alignment vertical="center"/>
    </xf>
    <xf numFmtId="166" fontId="22" fillId="0" borderId="0" xfId="2" applyNumberFormat="1" applyFont="1" applyFill="1" applyBorder="1" applyAlignment="1">
      <alignment vertical="center"/>
    </xf>
    <xf numFmtId="0" fontId="23" fillId="0" borderId="0" xfId="2" applyNumberFormat="1" applyFont="1" applyFill="1" applyBorder="1" applyAlignment="1" applyProtection="1">
      <alignment vertical="center" wrapText="1"/>
    </xf>
    <xf numFmtId="167" fontId="23" fillId="0" borderId="0" xfId="2" applyNumberFormat="1" applyFont="1" applyFill="1" applyBorder="1" applyAlignment="1" applyProtection="1">
      <alignment vertical="center" wrapText="1"/>
    </xf>
    <xf numFmtId="166" fontId="23" fillId="0" borderId="0" xfId="2" applyNumberFormat="1" applyFont="1" applyFill="1" applyBorder="1" applyAlignment="1" applyProtection="1">
      <alignment vertical="center" wrapText="1"/>
    </xf>
    <xf numFmtId="0" fontId="23" fillId="0" borderId="0" xfId="2" applyFont="1" applyFill="1" applyBorder="1" applyAlignment="1" applyProtection="1">
      <alignment vertical="center" wrapText="1"/>
    </xf>
    <xf numFmtId="0" fontId="9" fillId="0" borderId="1" xfId="2" applyFont="1" applyFill="1" applyBorder="1" applyAlignment="1">
      <alignment vertical="center" wrapText="1"/>
    </xf>
    <xf numFmtId="0" fontId="17" fillId="0" borderId="0" xfId="2" applyFont="1" applyFill="1" applyBorder="1" applyAlignment="1">
      <alignment vertical="center" wrapText="1"/>
    </xf>
    <xf numFmtId="0" fontId="17" fillId="0" borderId="0" xfId="2" applyNumberFormat="1" applyFont="1" applyFill="1" applyBorder="1" applyAlignment="1">
      <alignment vertical="center"/>
    </xf>
    <xf numFmtId="0" fontId="17" fillId="0" borderId="1" xfId="2" applyFont="1" applyFill="1" applyBorder="1" applyAlignment="1">
      <alignment vertical="center" wrapText="1"/>
    </xf>
    <xf numFmtId="0" fontId="17" fillId="0" borderId="4" xfId="2" applyNumberFormat="1" applyFont="1" applyFill="1" applyBorder="1" applyAlignment="1">
      <alignment vertical="center"/>
    </xf>
    <xf numFmtId="0" fontId="17" fillId="0" borderId="4" xfId="2" applyFont="1" applyFill="1" applyBorder="1" applyAlignment="1">
      <alignment vertical="center" wrapText="1"/>
    </xf>
    <xf numFmtId="0" fontId="9" fillId="0" borderId="4" xfId="2" applyFont="1" applyFill="1" applyBorder="1" applyAlignment="1">
      <alignment vertical="center" wrapText="1"/>
    </xf>
    <xf numFmtId="167" fontId="11" fillId="0" borderId="0" xfId="2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167" fontId="17" fillId="0" borderId="4" xfId="2" applyNumberFormat="1" applyFont="1" applyFill="1" applyBorder="1" applyAlignment="1">
      <alignment horizontal="center" vertical="center"/>
    </xf>
    <xf numFmtId="166" fontId="17" fillId="0" borderId="4" xfId="2" applyNumberFormat="1" applyFont="1" applyFill="1" applyBorder="1" applyAlignment="1">
      <alignment horizontal="center" vertical="center"/>
    </xf>
    <xf numFmtId="0" fontId="16" fillId="0" borderId="4" xfId="2" applyNumberFormat="1" applyFont="1" applyFill="1" applyBorder="1" applyAlignment="1" applyProtection="1">
      <alignment horizontal="center" vertical="center" wrapText="1"/>
    </xf>
    <xf numFmtId="166" fontId="16" fillId="0" borderId="4" xfId="2" applyNumberFormat="1" applyFont="1" applyFill="1" applyBorder="1" applyAlignment="1" applyProtection="1">
      <alignment horizontal="center" vertical="center" wrapText="1"/>
    </xf>
    <xf numFmtId="167" fontId="17" fillId="0" borderId="0" xfId="2" applyNumberFormat="1" applyFont="1" applyFill="1" applyBorder="1" applyAlignment="1">
      <alignment horizontal="center" vertical="center"/>
    </xf>
    <xf numFmtId="166" fontId="17" fillId="0" borderId="0" xfId="2" applyNumberFormat="1" applyFont="1" applyFill="1" applyBorder="1" applyAlignment="1">
      <alignment horizontal="center" vertical="center"/>
    </xf>
    <xf numFmtId="0" fontId="16" fillId="0" borderId="0" xfId="2" applyNumberFormat="1" applyFont="1" applyFill="1" applyBorder="1" applyAlignment="1" applyProtection="1">
      <alignment horizontal="center" vertical="center" wrapText="1"/>
    </xf>
    <xf numFmtId="166" fontId="16" fillId="0" borderId="0" xfId="2" applyNumberFormat="1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 wrapText="1"/>
    </xf>
    <xf numFmtId="167" fontId="17" fillId="0" borderId="1" xfId="2" applyNumberFormat="1" applyFont="1" applyFill="1" applyBorder="1" applyAlignment="1">
      <alignment horizontal="center" vertical="center"/>
    </xf>
    <xf numFmtId="166" fontId="17" fillId="0" borderId="1" xfId="2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 applyProtection="1">
      <alignment horizontal="center" vertical="center" wrapText="1"/>
    </xf>
    <xf numFmtId="0" fontId="16" fillId="0" borderId="1" xfId="2" applyNumberFormat="1" applyFont="1" applyFill="1" applyBorder="1" applyAlignment="1" applyProtection="1">
      <alignment horizontal="center" vertical="center" wrapText="1"/>
    </xf>
    <xf numFmtId="166" fontId="16" fillId="0" borderId="1" xfId="2" applyNumberFormat="1" applyFont="1" applyFill="1" applyBorder="1" applyAlignment="1" applyProtection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18" fillId="0" borderId="1" xfId="2" applyFont="1" applyBorder="1" applyAlignment="1">
      <alignment horizontal="center"/>
    </xf>
    <xf numFmtId="166" fontId="11" fillId="0" borderId="2" xfId="2" applyNumberFormat="1" applyFont="1" applyFill="1" applyBorder="1" applyAlignment="1"/>
    <xf numFmtId="166" fontId="11" fillId="0" borderId="2" xfId="2" applyNumberFormat="1" applyFont="1" applyFill="1" applyBorder="1" applyAlignment="1">
      <alignment horizontal="left"/>
    </xf>
    <xf numFmtId="166" fontId="11" fillId="0" borderId="2" xfId="2" applyNumberFormat="1" applyFont="1" applyFill="1" applyBorder="1" applyAlignment="1">
      <alignment horizontal="center"/>
    </xf>
  </cellXfs>
  <cellStyles count="8">
    <cellStyle name="Normal" xfId="0" builtinId="0"/>
    <cellStyle name="一般 2" xfId="2"/>
    <cellStyle name="一般 2 2" xfId="3"/>
    <cellStyle name="一般 2 2 2" xfId="1"/>
    <cellStyle name="一般 2 2 3" xfId="4"/>
    <cellStyle name="一般 3" xfId="5"/>
    <cellStyle name="一般 3 2" xfId="6"/>
    <cellStyle name="一般 4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36"/>
  <sheetViews>
    <sheetView tabSelected="1" zoomScale="60" zoomScaleNormal="60" workbookViewId="0">
      <selection activeCell="B36" sqref="B36"/>
    </sheetView>
  </sheetViews>
  <sheetFormatPr defaultColWidth="9" defaultRowHeight="15.75"/>
  <cols>
    <col min="1" max="1" width="9" style="5"/>
    <col min="2" max="2" width="22.5" style="5" customWidth="1"/>
    <col min="3" max="8" width="12.75" style="5" customWidth="1"/>
    <col min="9" max="11" width="12.75" style="4" customWidth="1"/>
    <col min="12" max="12" width="12.75" style="5" customWidth="1"/>
    <col min="13" max="13" width="12.75" style="6" customWidth="1"/>
    <col min="14" max="14" width="12.75" style="7" customWidth="1"/>
    <col min="15" max="15" width="12.75" style="6" customWidth="1"/>
    <col min="16" max="16" width="12.75" style="4" customWidth="1"/>
    <col min="17" max="16384" width="9" style="5"/>
  </cols>
  <sheetData>
    <row r="1" spans="2:16" ht="20.25">
      <c r="B1" s="49" t="s">
        <v>4903</v>
      </c>
    </row>
    <row r="2" spans="2:16">
      <c r="C2" s="2"/>
      <c r="D2" s="2"/>
      <c r="E2" s="2"/>
      <c r="F2" s="2"/>
      <c r="G2" s="2"/>
      <c r="H2" s="2"/>
      <c r="I2" s="3"/>
    </row>
    <row r="3" spans="2:16" s="21" customFormat="1">
      <c r="B3" s="1"/>
      <c r="C3" s="2"/>
      <c r="D3" s="2"/>
      <c r="E3" s="2"/>
      <c r="F3" s="219" t="s">
        <v>4223</v>
      </c>
      <c r="G3" s="219"/>
      <c r="I3" s="38"/>
      <c r="J3" s="219" t="s">
        <v>4224</v>
      </c>
      <c r="K3" s="219"/>
      <c r="M3" s="219" t="s">
        <v>4225</v>
      </c>
      <c r="N3" s="219"/>
      <c r="O3" s="219"/>
      <c r="P3" s="219"/>
    </row>
    <row r="4" spans="2:16" s="21" customFormat="1" ht="36.6" customHeight="1">
      <c r="B4" s="61" t="s">
        <v>0</v>
      </c>
      <c r="C4" s="220" t="s">
        <v>1</v>
      </c>
      <c r="D4" s="220"/>
      <c r="E4" s="221" t="s">
        <v>4226</v>
      </c>
      <c r="F4" s="222"/>
      <c r="G4" s="222" t="s">
        <v>2</v>
      </c>
      <c r="H4" s="223"/>
      <c r="I4" s="224" t="s">
        <v>3</v>
      </c>
      <c r="J4" s="220"/>
      <c r="K4" s="220" t="s">
        <v>2</v>
      </c>
      <c r="L4" s="225"/>
      <c r="M4" s="224" t="s">
        <v>3</v>
      </c>
      <c r="N4" s="220"/>
      <c r="O4" s="220" t="s">
        <v>2</v>
      </c>
      <c r="P4" s="220"/>
    </row>
    <row r="5" spans="2:16" s="50" customFormat="1">
      <c r="B5" s="61" t="s">
        <v>4</v>
      </c>
      <c r="C5" s="61">
        <v>1930</v>
      </c>
      <c r="D5" s="62">
        <f>C5/1930</f>
        <v>1</v>
      </c>
      <c r="E5" s="63">
        <f>SUM(E6:E33)</f>
        <v>48</v>
      </c>
      <c r="F5" s="64">
        <f>E5/48</f>
        <v>1</v>
      </c>
      <c r="G5" s="61">
        <f>SUM(G6:G33)</f>
        <v>18</v>
      </c>
      <c r="H5" s="65">
        <f>G5/18</f>
        <v>1</v>
      </c>
      <c r="I5" s="63">
        <f>SUM(I6:I33)</f>
        <v>35</v>
      </c>
      <c r="J5" s="64">
        <f>I5/35</f>
        <v>1</v>
      </c>
      <c r="K5" s="61">
        <f>SUM(K6:K33)</f>
        <v>6</v>
      </c>
      <c r="L5" s="65">
        <f>K5/6</f>
        <v>1</v>
      </c>
      <c r="M5" s="63">
        <f>SUM(M6:M33)</f>
        <v>36</v>
      </c>
      <c r="N5" s="66">
        <f>M5/36</f>
        <v>1</v>
      </c>
      <c r="O5" s="61">
        <f>SUM(O6:O33)</f>
        <v>3</v>
      </c>
      <c r="P5" s="66">
        <f>O5/3</f>
        <v>1</v>
      </c>
    </row>
    <row r="6" spans="2:16" s="50" customFormat="1">
      <c r="B6" s="23" t="s">
        <v>4227</v>
      </c>
      <c r="C6" s="23">
        <v>164</v>
      </c>
      <c r="D6" s="51">
        <f t="shared" ref="D6:D33" si="0">C6/1930</f>
        <v>8.4974093264248707E-2</v>
      </c>
      <c r="E6" s="8">
        <v>7</v>
      </c>
      <c r="F6" s="10">
        <f t="shared" ref="F6:F33" si="1">E6/48</f>
        <v>0.14583333333333334</v>
      </c>
      <c r="G6" s="23">
        <v>1</v>
      </c>
      <c r="H6" s="9">
        <f t="shared" ref="H6:H33" si="2">G6/18</f>
        <v>5.5555555555555552E-2</v>
      </c>
      <c r="I6" s="8">
        <v>6</v>
      </c>
      <c r="J6" s="10">
        <f t="shared" ref="J6:J33" si="3">I6/35</f>
        <v>0.17142857142857143</v>
      </c>
      <c r="K6" s="23">
        <v>0</v>
      </c>
      <c r="L6" s="9">
        <f t="shared" ref="L6:L33" si="4">K6/6</f>
        <v>0</v>
      </c>
      <c r="M6" s="53">
        <v>7</v>
      </c>
      <c r="N6" s="52">
        <f t="shared" ref="N6:N33" si="5">M6/36</f>
        <v>0.19444444444444445</v>
      </c>
      <c r="O6" s="53">
        <v>0</v>
      </c>
      <c r="P6" s="52">
        <f t="shared" ref="P6:P33" si="6">O6/3</f>
        <v>0</v>
      </c>
    </row>
    <row r="7" spans="2:16" s="50" customFormat="1">
      <c r="B7" s="23" t="s">
        <v>4228</v>
      </c>
      <c r="C7" s="23">
        <v>35</v>
      </c>
      <c r="D7" s="51">
        <f t="shared" si="0"/>
        <v>1.8134715025906734E-2</v>
      </c>
      <c r="E7" s="8">
        <v>2</v>
      </c>
      <c r="F7" s="10">
        <f t="shared" si="1"/>
        <v>4.1666666666666664E-2</v>
      </c>
      <c r="G7" s="23">
        <v>0</v>
      </c>
      <c r="H7" s="9">
        <f t="shared" si="2"/>
        <v>0</v>
      </c>
      <c r="I7" s="8">
        <v>0</v>
      </c>
      <c r="J7" s="10">
        <f t="shared" si="3"/>
        <v>0</v>
      </c>
      <c r="K7" s="23">
        <v>0</v>
      </c>
      <c r="L7" s="9">
        <f t="shared" si="4"/>
        <v>0</v>
      </c>
      <c r="M7" s="53">
        <v>0</v>
      </c>
      <c r="N7" s="52">
        <f t="shared" si="5"/>
        <v>0</v>
      </c>
      <c r="O7" s="53">
        <v>0</v>
      </c>
      <c r="P7" s="52">
        <f t="shared" si="6"/>
        <v>0</v>
      </c>
    </row>
    <row r="8" spans="2:16" s="50" customFormat="1">
      <c r="B8" s="23" t="s">
        <v>4229</v>
      </c>
      <c r="C8" s="23">
        <v>29</v>
      </c>
      <c r="D8" s="51">
        <f t="shared" si="0"/>
        <v>1.5025906735751295E-2</v>
      </c>
      <c r="E8" s="8">
        <v>1</v>
      </c>
      <c r="F8" s="10">
        <f t="shared" si="1"/>
        <v>2.0833333333333332E-2</v>
      </c>
      <c r="G8" s="23">
        <v>0</v>
      </c>
      <c r="H8" s="9">
        <f t="shared" si="2"/>
        <v>0</v>
      </c>
      <c r="I8" s="8">
        <v>0</v>
      </c>
      <c r="J8" s="10">
        <f t="shared" si="3"/>
        <v>0</v>
      </c>
      <c r="K8" s="23">
        <v>0</v>
      </c>
      <c r="L8" s="9">
        <f t="shared" si="4"/>
        <v>0</v>
      </c>
      <c r="M8" s="53">
        <v>1</v>
      </c>
      <c r="N8" s="52">
        <f t="shared" si="5"/>
        <v>2.7777777777777776E-2</v>
      </c>
      <c r="O8" s="53">
        <v>0</v>
      </c>
      <c r="P8" s="52">
        <f t="shared" si="6"/>
        <v>0</v>
      </c>
    </row>
    <row r="9" spans="2:16" s="50" customFormat="1">
      <c r="B9" s="23" t="s">
        <v>4230</v>
      </c>
      <c r="C9" s="23">
        <v>150</v>
      </c>
      <c r="D9" s="51">
        <f t="shared" si="0"/>
        <v>7.7720207253886009E-2</v>
      </c>
      <c r="E9" s="8">
        <v>2</v>
      </c>
      <c r="F9" s="10">
        <f t="shared" si="1"/>
        <v>4.1666666666666664E-2</v>
      </c>
      <c r="G9" s="23">
        <v>4</v>
      </c>
      <c r="H9" s="9">
        <f t="shared" si="2"/>
        <v>0.22222222222222221</v>
      </c>
      <c r="I9" s="8">
        <v>1</v>
      </c>
      <c r="J9" s="10">
        <f t="shared" si="3"/>
        <v>2.8571428571428571E-2</v>
      </c>
      <c r="K9" s="23">
        <v>2</v>
      </c>
      <c r="L9" s="9">
        <f t="shared" si="4"/>
        <v>0.33333333333333331</v>
      </c>
      <c r="M9" s="53">
        <v>1</v>
      </c>
      <c r="N9" s="52">
        <f t="shared" si="5"/>
        <v>2.7777777777777776E-2</v>
      </c>
      <c r="O9" s="53">
        <v>2</v>
      </c>
      <c r="P9" s="52">
        <f t="shared" si="6"/>
        <v>0.66666666666666663</v>
      </c>
    </row>
    <row r="10" spans="2:16" s="50" customFormat="1">
      <c r="B10" s="23" t="s">
        <v>4231</v>
      </c>
      <c r="C10" s="23">
        <v>39</v>
      </c>
      <c r="D10" s="51">
        <f t="shared" si="0"/>
        <v>2.0207253886010364E-2</v>
      </c>
      <c r="E10" s="8">
        <v>1</v>
      </c>
      <c r="F10" s="10">
        <f t="shared" si="1"/>
        <v>2.0833333333333332E-2</v>
      </c>
      <c r="G10" s="23">
        <v>1</v>
      </c>
      <c r="H10" s="9">
        <f t="shared" si="2"/>
        <v>5.5555555555555552E-2</v>
      </c>
      <c r="I10" s="8">
        <v>1</v>
      </c>
      <c r="J10" s="10">
        <f t="shared" si="3"/>
        <v>2.8571428571428571E-2</v>
      </c>
      <c r="K10" s="23">
        <v>0</v>
      </c>
      <c r="L10" s="9">
        <f t="shared" si="4"/>
        <v>0</v>
      </c>
      <c r="M10" s="53">
        <v>0</v>
      </c>
      <c r="N10" s="52">
        <f t="shared" si="5"/>
        <v>0</v>
      </c>
      <c r="O10" s="53">
        <v>0</v>
      </c>
      <c r="P10" s="52">
        <f t="shared" si="6"/>
        <v>0</v>
      </c>
    </row>
    <row r="11" spans="2:16" s="50" customFormat="1">
      <c r="B11" s="23" t="s">
        <v>5</v>
      </c>
      <c r="C11" s="23">
        <v>94</v>
      </c>
      <c r="D11" s="51">
        <f t="shared" si="0"/>
        <v>4.8704663212435231E-2</v>
      </c>
      <c r="E11" s="8">
        <v>2</v>
      </c>
      <c r="F11" s="10">
        <f t="shared" si="1"/>
        <v>4.1666666666666664E-2</v>
      </c>
      <c r="G11" s="23">
        <v>1</v>
      </c>
      <c r="H11" s="9">
        <f t="shared" si="2"/>
        <v>5.5555555555555552E-2</v>
      </c>
      <c r="I11" s="8">
        <v>3</v>
      </c>
      <c r="J11" s="10">
        <f t="shared" si="3"/>
        <v>8.5714285714285715E-2</v>
      </c>
      <c r="K11" s="23">
        <v>0</v>
      </c>
      <c r="L11" s="9">
        <f t="shared" si="4"/>
        <v>0</v>
      </c>
      <c r="M11" s="53">
        <v>4</v>
      </c>
      <c r="N11" s="52">
        <f t="shared" si="5"/>
        <v>0.1111111111111111</v>
      </c>
      <c r="O11" s="53">
        <v>0</v>
      </c>
      <c r="P11" s="52">
        <f t="shared" si="6"/>
        <v>0</v>
      </c>
    </row>
    <row r="12" spans="2:16" s="50" customFormat="1">
      <c r="B12" s="23" t="s">
        <v>6</v>
      </c>
      <c r="C12" s="23">
        <v>57</v>
      </c>
      <c r="D12" s="51">
        <f t="shared" si="0"/>
        <v>2.9533678756476684E-2</v>
      </c>
      <c r="E12" s="8">
        <v>1</v>
      </c>
      <c r="F12" s="10">
        <f t="shared" si="1"/>
        <v>2.0833333333333332E-2</v>
      </c>
      <c r="G12" s="23">
        <v>2</v>
      </c>
      <c r="H12" s="9">
        <f t="shared" si="2"/>
        <v>0.1111111111111111</v>
      </c>
      <c r="I12" s="8">
        <v>0</v>
      </c>
      <c r="J12" s="10">
        <f t="shared" si="3"/>
        <v>0</v>
      </c>
      <c r="K12" s="23">
        <v>0</v>
      </c>
      <c r="L12" s="9">
        <f t="shared" si="4"/>
        <v>0</v>
      </c>
      <c r="M12" s="53">
        <v>0</v>
      </c>
      <c r="N12" s="52">
        <f t="shared" si="5"/>
        <v>0</v>
      </c>
      <c r="O12" s="53">
        <v>0</v>
      </c>
      <c r="P12" s="52">
        <f t="shared" si="6"/>
        <v>0</v>
      </c>
    </row>
    <row r="13" spans="2:16" s="50" customFormat="1">
      <c r="B13" s="23" t="s">
        <v>4232</v>
      </c>
      <c r="C13" s="23">
        <v>11</v>
      </c>
      <c r="D13" s="51">
        <f t="shared" si="0"/>
        <v>5.699481865284974E-3</v>
      </c>
      <c r="E13" s="8">
        <v>0</v>
      </c>
      <c r="F13" s="10">
        <f t="shared" si="1"/>
        <v>0</v>
      </c>
      <c r="G13" s="23">
        <v>0</v>
      </c>
      <c r="H13" s="9">
        <f t="shared" si="2"/>
        <v>0</v>
      </c>
      <c r="I13" s="8">
        <v>1</v>
      </c>
      <c r="J13" s="10">
        <f t="shared" si="3"/>
        <v>2.8571428571428571E-2</v>
      </c>
      <c r="K13" s="23">
        <v>0</v>
      </c>
      <c r="L13" s="9">
        <f t="shared" si="4"/>
        <v>0</v>
      </c>
      <c r="M13" s="53">
        <v>0</v>
      </c>
      <c r="N13" s="52">
        <f t="shared" si="5"/>
        <v>0</v>
      </c>
      <c r="O13" s="53">
        <v>0</v>
      </c>
      <c r="P13" s="52">
        <f t="shared" si="6"/>
        <v>0</v>
      </c>
    </row>
    <row r="14" spans="2:16" s="50" customFormat="1">
      <c r="B14" s="23" t="s">
        <v>7</v>
      </c>
      <c r="C14" s="23">
        <v>16</v>
      </c>
      <c r="D14" s="51">
        <f t="shared" si="0"/>
        <v>8.2901554404145074E-3</v>
      </c>
      <c r="E14" s="8">
        <v>0</v>
      </c>
      <c r="F14" s="10">
        <f t="shared" si="1"/>
        <v>0</v>
      </c>
      <c r="G14" s="23">
        <v>0</v>
      </c>
      <c r="H14" s="9">
        <f t="shared" si="2"/>
        <v>0</v>
      </c>
      <c r="I14" s="8">
        <v>1</v>
      </c>
      <c r="J14" s="10">
        <f t="shared" si="3"/>
        <v>2.8571428571428571E-2</v>
      </c>
      <c r="K14" s="23">
        <v>0</v>
      </c>
      <c r="L14" s="9">
        <f t="shared" si="4"/>
        <v>0</v>
      </c>
      <c r="M14" s="53">
        <v>0</v>
      </c>
      <c r="N14" s="52">
        <f t="shared" si="5"/>
        <v>0</v>
      </c>
      <c r="O14" s="53">
        <v>0</v>
      </c>
      <c r="P14" s="52">
        <f t="shared" si="6"/>
        <v>0</v>
      </c>
    </row>
    <row r="15" spans="2:16" s="50" customFormat="1">
      <c r="B15" s="23" t="s">
        <v>4233</v>
      </c>
      <c r="C15" s="23">
        <v>9</v>
      </c>
      <c r="D15" s="51">
        <f t="shared" si="0"/>
        <v>4.6632124352331602E-3</v>
      </c>
      <c r="E15" s="8">
        <v>0</v>
      </c>
      <c r="F15" s="10">
        <f t="shared" si="1"/>
        <v>0</v>
      </c>
      <c r="G15" s="23">
        <v>0</v>
      </c>
      <c r="H15" s="9">
        <f t="shared" si="2"/>
        <v>0</v>
      </c>
      <c r="I15" s="8">
        <v>1</v>
      </c>
      <c r="J15" s="10">
        <f t="shared" si="3"/>
        <v>2.8571428571428571E-2</v>
      </c>
      <c r="K15" s="23">
        <v>0</v>
      </c>
      <c r="L15" s="9">
        <f t="shared" si="4"/>
        <v>0</v>
      </c>
      <c r="M15" s="53">
        <v>0</v>
      </c>
      <c r="N15" s="52">
        <f t="shared" si="5"/>
        <v>0</v>
      </c>
      <c r="O15" s="53">
        <v>0</v>
      </c>
      <c r="P15" s="52">
        <f t="shared" si="6"/>
        <v>0</v>
      </c>
    </row>
    <row r="16" spans="2:16" s="50" customFormat="1">
      <c r="B16" s="23" t="s">
        <v>4234</v>
      </c>
      <c r="C16" s="23">
        <v>45</v>
      </c>
      <c r="D16" s="51">
        <f t="shared" si="0"/>
        <v>2.3316062176165803E-2</v>
      </c>
      <c r="E16" s="8">
        <v>1</v>
      </c>
      <c r="F16" s="10">
        <f t="shared" si="1"/>
        <v>2.0833333333333332E-2</v>
      </c>
      <c r="G16" s="23">
        <v>0</v>
      </c>
      <c r="H16" s="9">
        <f t="shared" si="2"/>
        <v>0</v>
      </c>
      <c r="I16" s="8">
        <v>0</v>
      </c>
      <c r="J16" s="10">
        <f t="shared" si="3"/>
        <v>0</v>
      </c>
      <c r="K16" s="23">
        <v>0</v>
      </c>
      <c r="L16" s="9">
        <f t="shared" si="4"/>
        <v>0</v>
      </c>
      <c r="M16" s="53">
        <v>0</v>
      </c>
      <c r="N16" s="52">
        <f t="shared" si="5"/>
        <v>0</v>
      </c>
      <c r="O16" s="53">
        <v>0</v>
      </c>
      <c r="P16" s="52">
        <f t="shared" si="6"/>
        <v>0</v>
      </c>
    </row>
    <row r="17" spans="2:16" s="50" customFormat="1">
      <c r="B17" s="23" t="s">
        <v>4235</v>
      </c>
      <c r="C17" s="23">
        <v>55</v>
      </c>
      <c r="D17" s="51">
        <f t="shared" si="0"/>
        <v>2.8497409326424871E-2</v>
      </c>
      <c r="E17" s="8">
        <v>0</v>
      </c>
      <c r="F17" s="10">
        <f t="shared" si="1"/>
        <v>0</v>
      </c>
      <c r="G17" s="23">
        <v>0</v>
      </c>
      <c r="H17" s="9">
        <f t="shared" si="2"/>
        <v>0</v>
      </c>
      <c r="I17" s="8">
        <v>2</v>
      </c>
      <c r="J17" s="10">
        <f t="shared" si="3"/>
        <v>5.7142857142857141E-2</v>
      </c>
      <c r="K17" s="23">
        <v>0</v>
      </c>
      <c r="L17" s="9">
        <f t="shared" si="4"/>
        <v>0</v>
      </c>
      <c r="M17" s="53">
        <v>2</v>
      </c>
      <c r="N17" s="52">
        <f t="shared" si="5"/>
        <v>5.5555555555555552E-2</v>
      </c>
      <c r="O17" s="53">
        <v>0</v>
      </c>
      <c r="P17" s="52">
        <f t="shared" si="6"/>
        <v>0</v>
      </c>
    </row>
    <row r="18" spans="2:16" s="50" customFormat="1">
      <c r="B18" s="23" t="s">
        <v>4236</v>
      </c>
      <c r="C18" s="23">
        <v>82</v>
      </c>
      <c r="D18" s="51">
        <f t="shared" si="0"/>
        <v>4.2487046632124353E-2</v>
      </c>
      <c r="E18" s="8">
        <v>2</v>
      </c>
      <c r="F18" s="10">
        <f t="shared" si="1"/>
        <v>4.1666666666666664E-2</v>
      </c>
      <c r="G18" s="23">
        <v>1</v>
      </c>
      <c r="H18" s="9">
        <f t="shared" si="2"/>
        <v>5.5555555555555552E-2</v>
      </c>
      <c r="I18" s="8">
        <v>1</v>
      </c>
      <c r="J18" s="10">
        <f t="shared" si="3"/>
        <v>2.8571428571428571E-2</v>
      </c>
      <c r="K18" s="23">
        <v>1</v>
      </c>
      <c r="L18" s="9">
        <f t="shared" si="4"/>
        <v>0.16666666666666666</v>
      </c>
      <c r="M18" s="53">
        <v>0</v>
      </c>
      <c r="N18" s="52">
        <f t="shared" si="5"/>
        <v>0</v>
      </c>
      <c r="O18" s="53">
        <v>0</v>
      </c>
      <c r="P18" s="52">
        <f t="shared" si="6"/>
        <v>0</v>
      </c>
    </row>
    <row r="19" spans="2:16" s="50" customFormat="1">
      <c r="B19" s="23" t="s">
        <v>4237</v>
      </c>
      <c r="C19" s="23">
        <v>9</v>
      </c>
      <c r="D19" s="51">
        <f t="shared" si="0"/>
        <v>4.6632124352331602E-3</v>
      </c>
      <c r="E19" s="8">
        <v>0</v>
      </c>
      <c r="F19" s="10">
        <f t="shared" si="1"/>
        <v>0</v>
      </c>
      <c r="G19" s="23">
        <v>1</v>
      </c>
      <c r="H19" s="9">
        <f t="shared" si="2"/>
        <v>5.5555555555555552E-2</v>
      </c>
      <c r="I19" s="8">
        <v>0</v>
      </c>
      <c r="J19" s="10">
        <f t="shared" si="3"/>
        <v>0</v>
      </c>
      <c r="K19" s="23">
        <v>0</v>
      </c>
      <c r="L19" s="9">
        <f t="shared" si="4"/>
        <v>0</v>
      </c>
      <c r="M19" s="53">
        <v>0</v>
      </c>
      <c r="N19" s="52">
        <f t="shared" si="5"/>
        <v>0</v>
      </c>
      <c r="O19" s="53">
        <v>0</v>
      </c>
      <c r="P19" s="52">
        <f t="shared" si="6"/>
        <v>0</v>
      </c>
    </row>
    <row r="20" spans="2:16" s="50" customFormat="1">
      <c r="B20" s="23" t="s">
        <v>8</v>
      </c>
      <c r="C20" s="23">
        <v>25</v>
      </c>
      <c r="D20" s="51">
        <f t="shared" si="0"/>
        <v>1.2953367875647668E-2</v>
      </c>
      <c r="E20" s="8">
        <v>0</v>
      </c>
      <c r="F20" s="10">
        <f t="shared" si="1"/>
        <v>0</v>
      </c>
      <c r="G20" s="23">
        <v>0</v>
      </c>
      <c r="H20" s="9">
        <f t="shared" si="2"/>
        <v>0</v>
      </c>
      <c r="I20" s="8">
        <v>7</v>
      </c>
      <c r="J20" s="10">
        <f t="shared" si="3"/>
        <v>0.2</v>
      </c>
      <c r="K20" s="23">
        <v>0</v>
      </c>
      <c r="L20" s="9">
        <f t="shared" si="4"/>
        <v>0</v>
      </c>
      <c r="M20" s="53">
        <v>2</v>
      </c>
      <c r="N20" s="52">
        <f t="shared" si="5"/>
        <v>5.5555555555555552E-2</v>
      </c>
      <c r="O20" s="53">
        <v>0</v>
      </c>
      <c r="P20" s="52">
        <f t="shared" si="6"/>
        <v>0</v>
      </c>
    </row>
    <row r="21" spans="2:16" s="50" customFormat="1">
      <c r="B21" s="23" t="s">
        <v>4238</v>
      </c>
      <c r="C21" s="23">
        <v>15</v>
      </c>
      <c r="D21" s="51">
        <f t="shared" si="0"/>
        <v>7.7720207253886009E-3</v>
      </c>
      <c r="E21" s="8">
        <v>0</v>
      </c>
      <c r="F21" s="10">
        <f t="shared" si="1"/>
        <v>0</v>
      </c>
      <c r="G21" s="23">
        <v>1</v>
      </c>
      <c r="H21" s="9">
        <f t="shared" si="2"/>
        <v>5.5555555555555552E-2</v>
      </c>
      <c r="I21" s="8">
        <v>0</v>
      </c>
      <c r="J21" s="10">
        <f t="shared" si="3"/>
        <v>0</v>
      </c>
      <c r="K21" s="23">
        <v>0</v>
      </c>
      <c r="L21" s="9">
        <f t="shared" si="4"/>
        <v>0</v>
      </c>
      <c r="M21" s="53">
        <v>0</v>
      </c>
      <c r="N21" s="52">
        <f t="shared" si="5"/>
        <v>0</v>
      </c>
      <c r="O21" s="53">
        <v>0</v>
      </c>
      <c r="P21" s="52">
        <f t="shared" si="6"/>
        <v>0</v>
      </c>
    </row>
    <row r="22" spans="2:16" s="50" customFormat="1">
      <c r="B22" s="23" t="s">
        <v>4239</v>
      </c>
      <c r="C22" s="23">
        <v>61</v>
      </c>
      <c r="D22" s="51">
        <f t="shared" si="0"/>
        <v>3.1606217616580314E-2</v>
      </c>
      <c r="E22" s="8">
        <v>0</v>
      </c>
      <c r="F22" s="10">
        <f t="shared" si="1"/>
        <v>0</v>
      </c>
      <c r="G22" s="23">
        <v>1</v>
      </c>
      <c r="H22" s="9">
        <f t="shared" si="2"/>
        <v>5.5555555555555552E-2</v>
      </c>
      <c r="I22" s="8">
        <v>0</v>
      </c>
      <c r="J22" s="10">
        <f t="shared" si="3"/>
        <v>0</v>
      </c>
      <c r="K22" s="23">
        <v>0</v>
      </c>
      <c r="L22" s="9">
        <f t="shared" si="4"/>
        <v>0</v>
      </c>
      <c r="M22" s="53">
        <v>0</v>
      </c>
      <c r="N22" s="52">
        <f t="shared" si="5"/>
        <v>0</v>
      </c>
      <c r="O22" s="53">
        <v>0</v>
      </c>
      <c r="P22" s="52">
        <f t="shared" si="6"/>
        <v>0</v>
      </c>
    </row>
    <row r="23" spans="2:16" s="50" customFormat="1">
      <c r="B23" s="23" t="s">
        <v>9</v>
      </c>
      <c r="C23" s="23">
        <v>2</v>
      </c>
      <c r="D23" s="51">
        <f t="shared" si="0"/>
        <v>1.0362694300518134E-3</v>
      </c>
      <c r="E23" s="8">
        <v>0</v>
      </c>
      <c r="F23" s="10">
        <f t="shared" si="1"/>
        <v>0</v>
      </c>
      <c r="G23" s="23">
        <v>0</v>
      </c>
      <c r="H23" s="9">
        <f t="shared" si="2"/>
        <v>0</v>
      </c>
      <c r="I23" s="8">
        <v>0</v>
      </c>
      <c r="J23" s="10">
        <f t="shared" si="3"/>
        <v>0</v>
      </c>
      <c r="K23" s="23">
        <v>0</v>
      </c>
      <c r="L23" s="9">
        <f t="shared" si="4"/>
        <v>0</v>
      </c>
      <c r="M23" s="53">
        <v>1</v>
      </c>
      <c r="N23" s="52">
        <f t="shared" si="5"/>
        <v>2.7777777777777776E-2</v>
      </c>
      <c r="O23" s="53">
        <v>0</v>
      </c>
      <c r="P23" s="52">
        <f t="shared" si="6"/>
        <v>0</v>
      </c>
    </row>
    <row r="24" spans="2:16" s="50" customFormat="1">
      <c r="B24" s="23" t="s">
        <v>10</v>
      </c>
      <c r="C24" s="23">
        <v>129</v>
      </c>
      <c r="D24" s="51">
        <f t="shared" si="0"/>
        <v>6.6839378238341962E-2</v>
      </c>
      <c r="E24" s="8">
        <v>5</v>
      </c>
      <c r="F24" s="10">
        <f t="shared" si="1"/>
        <v>0.10416666666666667</v>
      </c>
      <c r="G24" s="23">
        <v>1</v>
      </c>
      <c r="H24" s="9">
        <f t="shared" si="2"/>
        <v>5.5555555555555552E-2</v>
      </c>
      <c r="I24" s="8">
        <v>1</v>
      </c>
      <c r="J24" s="10">
        <f t="shared" si="3"/>
        <v>2.8571428571428571E-2</v>
      </c>
      <c r="K24" s="23">
        <v>1</v>
      </c>
      <c r="L24" s="9">
        <f t="shared" si="4"/>
        <v>0.16666666666666666</v>
      </c>
      <c r="M24" s="53">
        <v>6</v>
      </c>
      <c r="N24" s="52">
        <f t="shared" si="5"/>
        <v>0.16666666666666666</v>
      </c>
      <c r="O24" s="53">
        <v>0</v>
      </c>
      <c r="P24" s="52">
        <f t="shared" si="6"/>
        <v>0</v>
      </c>
    </row>
    <row r="25" spans="2:16" s="50" customFormat="1">
      <c r="B25" s="23" t="s">
        <v>11</v>
      </c>
      <c r="C25" s="23">
        <v>62</v>
      </c>
      <c r="D25" s="51">
        <f t="shared" si="0"/>
        <v>3.2124352331606217E-2</v>
      </c>
      <c r="E25" s="8">
        <v>2</v>
      </c>
      <c r="F25" s="10">
        <f t="shared" si="1"/>
        <v>4.1666666666666664E-2</v>
      </c>
      <c r="G25" s="23">
        <v>0</v>
      </c>
      <c r="H25" s="9">
        <f t="shared" si="2"/>
        <v>0</v>
      </c>
      <c r="I25" s="8">
        <v>1</v>
      </c>
      <c r="J25" s="10">
        <f t="shared" si="3"/>
        <v>2.8571428571428571E-2</v>
      </c>
      <c r="K25" s="23">
        <v>0</v>
      </c>
      <c r="L25" s="9">
        <f t="shared" si="4"/>
        <v>0</v>
      </c>
      <c r="M25" s="53">
        <v>0</v>
      </c>
      <c r="N25" s="52">
        <f t="shared" si="5"/>
        <v>0</v>
      </c>
      <c r="O25" s="53">
        <v>0</v>
      </c>
      <c r="P25" s="52">
        <f t="shared" si="6"/>
        <v>0</v>
      </c>
    </row>
    <row r="26" spans="2:16" s="50" customFormat="1">
      <c r="B26" s="23" t="s">
        <v>4240</v>
      </c>
      <c r="C26" s="23">
        <v>130</v>
      </c>
      <c r="D26" s="51">
        <f t="shared" si="0"/>
        <v>6.7357512953367879E-2</v>
      </c>
      <c r="E26" s="8">
        <v>4</v>
      </c>
      <c r="F26" s="10">
        <f t="shared" si="1"/>
        <v>8.3333333333333329E-2</v>
      </c>
      <c r="G26" s="23">
        <v>4</v>
      </c>
      <c r="H26" s="9">
        <f t="shared" si="2"/>
        <v>0.22222222222222221</v>
      </c>
      <c r="I26" s="8">
        <v>6</v>
      </c>
      <c r="J26" s="10">
        <f t="shared" si="3"/>
        <v>0.17142857142857143</v>
      </c>
      <c r="K26" s="23">
        <v>0</v>
      </c>
      <c r="L26" s="9">
        <f t="shared" si="4"/>
        <v>0</v>
      </c>
      <c r="M26" s="53">
        <v>3</v>
      </c>
      <c r="N26" s="52">
        <f t="shared" si="5"/>
        <v>8.3333333333333329E-2</v>
      </c>
      <c r="O26" s="53">
        <v>0</v>
      </c>
      <c r="P26" s="52">
        <f t="shared" si="6"/>
        <v>0</v>
      </c>
    </row>
    <row r="27" spans="2:16" s="50" customFormat="1">
      <c r="B27" s="23" t="s">
        <v>4241</v>
      </c>
      <c r="C27" s="23">
        <v>13</v>
      </c>
      <c r="D27" s="51">
        <f t="shared" si="0"/>
        <v>6.7357512953367879E-3</v>
      </c>
      <c r="E27" s="8">
        <v>1</v>
      </c>
      <c r="F27" s="10">
        <f t="shared" si="1"/>
        <v>2.0833333333333332E-2</v>
      </c>
      <c r="G27" s="23">
        <v>0</v>
      </c>
      <c r="H27" s="9">
        <f t="shared" si="2"/>
        <v>0</v>
      </c>
      <c r="I27" s="8">
        <v>0</v>
      </c>
      <c r="J27" s="10">
        <f t="shared" si="3"/>
        <v>0</v>
      </c>
      <c r="K27" s="23">
        <v>0</v>
      </c>
      <c r="L27" s="9">
        <f t="shared" si="4"/>
        <v>0</v>
      </c>
      <c r="M27" s="53">
        <v>0</v>
      </c>
      <c r="N27" s="52">
        <f t="shared" si="5"/>
        <v>0</v>
      </c>
      <c r="O27" s="53">
        <v>0</v>
      </c>
      <c r="P27" s="52">
        <f t="shared" si="6"/>
        <v>0</v>
      </c>
    </row>
    <row r="28" spans="2:16" s="50" customFormat="1">
      <c r="B28" s="67" t="s">
        <v>4545</v>
      </c>
      <c r="C28" s="23">
        <v>89</v>
      </c>
      <c r="D28" s="51">
        <f t="shared" si="0"/>
        <v>4.6113989637305702E-2</v>
      </c>
      <c r="E28" s="8">
        <v>1</v>
      </c>
      <c r="F28" s="10">
        <f t="shared" si="1"/>
        <v>2.0833333333333332E-2</v>
      </c>
      <c r="G28" s="23">
        <v>0</v>
      </c>
      <c r="H28" s="9">
        <f t="shared" si="2"/>
        <v>0</v>
      </c>
      <c r="I28" s="8">
        <v>0</v>
      </c>
      <c r="J28" s="10">
        <f t="shared" si="3"/>
        <v>0</v>
      </c>
      <c r="K28" s="23">
        <v>2</v>
      </c>
      <c r="L28" s="9">
        <f t="shared" si="4"/>
        <v>0.33333333333333331</v>
      </c>
      <c r="M28" s="53">
        <v>0</v>
      </c>
      <c r="N28" s="52">
        <f t="shared" si="5"/>
        <v>0</v>
      </c>
      <c r="O28" s="53">
        <v>0</v>
      </c>
      <c r="P28" s="52">
        <f t="shared" si="6"/>
        <v>0</v>
      </c>
    </row>
    <row r="29" spans="2:16" s="50" customFormat="1">
      <c r="B29" s="23" t="s">
        <v>4242</v>
      </c>
      <c r="C29" s="23">
        <v>62</v>
      </c>
      <c r="D29" s="51">
        <f t="shared" si="0"/>
        <v>3.2124352331606217E-2</v>
      </c>
      <c r="E29" s="8">
        <v>0</v>
      </c>
      <c r="F29" s="10">
        <f t="shared" si="1"/>
        <v>0</v>
      </c>
      <c r="G29" s="23">
        <v>0</v>
      </c>
      <c r="H29" s="9">
        <f t="shared" si="2"/>
        <v>0</v>
      </c>
      <c r="I29" s="8">
        <v>1</v>
      </c>
      <c r="J29" s="10">
        <f t="shared" si="3"/>
        <v>2.8571428571428571E-2</v>
      </c>
      <c r="K29" s="23">
        <v>0</v>
      </c>
      <c r="L29" s="9">
        <f t="shared" si="4"/>
        <v>0</v>
      </c>
      <c r="M29" s="53">
        <v>0</v>
      </c>
      <c r="N29" s="52">
        <f t="shared" si="5"/>
        <v>0</v>
      </c>
      <c r="O29" s="53">
        <v>0</v>
      </c>
      <c r="P29" s="52">
        <f t="shared" si="6"/>
        <v>0</v>
      </c>
    </row>
    <row r="30" spans="2:16" s="50" customFormat="1">
      <c r="B30" s="23" t="s">
        <v>4243</v>
      </c>
      <c r="C30" s="23">
        <v>16</v>
      </c>
      <c r="D30" s="51">
        <f t="shared" si="0"/>
        <v>8.2901554404145074E-3</v>
      </c>
      <c r="E30" s="8">
        <v>1</v>
      </c>
      <c r="F30" s="10">
        <f t="shared" si="1"/>
        <v>2.0833333333333332E-2</v>
      </c>
      <c r="G30" s="23">
        <v>0</v>
      </c>
      <c r="H30" s="9">
        <f t="shared" si="2"/>
        <v>0</v>
      </c>
      <c r="I30" s="8">
        <v>0</v>
      </c>
      <c r="J30" s="10">
        <f t="shared" si="3"/>
        <v>0</v>
      </c>
      <c r="K30" s="23">
        <v>0</v>
      </c>
      <c r="L30" s="9">
        <f t="shared" si="4"/>
        <v>0</v>
      </c>
      <c r="M30" s="53">
        <v>1</v>
      </c>
      <c r="N30" s="52">
        <f t="shared" si="5"/>
        <v>2.7777777777777776E-2</v>
      </c>
      <c r="O30" s="53">
        <v>0</v>
      </c>
      <c r="P30" s="52">
        <f t="shared" si="6"/>
        <v>0</v>
      </c>
    </row>
    <row r="31" spans="2:16" s="50" customFormat="1">
      <c r="B31" s="23" t="s">
        <v>4244</v>
      </c>
      <c r="C31" s="23">
        <v>20</v>
      </c>
      <c r="D31" s="51">
        <f t="shared" si="0"/>
        <v>1.0362694300518135E-2</v>
      </c>
      <c r="E31" s="8">
        <v>0</v>
      </c>
      <c r="F31" s="10">
        <f t="shared" si="1"/>
        <v>0</v>
      </c>
      <c r="G31" s="23">
        <v>0</v>
      </c>
      <c r="H31" s="9">
        <f t="shared" si="2"/>
        <v>0</v>
      </c>
      <c r="I31" s="8">
        <v>0</v>
      </c>
      <c r="J31" s="10">
        <f t="shared" si="3"/>
        <v>0</v>
      </c>
      <c r="K31" s="23">
        <v>0</v>
      </c>
      <c r="L31" s="9">
        <f t="shared" si="4"/>
        <v>0</v>
      </c>
      <c r="M31" s="53">
        <v>0</v>
      </c>
      <c r="N31" s="52">
        <f t="shared" si="5"/>
        <v>0</v>
      </c>
      <c r="O31" s="53">
        <v>1</v>
      </c>
      <c r="P31" s="52">
        <f t="shared" si="6"/>
        <v>0.33333333333333331</v>
      </c>
    </row>
    <row r="32" spans="2:16" s="50" customFormat="1">
      <c r="B32" s="67" t="s">
        <v>4546</v>
      </c>
      <c r="C32" s="23">
        <v>100</v>
      </c>
      <c r="D32" s="51">
        <f t="shared" si="0"/>
        <v>5.181347150259067E-2</v>
      </c>
      <c r="E32" s="8">
        <v>12</v>
      </c>
      <c r="F32" s="10">
        <f t="shared" si="1"/>
        <v>0.25</v>
      </c>
      <c r="G32" s="23">
        <v>0</v>
      </c>
      <c r="H32" s="9">
        <f t="shared" si="2"/>
        <v>0</v>
      </c>
      <c r="I32" s="8">
        <v>2</v>
      </c>
      <c r="J32" s="10">
        <f t="shared" si="3"/>
        <v>5.7142857142857141E-2</v>
      </c>
      <c r="K32" s="23">
        <v>0</v>
      </c>
      <c r="L32" s="9">
        <f t="shared" si="4"/>
        <v>0</v>
      </c>
      <c r="M32" s="53">
        <v>5</v>
      </c>
      <c r="N32" s="52">
        <f t="shared" si="5"/>
        <v>0.1388888888888889</v>
      </c>
      <c r="O32" s="53">
        <v>0</v>
      </c>
      <c r="P32" s="52">
        <f t="shared" si="6"/>
        <v>0</v>
      </c>
    </row>
    <row r="33" spans="2:16" s="50" customFormat="1">
      <c r="B33" s="54" t="s">
        <v>4245</v>
      </c>
      <c r="C33" s="54">
        <v>18</v>
      </c>
      <c r="D33" s="55">
        <f t="shared" si="0"/>
        <v>9.3264248704663204E-3</v>
      </c>
      <c r="E33" s="56">
        <v>3</v>
      </c>
      <c r="F33" s="57">
        <f t="shared" si="1"/>
        <v>6.25E-2</v>
      </c>
      <c r="G33" s="54">
        <v>0</v>
      </c>
      <c r="H33" s="58">
        <f t="shared" si="2"/>
        <v>0</v>
      </c>
      <c r="I33" s="56">
        <v>0</v>
      </c>
      <c r="J33" s="57">
        <f t="shared" si="3"/>
        <v>0</v>
      </c>
      <c r="K33" s="54">
        <v>0</v>
      </c>
      <c r="L33" s="58">
        <f t="shared" si="4"/>
        <v>0</v>
      </c>
      <c r="M33" s="59">
        <v>3</v>
      </c>
      <c r="N33" s="60">
        <f t="shared" si="5"/>
        <v>8.3333333333333329E-2</v>
      </c>
      <c r="O33" s="59">
        <v>0</v>
      </c>
      <c r="P33" s="60">
        <f t="shared" si="6"/>
        <v>0</v>
      </c>
    </row>
    <row r="34" spans="2:16" s="14" customFormat="1">
      <c r="B34" s="11"/>
      <c r="C34" s="11"/>
      <c r="D34" s="11"/>
      <c r="E34" s="11"/>
      <c r="F34" s="11"/>
      <c r="G34" s="11"/>
      <c r="H34" s="11"/>
      <c r="I34" s="12"/>
      <c r="J34" s="13"/>
      <c r="K34" s="13"/>
      <c r="M34" s="15"/>
      <c r="N34" s="16"/>
      <c r="O34" s="15"/>
      <c r="P34" s="13"/>
    </row>
    <row r="35" spans="2:16" s="14" customFormat="1">
      <c r="B35" s="11"/>
      <c r="C35" s="11"/>
      <c r="D35" s="11"/>
      <c r="E35" s="11"/>
      <c r="F35" s="11"/>
      <c r="G35" s="11"/>
      <c r="H35" s="11"/>
      <c r="I35" s="12"/>
      <c r="J35" s="13"/>
      <c r="K35" s="13"/>
      <c r="M35" s="15"/>
      <c r="N35" s="16"/>
      <c r="O35" s="15"/>
      <c r="P35" s="13"/>
    </row>
    <row r="36" spans="2:16" s="14" customFormat="1">
      <c r="I36" s="13"/>
      <c r="J36" s="13"/>
      <c r="K36" s="13"/>
      <c r="M36" s="15"/>
      <c r="N36" s="16"/>
      <c r="O36" s="15"/>
      <c r="P36" s="13"/>
    </row>
  </sheetData>
  <mergeCells count="10">
    <mergeCell ref="F3:G3"/>
    <mergeCell ref="J3:K3"/>
    <mergeCell ref="M3:P3"/>
    <mergeCell ref="C4:D4"/>
    <mergeCell ref="E4:F4"/>
    <mergeCell ref="G4:H4"/>
    <mergeCell ref="I4:J4"/>
    <mergeCell ref="K4:L4"/>
    <mergeCell ref="M4:N4"/>
    <mergeCell ref="O4:P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orientation="landscape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15"/>
  <sheetViews>
    <sheetView zoomScale="60" zoomScaleNormal="60" workbookViewId="0">
      <selection activeCell="K20" sqref="K20"/>
    </sheetView>
  </sheetViews>
  <sheetFormatPr defaultColWidth="8.875" defaultRowHeight="14.25"/>
  <cols>
    <col min="1" max="1" width="15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5" customWidth="1"/>
    <col min="17" max="16384" width="8.875" style="5"/>
  </cols>
  <sheetData>
    <row r="1" spans="1:16" ht="18.75">
      <c r="A1" s="44" t="s">
        <v>4083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  <c r="P2" s="24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140" customFormat="1" ht="12.75">
      <c r="A5" s="146" t="s">
        <v>1894</v>
      </c>
      <c r="B5" s="147" t="s">
        <v>1895</v>
      </c>
      <c r="C5" s="147" t="s">
        <v>1896</v>
      </c>
      <c r="D5" s="148"/>
      <c r="E5" s="148"/>
      <c r="F5" s="149"/>
      <c r="G5" s="149"/>
      <c r="H5" s="149"/>
      <c r="I5" s="149"/>
      <c r="J5" s="159" t="s">
        <v>16</v>
      </c>
      <c r="K5" s="160" t="s">
        <v>16</v>
      </c>
      <c r="L5" s="161" t="s">
        <v>16</v>
      </c>
      <c r="M5" s="161" t="s">
        <v>16</v>
      </c>
      <c r="N5" s="161" t="s">
        <v>16</v>
      </c>
      <c r="O5" s="161" t="s">
        <v>16</v>
      </c>
      <c r="P5" s="159" t="s">
        <v>16</v>
      </c>
    </row>
    <row r="6" spans="1:16" s="140" customFormat="1" ht="12.75">
      <c r="A6" s="139" t="s">
        <v>1897</v>
      </c>
      <c r="B6" s="140" t="s">
        <v>1898</v>
      </c>
      <c r="C6" s="140" t="s">
        <v>1899</v>
      </c>
      <c r="D6" s="150">
        <v>6.1171799999999998E-2</v>
      </c>
      <c r="E6" s="150">
        <v>1.3869806E-2</v>
      </c>
      <c r="F6" s="142">
        <v>0.40739926999999998</v>
      </c>
      <c r="G6" s="142">
        <v>0.62077534000000001</v>
      </c>
      <c r="H6" s="142">
        <v>0.53104967000000003</v>
      </c>
      <c r="I6" s="142">
        <f t="shared" ref="I6:I15" si="0">AVERAGE(F6:H6)</f>
        <v>0.51974142666666667</v>
      </c>
      <c r="J6" s="157">
        <v>0.30690000000000001</v>
      </c>
      <c r="K6" s="158">
        <v>0.22289999999999999</v>
      </c>
      <c r="L6" s="156">
        <v>0.5</v>
      </c>
      <c r="M6" s="156">
        <v>0.2</v>
      </c>
      <c r="N6" s="156">
        <v>0.02</v>
      </c>
      <c r="O6" s="156">
        <v>0.24</v>
      </c>
      <c r="P6" s="155" t="s">
        <v>1900</v>
      </c>
    </row>
    <row r="7" spans="1:16" s="140" customFormat="1" ht="12.75">
      <c r="A7" s="139" t="s">
        <v>1901</v>
      </c>
      <c r="B7" s="140" t="s">
        <v>1902</v>
      </c>
      <c r="C7" s="140" t="s">
        <v>1903</v>
      </c>
      <c r="D7" s="150">
        <v>0.74742012999999996</v>
      </c>
      <c r="E7" s="150">
        <v>0.70368180000000002</v>
      </c>
      <c r="F7" s="142">
        <v>0.13821320000000001</v>
      </c>
      <c r="G7" s="142">
        <v>-0.1585704</v>
      </c>
      <c r="H7" s="142">
        <v>0.15422585999999999</v>
      </c>
      <c r="I7" s="142">
        <f t="shared" si="0"/>
        <v>4.4622886666666667E-2</v>
      </c>
      <c r="J7" s="157">
        <v>0.10290000000000001</v>
      </c>
      <c r="K7" s="158">
        <v>1.26E-2</v>
      </c>
      <c r="L7" s="156">
        <v>-0.34</v>
      </c>
      <c r="M7" s="156">
        <v>-0.32</v>
      </c>
      <c r="N7" s="156">
        <v>-0.46</v>
      </c>
      <c r="O7" s="156">
        <v>-0.37</v>
      </c>
      <c r="P7" s="155" t="s">
        <v>1904</v>
      </c>
    </row>
    <row r="8" spans="1:16" s="140" customFormat="1" ht="12.75">
      <c r="A8" s="139" t="s">
        <v>1905</v>
      </c>
      <c r="B8" s="140" t="s">
        <v>1906</v>
      </c>
      <c r="C8" s="140" t="s">
        <v>1907</v>
      </c>
      <c r="D8" s="150">
        <v>0.21346850000000001</v>
      </c>
      <c r="E8" s="150">
        <v>0.15091656000000001</v>
      </c>
      <c r="F8" s="142">
        <v>0.19490531</v>
      </c>
      <c r="G8" s="142">
        <v>5.4596864000000002E-2</v>
      </c>
      <c r="H8" s="142">
        <v>6.1687446999999999E-2</v>
      </c>
      <c r="I8" s="142">
        <f t="shared" si="0"/>
        <v>0.10372987366666665</v>
      </c>
      <c r="J8" s="157">
        <v>0.14080000000000001</v>
      </c>
      <c r="K8" s="158">
        <v>5.0599999999999999E-2</v>
      </c>
      <c r="L8" s="156">
        <v>-0.67</v>
      </c>
      <c r="M8" s="156">
        <v>-0.7</v>
      </c>
      <c r="N8" s="156">
        <v>-0.3</v>
      </c>
      <c r="O8" s="156">
        <v>-0.56000000000000005</v>
      </c>
      <c r="P8" s="155" t="s">
        <v>1908</v>
      </c>
    </row>
    <row r="9" spans="1:16" s="140" customFormat="1" ht="12.75">
      <c r="A9" s="139" t="s">
        <v>1909</v>
      </c>
      <c r="B9" s="140" t="s">
        <v>1910</v>
      </c>
      <c r="C9" s="140" t="s">
        <v>1911</v>
      </c>
      <c r="D9" s="150">
        <v>9.7273393999999999E-2</v>
      </c>
      <c r="E9" s="150">
        <v>4.3398897999999998E-2</v>
      </c>
      <c r="F9" s="142">
        <v>-0.23054316999999999</v>
      </c>
      <c r="G9" s="142">
        <v>-0.3419837</v>
      </c>
      <c r="H9" s="142">
        <v>-0.16112799999999999</v>
      </c>
      <c r="I9" s="142">
        <f t="shared" si="0"/>
        <v>-0.24455162333333336</v>
      </c>
      <c r="J9" s="157">
        <v>0.16170000000000001</v>
      </c>
      <c r="K9" s="158">
        <v>7.46E-2</v>
      </c>
      <c r="L9" s="156">
        <v>-0.4</v>
      </c>
      <c r="M9" s="156">
        <v>-0.46</v>
      </c>
      <c r="N9" s="156">
        <v>-0.14000000000000001</v>
      </c>
      <c r="O9" s="156">
        <v>-0.33</v>
      </c>
      <c r="P9" s="155" t="s">
        <v>1912</v>
      </c>
    </row>
    <row r="10" spans="1:16" s="140" customFormat="1" ht="12.75">
      <c r="A10" s="139" t="s">
        <v>1913</v>
      </c>
      <c r="B10" s="140" t="s">
        <v>1914</v>
      </c>
      <c r="C10" s="140" t="s">
        <v>1915</v>
      </c>
      <c r="D10" s="150"/>
      <c r="E10" s="150">
        <v>0.59393203000000006</v>
      </c>
      <c r="F10" s="142">
        <v>-0.71487990000000001</v>
      </c>
      <c r="G10" s="142">
        <v>-0.36537503999999998</v>
      </c>
      <c r="H10" s="142">
        <v>0.43727154000000001</v>
      </c>
      <c r="I10" s="142">
        <f t="shared" si="0"/>
        <v>-0.21432780000000004</v>
      </c>
      <c r="J10" s="155" t="s">
        <v>16</v>
      </c>
      <c r="K10" s="158">
        <v>6.8599999999999994E-2</v>
      </c>
      <c r="L10" s="156">
        <v>-0.7</v>
      </c>
      <c r="M10" s="156">
        <v>-0.25</v>
      </c>
      <c r="N10" s="156">
        <v>-0.73</v>
      </c>
      <c r="O10" s="156">
        <v>-0.56000000000000005</v>
      </c>
      <c r="P10" s="155" t="s">
        <v>1912</v>
      </c>
    </row>
    <row r="11" spans="1:16" s="140" customFormat="1" ht="12.75">
      <c r="A11" s="139" t="s">
        <v>1916</v>
      </c>
      <c r="B11" s="140" t="s">
        <v>1917</v>
      </c>
      <c r="C11" s="140" t="s">
        <v>1918</v>
      </c>
      <c r="D11" s="150">
        <v>0.17518338999999999</v>
      </c>
      <c r="E11" s="150">
        <v>0.114354074</v>
      </c>
      <c r="F11" s="142">
        <v>-7.2199890000000003E-2</v>
      </c>
      <c r="G11" s="142">
        <v>-6.986618E-2</v>
      </c>
      <c r="H11" s="142">
        <v>-1.3421506E-2</v>
      </c>
      <c r="I11" s="142">
        <f t="shared" si="0"/>
        <v>-5.1829191999999996E-2</v>
      </c>
      <c r="J11" s="157">
        <v>0.12540000000000001</v>
      </c>
      <c r="K11" s="158">
        <v>3.3500000000000002E-2</v>
      </c>
      <c r="L11" s="156">
        <v>-0.42</v>
      </c>
      <c r="M11" s="156">
        <v>-0.28000000000000003</v>
      </c>
      <c r="N11" s="156">
        <v>-0.22</v>
      </c>
      <c r="O11" s="156">
        <v>-0.31</v>
      </c>
      <c r="P11" s="155" t="s">
        <v>1912</v>
      </c>
    </row>
    <row r="12" spans="1:16" s="140" customFormat="1" ht="12.75">
      <c r="A12" s="139" t="s">
        <v>1919</v>
      </c>
      <c r="B12" s="140" t="s">
        <v>1920</v>
      </c>
      <c r="C12" s="140" t="s">
        <v>1921</v>
      </c>
      <c r="D12" s="150">
        <v>0.68514350000000002</v>
      </c>
      <c r="E12" s="150">
        <v>0.63406556999999997</v>
      </c>
      <c r="F12" s="142">
        <v>-0.17563107999999999</v>
      </c>
      <c r="G12" s="142">
        <v>0.19023614</v>
      </c>
      <c r="H12" s="142">
        <v>0.18831340999999999</v>
      </c>
      <c r="I12" s="142">
        <f t="shared" si="0"/>
        <v>6.7639489999999997E-2</v>
      </c>
      <c r="J12" s="157">
        <v>9.35E-2</v>
      </c>
      <c r="K12" s="158">
        <v>7.3000000000000001E-3</v>
      </c>
      <c r="L12" s="156">
        <v>1.69</v>
      </c>
      <c r="M12" s="156">
        <v>1.97</v>
      </c>
      <c r="N12" s="156">
        <v>1.46</v>
      </c>
      <c r="O12" s="156">
        <v>1.71</v>
      </c>
      <c r="P12" s="155" t="s">
        <v>1904</v>
      </c>
    </row>
    <row r="13" spans="1:16" s="140" customFormat="1" ht="12.75">
      <c r="A13" s="139" t="s">
        <v>1922</v>
      </c>
      <c r="B13" s="140" t="s">
        <v>1923</v>
      </c>
      <c r="C13" s="140" t="s">
        <v>1924</v>
      </c>
      <c r="D13" s="150"/>
      <c r="E13" s="150">
        <v>0.70742839999999996</v>
      </c>
      <c r="F13" s="142">
        <v>-0.11245789</v>
      </c>
      <c r="G13" s="142">
        <v>-7.1798280000000006E-2</v>
      </c>
      <c r="H13" s="142">
        <v>0.39602458000000001</v>
      </c>
      <c r="I13" s="142">
        <f t="shared" si="0"/>
        <v>7.0589470000000001E-2</v>
      </c>
      <c r="J13" s="155" t="s">
        <v>16</v>
      </c>
      <c r="K13" s="158">
        <v>0.24279999999999999</v>
      </c>
      <c r="L13" s="156">
        <v>-0.16</v>
      </c>
      <c r="M13" s="156">
        <v>-0.19</v>
      </c>
      <c r="N13" s="156">
        <v>-1.02</v>
      </c>
      <c r="O13" s="156">
        <v>-0.46</v>
      </c>
      <c r="P13" s="155" t="s">
        <v>374</v>
      </c>
    </row>
    <row r="14" spans="1:16" s="140" customFormat="1" ht="12.75">
      <c r="A14" s="139" t="s">
        <v>1925</v>
      </c>
      <c r="B14" s="140" t="s">
        <v>1926</v>
      </c>
      <c r="C14" s="140" t="s">
        <v>1927</v>
      </c>
      <c r="D14" s="150">
        <v>9.8679269999999999E-2</v>
      </c>
      <c r="E14" s="150">
        <v>4.4636134000000001E-2</v>
      </c>
      <c r="F14" s="142">
        <v>0.33506386999999999</v>
      </c>
      <c r="G14" s="142">
        <v>0.17856395</v>
      </c>
      <c r="H14" s="142">
        <v>0.40509613999999999</v>
      </c>
      <c r="I14" s="142">
        <f t="shared" si="0"/>
        <v>0.30624131999999998</v>
      </c>
      <c r="J14" s="157">
        <v>0.16639999999999999</v>
      </c>
      <c r="K14" s="158">
        <v>7.9600000000000004E-2</v>
      </c>
      <c r="L14" s="156">
        <v>-0.2</v>
      </c>
      <c r="M14" s="156">
        <v>-0.42</v>
      </c>
      <c r="N14" s="156">
        <v>-0.17</v>
      </c>
      <c r="O14" s="156">
        <v>-0.26</v>
      </c>
      <c r="P14" s="155" t="s">
        <v>1912</v>
      </c>
    </row>
    <row r="15" spans="1:16" s="140" customFormat="1" ht="12.75">
      <c r="A15" s="151" t="s">
        <v>1928</v>
      </c>
      <c r="B15" s="152" t="s">
        <v>1929</v>
      </c>
      <c r="C15" s="152" t="s">
        <v>1930</v>
      </c>
      <c r="D15" s="153"/>
      <c r="E15" s="153">
        <v>0.23993320000000001</v>
      </c>
      <c r="F15" s="154">
        <v>-0.37007803</v>
      </c>
      <c r="G15" s="154">
        <v>-0.43198827000000001</v>
      </c>
      <c r="H15" s="154">
        <v>5.0290584999999999E-2</v>
      </c>
      <c r="I15" s="154">
        <f t="shared" si="0"/>
        <v>-0.250591905</v>
      </c>
      <c r="J15" s="162">
        <v>0.13500000000000001</v>
      </c>
      <c r="K15" s="163">
        <v>4.3799999999999999E-2</v>
      </c>
      <c r="L15" s="164">
        <v>-1.1599999999999999</v>
      </c>
      <c r="M15" s="164">
        <v>-0.93</v>
      </c>
      <c r="N15" s="164">
        <v>-0.52</v>
      </c>
      <c r="O15" s="164">
        <v>-0.87</v>
      </c>
      <c r="P15" s="165" t="s">
        <v>1931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16"/>
  <sheetViews>
    <sheetView zoomScale="60" zoomScaleNormal="60" workbookViewId="0">
      <selection activeCell="F23" sqref="F23"/>
    </sheetView>
  </sheetViews>
  <sheetFormatPr defaultColWidth="8.875" defaultRowHeight="14.25"/>
  <cols>
    <col min="1" max="1" width="16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6" t="s">
        <v>4084</v>
      </c>
    </row>
    <row r="2" spans="1:16" ht="18.75"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37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1852</v>
      </c>
      <c r="B5" s="112" t="s">
        <v>1853</v>
      </c>
      <c r="C5" s="112" t="s">
        <v>1854</v>
      </c>
      <c r="D5" s="143">
        <v>6.4240220000000001E-2</v>
      </c>
      <c r="E5" s="143">
        <v>1.6281865999999999E-2</v>
      </c>
      <c r="F5" s="114">
        <v>-0.12257477999999999</v>
      </c>
      <c r="G5" s="114">
        <v>-0.19246387000000001</v>
      </c>
      <c r="H5" s="114">
        <v>-0.15419394</v>
      </c>
      <c r="I5" s="114">
        <f t="shared" ref="I5:I16" si="0">AVERAGE(F5:H5)</f>
        <v>-0.15641086333333332</v>
      </c>
      <c r="J5" s="127">
        <v>0.1087</v>
      </c>
      <c r="K5" s="167">
        <v>1.6961352999999998E-2</v>
      </c>
      <c r="L5" s="129">
        <v>-0.4</v>
      </c>
      <c r="M5" s="129">
        <v>-0.36</v>
      </c>
      <c r="N5" s="129">
        <v>-0.25</v>
      </c>
      <c r="O5" s="129">
        <v>-0.34</v>
      </c>
      <c r="P5" s="130" t="s">
        <v>1855</v>
      </c>
    </row>
    <row r="6" spans="1:16" s="45" customFormat="1" ht="12.75">
      <c r="A6" s="115" t="s">
        <v>1856</v>
      </c>
      <c r="B6" s="45" t="s">
        <v>1857</v>
      </c>
      <c r="C6" s="45" t="s">
        <v>1858</v>
      </c>
      <c r="D6" s="144"/>
      <c r="E6" s="144"/>
      <c r="F6" s="117"/>
      <c r="G6" s="117"/>
      <c r="H6" s="117"/>
      <c r="I6" s="117"/>
      <c r="J6" s="125" t="s">
        <v>16</v>
      </c>
      <c r="K6" s="166" t="s">
        <v>16</v>
      </c>
      <c r="L6" s="124" t="s">
        <v>16</v>
      </c>
      <c r="M6" s="124" t="s">
        <v>16</v>
      </c>
      <c r="N6" s="124" t="s">
        <v>16</v>
      </c>
      <c r="O6" s="124" t="s">
        <v>16</v>
      </c>
      <c r="P6" s="125" t="s">
        <v>16</v>
      </c>
    </row>
    <row r="7" spans="1:16" s="45" customFormat="1" ht="12.75">
      <c r="A7" s="115" t="s">
        <v>1859</v>
      </c>
      <c r="B7" s="45" t="s">
        <v>1860</v>
      </c>
      <c r="C7" s="45" t="s">
        <v>1861</v>
      </c>
      <c r="D7" s="144"/>
      <c r="E7" s="144">
        <v>0.32751065000000001</v>
      </c>
      <c r="F7" s="117">
        <v>3.3671516999999998E-2</v>
      </c>
      <c r="G7" s="117">
        <v>0.15391503000000001</v>
      </c>
      <c r="H7" s="117">
        <v>1.055722</v>
      </c>
      <c r="I7" s="117">
        <f t="shared" si="0"/>
        <v>0.41443618233333335</v>
      </c>
      <c r="J7" s="125" t="s">
        <v>16</v>
      </c>
      <c r="K7" s="166">
        <v>0.43357104000000002</v>
      </c>
      <c r="L7" s="124">
        <v>-0.35</v>
      </c>
      <c r="M7" s="124">
        <v>-0.7</v>
      </c>
      <c r="N7" s="124">
        <v>0.25</v>
      </c>
      <c r="O7" s="124">
        <v>-0.27</v>
      </c>
      <c r="P7" s="125" t="s">
        <v>108</v>
      </c>
    </row>
    <row r="8" spans="1:16" s="45" customFormat="1" ht="36">
      <c r="A8" s="115" t="s">
        <v>1862</v>
      </c>
      <c r="B8" s="45" t="s">
        <v>1863</v>
      </c>
      <c r="C8" s="45" t="s">
        <v>1864</v>
      </c>
      <c r="D8" s="144"/>
      <c r="E8" s="144">
        <v>0.55499816000000002</v>
      </c>
      <c r="F8" s="117">
        <v>-0.65113659999999995</v>
      </c>
      <c r="G8" s="117">
        <v>-0.39397383000000002</v>
      </c>
      <c r="H8" s="117">
        <v>0.38702639999999999</v>
      </c>
      <c r="I8" s="117">
        <f t="shared" si="0"/>
        <v>-0.21936134333333335</v>
      </c>
      <c r="J8" s="125" t="s">
        <v>16</v>
      </c>
      <c r="K8" s="166">
        <v>0.53294056999999995</v>
      </c>
      <c r="L8" s="124">
        <v>-0.09</v>
      </c>
      <c r="M8" s="124">
        <v>-1.1200000000000001</v>
      </c>
      <c r="N8" s="124">
        <v>0.27</v>
      </c>
      <c r="O8" s="124">
        <v>-0.31</v>
      </c>
      <c r="P8" s="125" t="s">
        <v>1865</v>
      </c>
    </row>
    <row r="9" spans="1:16" s="45" customFormat="1" ht="24">
      <c r="A9" s="115" t="s">
        <v>1866</v>
      </c>
      <c r="B9" s="45" t="s">
        <v>1867</v>
      </c>
      <c r="C9" s="45" t="s">
        <v>1868</v>
      </c>
      <c r="D9" s="144">
        <v>0.12299398</v>
      </c>
      <c r="E9" s="144">
        <v>6.6082059999999998E-2</v>
      </c>
      <c r="F9" s="117">
        <v>1.1675434</v>
      </c>
      <c r="G9" s="117">
        <v>1.0152091000000001</v>
      </c>
      <c r="H9" s="117">
        <v>0.40381664</v>
      </c>
      <c r="I9" s="117">
        <f t="shared" si="0"/>
        <v>0.8621897133333335</v>
      </c>
      <c r="J9" s="125" t="s">
        <v>16</v>
      </c>
      <c r="K9" s="166">
        <v>4.5814059999999997E-2</v>
      </c>
      <c r="L9" s="124">
        <v>-0.86</v>
      </c>
      <c r="M9" s="124">
        <v>-0.64</v>
      </c>
      <c r="N9" s="124">
        <v>-0.38</v>
      </c>
      <c r="O9" s="124">
        <v>-0.63</v>
      </c>
      <c r="P9" s="125" t="s">
        <v>1869</v>
      </c>
    </row>
    <row r="10" spans="1:16" s="45" customFormat="1" ht="12.75">
      <c r="A10" s="115" t="s">
        <v>1870</v>
      </c>
      <c r="B10" s="45" t="s">
        <v>1871</v>
      </c>
      <c r="C10" s="45" t="s">
        <v>1872</v>
      </c>
      <c r="D10" s="144"/>
      <c r="E10" s="144">
        <v>2.7407529E-2</v>
      </c>
      <c r="F10" s="117">
        <v>-0.64016790000000001</v>
      </c>
      <c r="G10" s="117">
        <v>-0.35406609999999999</v>
      </c>
      <c r="H10" s="117">
        <v>-0.60546045999999998</v>
      </c>
      <c r="I10" s="117">
        <f t="shared" si="0"/>
        <v>-0.53323148666666664</v>
      </c>
      <c r="J10" s="125" t="s">
        <v>16</v>
      </c>
      <c r="K10" s="166">
        <v>0.20430739000000001</v>
      </c>
      <c r="L10" s="124">
        <v>-0.03</v>
      </c>
      <c r="M10" s="124">
        <v>-0.41</v>
      </c>
      <c r="N10" s="124">
        <v>-0.81</v>
      </c>
      <c r="O10" s="124">
        <v>-0.42</v>
      </c>
      <c r="P10" s="125" t="s">
        <v>1855</v>
      </c>
    </row>
    <row r="11" spans="1:16" s="45" customFormat="1" ht="12.75">
      <c r="A11" s="115" t="s">
        <v>1873</v>
      </c>
      <c r="B11" s="45" t="s">
        <v>1874</v>
      </c>
      <c r="C11" s="45" t="s">
        <v>1875</v>
      </c>
      <c r="D11" s="144">
        <v>0.27415850000000003</v>
      </c>
      <c r="E11" s="144">
        <v>0.20961004</v>
      </c>
      <c r="F11" s="117">
        <v>-1.9789718000000001E-2</v>
      </c>
      <c r="G11" s="117">
        <v>-6.8711250000000001E-2</v>
      </c>
      <c r="H11" s="117">
        <v>-0.19206232000000001</v>
      </c>
      <c r="I11" s="117">
        <f t="shared" si="0"/>
        <v>-9.3521096000000012E-2</v>
      </c>
      <c r="J11" s="122">
        <v>0.1237</v>
      </c>
      <c r="K11" s="166">
        <v>3.2129664000000002E-2</v>
      </c>
      <c r="L11" s="124">
        <v>0.33</v>
      </c>
      <c r="M11" s="124">
        <v>0.57999999999999996</v>
      </c>
      <c r="N11" s="124">
        <v>0.37</v>
      </c>
      <c r="O11" s="124">
        <v>0.43</v>
      </c>
      <c r="P11" s="125" t="s">
        <v>1876</v>
      </c>
    </row>
    <row r="12" spans="1:16" s="45" customFormat="1" ht="12.75">
      <c r="A12" s="115" t="s">
        <v>1877</v>
      </c>
      <c r="B12" s="45" t="s">
        <v>1878</v>
      </c>
      <c r="C12" s="45" t="s">
        <v>1879</v>
      </c>
      <c r="D12" s="144">
        <v>0.40150799999999998</v>
      </c>
      <c r="E12" s="144">
        <v>0.33575421999999999</v>
      </c>
      <c r="F12" s="117">
        <v>0.23100462999999999</v>
      </c>
      <c r="G12" s="117">
        <v>-5.2986149999999996E-3</v>
      </c>
      <c r="H12" s="117">
        <v>4.5167893000000001E-2</v>
      </c>
      <c r="I12" s="117">
        <f t="shared" si="0"/>
        <v>9.029130266666667E-2</v>
      </c>
      <c r="J12" s="122">
        <v>0.59460000000000002</v>
      </c>
      <c r="K12" s="166">
        <v>0.5237697</v>
      </c>
      <c r="L12" s="124">
        <v>-0.12</v>
      </c>
      <c r="M12" s="124">
        <v>0.15</v>
      </c>
      <c r="N12" s="124">
        <v>-0.4</v>
      </c>
      <c r="O12" s="124">
        <v>-0.12</v>
      </c>
      <c r="P12" s="125" t="s">
        <v>1855</v>
      </c>
    </row>
    <row r="13" spans="1:16" s="45" customFormat="1" ht="12.75">
      <c r="A13" s="115" t="s">
        <v>1880</v>
      </c>
      <c r="B13" s="45" t="s">
        <v>1881</v>
      </c>
      <c r="C13" s="45" t="s">
        <v>1882</v>
      </c>
      <c r="D13" s="144"/>
      <c r="E13" s="144">
        <v>1.9072051E-3</v>
      </c>
      <c r="F13" s="117">
        <v>2.3735168</v>
      </c>
      <c r="G13" s="117">
        <v>2.7176149999999999</v>
      </c>
      <c r="H13" s="117">
        <v>2.4085405</v>
      </c>
      <c r="I13" s="117">
        <f t="shared" si="0"/>
        <v>2.4998907666666663</v>
      </c>
      <c r="J13" s="125" t="s">
        <v>16</v>
      </c>
      <c r="K13" s="166">
        <v>9.1981010000000002E-2</v>
      </c>
      <c r="L13" s="124">
        <v>-0.39</v>
      </c>
      <c r="M13" s="124">
        <v>-0.17</v>
      </c>
      <c r="N13" s="124">
        <v>-0.15</v>
      </c>
      <c r="O13" s="124">
        <v>-0.24</v>
      </c>
      <c r="P13" s="125" t="s">
        <v>1883</v>
      </c>
    </row>
    <row r="14" spans="1:16" s="45" customFormat="1" ht="24">
      <c r="A14" s="115" t="s">
        <v>1884</v>
      </c>
      <c r="B14" s="45" t="s">
        <v>1885</v>
      </c>
      <c r="C14" s="45" t="s">
        <v>1886</v>
      </c>
      <c r="D14" s="144"/>
      <c r="E14" s="144">
        <v>2.7406826000000001E-3</v>
      </c>
      <c r="F14" s="117">
        <v>1.3739638000000001</v>
      </c>
      <c r="G14" s="117">
        <v>1.1448597</v>
      </c>
      <c r="H14" s="117">
        <v>1.2750132999999999</v>
      </c>
      <c r="I14" s="117">
        <f t="shared" si="0"/>
        <v>1.2646122666666666</v>
      </c>
      <c r="J14" s="122">
        <v>0.66259999999999997</v>
      </c>
      <c r="K14" s="166">
        <v>0.59815600000000002</v>
      </c>
      <c r="L14" s="124">
        <v>-0.19</v>
      </c>
      <c r="M14" s="124">
        <v>-0.45</v>
      </c>
      <c r="N14" s="124">
        <v>0.25</v>
      </c>
      <c r="O14" s="124">
        <v>-0.13</v>
      </c>
      <c r="P14" s="125" t="s">
        <v>1887</v>
      </c>
    </row>
    <row r="15" spans="1:16" s="45" customFormat="1" ht="12.75">
      <c r="A15" s="115" t="s">
        <v>1888</v>
      </c>
      <c r="B15" s="45" t="s">
        <v>1889</v>
      </c>
      <c r="C15" s="45" t="s">
        <v>1890</v>
      </c>
      <c r="D15" s="144"/>
      <c r="E15" s="144">
        <v>0.17288041000000001</v>
      </c>
      <c r="F15" s="117">
        <v>0.17456443999999999</v>
      </c>
      <c r="G15" s="117">
        <v>0.43656210000000001</v>
      </c>
      <c r="H15" s="117">
        <v>6.9833405000000001E-2</v>
      </c>
      <c r="I15" s="117">
        <f t="shared" si="0"/>
        <v>0.22698664833333335</v>
      </c>
      <c r="J15" s="122">
        <v>0.35959999999999998</v>
      </c>
      <c r="K15" s="166">
        <v>0.27705619999999997</v>
      </c>
      <c r="L15" s="124">
        <v>-0.43</v>
      </c>
      <c r="M15" s="124">
        <v>-0.38</v>
      </c>
      <c r="N15" s="124">
        <v>0.08</v>
      </c>
      <c r="O15" s="124">
        <v>-0.24</v>
      </c>
      <c r="P15" s="125" t="s">
        <v>1855</v>
      </c>
    </row>
    <row r="16" spans="1:16" s="45" customFormat="1" ht="24">
      <c r="A16" s="118" t="s">
        <v>1891</v>
      </c>
      <c r="B16" s="119" t="s">
        <v>1892</v>
      </c>
      <c r="C16" s="119" t="s">
        <v>1893</v>
      </c>
      <c r="D16" s="145"/>
      <c r="E16" s="145">
        <v>3.0060824E-2</v>
      </c>
      <c r="F16" s="121">
        <v>-0.42865226000000001</v>
      </c>
      <c r="G16" s="121">
        <v>-0.66307585999999996</v>
      </c>
      <c r="H16" s="121">
        <v>-0.81683969999999995</v>
      </c>
      <c r="I16" s="121">
        <f t="shared" si="0"/>
        <v>-0.6361892733333333</v>
      </c>
      <c r="J16" s="134" t="s">
        <v>16</v>
      </c>
      <c r="K16" s="168">
        <v>7.8846409999999995E-3</v>
      </c>
      <c r="L16" s="133">
        <v>-1</v>
      </c>
      <c r="M16" s="133">
        <v>-0.74</v>
      </c>
      <c r="N16" s="133">
        <v>-0.83</v>
      </c>
      <c r="O16" s="133">
        <v>-0.85</v>
      </c>
      <c r="P16" s="134" t="s">
        <v>1869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20"/>
  <sheetViews>
    <sheetView zoomScale="60" zoomScaleNormal="60" workbookViewId="0">
      <selection activeCell="C2" sqref="C2"/>
    </sheetView>
  </sheetViews>
  <sheetFormatPr defaultColWidth="8.875" defaultRowHeight="14.25"/>
  <cols>
    <col min="1" max="1" width="16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42" t="s">
        <v>4085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1932</v>
      </c>
      <c r="B5" s="112" t="s">
        <v>1933</v>
      </c>
      <c r="C5" s="112" t="s">
        <v>1934</v>
      </c>
      <c r="D5" s="143"/>
      <c r="E5" s="143">
        <v>0.28639036000000001</v>
      </c>
      <c r="F5" s="114">
        <v>-0.61508549999999995</v>
      </c>
      <c r="G5" s="114">
        <v>-0.43940069999999998</v>
      </c>
      <c r="H5" s="114">
        <v>0.11028178</v>
      </c>
      <c r="I5" s="114">
        <f>AVERAGE(F5:H5)</f>
        <v>-0.31473480666666664</v>
      </c>
      <c r="J5" s="130" t="s">
        <v>16</v>
      </c>
      <c r="K5" s="167">
        <v>4.2782213999999999E-2</v>
      </c>
      <c r="L5" s="137">
        <v>-1.95</v>
      </c>
      <c r="M5" s="137">
        <v>-1.78</v>
      </c>
      <c r="N5" s="137">
        <v>-0.89</v>
      </c>
      <c r="O5" s="137">
        <v>-1.54</v>
      </c>
      <c r="P5" s="130" t="s">
        <v>1935</v>
      </c>
    </row>
    <row r="6" spans="1:16" s="45" customFormat="1" ht="24">
      <c r="A6" s="115" t="s">
        <v>1936</v>
      </c>
      <c r="B6" s="45" t="s">
        <v>1937</v>
      </c>
      <c r="C6" s="45" t="s">
        <v>1938</v>
      </c>
      <c r="D6" s="144">
        <v>0.10726995</v>
      </c>
      <c r="E6" s="144">
        <v>5.2347119999999997E-2</v>
      </c>
      <c r="F6" s="117">
        <v>0.56850440000000002</v>
      </c>
      <c r="G6" s="117">
        <v>0.84832775999999999</v>
      </c>
      <c r="H6" s="117">
        <v>0.36101045999999998</v>
      </c>
      <c r="I6" s="117">
        <f t="shared" ref="I6:I20" si="0">AVERAGE(F6:H6)</f>
        <v>0.59261420666666664</v>
      </c>
      <c r="J6" s="122">
        <v>0.1351</v>
      </c>
      <c r="K6" s="166">
        <v>4.4074330000000002E-2</v>
      </c>
      <c r="L6" s="136">
        <v>-0.48</v>
      </c>
      <c r="M6" s="136">
        <v>-0.28999999999999998</v>
      </c>
      <c r="N6" s="136">
        <v>-0.64</v>
      </c>
      <c r="O6" s="136">
        <v>-0.47</v>
      </c>
      <c r="P6" s="125" t="s">
        <v>1869</v>
      </c>
    </row>
    <row r="7" spans="1:16" s="45" customFormat="1" ht="12.75">
      <c r="A7" s="115" t="s">
        <v>1939</v>
      </c>
      <c r="B7" s="45" t="s">
        <v>1940</v>
      </c>
      <c r="C7" s="45" t="s">
        <v>1941</v>
      </c>
      <c r="D7" s="144"/>
      <c r="E7" s="144">
        <v>0.46706766</v>
      </c>
      <c r="F7" s="117">
        <v>-0.68713239999999998</v>
      </c>
      <c r="G7" s="117">
        <v>0.32686516999999998</v>
      </c>
      <c r="H7" s="117">
        <v>-0.46091729999999997</v>
      </c>
      <c r="I7" s="117">
        <f t="shared" si="0"/>
        <v>-0.27372817666666666</v>
      </c>
      <c r="J7" s="125" t="s">
        <v>16</v>
      </c>
      <c r="K7" s="166">
        <v>0.2830568</v>
      </c>
      <c r="L7" s="136">
        <v>-0.91</v>
      </c>
      <c r="M7" s="136">
        <v>-0.32</v>
      </c>
      <c r="N7" s="136">
        <v>0.03</v>
      </c>
      <c r="O7" s="136">
        <v>-0.4</v>
      </c>
      <c r="P7" s="125" t="s">
        <v>1935</v>
      </c>
    </row>
    <row r="8" spans="1:16" s="45" customFormat="1" ht="12.75">
      <c r="A8" s="115" t="s">
        <v>1942</v>
      </c>
      <c r="B8" s="45" t="s">
        <v>1943</v>
      </c>
      <c r="C8" s="45" t="s">
        <v>1944</v>
      </c>
      <c r="D8" s="144">
        <v>5.7986564999999997E-2</v>
      </c>
      <c r="E8" s="144">
        <v>1.1330148E-2</v>
      </c>
      <c r="F8" s="117">
        <v>0.51297563000000002</v>
      </c>
      <c r="G8" s="117">
        <v>0.49859616000000001</v>
      </c>
      <c r="H8" s="117">
        <v>0.35915570000000002</v>
      </c>
      <c r="I8" s="117">
        <f t="shared" si="0"/>
        <v>0.45690916333333337</v>
      </c>
      <c r="J8" s="122">
        <v>0.1396</v>
      </c>
      <c r="K8" s="166">
        <v>4.8968154999999999E-2</v>
      </c>
      <c r="L8" s="136">
        <v>-1.37</v>
      </c>
      <c r="M8" s="136">
        <v>-1.75</v>
      </c>
      <c r="N8" s="136">
        <v>-0.74</v>
      </c>
      <c r="O8" s="136">
        <v>-1.29</v>
      </c>
      <c r="P8" s="125" t="s">
        <v>1935</v>
      </c>
    </row>
    <row r="9" spans="1:16" s="45" customFormat="1" ht="12.75">
      <c r="A9" s="115" t="s">
        <v>1945</v>
      </c>
      <c r="B9" s="45" t="s">
        <v>1946</v>
      </c>
      <c r="C9" s="45" t="s">
        <v>1947</v>
      </c>
      <c r="D9" s="144">
        <v>0.1577335</v>
      </c>
      <c r="E9" s="144">
        <v>9.8189384000000005E-2</v>
      </c>
      <c r="F9" s="117">
        <v>0.31715438000000001</v>
      </c>
      <c r="G9" s="117">
        <v>0.57749510000000004</v>
      </c>
      <c r="H9" s="117">
        <v>0.16701885999999999</v>
      </c>
      <c r="I9" s="117">
        <f t="shared" si="0"/>
        <v>0.35388944666666666</v>
      </c>
      <c r="J9" s="122">
        <v>0.1424</v>
      </c>
      <c r="K9" s="166">
        <v>5.2406452999999999E-2</v>
      </c>
      <c r="L9" s="136">
        <v>0.66</v>
      </c>
      <c r="M9" s="136">
        <v>0.81</v>
      </c>
      <c r="N9" s="136">
        <v>0.33</v>
      </c>
      <c r="O9" s="136">
        <v>0.6</v>
      </c>
      <c r="P9" s="125" t="s">
        <v>828</v>
      </c>
    </row>
    <row r="10" spans="1:16" s="45" customFormat="1" ht="12.75">
      <c r="A10" s="115" t="s">
        <v>1948</v>
      </c>
      <c r="B10" s="45" t="s">
        <v>1949</v>
      </c>
      <c r="C10" s="45" t="s">
        <v>1950</v>
      </c>
      <c r="D10" s="144"/>
      <c r="E10" s="144"/>
      <c r="F10" s="117"/>
      <c r="G10" s="117"/>
      <c r="H10" s="117"/>
      <c r="I10" s="117"/>
      <c r="J10" s="125" t="s">
        <v>16</v>
      </c>
      <c r="K10" s="166" t="s">
        <v>16</v>
      </c>
      <c r="L10" s="136" t="s">
        <v>16</v>
      </c>
      <c r="M10" s="136" t="s">
        <v>16</v>
      </c>
      <c r="N10" s="136" t="s">
        <v>16</v>
      </c>
      <c r="O10" s="136" t="s">
        <v>16</v>
      </c>
      <c r="P10" s="125" t="s">
        <v>16</v>
      </c>
    </row>
    <row r="11" spans="1:16" s="45" customFormat="1" ht="24">
      <c r="A11" s="115" t="s">
        <v>1951</v>
      </c>
      <c r="B11" s="45" t="s">
        <v>1952</v>
      </c>
      <c r="C11" s="45" t="s">
        <v>1953</v>
      </c>
      <c r="D11" s="144">
        <v>0.87648919999999997</v>
      </c>
      <c r="E11" s="144">
        <v>0.85090655000000004</v>
      </c>
      <c r="F11" s="117">
        <v>0.22191910000000001</v>
      </c>
      <c r="G11" s="117">
        <v>0.12574436999999999</v>
      </c>
      <c r="H11" s="117">
        <v>-0.25459772000000003</v>
      </c>
      <c r="I11" s="117">
        <f t="shared" si="0"/>
        <v>3.1021916666666649E-2</v>
      </c>
      <c r="J11" s="122">
        <v>0.42199999999999999</v>
      </c>
      <c r="K11" s="166">
        <v>0.34162940000000003</v>
      </c>
      <c r="L11" s="136">
        <v>7.0000000000000007E-2</v>
      </c>
      <c r="M11" s="136">
        <v>0.01</v>
      </c>
      <c r="N11" s="136">
        <v>0.59</v>
      </c>
      <c r="O11" s="136">
        <v>0.22</v>
      </c>
      <c r="P11" s="125" t="s">
        <v>1869</v>
      </c>
    </row>
    <row r="12" spans="1:16" s="45" customFormat="1" ht="12.75">
      <c r="A12" s="115" t="s">
        <v>1954</v>
      </c>
      <c r="B12" s="45" t="s">
        <v>1955</v>
      </c>
      <c r="C12" s="45" t="s">
        <v>1956</v>
      </c>
      <c r="D12" s="144"/>
      <c r="E12" s="144"/>
      <c r="F12" s="117"/>
      <c r="G12" s="117"/>
      <c r="H12" s="117"/>
      <c r="I12" s="117"/>
      <c r="J12" s="125" t="s">
        <v>16</v>
      </c>
      <c r="K12" s="166" t="s">
        <v>16</v>
      </c>
      <c r="L12" s="136" t="s">
        <v>16</v>
      </c>
      <c r="M12" s="136" t="s">
        <v>16</v>
      </c>
      <c r="N12" s="136" t="s">
        <v>16</v>
      </c>
      <c r="O12" s="136" t="s">
        <v>16</v>
      </c>
      <c r="P12" s="125" t="s">
        <v>16</v>
      </c>
    </row>
    <row r="13" spans="1:16" s="45" customFormat="1" ht="12.75">
      <c r="A13" s="115" t="s">
        <v>1957</v>
      </c>
      <c r="B13" s="45" t="s">
        <v>1958</v>
      </c>
      <c r="C13" s="45" t="s">
        <v>1959</v>
      </c>
      <c r="D13" s="144"/>
      <c r="E13" s="144">
        <v>0.54262310000000002</v>
      </c>
      <c r="F13" s="117">
        <v>-0.71036080000000001</v>
      </c>
      <c r="G13" s="117">
        <v>-0.40714598000000002</v>
      </c>
      <c r="H13" s="117">
        <v>0.39674208</v>
      </c>
      <c r="I13" s="117">
        <f t="shared" si="0"/>
        <v>-0.24025490000000002</v>
      </c>
      <c r="J13" s="125" t="s">
        <v>16</v>
      </c>
      <c r="K13" s="166">
        <v>0.54286610000000002</v>
      </c>
      <c r="L13" s="136">
        <v>-0.47</v>
      </c>
      <c r="M13" s="136">
        <v>-0.25</v>
      </c>
      <c r="N13" s="136">
        <v>0.25</v>
      </c>
      <c r="O13" s="136">
        <v>-0.16</v>
      </c>
      <c r="P13" s="125" t="s">
        <v>1935</v>
      </c>
    </row>
    <row r="14" spans="1:16" s="45" customFormat="1" ht="24">
      <c r="A14" s="115" t="s">
        <v>1960</v>
      </c>
      <c r="B14" s="45" t="s">
        <v>1961</v>
      </c>
      <c r="C14" s="45" t="s">
        <v>1962</v>
      </c>
      <c r="D14" s="144">
        <v>7.2135299999999999E-2</v>
      </c>
      <c r="E14" s="144">
        <v>2.2855202000000002E-2</v>
      </c>
      <c r="F14" s="117">
        <v>0.21140279000000001</v>
      </c>
      <c r="G14" s="117">
        <v>0.32842103</v>
      </c>
      <c r="H14" s="117">
        <v>0.36541694000000002</v>
      </c>
      <c r="I14" s="117">
        <f t="shared" si="0"/>
        <v>0.30174692000000003</v>
      </c>
      <c r="J14" s="122">
        <v>0.1656</v>
      </c>
      <c r="K14" s="166">
        <v>7.865896E-2</v>
      </c>
      <c r="L14" s="136">
        <v>1.1200000000000001</v>
      </c>
      <c r="M14" s="136">
        <v>1.28</v>
      </c>
      <c r="N14" s="136">
        <v>0.38</v>
      </c>
      <c r="O14" s="136">
        <v>0.93</v>
      </c>
      <c r="P14" s="125" t="s">
        <v>1869</v>
      </c>
    </row>
    <row r="15" spans="1:16" s="45" customFormat="1" ht="12.75">
      <c r="A15" s="115" t="s">
        <v>1963</v>
      </c>
      <c r="B15" s="45" t="s">
        <v>1964</v>
      </c>
      <c r="C15" s="45" t="s">
        <v>1965</v>
      </c>
      <c r="D15" s="144"/>
      <c r="E15" s="144">
        <v>1.7581989999999999E-2</v>
      </c>
      <c r="F15" s="117">
        <v>-0.5806808</v>
      </c>
      <c r="G15" s="117">
        <v>-0.78012630000000005</v>
      </c>
      <c r="H15" s="117">
        <v>-0.49966335000000001</v>
      </c>
      <c r="I15" s="117">
        <f t="shared" si="0"/>
        <v>-0.62015681666666678</v>
      </c>
      <c r="J15" s="122">
        <v>0.1208</v>
      </c>
      <c r="K15" s="166">
        <v>2.8523975999999999E-2</v>
      </c>
      <c r="L15" s="136">
        <v>-0.56999999999999995</v>
      </c>
      <c r="M15" s="136">
        <v>-0.61</v>
      </c>
      <c r="N15" s="136">
        <v>-0.96</v>
      </c>
      <c r="O15" s="136">
        <v>-0.71</v>
      </c>
      <c r="P15" s="125" t="s">
        <v>1966</v>
      </c>
    </row>
    <row r="16" spans="1:16" s="45" customFormat="1" ht="24">
      <c r="A16" s="115" t="s">
        <v>1967</v>
      </c>
      <c r="B16" s="45" t="s">
        <v>1968</v>
      </c>
      <c r="C16" s="45" t="s">
        <v>1969</v>
      </c>
      <c r="D16" s="144"/>
      <c r="E16" s="144">
        <v>1.785691E-2</v>
      </c>
      <c r="F16" s="117">
        <v>1.6322114000000001</v>
      </c>
      <c r="G16" s="117">
        <v>1.5368995999999999</v>
      </c>
      <c r="H16" s="117">
        <v>2.3240091999999999</v>
      </c>
      <c r="I16" s="117">
        <f t="shared" si="0"/>
        <v>1.8310400666666666</v>
      </c>
      <c r="J16" s="122">
        <v>0.1</v>
      </c>
      <c r="K16" s="166">
        <v>1.0511023E-2</v>
      </c>
      <c r="L16" s="136">
        <v>1.73</v>
      </c>
      <c r="M16" s="136">
        <v>1.23</v>
      </c>
      <c r="N16" s="136">
        <v>1.68</v>
      </c>
      <c r="O16" s="136">
        <v>1.55</v>
      </c>
      <c r="P16" s="125" t="s">
        <v>1869</v>
      </c>
    </row>
    <row r="17" spans="1:16" s="45" customFormat="1" ht="24">
      <c r="A17" s="115" t="s">
        <v>1970</v>
      </c>
      <c r="B17" s="45" t="s">
        <v>1971</v>
      </c>
      <c r="C17" s="45" t="s">
        <v>1972</v>
      </c>
      <c r="D17" s="144">
        <v>0.21955343999999999</v>
      </c>
      <c r="E17" s="144">
        <v>0.15675724999999999</v>
      </c>
      <c r="F17" s="117">
        <v>0.14623071000000001</v>
      </c>
      <c r="G17" s="117">
        <v>0.11176577</v>
      </c>
      <c r="H17" s="117">
        <v>1.1326741E-2</v>
      </c>
      <c r="I17" s="117">
        <f t="shared" si="0"/>
        <v>8.9774407000000001E-2</v>
      </c>
      <c r="J17" s="122">
        <v>0.182</v>
      </c>
      <c r="K17" s="166">
        <v>9.6233810000000003E-2</v>
      </c>
      <c r="L17" s="136">
        <v>-0.74</v>
      </c>
      <c r="M17" s="136">
        <v>-1.3</v>
      </c>
      <c r="N17" s="136">
        <v>-0.37</v>
      </c>
      <c r="O17" s="136">
        <v>-0.8</v>
      </c>
      <c r="P17" s="125" t="s">
        <v>1869</v>
      </c>
    </row>
    <row r="18" spans="1:16" s="45" customFormat="1" ht="12.75">
      <c r="A18" s="115" t="s">
        <v>1973</v>
      </c>
      <c r="B18" s="45" t="s">
        <v>1974</v>
      </c>
      <c r="C18" s="45" t="s">
        <v>1975</v>
      </c>
      <c r="D18" s="144">
        <v>5.0604053000000003E-2</v>
      </c>
      <c r="E18" s="144">
        <v>6.6214255E-3</v>
      </c>
      <c r="F18" s="117">
        <v>8.4505109999999994E-2</v>
      </c>
      <c r="G18" s="117">
        <v>0.1108374</v>
      </c>
      <c r="H18" s="117">
        <v>0.10728653</v>
      </c>
      <c r="I18" s="117">
        <f t="shared" si="0"/>
        <v>0.10087634666666667</v>
      </c>
      <c r="J18" s="122">
        <v>0.2082</v>
      </c>
      <c r="K18" s="166">
        <v>0.122672774</v>
      </c>
      <c r="L18" s="136">
        <v>-0.49</v>
      </c>
      <c r="M18" s="136">
        <v>-0.8</v>
      </c>
      <c r="N18" s="136">
        <v>-0.15</v>
      </c>
      <c r="O18" s="136">
        <v>-0.48</v>
      </c>
      <c r="P18" s="125" t="s">
        <v>1976</v>
      </c>
    </row>
    <row r="19" spans="1:16" s="45" customFormat="1" ht="12.75">
      <c r="A19" s="115" t="s">
        <v>1977</v>
      </c>
      <c r="B19" s="45" t="s">
        <v>1978</v>
      </c>
      <c r="C19" s="45" t="s">
        <v>1979</v>
      </c>
      <c r="D19" s="144"/>
      <c r="E19" s="144">
        <v>6.2061664000000002E-2</v>
      </c>
      <c r="F19" s="117">
        <v>1.4814873</v>
      </c>
      <c r="G19" s="117">
        <v>0.58764559999999999</v>
      </c>
      <c r="H19" s="117">
        <v>0.92247623000000001</v>
      </c>
      <c r="I19" s="117">
        <f t="shared" si="0"/>
        <v>0.99720304333333332</v>
      </c>
      <c r="J19" s="125" t="s">
        <v>16</v>
      </c>
      <c r="K19" s="166">
        <v>0.99025494000000003</v>
      </c>
      <c r="L19" s="136">
        <v>-7.0000000000000007E-2</v>
      </c>
      <c r="M19" s="136">
        <v>-0.01</v>
      </c>
      <c r="N19" s="136">
        <v>0.08</v>
      </c>
      <c r="O19" s="136">
        <v>0</v>
      </c>
      <c r="P19" s="125" t="s">
        <v>1935</v>
      </c>
    </row>
    <row r="20" spans="1:16" s="45" customFormat="1" ht="12.75">
      <c r="A20" s="118" t="s">
        <v>1980</v>
      </c>
      <c r="B20" s="119" t="s">
        <v>1981</v>
      </c>
      <c r="C20" s="119" t="s">
        <v>1982</v>
      </c>
      <c r="D20" s="145">
        <v>0.13464280000000001</v>
      </c>
      <c r="E20" s="145">
        <v>7.7162599999999998E-2</v>
      </c>
      <c r="F20" s="121">
        <v>7.7728309999999995E-2</v>
      </c>
      <c r="G20" s="121">
        <v>0.160881</v>
      </c>
      <c r="H20" s="121">
        <v>0.24126238</v>
      </c>
      <c r="I20" s="121">
        <f t="shared" si="0"/>
        <v>0.15995722999999998</v>
      </c>
      <c r="J20" s="131">
        <v>0.16719999999999999</v>
      </c>
      <c r="K20" s="168">
        <v>8.0718499999999999E-2</v>
      </c>
      <c r="L20" s="138">
        <v>0.35</v>
      </c>
      <c r="M20" s="138">
        <v>0.63</v>
      </c>
      <c r="N20" s="138">
        <v>0.22</v>
      </c>
      <c r="O20" s="138">
        <v>0.4</v>
      </c>
      <c r="P20" s="134" t="s">
        <v>1983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13"/>
  <sheetViews>
    <sheetView zoomScale="60" zoomScaleNormal="60" workbookViewId="0">
      <selection activeCell="D18" sqref="D18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5" customWidth="1"/>
    <col min="17" max="16384" width="8.875" style="5"/>
  </cols>
  <sheetData>
    <row r="1" spans="1:16" ht="18.75">
      <c r="A1" s="43" t="s">
        <v>4086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  <c r="P2" s="24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173" customFormat="1" ht="12.75">
      <c r="A5" s="169" t="s">
        <v>1984</v>
      </c>
      <c r="B5" s="170" t="s">
        <v>1985</v>
      </c>
      <c r="C5" s="170" t="s">
        <v>1986</v>
      </c>
      <c r="D5" s="171"/>
      <c r="E5" s="171">
        <v>0.49912888</v>
      </c>
      <c r="F5" s="172">
        <v>-0.64097022999999997</v>
      </c>
      <c r="G5" s="172">
        <v>-0.63966179999999995</v>
      </c>
      <c r="H5" s="172">
        <v>0.41608129999999999</v>
      </c>
      <c r="I5" s="172">
        <f>AVERAGE(F5:H5)</f>
        <v>-0.28818357666666666</v>
      </c>
      <c r="J5" s="130" t="s">
        <v>16</v>
      </c>
      <c r="K5" s="167">
        <v>0.18926009999999999</v>
      </c>
      <c r="L5" s="137">
        <v>1.22</v>
      </c>
      <c r="M5" s="137">
        <v>1.24</v>
      </c>
      <c r="N5" s="137">
        <v>-0.02</v>
      </c>
      <c r="O5" s="137">
        <v>0.81</v>
      </c>
      <c r="P5" s="130" t="s">
        <v>184</v>
      </c>
    </row>
    <row r="6" spans="1:16" s="173" customFormat="1" ht="12.75">
      <c r="A6" s="174" t="s">
        <v>1987</v>
      </c>
      <c r="B6" s="173" t="s">
        <v>1988</v>
      </c>
      <c r="C6" s="173" t="s">
        <v>1989</v>
      </c>
      <c r="D6" s="175">
        <v>4.9621400000000003E-2</v>
      </c>
      <c r="E6" s="175">
        <v>5.9726859999999996E-3</v>
      </c>
      <c r="F6" s="176">
        <v>0.35004327000000002</v>
      </c>
      <c r="G6" s="176">
        <v>0.31532677999999997</v>
      </c>
      <c r="H6" s="176">
        <v>0.41061695999999998</v>
      </c>
      <c r="I6" s="176">
        <f t="shared" ref="I6:I13" si="0">AVERAGE(F6:H6)</f>
        <v>0.35866233666666664</v>
      </c>
      <c r="J6" s="122">
        <v>0.1406</v>
      </c>
      <c r="K6" s="166">
        <v>5.0466070000000002E-2</v>
      </c>
      <c r="L6" s="136">
        <v>0.49</v>
      </c>
      <c r="M6" s="136">
        <v>0.44</v>
      </c>
      <c r="N6" s="136">
        <v>0.2</v>
      </c>
      <c r="O6" s="136">
        <v>0.38</v>
      </c>
      <c r="P6" s="125" t="s">
        <v>1990</v>
      </c>
    </row>
    <row r="7" spans="1:16" s="173" customFormat="1" ht="12.75">
      <c r="A7" s="174" t="s">
        <v>1991</v>
      </c>
      <c r="B7" s="173" t="s">
        <v>1988</v>
      </c>
      <c r="C7" s="173" t="s">
        <v>1992</v>
      </c>
      <c r="D7" s="175">
        <v>4.9621400000000003E-2</v>
      </c>
      <c r="E7" s="175">
        <v>5.9726859999999996E-3</v>
      </c>
      <c r="F7" s="176">
        <v>0.35004327000000002</v>
      </c>
      <c r="G7" s="176">
        <v>0.31532677999999997</v>
      </c>
      <c r="H7" s="176">
        <v>0.41061695999999998</v>
      </c>
      <c r="I7" s="176">
        <f t="shared" si="0"/>
        <v>0.35866233666666664</v>
      </c>
      <c r="J7" s="125" t="s">
        <v>16</v>
      </c>
      <c r="K7" s="166" t="s">
        <v>16</v>
      </c>
      <c r="L7" s="136" t="s">
        <v>16</v>
      </c>
      <c r="M7" s="136" t="s">
        <v>16</v>
      </c>
      <c r="N7" s="136" t="s">
        <v>16</v>
      </c>
      <c r="O7" s="136" t="s">
        <v>16</v>
      </c>
      <c r="P7" s="125" t="s">
        <v>16</v>
      </c>
    </row>
    <row r="8" spans="1:16" s="173" customFormat="1" ht="12.75">
      <c r="A8" s="174" t="s">
        <v>1993</v>
      </c>
      <c r="B8" s="173" t="s">
        <v>1994</v>
      </c>
      <c r="C8" s="173" t="s">
        <v>1995</v>
      </c>
      <c r="D8" s="175"/>
      <c r="E8" s="175"/>
      <c r="F8" s="176"/>
      <c r="G8" s="176"/>
      <c r="H8" s="176"/>
      <c r="I8" s="176"/>
      <c r="J8" s="125" t="s">
        <v>16</v>
      </c>
      <c r="K8" s="166" t="s">
        <v>16</v>
      </c>
      <c r="L8" s="136" t="s">
        <v>16</v>
      </c>
      <c r="M8" s="136" t="s">
        <v>16</v>
      </c>
      <c r="N8" s="136" t="s">
        <v>16</v>
      </c>
      <c r="O8" s="136" t="s">
        <v>16</v>
      </c>
      <c r="P8" s="125" t="s">
        <v>16</v>
      </c>
    </row>
    <row r="9" spans="1:16" s="173" customFormat="1" ht="12.75">
      <c r="A9" s="174" t="s">
        <v>1996</v>
      </c>
      <c r="B9" s="173" t="s">
        <v>1997</v>
      </c>
      <c r="C9" s="173" t="s">
        <v>1998</v>
      </c>
      <c r="D9" s="175"/>
      <c r="E9" s="175"/>
      <c r="F9" s="176"/>
      <c r="G9" s="176"/>
      <c r="H9" s="176"/>
      <c r="I9" s="176"/>
      <c r="J9" s="125" t="s">
        <v>16</v>
      </c>
      <c r="K9" s="166" t="s">
        <v>16</v>
      </c>
      <c r="L9" s="136" t="s">
        <v>16</v>
      </c>
      <c r="M9" s="136" t="s">
        <v>16</v>
      </c>
      <c r="N9" s="136" t="s">
        <v>16</v>
      </c>
      <c r="O9" s="136" t="s">
        <v>16</v>
      </c>
      <c r="P9" s="125" t="s">
        <v>16</v>
      </c>
    </row>
    <row r="10" spans="1:16" s="173" customFormat="1" ht="12.75">
      <c r="A10" s="174" t="s">
        <v>1999</v>
      </c>
      <c r="B10" s="173" t="s">
        <v>2000</v>
      </c>
      <c r="C10" s="173" t="s">
        <v>2001</v>
      </c>
      <c r="D10" s="175"/>
      <c r="E10" s="175"/>
      <c r="F10" s="176"/>
      <c r="G10" s="176"/>
      <c r="H10" s="176"/>
      <c r="I10" s="176"/>
      <c r="J10" s="125" t="s">
        <v>16</v>
      </c>
      <c r="K10" s="166" t="s">
        <v>16</v>
      </c>
      <c r="L10" s="136" t="s">
        <v>16</v>
      </c>
      <c r="M10" s="136" t="s">
        <v>16</v>
      </c>
      <c r="N10" s="136" t="s">
        <v>16</v>
      </c>
      <c r="O10" s="136" t="s">
        <v>16</v>
      </c>
      <c r="P10" s="125" t="s">
        <v>16</v>
      </c>
    </row>
    <row r="11" spans="1:16" s="173" customFormat="1" ht="12.75">
      <c r="A11" s="174" t="s">
        <v>2002</v>
      </c>
      <c r="B11" s="173" t="s">
        <v>2003</v>
      </c>
      <c r="C11" s="173" t="s">
        <v>2004</v>
      </c>
      <c r="D11" s="175">
        <v>4.0802224999999998E-2</v>
      </c>
      <c r="E11" s="175">
        <v>1.6015827000000001E-3</v>
      </c>
      <c r="F11" s="176">
        <v>1.0534276</v>
      </c>
      <c r="G11" s="176">
        <v>0.92173669999999996</v>
      </c>
      <c r="H11" s="176">
        <v>0.95903105</v>
      </c>
      <c r="I11" s="176">
        <f t="shared" si="0"/>
        <v>0.97806511666666662</v>
      </c>
      <c r="J11" s="122">
        <v>8.3900000000000002E-2</v>
      </c>
      <c r="K11" s="166">
        <v>2.8755529999999999E-3</v>
      </c>
      <c r="L11" s="136">
        <v>1.19</v>
      </c>
      <c r="M11" s="136">
        <v>0.99</v>
      </c>
      <c r="N11" s="136">
        <v>1.04</v>
      </c>
      <c r="O11" s="136">
        <v>1.07</v>
      </c>
      <c r="P11" s="125" t="s">
        <v>2005</v>
      </c>
    </row>
    <row r="12" spans="1:16" s="173" customFormat="1" ht="12.75">
      <c r="A12" s="174" t="s">
        <v>2006</v>
      </c>
      <c r="B12" s="173" t="s">
        <v>2007</v>
      </c>
      <c r="C12" s="173" t="s">
        <v>2008</v>
      </c>
      <c r="D12" s="175"/>
      <c r="E12" s="175">
        <v>0.56356704000000002</v>
      </c>
      <c r="F12" s="176">
        <v>0.25064120000000001</v>
      </c>
      <c r="G12" s="176">
        <v>-0.20840406</v>
      </c>
      <c r="H12" s="176">
        <v>-0.48223978000000001</v>
      </c>
      <c r="I12" s="176">
        <f t="shared" si="0"/>
        <v>-0.14666754666666668</v>
      </c>
      <c r="J12" s="125" t="s">
        <v>16</v>
      </c>
      <c r="K12" s="166">
        <v>1.6196247E-2</v>
      </c>
      <c r="L12" s="136">
        <v>0.89</v>
      </c>
      <c r="M12" s="136">
        <v>1.28</v>
      </c>
      <c r="N12" s="136">
        <v>0.89</v>
      </c>
      <c r="O12" s="136">
        <v>1.02</v>
      </c>
      <c r="P12" s="125" t="s">
        <v>2009</v>
      </c>
    </row>
    <row r="13" spans="1:16" s="173" customFormat="1" ht="12.75">
      <c r="A13" s="177" t="s">
        <v>2010</v>
      </c>
      <c r="B13" s="178" t="s">
        <v>2011</v>
      </c>
      <c r="C13" s="178" t="s">
        <v>2012</v>
      </c>
      <c r="D13" s="179">
        <v>0.14177873999999999</v>
      </c>
      <c r="E13" s="179">
        <v>8.3627746000000003E-2</v>
      </c>
      <c r="F13" s="180">
        <v>0.67000674999999998</v>
      </c>
      <c r="G13" s="180">
        <v>0.46005252000000002</v>
      </c>
      <c r="H13" s="180">
        <v>0.1974621</v>
      </c>
      <c r="I13" s="180">
        <f t="shared" si="0"/>
        <v>0.44250712333333336</v>
      </c>
      <c r="J13" s="131">
        <v>4.7500000000000001E-2</v>
      </c>
      <c r="K13" s="168">
        <v>7.1500000000000002E-6</v>
      </c>
      <c r="L13" s="138">
        <v>1.1000000000000001</v>
      </c>
      <c r="M13" s="138">
        <v>1.0900000000000001</v>
      </c>
      <c r="N13" s="138">
        <v>1.0900000000000001</v>
      </c>
      <c r="O13" s="138">
        <v>1.0900000000000001</v>
      </c>
      <c r="P13" s="134" t="s">
        <v>1990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49"/>
  <sheetViews>
    <sheetView zoomScale="60" zoomScaleNormal="60" workbookViewId="0">
      <selection activeCell="C2" sqref="C2"/>
    </sheetView>
  </sheetViews>
  <sheetFormatPr defaultColWidth="8.875" defaultRowHeight="14.25"/>
  <cols>
    <col min="1" max="1" width="16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6" t="s">
        <v>4087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2013</v>
      </c>
      <c r="B5" s="112" t="s">
        <v>2014</v>
      </c>
      <c r="C5" s="112" t="s">
        <v>2015</v>
      </c>
      <c r="D5" s="143">
        <v>0.11646455999999999</v>
      </c>
      <c r="E5" s="143">
        <v>6.0502532999999997E-2</v>
      </c>
      <c r="F5" s="114">
        <v>0.42183638000000001</v>
      </c>
      <c r="G5" s="114">
        <v>0.83816283999999996</v>
      </c>
      <c r="H5" s="114">
        <v>0.39959529999999999</v>
      </c>
      <c r="I5" s="114">
        <f>AVERAGE(F5:H5)</f>
        <v>0.55319817333333343</v>
      </c>
      <c r="J5" s="127">
        <v>0.63700000000000001</v>
      </c>
      <c r="K5" s="182">
        <v>0.57010989999999995</v>
      </c>
      <c r="L5" s="137">
        <v>0.02</v>
      </c>
      <c r="M5" s="137">
        <v>-0.09</v>
      </c>
      <c r="N5" s="137">
        <v>0.3</v>
      </c>
      <c r="O5" s="137">
        <v>0.08</v>
      </c>
      <c r="P5" s="130" t="s">
        <v>2016</v>
      </c>
    </row>
    <row r="6" spans="1:16" s="45" customFormat="1" ht="24">
      <c r="A6" s="115" t="s">
        <v>2017</v>
      </c>
      <c r="B6" s="45" t="s">
        <v>2018</v>
      </c>
      <c r="C6" s="45" t="s">
        <v>2019</v>
      </c>
      <c r="D6" s="144"/>
      <c r="E6" s="144">
        <v>3.5950210000000003E-2</v>
      </c>
      <c r="F6" s="117">
        <v>-0.70057060000000004</v>
      </c>
      <c r="G6" s="117">
        <v>-0.46594807999999999</v>
      </c>
      <c r="H6" s="117">
        <v>-0.94001939999999995</v>
      </c>
      <c r="I6" s="117">
        <f t="shared" ref="I6:I49" si="0">AVERAGE(F6:H6)</f>
        <v>-0.70217936000000003</v>
      </c>
      <c r="J6" s="125" t="s">
        <v>16</v>
      </c>
      <c r="K6" s="181">
        <v>0.21649850000000001</v>
      </c>
      <c r="L6" s="136">
        <v>-0.37</v>
      </c>
      <c r="M6" s="136">
        <v>-0.14000000000000001</v>
      </c>
      <c r="N6" s="136">
        <v>-1.17</v>
      </c>
      <c r="O6" s="136">
        <v>-0.56000000000000005</v>
      </c>
      <c r="P6" s="125" t="s">
        <v>2020</v>
      </c>
    </row>
    <row r="7" spans="1:16" s="45" customFormat="1" ht="12.75">
      <c r="A7" s="115" t="s">
        <v>2021</v>
      </c>
      <c r="B7" s="45" t="s">
        <v>2022</v>
      </c>
      <c r="C7" s="45" t="s">
        <v>2023</v>
      </c>
      <c r="D7" s="144">
        <v>7.7062845000000005E-2</v>
      </c>
      <c r="E7" s="144">
        <v>2.66202E-2</v>
      </c>
      <c r="F7" s="117">
        <v>0.21612696000000001</v>
      </c>
      <c r="G7" s="117">
        <v>0.28992277</v>
      </c>
      <c r="H7" s="117">
        <v>0.16198973</v>
      </c>
      <c r="I7" s="117">
        <f t="shared" si="0"/>
        <v>0.22267981999999997</v>
      </c>
      <c r="J7" s="122">
        <v>0.42659999999999998</v>
      </c>
      <c r="K7" s="181">
        <v>0.34662320000000002</v>
      </c>
      <c r="L7" s="136">
        <v>-0.08</v>
      </c>
      <c r="M7" s="136">
        <v>-0.7</v>
      </c>
      <c r="N7" s="136">
        <v>-0.02</v>
      </c>
      <c r="O7" s="136">
        <v>-0.27</v>
      </c>
      <c r="P7" s="125" t="s">
        <v>2016</v>
      </c>
    </row>
    <row r="8" spans="1:16" s="45" customFormat="1" ht="12.75">
      <c r="A8" s="115" t="s">
        <v>2024</v>
      </c>
      <c r="B8" s="45" t="s">
        <v>2025</v>
      </c>
      <c r="C8" s="45" t="s">
        <v>2026</v>
      </c>
      <c r="D8" s="144"/>
      <c r="E8" s="144">
        <v>0.52081084</v>
      </c>
      <c r="F8" s="117">
        <v>-0.18261959999999999</v>
      </c>
      <c r="G8" s="117">
        <v>-0.63152885000000003</v>
      </c>
      <c r="H8" s="117">
        <v>0.23476847000000001</v>
      </c>
      <c r="I8" s="117">
        <f t="shared" si="0"/>
        <v>-0.19312666000000001</v>
      </c>
      <c r="J8" s="122">
        <v>0.1404</v>
      </c>
      <c r="K8" s="181">
        <v>5.0143412999999998E-2</v>
      </c>
      <c r="L8" s="136">
        <v>-0.41</v>
      </c>
      <c r="M8" s="136">
        <v>-0.19</v>
      </c>
      <c r="N8" s="136">
        <v>-0.45</v>
      </c>
      <c r="O8" s="136">
        <v>-0.35</v>
      </c>
      <c r="P8" s="125" t="s">
        <v>2027</v>
      </c>
    </row>
    <row r="9" spans="1:16" s="45" customFormat="1" ht="12.75">
      <c r="A9" s="115" t="s">
        <v>2028</v>
      </c>
      <c r="B9" s="45" t="s">
        <v>2029</v>
      </c>
      <c r="C9" s="45" t="s">
        <v>2030</v>
      </c>
      <c r="D9" s="144">
        <v>0.24382259000000001</v>
      </c>
      <c r="E9" s="144">
        <v>0.17984326</v>
      </c>
      <c r="F9" s="117">
        <v>4.3811340000000001E-3</v>
      </c>
      <c r="G9" s="117">
        <v>0.45924187</v>
      </c>
      <c r="H9" s="117">
        <v>0.43411598000000001</v>
      </c>
      <c r="I9" s="117">
        <f t="shared" si="0"/>
        <v>0.29924632800000001</v>
      </c>
      <c r="J9" s="122">
        <v>0.1191</v>
      </c>
      <c r="K9" s="181">
        <v>2.6331758E-2</v>
      </c>
      <c r="L9" s="136">
        <v>3.16</v>
      </c>
      <c r="M9" s="136">
        <v>3.23</v>
      </c>
      <c r="N9" s="136">
        <v>1.84</v>
      </c>
      <c r="O9" s="136">
        <v>2.74</v>
      </c>
      <c r="P9" s="125" t="s">
        <v>2016</v>
      </c>
    </row>
    <row r="10" spans="1:16" s="45" customFormat="1" ht="24">
      <c r="A10" s="115" t="s">
        <v>2031</v>
      </c>
      <c r="B10" s="45" t="s">
        <v>2032</v>
      </c>
      <c r="C10" s="45" t="s">
        <v>2033</v>
      </c>
      <c r="D10" s="144">
        <v>0.110186085</v>
      </c>
      <c r="E10" s="144">
        <v>5.4977226999999997E-2</v>
      </c>
      <c r="F10" s="117">
        <v>0.48089987000000001</v>
      </c>
      <c r="G10" s="117">
        <v>1.2275205</v>
      </c>
      <c r="H10" s="117">
        <v>1.0065556</v>
      </c>
      <c r="I10" s="117">
        <f t="shared" si="0"/>
        <v>0.90499199000000008</v>
      </c>
      <c r="J10" s="122">
        <v>0.1414</v>
      </c>
      <c r="K10" s="181">
        <v>5.1316366000000002E-2</v>
      </c>
      <c r="L10" s="136">
        <v>0.94</v>
      </c>
      <c r="M10" s="136">
        <v>1.1100000000000001</v>
      </c>
      <c r="N10" s="136">
        <v>0.46</v>
      </c>
      <c r="O10" s="136">
        <v>0.84</v>
      </c>
      <c r="P10" s="125" t="s">
        <v>2020</v>
      </c>
    </row>
    <row r="11" spans="1:16" s="45" customFormat="1" ht="12.75">
      <c r="A11" s="115" t="s">
        <v>2034</v>
      </c>
      <c r="B11" s="45" t="s">
        <v>2035</v>
      </c>
      <c r="C11" s="45" t="s">
        <v>2036</v>
      </c>
      <c r="D11" s="144"/>
      <c r="E11" s="144">
        <v>0.6123769</v>
      </c>
      <c r="F11" s="117">
        <v>-0.6953916</v>
      </c>
      <c r="G11" s="117">
        <v>-0.34669404999999998</v>
      </c>
      <c r="H11" s="117">
        <v>0.44193178</v>
      </c>
      <c r="I11" s="117">
        <f t="shared" si="0"/>
        <v>-0.20005128999999999</v>
      </c>
      <c r="J11" s="125" t="s">
        <v>16</v>
      </c>
      <c r="K11" s="181">
        <v>3.8209487999999998E-4</v>
      </c>
      <c r="L11" s="136">
        <v>3.38</v>
      </c>
      <c r="M11" s="136">
        <v>3.31</v>
      </c>
      <c r="N11" s="136">
        <v>3.16</v>
      </c>
      <c r="O11" s="136">
        <v>3.28</v>
      </c>
      <c r="P11" s="125" t="s">
        <v>2037</v>
      </c>
    </row>
    <row r="12" spans="1:16" s="45" customFormat="1" ht="12.75">
      <c r="A12" s="115" t="s">
        <v>2038</v>
      </c>
      <c r="B12" s="45" t="s">
        <v>2039</v>
      </c>
      <c r="C12" s="45" t="s">
        <v>2040</v>
      </c>
      <c r="D12" s="144">
        <v>0.41281387000000003</v>
      </c>
      <c r="E12" s="144">
        <v>0.34728599999999998</v>
      </c>
      <c r="F12" s="117">
        <v>-0.11131953999999999</v>
      </c>
      <c r="G12" s="117">
        <v>0.26797680000000001</v>
      </c>
      <c r="H12" s="117">
        <v>0.42701762999999998</v>
      </c>
      <c r="I12" s="117">
        <f t="shared" si="0"/>
        <v>0.19455829666666666</v>
      </c>
      <c r="J12" s="125" t="s">
        <v>16</v>
      </c>
      <c r="K12" s="181">
        <v>0.66319346000000001</v>
      </c>
      <c r="L12" s="136">
        <v>0.56999999999999995</v>
      </c>
      <c r="M12" s="136">
        <v>-0.3</v>
      </c>
      <c r="N12" s="136">
        <v>0.12</v>
      </c>
      <c r="O12" s="136">
        <v>0.13</v>
      </c>
      <c r="P12" s="125" t="s">
        <v>2016</v>
      </c>
    </row>
    <row r="13" spans="1:16" s="45" customFormat="1" ht="12.75">
      <c r="A13" s="115" t="s">
        <v>2041</v>
      </c>
      <c r="B13" s="45" t="s">
        <v>2042</v>
      </c>
      <c r="C13" s="45" t="s">
        <v>2043</v>
      </c>
      <c r="D13" s="144"/>
      <c r="E13" s="144"/>
      <c r="F13" s="117"/>
      <c r="G13" s="117"/>
      <c r="H13" s="117"/>
      <c r="I13" s="117"/>
      <c r="J13" s="125" t="s">
        <v>16</v>
      </c>
      <c r="K13" s="181" t="s">
        <v>16</v>
      </c>
      <c r="L13" s="136" t="s">
        <v>16</v>
      </c>
      <c r="M13" s="136" t="s">
        <v>16</v>
      </c>
      <c r="N13" s="136" t="s">
        <v>16</v>
      </c>
      <c r="O13" s="136" t="s">
        <v>16</v>
      </c>
      <c r="P13" s="125" t="s">
        <v>16</v>
      </c>
    </row>
    <row r="14" spans="1:16" s="45" customFormat="1" ht="24">
      <c r="A14" s="115" t="s">
        <v>2044</v>
      </c>
      <c r="B14" s="45" t="s">
        <v>2045</v>
      </c>
      <c r="C14" s="45" t="s">
        <v>2046</v>
      </c>
      <c r="D14" s="144"/>
      <c r="E14" s="144">
        <v>4.7963555999999997E-2</v>
      </c>
      <c r="F14" s="117">
        <v>0.32547947999999999</v>
      </c>
      <c r="G14" s="117">
        <v>0.14219667</v>
      </c>
      <c r="H14" s="117">
        <v>0.31321465999999998</v>
      </c>
      <c r="I14" s="117">
        <f t="shared" si="0"/>
        <v>0.26029693666666665</v>
      </c>
      <c r="J14" s="122">
        <v>0.1153</v>
      </c>
      <c r="K14" s="181">
        <v>2.2734460000000001E-2</v>
      </c>
      <c r="L14" s="136">
        <v>1.1599999999999999</v>
      </c>
      <c r="M14" s="136">
        <v>0.69</v>
      </c>
      <c r="N14" s="136">
        <v>0.84</v>
      </c>
      <c r="O14" s="136">
        <v>0.9</v>
      </c>
      <c r="P14" s="125" t="s">
        <v>2020</v>
      </c>
    </row>
    <row r="15" spans="1:16" s="45" customFormat="1" ht="12.75">
      <c r="A15" s="115" t="s">
        <v>2047</v>
      </c>
      <c r="B15" s="45" t="s">
        <v>2048</v>
      </c>
      <c r="C15" s="45" t="s">
        <v>2049</v>
      </c>
      <c r="D15" s="144"/>
      <c r="E15" s="144"/>
      <c r="F15" s="117"/>
      <c r="G15" s="117"/>
      <c r="H15" s="117"/>
      <c r="I15" s="117"/>
      <c r="J15" s="125" t="s">
        <v>16</v>
      </c>
      <c r="K15" s="181" t="s">
        <v>16</v>
      </c>
      <c r="L15" s="136" t="s">
        <v>16</v>
      </c>
      <c r="M15" s="136" t="s">
        <v>16</v>
      </c>
      <c r="N15" s="136" t="s">
        <v>16</v>
      </c>
      <c r="O15" s="136" t="s">
        <v>16</v>
      </c>
      <c r="P15" s="125" t="s">
        <v>16</v>
      </c>
    </row>
    <row r="16" spans="1:16" s="45" customFormat="1" ht="12.75">
      <c r="A16" s="115" t="s">
        <v>2050</v>
      </c>
      <c r="B16" s="45" t="s">
        <v>2051</v>
      </c>
      <c r="C16" s="45" t="s">
        <v>2052</v>
      </c>
      <c r="D16" s="144"/>
      <c r="E16" s="144"/>
      <c r="F16" s="117"/>
      <c r="G16" s="117"/>
      <c r="H16" s="117"/>
      <c r="I16" s="117"/>
      <c r="J16" s="125" t="s">
        <v>16</v>
      </c>
      <c r="K16" s="181" t="s">
        <v>16</v>
      </c>
      <c r="L16" s="136" t="s">
        <v>16</v>
      </c>
      <c r="M16" s="136" t="s">
        <v>16</v>
      </c>
      <c r="N16" s="136" t="s">
        <v>16</v>
      </c>
      <c r="O16" s="136" t="s">
        <v>16</v>
      </c>
      <c r="P16" s="125" t="s">
        <v>16</v>
      </c>
    </row>
    <row r="17" spans="1:16" s="45" customFormat="1" ht="12.75">
      <c r="A17" s="115" t="s">
        <v>2053</v>
      </c>
      <c r="B17" s="45" t="s">
        <v>2054</v>
      </c>
      <c r="C17" s="45" t="s">
        <v>2055</v>
      </c>
      <c r="D17" s="144">
        <v>0.12262199999999999</v>
      </c>
      <c r="E17" s="144">
        <v>6.5767179999999995E-2</v>
      </c>
      <c r="F17" s="117">
        <v>0.32716363999999998</v>
      </c>
      <c r="G17" s="117">
        <v>0.13691149999999999</v>
      </c>
      <c r="H17" s="117">
        <v>0.17811680999999999</v>
      </c>
      <c r="I17" s="117">
        <f t="shared" si="0"/>
        <v>0.21406398333333332</v>
      </c>
      <c r="J17" s="122">
        <v>0.53239999999999998</v>
      </c>
      <c r="K17" s="181">
        <v>0.45738002999999999</v>
      </c>
      <c r="L17" s="136">
        <v>-0.56000000000000005</v>
      </c>
      <c r="M17" s="136">
        <v>-0.79</v>
      </c>
      <c r="N17" s="136">
        <v>0.38</v>
      </c>
      <c r="O17" s="136">
        <v>-0.33</v>
      </c>
      <c r="P17" s="125" t="s">
        <v>2056</v>
      </c>
    </row>
    <row r="18" spans="1:16" s="45" customFormat="1" ht="12.75">
      <c r="A18" s="115" t="s">
        <v>2057</v>
      </c>
      <c r="B18" s="45" t="s">
        <v>2058</v>
      </c>
      <c r="C18" s="45" t="s">
        <v>2059</v>
      </c>
      <c r="D18" s="144"/>
      <c r="E18" s="144">
        <v>6.4214274000000002E-2</v>
      </c>
      <c r="F18" s="117">
        <v>1.0763887000000001</v>
      </c>
      <c r="G18" s="117">
        <v>0.39326945000000002</v>
      </c>
      <c r="H18" s="117">
        <v>1.0546085999999999</v>
      </c>
      <c r="I18" s="117">
        <f t="shared" si="0"/>
        <v>0.84142224999999993</v>
      </c>
      <c r="J18" s="125" t="s">
        <v>16</v>
      </c>
      <c r="K18" s="181">
        <v>0.55538489999999996</v>
      </c>
      <c r="L18" s="136">
        <v>-0.02</v>
      </c>
      <c r="M18" s="136">
        <v>-0.65</v>
      </c>
      <c r="N18" s="136">
        <v>0.16</v>
      </c>
      <c r="O18" s="136">
        <v>-0.17</v>
      </c>
      <c r="P18" s="125" t="s">
        <v>2016</v>
      </c>
    </row>
    <row r="19" spans="1:16" s="45" customFormat="1" ht="12.75">
      <c r="A19" s="115" t="s">
        <v>2060</v>
      </c>
      <c r="B19" s="45" t="s">
        <v>2061</v>
      </c>
      <c r="C19" s="45" t="s">
        <v>2062</v>
      </c>
      <c r="D19" s="144">
        <v>7.7909539999999999E-2</v>
      </c>
      <c r="E19" s="144">
        <v>2.7437422E-2</v>
      </c>
      <c r="F19" s="117">
        <v>-0.40783740000000002</v>
      </c>
      <c r="G19" s="117">
        <v>-0.63885219999999998</v>
      </c>
      <c r="H19" s="117">
        <v>-0.38646543</v>
      </c>
      <c r="I19" s="117">
        <f t="shared" si="0"/>
        <v>-0.47771834333333335</v>
      </c>
      <c r="J19" s="122">
        <v>0.27800000000000002</v>
      </c>
      <c r="K19" s="181">
        <v>0.19314162000000001</v>
      </c>
      <c r="L19" s="136">
        <v>-0.44</v>
      </c>
      <c r="M19" s="136">
        <v>-0.41</v>
      </c>
      <c r="N19" s="136">
        <v>0.01</v>
      </c>
      <c r="O19" s="136">
        <v>-0.28000000000000003</v>
      </c>
      <c r="P19" s="125" t="s">
        <v>2016</v>
      </c>
    </row>
    <row r="20" spans="1:16" s="45" customFormat="1" ht="24">
      <c r="A20" s="115" t="s">
        <v>2063</v>
      </c>
      <c r="B20" s="45" t="s">
        <v>2064</v>
      </c>
      <c r="C20" s="45" t="s">
        <v>2065</v>
      </c>
      <c r="D20" s="144">
        <v>0.47959499999999999</v>
      </c>
      <c r="E20" s="144">
        <v>0.41534444999999998</v>
      </c>
      <c r="F20" s="117">
        <v>-3.1515130000000002E-2</v>
      </c>
      <c r="G20" s="117">
        <v>-0.15592181999999999</v>
      </c>
      <c r="H20" s="117">
        <v>2.4456594000000002E-2</v>
      </c>
      <c r="I20" s="117">
        <f t="shared" si="0"/>
        <v>-5.4326785333333329E-2</v>
      </c>
      <c r="J20" s="122">
        <v>0.1207</v>
      </c>
      <c r="K20" s="181">
        <v>2.8052421000000001E-2</v>
      </c>
      <c r="L20" s="136">
        <v>-0.24</v>
      </c>
      <c r="M20" s="136">
        <v>-0.28999999999999998</v>
      </c>
      <c r="N20" s="136">
        <v>-0.15</v>
      </c>
      <c r="O20" s="136">
        <v>-0.23</v>
      </c>
      <c r="P20" s="125" t="s">
        <v>2020</v>
      </c>
    </row>
    <row r="21" spans="1:16" s="45" customFormat="1" ht="12.75">
      <c r="A21" s="115" t="s">
        <v>2066</v>
      </c>
      <c r="B21" s="45" t="s">
        <v>2067</v>
      </c>
      <c r="C21" s="45" t="s">
        <v>2068</v>
      </c>
      <c r="D21" s="144"/>
      <c r="E21" s="144">
        <v>0.57990280000000005</v>
      </c>
      <c r="F21" s="117">
        <v>-0.70052534</v>
      </c>
      <c r="G21" s="117">
        <v>-0.36929515000000002</v>
      </c>
      <c r="H21" s="117">
        <v>0.41819504000000002</v>
      </c>
      <c r="I21" s="117">
        <f t="shared" si="0"/>
        <v>-0.21720848333333334</v>
      </c>
      <c r="J21" s="125" t="s">
        <v>16</v>
      </c>
      <c r="K21" s="181">
        <v>0.56883216000000003</v>
      </c>
      <c r="L21" s="136">
        <v>-0.47</v>
      </c>
      <c r="M21" s="136">
        <v>-0.23</v>
      </c>
      <c r="N21" s="136">
        <v>0.26</v>
      </c>
      <c r="O21" s="136">
        <v>-0.15</v>
      </c>
      <c r="P21" s="125" t="s">
        <v>2069</v>
      </c>
    </row>
    <row r="22" spans="1:16" s="45" customFormat="1" ht="12.75">
      <c r="A22" s="115" t="s">
        <v>2070</v>
      </c>
      <c r="B22" s="45" t="s">
        <v>2071</v>
      </c>
      <c r="C22" s="45" t="s">
        <v>2072</v>
      </c>
      <c r="D22" s="144">
        <v>5.8968443000000002E-2</v>
      </c>
      <c r="E22" s="144">
        <v>1.2104462999999999E-2</v>
      </c>
      <c r="F22" s="117">
        <v>0.60369589999999995</v>
      </c>
      <c r="G22" s="117">
        <v>0.70051664000000002</v>
      </c>
      <c r="H22" s="117">
        <v>0.87961959999999995</v>
      </c>
      <c r="I22" s="117">
        <f t="shared" si="0"/>
        <v>0.72794404666666657</v>
      </c>
      <c r="J22" s="122">
        <v>0.14810000000000001</v>
      </c>
      <c r="K22" s="181">
        <v>5.9169220000000002E-2</v>
      </c>
      <c r="L22" s="136">
        <v>0.94</v>
      </c>
      <c r="M22" s="136">
        <v>0.62</v>
      </c>
      <c r="N22" s="136">
        <v>0.37</v>
      </c>
      <c r="O22" s="136">
        <v>0.64</v>
      </c>
      <c r="P22" s="125" t="s">
        <v>2016</v>
      </c>
    </row>
    <row r="23" spans="1:16" s="45" customFormat="1" ht="12.75">
      <c r="A23" s="115" t="s">
        <v>2073</v>
      </c>
      <c r="B23" s="45" t="s">
        <v>2074</v>
      </c>
      <c r="C23" s="45" t="s">
        <v>2075</v>
      </c>
      <c r="D23" s="144">
        <v>4.5776267000000002E-2</v>
      </c>
      <c r="E23" s="144">
        <v>3.4653556E-3</v>
      </c>
      <c r="F23" s="117">
        <v>-0.88724475999999997</v>
      </c>
      <c r="G23" s="117">
        <v>-1.0238128</v>
      </c>
      <c r="H23" s="117">
        <v>-0.843943</v>
      </c>
      <c r="I23" s="117">
        <f t="shared" si="0"/>
        <v>-0.91833352000000001</v>
      </c>
      <c r="J23" s="122">
        <v>0.12970000000000001</v>
      </c>
      <c r="K23" s="181">
        <v>3.8457986E-2</v>
      </c>
      <c r="L23" s="136">
        <v>-1.77</v>
      </c>
      <c r="M23" s="136">
        <v>-1.54</v>
      </c>
      <c r="N23" s="136">
        <v>-0.84</v>
      </c>
      <c r="O23" s="136">
        <v>-1.38</v>
      </c>
      <c r="P23" s="125" t="s">
        <v>2016</v>
      </c>
    </row>
    <row r="24" spans="1:16" s="45" customFormat="1" ht="24">
      <c r="A24" s="115" t="s">
        <v>2076</v>
      </c>
      <c r="B24" s="45" t="s">
        <v>2077</v>
      </c>
      <c r="C24" s="45" t="s">
        <v>2078</v>
      </c>
      <c r="D24" s="144"/>
      <c r="E24" s="144">
        <v>0.88409614999999997</v>
      </c>
      <c r="F24" s="117">
        <v>-0.64069825000000002</v>
      </c>
      <c r="G24" s="117">
        <v>-0.36033228</v>
      </c>
      <c r="H24" s="117">
        <v>1.3010162000000001</v>
      </c>
      <c r="I24" s="117">
        <f t="shared" si="0"/>
        <v>9.9995223333333369E-2</v>
      </c>
      <c r="J24" s="125" t="s">
        <v>16</v>
      </c>
      <c r="K24" s="181">
        <v>0.37987939999999998</v>
      </c>
      <c r="L24" s="136">
        <v>-0.02</v>
      </c>
      <c r="M24" s="136">
        <v>1.03</v>
      </c>
      <c r="N24" s="136">
        <v>0.1</v>
      </c>
      <c r="O24" s="136">
        <v>0.37</v>
      </c>
      <c r="P24" s="125" t="s">
        <v>2079</v>
      </c>
    </row>
    <row r="25" spans="1:16" s="45" customFormat="1" ht="12.75">
      <c r="A25" s="115" t="s">
        <v>2080</v>
      </c>
      <c r="B25" s="45" t="s">
        <v>2081</v>
      </c>
      <c r="C25" s="45" t="s">
        <v>2082</v>
      </c>
      <c r="D25" s="144"/>
      <c r="E25" s="144">
        <v>0.78829210000000005</v>
      </c>
      <c r="F25" s="117">
        <v>1.1474504999999999E-2</v>
      </c>
      <c r="G25" s="117">
        <v>-0.15427355000000001</v>
      </c>
      <c r="H25" s="117">
        <v>0.25087651999999999</v>
      </c>
      <c r="I25" s="117">
        <f t="shared" si="0"/>
        <v>3.602582499999999E-2</v>
      </c>
      <c r="J25" s="125" t="s">
        <v>16</v>
      </c>
      <c r="K25" s="181">
        <v>0.81344159999999999</v>
      </c>
      <c r="L25" s="136">
        <v>0.43</v>
      </c>
      <c r="M25" s="136">
        <v>-0.61</v>
      </c>
      <c r="N25" s="136">
        <v>-0.06</v>
      </c>
      <c r="O25" s="136">
        <v>-0.08</v>
      </c>
      <c r="P25" s="125" t="s">
        <v>2056</v>
      </c>
    </row>
    <row r="26" spans="1:16" s="45" customFormat="1" ht="12.75">
      <c r="A26" s="115" t="s">
        <v>2083</v>
      </c>
      <c r="B26" s="45" t="s">
        <v>2084</v>
      </c>
      <c r="C26" s="45" t="s">
        <v>2085</v>
      </c>
      <c r="D26" s="144">
        <v>0.24064662000000001</v>
      </c>
      <c r="E26" s="144">
        <v>0.17684326</v>
      </c>
      <c r="F26" s="117">
        <v>-3.4574408000000001E-2</v>
      </c>
      <c r="G26" s="117">
        <v>-1.1476612000000001E-2</v>
      </c>
      <c r="H26" s="117">
        <v>-8.2400290000000001E-2</v>
      </c>
      <c r="I26" s="117">
        <f t="shared" si="0"/>
        <v>-4.2817103333333328E-2</v>
      </c>
      <c r="J26" s="122">
        <v>8.4699999999999998E-2</v>
      </c>
      <c r="K26" s="181">
        <v>3.795278E-3</v>
      </c>
      <c r="L26" s="136">
        <v>-0.81</v>
      </c>
      <c r="M26" s="136">
        <v>-0.93</v>
      </c>
      <c r="N26" s="136">
        <v>-0.76</v>
      </c>
      <c r="O26" s="136">
        <v>-0.83</v>
      </c>
      <c r="P26" s="125" t="s">
        <v>2016</v>
      </c>
    </row>
    <row r="27" spans="1:16" s="45" customFormat="1" ht="12.75">
      <c r="A27" s="115" t="s">
        <v>2086</v>
      </c>
      <c r="B27" s="45" t="s">
        <v>2087</v>
      </c>
      <c r="C27" s="45" t="s">
        <v>2088</v>
      </c>
      <c r="D27" s="144"/>
      <c r="E27" s="144">
        <v>0.59507536999999999</v>
      </c>
      <c r="F27" s="117">
        <v>0.50170029999999999</v>
      </c>
      <c r="G27" s="117">
        <v>-1.0237566</v>
      </c>
      <c r="H27" s="117">
        <v>-0.30580302999999998</v>
      </c>
      <c r="I27" s="117">
        <f t="shared" si="0"/>
        <v>-0.27595311</v>
      </c>
      <c r="J27" s="122">
        <v>0.83169999999999999</v>
      </c>
      <c r="K27" s="181">
        <v>0.79366840000000005</v>
      </c>
      <c r="L27" s="136">
        <v>-0.2</v>
      </c>
      <c r="M27" s="136">
        <v>0.51</v>
      </c>
      <c r="N27" s="136">
        <v>-0.12</v>
      </c>
      <c r="O27" s="136">
        <v>7.0000000000000007E-2</v>
      </c>
      <c r="P27" s="125" t="s">
        <v>2016</v>
      </c>
    </row>
    <row r="28" spans="1:16" s="45" customFormat="1" ht="12.75">
      <c r="A28" s="115" t="s">
        <v>2089</v>
      </c>
      <c r="B28" s="45" t="s">
        <v>2090</v>
      </c>
      <c r="C28" s="45" t="s">
        <v>2091</v>
      </c>
      <c r="D28" s="144">
        <v>4.7550898000000001E-2</v>
      </c>
      <c r="E28" s="144">
        <v>4.9678769999999999E-3</v>
      </c>
      <c r="F28" s="117">
        <v>-0.26032444999999999</v>
      </c>
      <c r="G28" s="117">
        <v>-0.27402021999999998</v>
      </c>
      <c r="H28" s="117">
        <v>-0.21546829000000001</v>
      </c>
      <c r="I28" s="117">
        <f t="shared" si="0"/>
        <v>-0.24993765333333332</v>
      </c>
      <c r="J28" s="122">
        <v>0.16719999999999999</v>
      </c>
      <c r="K28" s="181">
        <v>8.0576605999999995E-2</v>
      </c>
      <c r="L28" s="136">
        <v>-0.49</v>
      </c>
      <c r="M28" s="136">
        <v>-0.49</v>
      </c>
      <c r="N28" s="136">
        <v>-0.15</v>
      </c>
      <c r="O28" s="136">
        <v>-0.37</v>
      </c>
      <c r="P28" s="125" t="s">
        <v>2016</v>
      </c>
    </row>
    <row r="29" spans="1:16" s="45" customFormat="1" ht="12.75">
      <c r="A29" s="115" t="s">
        <v>2092</v>
      </c>
      <c r="B29" s="45" t="s">
        <v>2093</v>
      </c>
      <c r="C29" s="45" t="s">
        <v>2094</v>
      </c>
      <c r="D29" s="144"/>
      <c r="E29" s="144">
        <v>6.8951636000000004E-3</v>
      </c>
      <c r="F29" s="117">
        <v>-1.6854701000000001</v>
      </c>
      <c r="G29" s="117">
        <v>-1.4300168</v>
      </c>
      <c r="H29" s="117">
        <v>-1.2664740999999999</v>
      </c>
      <c r="I29" s="117">
        <f t="shared" si="0"/>
        <v>-1.4606536666666667</v>
      </c>
      <c r="J29" s="125" t="s">
        <v>16</v>
      </c>
      <c r="K29" s="181">
        <v>1.7202124E-3</v>
      </c>
      <c r="L29" s="136">
        <v>-0.22</v>
      </c>
      <c r="M29" s="136">
        <v>-0.22</v>
      </c>
      <c r="N29" s="136">
        <v>-0.24</v>
      </c>
      <c r="O29" s="136">
        <v>-0.23</v>
      </c>
      <c r="P29" s="125" t="s">
        <v>2037</v>
      </c>
    </row>
    <row r="30" spans="1:16" s="45" customFormat="1" ht="12.75">
      <c r="A30" s="115" t="s">
        <v>2095</v>
      </c>
      <c r="B30" s="45" t="s">
        <v>2096</v>
      </c>
      <c r="C30" s="45" t="s">
        <v>2097</v>
      </c>
      <c r="D30" s="144">
        <v>0.46353290000000003</v>
      </c>
      <c r="E30" s="144">
        <v>0.39916813000000001</v>
      </c>
      <c r="F30" s="117">
        <v>8.2886600000000005E-2</v>
      </c>
      <c r="G30" s="117">
        <v>-5.4254610000000002E-2</v>
      </c>
      <c r="H30" s="117">
        <v>0.37378833</v>
      </c>
      <c r="I30" s="117">
        <f t="shared" si="0"/>
        <v>0.13414010666666668</v>
      </c>
      <c r="J30" s="122">
        <v>0.20469999999999999</v>
      </c>
      <c r="K30" s="181">
        <v>0.11895586</v>
      </c>
      <c r="L30" s="136">
        <v>0.18</v>
      </c>
      <c r="M30" s="136">
        <v>0.11</v>
      </c>
      <c r="N30" s="136">
        <v>0.04</v>
      </c>
      <c r="O30" s="136">
        <v>0.11</v>
      </c>
      <c r="P30" s="125" t="s">
        <v>2098</v>
      </c>
    </row>
    <row r="31" spans="1:16" s="45" customFormat="1" ht="12.75">
      <c r="A31" s="115" t="s">
        <v>2099</v>
      </c>
      <c r="B31" s="45" t="s">
        <v>2100</v>
      </c>
      <c r="C31" s="45" t="s">
        <v>2101</v>
      </c>
      <c r="D31" s="144">
        <v>0.1802279</v>
      </c>
      <c r="E31" s="144">
        <v>0.11904629999999999</v>
      </c>
      <c r="F31" s="117">
        <v>-0.2795048</v>
      </c>
      <c r="G31" s="117">
        <v>-0.79524623999999999</v>
      </c>
      <c r="H31" s="117">
        <v>-0.28106019999999998</v>
      </c>
      <c r="I31" s="117">
        <f t="shared" si="0"/>
        <v>-0.45193707999999999</v>
      </c>
      <c r="J31" s="122">
        <v>0.38379999999999997</v>
      </c>
      <c r="K31" s="181">
        <v>0.30147903999999998</v>
      </c>
      <c r="L31" s="136">
        <v>-0.4</v>
      </c>
      <c r="M31" s="136">
        <v>-0.05</v>
      </c>
      <c r="N31" s="136">
        <v>-0.04</v>
      </c>
      <c r="O31" s="136">
        <v>-0.17</v>
      </c>
      <c r="P31" s="125" t="s">
        <v>2016</v>
      </c>
    </row>
    <row r="32" spans="1:16" s="45" customFormat="1" ht="12.75">
      <c r="A32" s="115" t="s">
        <v>2102</v>
      </c>
      <c r="B32" s="45" t="s">
        <v>2103</v>
      </c>
      <c r="C32" s="45" t="s">
        <v>2104</v>
      </c>
      <c r="D32" s="144"/>
      <c r="E32" s="144">
        <v>0.28452527999999999</v>
      </c>
      <c r="F32" s="117">
        <v>-0.25043046000000002</v>
      </c>
      <c r="G32" s="117">
        <v>-0.78266069999999999</v>
      </c>
      <c r="H32" s="117">
        <v>1.4586330999999999E-2</v>
      </c>
      <c r="I32" s="117">
        <f t="shared" si="0"/>
        <v>-0.3395016096666667</v>
      </c>
      <c r="J32" s="122">
        <v>0.17660000000000001</v>
      </c>
      <c r="K32" s="181">
        <v>9.0972140000000007E-2</v>
      </c>
      <c r="L32" s="136">
        <v>0.32</v>
      </c>
      <c r="M32" s="136">
        <v>0.7</v>
      </c>
      <c r="N32" s="136">
        <v>0.26</v>
      </c>
      <c r="O32" s="136">
        <v>0.42</v>
      </c>
      <c r="P32" s="125" t="s">
        <v>2037</v>
      </c>
    </row>
    <row r="33" spans="1:16" s="45" customFormat="1" ht="12.75">
      <c r="A33" s="115" t="s">
        <v>2105</v>
      </c>
      <c r="B33" s="45" t="s">
        <v>2106</v>
      </c>
      <c r="C33" s="45" t="s">
        <v>2107</v>
      </c>
      <c r="D33" s="144">
        <v>0.14307561999999999</v>
      </c>
      <c r="E33" s="144">
        <v>8.4955649999999994E-2</v>
      </c>
      <c r="F33" s="117">
        <v>3.6222631999999999</v>
      </c>
      <c r="G33" s="117">
        <v>3.494758</v>
      </c>
      <c r="H33" s="117">
        <v>1.0235481</v>
      </c>
      <c r="I33" s="117">
        <f t="shared" si="0"/>
        <v>2.7135230999999997</v>
      </c>
      <c r="J33" s="122">
        <v>0.1033</v>
      </c>
      <c r="K33" s="181">
        <v>1.2812862E-2</v>
      </c>
      <c r="L33" s="136">
        <v>2.2599999999999998</v>
      </c>
      <c r="M33" s="136">
        <v>1.51</v>
      </c>
      <c r="N33" s="136">
        <v>1.94</v>
      </c>
      <c r="O33" s="136">
        <v>1.9</v>
      </c>
      <c r="P33" s="125" t="s">
        <v>2016</v>
      </c>
    </row>
    <row r="34" spans="1:16" s="45" customFormat="1" ht="12.75">
      <c r="A34" s="115" t="s">
        <v>2108</v>
      </c>
      <c r="B34" s="45" t="s">
        <v>2109</v>
      </c>
      <c r="C34" s="45" t="s">
        <v>2110</v>
      </c>
      <c r="D34" s="144"/>
      <c r="E34" s="144">
        <v>0.22954652</v>
      </c>
      <c r="F34" s="117">
        <v>6.6773265999999998E-2</v>
      </c>
      <c r="G34" s="117">
        <v>0.23375130999999999</v>
      </c>
      <c r="H34" s="117">
        <v>0.74409806999999994</v>
      </c>
      <c r="I34" s="117">
        <f t="shared" si="0"/>
        <v>0.34820754866666664</v>
      </c>
      <c r="J34" s="122">
        <v>0.1424</v>
      </c>
      <c r="K34" s="181">
        <v>5.2417489999999997E-2</v>
      </c>
      <c r="L34" s="136">
        <v>-0.53</v>
      </c>
      <c r="M34" s="136">
        <v>-0.23</v>
      </c>
      <c r="N34" s="136">
        <v>-0.34</v>
      </c>
      <c r="O34" s="136">
        <v>-0.37</v>
      </c>
      <c r="P34" s="125" t="s">
        <v>2016</v>
      </c>
    </row>
    <row r="35" spans="1:16" s="45" customFormat="1" ht="12.75">
      <c r="A35" s="115" t="s">
        <v>2111</v>
      </c>
      <c r="B35" s="45" t="s">
        <v>2112</v>
      </c>
      <c r="C35" s="45" t="s">
        <v>2113</v>
      </c>
      <c r="D35" s="144">
        <v>4.0361210000000002E-2</v>
      </c>
      <c r="E35" s="144">
        <v>1.4204618999999999E-3</v>
      </c>
      <c r="F35" s="117">
        <v>1.0933246999999999</v>
      </c>
      <c r="G35" s="117">
        <v>1.0072907</v>
      </c>
      <c r="H35" s="117">
        <v>1.1476107</v>
      </c>
      <c r="I35" s="117">
        <f t="shared" si="0"/>
        <v>1.0827420333333333</v>
      </c>
      <c r="J35" s="122">
        <v>0.189</v>
      </c>
      <c r="K35" s="181">
        <v>0.10340449</v>
      </c>
      <c r="L35" s="136">
        <v>0.98</v>
      </c>
      <c r="M35" s="136">
        <v>0.54</v>
      </c>
      <c r="N35" s="136">
        <v>0.27</v>
      </c>
      <c r="O35" s="136">
        <v>0.6</v>
      </c>
      <c r="P35" s="125" t="s">
        <v>2016</v>
      </c>
    </row>
    <row r="36" spans="1:16" s="45" customFormat="1" ht="12.75">
      <c r="A36" s="115" t="s">
        <v>2114</v>
      </c>
      <c r="B36" s="45" t="s">
        <v>2115</v>
      </c>
      <c r="C36" s="45" t="s">
        <v>2116</v>
      </c>
      <c r="D36" s="144">
        <v>0.12987270000000001</v>
      </c>
      <c r="E36" s="144">
        <v>7.2520724999999994E-2</v>
      </c>
      <c r="F36" s="117">
        <v>0.22633648000000001</v>
      </c>
      <c r="G36" s="117">
        <v>0.64596695000000004</v>
      </c>
      <c r="H36" s="117">
        <v>0.40679356</v>
      </c>
      <c r="I36" s="117">
        <f t="shared" si="0"/>
        <v>0.42636566333333342</v>
      </c>
      <c r="J36" s="122">
        <v>0.13220000000000001</v>
      </c>
      <c r="K36" s="181">
        <v>4.1203077999999997E-2</v>
      </c>
      <c r="L36" s="136">
        <v>0.12</v>
      </c>
      <c r="M36" s="136">
        <v>0.06</v>
      </c>
      <c r="N36" s="136">
        <v>0.11</v>
      </c>
      <c r="O36" s="136">
        <v>0.09</v>
      </c>
      <c r="P36" s="125" t="s">
        <v>2056</v>
      </c>
    </row>
    <row r="37" spans="1:16" s="45" customFormat="1" ht="24">
      <c r="A37" s="115" t="s">
        <v>2117</v>
      </c>
      <c r="B37" s="45" t="s">
        <v>2118</v>
      </c>
      <c r="C37" s="45" t="s">
        <v>2119</v>
      </c>
      <c r="D37" s="144"/>
      <c r="E37" s="144">
        <v>4.9149720000000001E-2</v>
      </c>
      <c r="F37" s="117">
        <v>-0.71579440000000005</v>
      </c>
      <c r="G37" s="117">
        <v>-0.46727225</v>
      </c>
      <c r="H37" s="117">
        <v>-0.32036379999999998</v>
      </c>
      <c r="I37" s="117">
        <f t="shared" si="0"/>
        <v>-0.50114348333333336</v>
      </c>
      <c r="J37" s="122">
        <v>0.17080000000000001</v>
      </c>
      <c r="K37" s="181">
        <v>8.4348276E-2</v>
      </c>
      <c r="L37" s="136">
        <v>-1.86</v>
      </c>
      <c r="M37" s="136">
        <v>-1.63</v>
      </c>
      <c r="N37" s="136">
        <v>-0.52</v>
      </c>
      <c r="O37" s="136">
        <v>-1.34</v>
      </c>
      <c r="P37" s="125" t="s">
        <v>2020</v>
      </c>
    </row>
    <row r="38" spans="1:16" s="45" customFormat="1" ht="12.75">
      <c r="A38" s="115" t="s">
        <v>2120</v>
      </c>
      <c r="B38" s="45" t="s">
        <v>2121</v>
      </c>
      <c r="C38" s="45" t="s">
        <v>2122</v>
      </c>
      <c r="D38" s="144">
        <v>0.56631410000000004</v>
      </c>
      <c r="E38" s="144">
        <v>0.50681244999999997</v>
      </c>
      <c r="F38" s="117">
        <v>8.594649E-2</v>
      </c>
      <c r="G38" s="117">
        <v>-0.51010233000000005</v>
      </c>
      <c r="H38" s="117">
        <v>-1.7995818E-2</v>
      </c>
      <c r="I38" s="117">
        <f t="shared" si="0"/>
        <v>-0.14738388600000002</v>
      </c>
      <c r="J38" s="122">
        <v>0.13020000000000001</v>
      </c>
      <c r="K38" s="181">
        <v>3.9019430000000001E-2</v>
      </c>
      <c r="L38" s="136">
        <v>-1.45</v>
      </c>
      <c r="M38" s="136">
        <v>-1.68</v>
      </c>
      <c r="N38" s="136">
        <v>-0.79</v>
      </c>
      <c r="O38" s="136">
        <v>-1.31</v>
      </c>
      <c r="P38" s="125" t="s">
        <v>2016</v>
      </c>
    </row>
    <row r="39" spans="1:16" s="45" customFormat="1" ht="24">
      <c r="A39" s="115" t="s">
        <v>2123</v>
      </c>
      <c r="B39" s="45" t="s">
        <v>2124</v>
      </c>
      <c r="C39" s="45" t="s">
        <v>2125</v>
      </c>
      <c r="D39" s="144">
        <v>0.45391828000000001</v>
      </c>
      <c r="E39" s="144">
        <v>0.38912249999999998</v>
      </c>
      <c r="F39" s="117">
        <v>-0.29262053999999998</v>
      </c>
      <c r="G39" s="117">
        <v>-0.18229719</v>
      </c>
      <c r="H39" s="117">
        <v>9.6202335999999999E-2</v>
      </c>
      <c r="I39" s="117">
        <f t="shared" si="0"/>
        <v>-0.12623846466666666</v>
      </c>
      <c r="J39" s="122">
        <v>0.64790000000000003</v>
      </c>
      <c r="K39" s="181">
        <v>0.58197504</v>
      </c>
      <c r="L39" s="136">
        <v>-0.08</v>
      </c>
      <c r="M39" s="136">
        <v>0.09</v>
      </c>
      <c r="N39" s="136">
        <v>-0.13</v>
      </c>
      <c r="O39" s="136">
        <v>-0.04</v>
      </c>
      <c r="P39" s="125" t="s">
        <v>2020</v>
      </c>
    </row>
    <row r="40" spans="1:16" s="45" customFormat="1" ht="12.75">
      <c r="A40" s="115" t="s">
        <v>2126</v>
      </c>
      <c r="B40" s="45" t="s">
        <v>2127</v>
      </c>
      <c r="C40" s="45" t="s">
        <v>2128</v>
      </c>
      <c r="D40" s="144"/>
      <c r="E40" s="144">
        <v>2.0404200000000001E-2</v>
      </c>
      <c r="F40" s="117">
        <v>0.19367272999999999</v>
      </c>
      <c r="G40" s="117">
        <v>0.28432089999999999</v>
      </c>
      <c r="H40" s="117">
        <v>0.18374154000000001</v>
      </c>
      <c r="I40" s="117">
        <f t="shared" si="0"/>
        <v>0.22057838999999999</v>
      </c>
      <c r="J40" s="122">
        <v>0.97409999999999997</v>
      </c>
      <c r="K40" s="181">
        <v>0.96727660000000004</v>
      </c>
      <c r="L40" s="136">
        <v>-0.02</v>
      </c>
      <c r="M40" s="136">
        <v>0.08</v>
      </c>
      <c r="N40" s="136">
        <v>-0.05</v>
      </c>
      <c r="O40" s="136">
        <v>0</v>
      </c>
      <c r="P40" s="125" t="s">
        <v>2037</v>
      </c>
    </row>
    <row r="41" spans="1:16" s="45" customFormat="1" ht="12.75">
      <c r="A41" s="115" t="s">
        <v>2129</v>
      </c>
      <c r="B41" s="45" t="s">
        <v>2130</v>
      </c>
      <c r="C41" s="45" t="s">
        <v>2131</v>
      </c>
      <c r="D41" s="144"/>
      <c r="E41" s="144"/>
      <c r="F41" s="117"/>
      <c r="G41" s="117"/>
      <c r="H41" s="117"/>
      <c r="I41" s="117"/>
      <c r="J41" s="125" t="s">
        <v>16</v>
      </c>
      <c r="K41" s="181" t="s">
        <v>16</v>
      </c>
      <c r="L41" s="136" t="s">
        <v>16</v>
      </c>
      <c r="M41" s="136" t="s">
        <v>16</v>
      </c>
      <c r="N41" s="136" t="s">
        <v>16</v>
      </c>
      <c r="O41" s="136" t="s">
        <v>16</v>
      </c>
      <c r="P41" s="125" t="s">
        <v>16</v>
      </c>
    </row>
    <row r="42" spans="1:16" s="45" customFormat="1" ht="12.75">
      <c r="A42" s="115" t="s">
        <v>2132</v>
      </c>
      <c r="B42" s="45" t="s">
        <v>2133</v>
      </c>
      <c r="C42" s="45" t="s">
        <v>2134</v>
      </c>
      <c r="D42" s="144">
        <v>5.0182193999999999E-2</v>
      </c>
      <c r="E42" s="144">
        <v>6.3810780000000001E-3</v>
      </c>
      <c r="F42" s="117">
        <v>-0.27492719999999998</v>
      </c>
      <c r="G42" s="117">
        <v>-0.35022642999999998</v>
      </c>
      <c r="H42" s="117">
        <v>-0.28046127999999998</v>
      </c>
      <c r="I42" s="117">
        <f t="shared" si="0"/>
        <v>-0.30187163666666667</v>
      </c>
      <c r="J42" s="122">
        <v>0.16300000000000001</v>
      </c>
      <c r="K42" s="181">
        <v>7.6118569999999997E-2</v>
      </c>
      <c r="L42" s="136">
        <v>-0.17</v>
      </c>
      <c r="M42" s="136">
        <v>-0.52</v>
      </c>
      <c r="N42" s="136">
        <v>-0.35</v>
      </c>
      <c r="O42" s="136">
        <v>-0.35</v>
      </c>
      <c r="P42" s="125" t="s">
        <v>2098</v>
      </c>
    </row>
    <row r="43" spans="1:16" s="45" customFormat="1" ht="12.75">
      <c r="A43" s="115" t="s">
        <v>2135</v>
      </c>
      <c r="B43" s="45" t="s">
        <v>2136</v>
      </c>
      <c r="C43" s="45" t="s">
        <v>2137</v>
      </c>
      <c r="D43" s="144">
        <v>4.7643280000000003E-2</v>
      </c>
      <c r="E43" s="144">
        <v>5.1133925999999998E-3</v>
      </c>
      <c r="F43" s="117">
        <v>0.62900937000000001</v>
      </c>
      <c r="G43" s="117">
        <v>0.71077245</v>
      </c>
      <c r="H43" s="117">
        <v>0.55385786000000004</v>
      </c>
      <c r="I43" s="117">
        <f t="shared" si="0"/>
        <v>0.63121322666666668</v>
      </c>
      <c r="J43" s="122">
        <v>0.10970000000000001</v>
      </c>
      <c r="K43" s="181">
        <v>1.8036686E-2</v>
      </c>
      <c r="L43" s="136">
        <v>0.91</v>
      </c>
      <c r="M43" s="136">
        <v>0.57999999999999996</v>
      </c>
      <c r="N43" s="136">
        <v>0.67</v>
      </c>
      <c r="O43" s="136">
        <v>0.72</v>
      </c>
      <c r="P43" s="125" t="s">
        <v>2037</v>
      </c>
    </row>
    <row r="44" spans="1:16" s="45" customFormat="1" ht="12.75">
      <c r="A44" s="115" t="s">
        <v>2138</v>
      </c>
      <c r="B44" s="45" t="s">
        <v>2139</v>
      </c>
      <c r="C44" s="45" t="s">
        <v>2140</v>
      </c>
      <c r="D44" s="144"/>
      <c r="E44" s="144">
        <v>0.56643770000000004</v>
      </c>
      <c r="F44" s="117">
        <v>-0.62955433000000005</v>
      </c>
      <c r="G44" s="117">
        <v>-0.43258370000000002</v>
      </c>
      <c r="H44" s="117">
        <v>0.41082289999999999</v>
      </c>
      <c r="I44" s="117">
        <f t="shared" si="0"/>
        <v>-0.21710504333333336</v>
      </c>
      <c r="J44" s="125" t="s">
        <v>16</v>
      </c>
      <c r="K44" s="181">
        <v>0.405696</v>
      </c>
      <c r="L44" s="136">
        <v>-0.13</v>
      </c>
      <c r="M44" s="136">
        <v>-0.19</v>
      </c>
      <c r="N44" s="136">
        <v>7.0000000000000007E-2</v>
      </c>
      <c r="O44" s="136">
        <v>-0.08</v>
      </c>
      <c r="P44" s="125" t="s">
        <v>2016</v>
      </c>
    </row>
    <row r="45" spans="1:16" s="45" customFormat="1" ht="12.75">
      <c r="A45" s="115" t="s">
        <v>2141</v>
      </c>
      <c r="B45" s="45" t="s">
        <v>2142</v>
      </c>
      <c r="C45" s="45" t="s">
        <v>2143</v>
      </c>
      <c r="D45" s="144"/>
      <c r="E45" s="144">
        <v>0.49182160000000003</v>
      </c>
      <c r="F45" s="117">
        <v>-0.66053026999999997</v>
      </c>
      <c r="G45" s="117">
        <v>-0.45681464999999999</v>
      </c>
      <c r="H45" s="117">
        <v>0.34721990000000003</v>
      </c>
      <c r="I45" s="117">
        <f t="shared" si="0"/>
        <v>-0.25670833999999992</v>
      </c>
      <c r="J45" s="125" t="s">
        <v>16</v>
      </c>
      <c r="K45" s="181">
        <v>0.70680803000000003</v>
      </c>
      <c r="L45" s="136">
        <v>-0.36</v>
      </c>
      <c r="M45" s="136">
        <v>-0.13</v>
      </c>
      <c r="N45" s="136">
        <v>0.26</v>
      </c>
      <c r="O45" s="136">
        <v>-0.08</v>
      </c>
      <c r="P45" s="125" t="s">
        <v>108</v>
      </c>
    </row>
    <row r="46" spans="1:16" s="45" customFormat="1" ht="12.75">
      <c r="A46" s="115" t="s">
        <v>2144</v>
      </c>
      <c r="B46" s="45" t="s">
        <v>2145</v>
      </c>
      <c r="C46" s="45" t="s">
        <v>2146</v>
      </c>
      <c r="D46" s="144"/>
      <c r="E46" s="144"/>
      <c r="F46" s="117"/>
      <c r="G46" s="117"/>
      <c r="H46" s="117"/>
      <c r="I46" s="117"/>
      <c r="J46" s="125" t="s">
        <v>16</v>
      </c>
      <c r="K46" s="181" t="s">
        <v>16</v>
      </c>
      <c r="L46" s="136" t="s">
        <v>16</v>
      </c>
      <c r="M46" s="136" t="s">
        <v>16</v>
      </c>
      <c r="N46" s="136" t="s">
        <v>16</v>
      </c>
      <c r="O46" s="136" t="s">
        <v>16</v>
      </c>
      <c r="P46" s="125" t="s">
        <v>16</v>
      </c>
    </row>
    <row r="47" spans="1:16" s="45" customFormat="1" ht="12.75">
      <c r="A47" s="115" t="s">
        <v>2147</v>
      </c>
      <c r="B47" s="45" t="s">
        <v>2148</v>
      </c>
      <c r="C47" s="45" t="s">
        <v>2149</v>
      </c>
      <c r="D47" s="144"/>
      <c r="E47" s="144">
        <v>0.43748805000000002</v>
      </c>
      <c r="F47" s="117">
        <v>1.3248736999999999</v>
      </c>
      <c r="G47" s="117">
        <v>-0.34514265999999999</v>
      </c>
      <c r="H47" s="117">
        <v>0.41375879999999998</v>
      </c>
      <c r="I47" s="117">
        <f t="shared" si="0"/>
        <v>0.46449661333333331</v>
      </c>
      <c r="J47" s="125" t="s">
        <v>16</v>
      </c>
      <c r="K47" s="181">
        <v>9.0899520000000001E-3</v>
      </c>
      <c r="L47" s="136">
        <v>3.35</v>
      </c>
      <c r="M47" s="136">
        <v>3.46</v>
      </c>
      <c r="N47" s="136">
        <v>2.52</v>
      </c>
      <c r="O47" s="136">
        <v>3.11</v>
      </c>
      <c r="P47" s="125" t="s">
        <v>2098</v>
      </c>
    </row>
    <row r="48" spans="1:16" s="45" customFormat="1" ht="12.75">
      <c r="A48" s="115" t="s">
        <v>2150</v>
      </c>
      <c r="B48" s="45" t="s">
        <v>2151</v>
      </c>
      <c r="C48" s="45" t="s">
        <v>2152</v>
      </c>
      <c r="D48" s="144"/>
      <c r="E48" s="144">
        <v>0.3531936</v>
      </c>
      <c r="F48" s="117">
        <v>1.1060165</v>
      </c>
      <c r="G48" s="117">
        <v>-0.38195950000000001</v>
      </c>
      <c r="H48" s="117">
        <v>1.0011829999999999</v>
      </c>
      <c r="I48" s="117">
        <f t="shared" si="0"/>
        <v>0.57507999999999992</v>
      </c>
      <c r="J48" s="122">
        <v>0.12230000000000001</v>
      </c>
      <c r="K48" s="181">
        <v>3.0808690999999999E-2</v>
      </c>
      <c r="L48" s="136">
        <v>0.97</v>
      </c>
      <c r="M48" s="136">
        <v>0.95</v>
      </c>
      <c r="N48" s="136">
        <v>0.52</v>
      </c>
      <c r="O48" s="136">
        <v>0.81</v>
      </c>
      <c r="P48" s="125" t="s">
        <v>2016</v>
      </c>
    </row>
    <row r="49" spans="1:16" s="45" customFormat="1" ht="12.75">
      <c r="A49" s="118" t="s">
        <v>2153</v>
      </c>
      <c r="B49" s="119" t="s">
        <v>2154</v>
      </c>
      <c r="C49" s="119" t="s">
        <v>2155</v>
      </c>
      <c r="D49" s="145">
        <v>6.3172660000000005E-2</v>
      </c>
      <c r="E49" s="145">
        <v>1.5536568000000001E-2</v>
      </c>
      <c r="F49" s="121">
        <v>-0.16908841999999999</v>
      </c>
      <c r="G49" s="121">
        <v>-0.19086453</v>
      </c>
      <c r="H49" s="121">
        <v>-0.25523760000000001</v>
      </c>
      <c r="I49" s="121">
        <f t="shared" si="0"/>
        <v>-0.20506351666666667</v>
      </c>
      <c r="J49" s="131">
        <v>0.13639999999999999</v>
      </c>
      <c r="K49" s="183">
        <v>4.5392599999999998E-2</v>
      </c>
      <c r="L49" s="138">
        <v>-0.24</v>
      </c>
      <c r="M49" s="138">
        <v>-0.46</v>
      </c>
      <c r="N49" s="138">
        <v>-0.25</v>
      </c>
      <c r="O49" s="138">
        <v>-0.32</v>
      </c>
      <c r="P49" s="134" t="s">
        <v>2027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59"/>
  <sheetViews>
    <sheetView zoomScale="60" zoomScaleNormal="60" workbookViewId="0">
      <selection activeCell="P1" sqref="P1"/>
    </sheetView>
  </sheetViews>
  <sheetFormatPr defaultColWidth="8.875" defaultRowHeight="14.25"/>
  <cols>
    <col min="1" max="1" width="12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43" t="s">
        <v>4088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2156</v>
      </c>
      <c r="B5" s="112" t="s">
        <v>2157</v>
      </c>
      <c r="C5" s="112" t="s">
        <v>2158</v>
      </c>
      <c r="D5" s="113">
        <v>6.0733860000000001E-2</v>
      </c>
      <c r="E5" s="113">
        <v>1.3313678000000001E-2</v>
      </c>
      <c r="F5" s="114">
        <v>0.40150102999999998</v>
      </c>
      <c r="G5" s="114">
        <v>0.51829250000000004</v>
      </c>
      <c r="H5" s="114">
        <v>0.35160019999999997</v>
      </c>
      <c r="I5" s="114">
        <f>AVERAGE(F5:H5)</f>
        <v>0.42379791</v>
      </c>
      <c r="J5" s="130" t="s">
        <v>16</v>
      </c>
      <c r="K5" s="127">
        <v>0.39392572999999997</v>
      </c>
      <c r="L5" s="137">
        <v>0.03</v>
      </c>
      <c r="M5" s="137">
        <v>-0.08</v>
      </c>
      <c r="N5" s="137">
        <v>-0.77</v>
      </c>
      <c r="O5" s="137">
        <v>-0.27</v>
      </c>
      <c r="P5" s="130" t="s">
        <v>2159</v>
      </c>
    </row>
    <row r="6" spans="1:16" s="45" customFormat="1" ht="12.75">
      <c r="A6" s="115" t="s">
        <v>2160</v>
      </c>
      <c r="B6" s="45" t="s">
        <v>2161</v>
      </c>
      <c r="C6" s="45" t="s">
        <v>2162</v>
      </c>
      <c r="D6" s="116">
        <v>0.15587077999999999</v>
      </c>
      <c r="E6" s="116">
        <v>9.6576010000000004E-2</v>
      </c>
      <c r="F6" s="117">
        <v>0.112922736</v>
      </c>
      <c r="G6" s="117">
        <v>0.31764611999999998</v>
      </c>
      <c r="H6" s="117">
        <v>0.45290760000000002</v>
      </c>
      <c r="I6" s="117">
        <f t="shared" ref="I6:I59" si="0">AVERAGE(F6:H6)</f>
        <v>0.29449215199999995</v>
      </c>
      <c r="J6" s="122">
        <v>5.0900000000000001E-2</v>
      </c>
      <c r="K6" s="184">
        <v>4.0899999999999998E-5</v>
      </c>
      <c r="L6" s="136">
        <v>0.99</v>
      </c>
      <c r="M6" s="136">
        <v>0.98</v>
      </c>
      <c r="N6" s="136">
        <v>0.97</v>
      </c>
      <c r="O6" s="136">
        <v>0.98</v>
      </c>
      <c r="P6" s="125" t="s">
        <v>2163</v>
      </c>
    </row>
    <row r="7" spans="1:16" s="45" customFormat="1" ht="24">
      <c r="A7" s="115" t="s">
        <v>2164</v>
      </c>
      <c r="B7" s="45" t="s">
        <v>2165</v>
      </c>
      <c r="C7" s="45" t="s">
        <v>2166</v>
      </c>
      <c r="D7" s="116">
        <v>7.5522705999999995E-2</v>
      </c>
      <c r="E7" s="116">
        <v>2.5410953999999999E-2</v>
      </c>
      <c r="F7" s="117">
        <v>0.46943814</v>
      </c>
      <c r="G7" s="117">
        <v>0.83949180000000001</v>
      </c>
      <c r="H7" s="117">
        <v>0.66379739999999998</v>
      </c>
      <c r="I7" s="117">
        <f t="shared" si="0"/>
        <v>0.65757578000000005</v>
      </c>
      <c r="J7" s="122">
        <v>0.10829999999999999</v>
      </c>
      <c r="K7" s="122">
        <v>1.6690646999999999E-2</v>
      </c>
      <c r="L7" s="136">
        <v>1.52</v>
      </c>
      <c r="M7" s="136">
        <v>1.48</v>
      </c>
      <c r="N7" s="136">
        <v>0.98</v>
      </c>
      <c r="O7" s="136">
        <v>1.33</v>
      </c>
      <c r="P7" s="125" t="s">
        <v>2167</v>
      </c>
    </row>
    <row r="8" spans="1:16" s="45" customFormat="1" ht="12.75">
      <c r="A8" s="115" t="s">
        <v>2168</v>
      </c>
      <c r="B8" s="45" t="s">
        <v>2169</v>
      </c>
      <c r="C8" s="45" t="s">
        <v>2170</v>
      </c>
      <c r="D8" s="116"/>
      <c r="E8" s="116"/>
      <c r="F8" s="117"/>
      <c r="G8" s="117"/>
      <c r="H8" s="117"/>
      <c r="I8" s="117"/>
      <c r="J8" s="125" t="s">
        <v>16</v>
      </c>
      <c r="K8" s="125" t="s">
        <v>16</v>
      </c>
      <c r="L8" s="136" t="s">
        <v>16</v>
      </c>
      <c r="M8" s="136" t="s">
        <v>16</v>
      </c>
      <c r="N8" s="136" t="s">
        <v>16</v>
      </c>
      <c r="O8" s="136" t="s">
        <v>16</v>
      </c>
      <c r="P8" s="125" t="s">
        <v>16</v>
      </c>
    </row>
    <row r="9" spans="1:16" s="45" customFormat="1" ht="12.75">
      <c r="A9" s="115" t="s">
        <v>2171</v>
      </c>
      <c r="B9" s="45" t="s">
        <v>2172</v>
      </c>
      <c r="C9" s="45" t="s">
        <v>2173</v>
      </c>
      <c r="D9" s="116"/>
      <c r="E9" s="116"/>
      <c r="F9" s="117"/>
      <c r="G9" s="117"/>
      <c r="H9" s="117"/>
      <c r="I9" s="117"/>
      <c r="J9" s="125" t="s">
        <v>16</v>
      </c>
      <c r="K9" s="125" t="s">
        <v>16</v>
      </c>
      <c r="L9" s="136" t="s">
        <v>16</v>
      </c>
      <c r="M9" s="136" t="s">
        <v>16</v>
      </c>
      <c r="N9" s="136" t="s">
        <v>16</v>
      </c>
      <c r="O9" s="136" t="s">
        <v>16</v>
      </c>
      <c r="P9" s="125" t="s">
        <v>16</v>
      </c>
    </row>
    <row r="10" spans="1:16" s="45" customFormat="1" ht="12.75">
      <c r="A10" s="115" t="s">
        <v>2174</v>
      </c>
      <c r="B10" s="45" t="s">
        <v>2175</v>
      </c>
      <c r="C10" s="45" t="s">
        <v>2176</v>
      </c>
      <c r="D10" s="116">
        <v>5.2910455000000002E-2</v>
      </c>
      <c r="E10" s="116">
        <v>8.0221530000000006E-3</v>
      </c>
      <c r="F10" s="117">
        <v>0.71589195999999999</v>
      </c>
      <c r="G10" s="117">
        <v>0.93028736000000001</v>
      </c>
      <c r="H10" s="117">
        <v>0.96806720000000002</v>
      </c>
      <c r="I10" s="117">
        <f t="shared" si="0"/>
        <v>0.87141550666666667</v>
      </c>
      <c r="J10" s="122">
        <v>0.24310000000000001</v>
      </c>
      <c r="K10" s="122">
        <v>0.15789902</v>
      </c>
      <c r="L10" s="136">
        <v>0.56999999999999995</v>
      </c>
      <c r="M10" s="136">
        <v>0.04</v>
      </c>
      <c r="N10" s="136">
        <v>0.42</v>
      </c>
      <c r="O10" s="136">
        <v>0.34</v>
      </c>
      <c r="P10" s="125" t="s">
        <v>2177</v>
      </c>
    </row>
    <row r="11" spans="1:16" s="45" customFormat="1" ht="12.75">
      <c r="A11" s="115" t="s">
        <v>2178</v>
      </c>
      <c r="B11" s="45" t="s">
        <v>2179</v>
      </c>
      <c r="C11" s="45" t="s">
        <v>2180</v>
      </c>
      <c r="D11" s="116"/>
      <c r="E11" s="116"/>
      <c r="F11" s="117"/>
      <c r="G11" s="117"/>
      <c r="H11" s="117"/>
      <c r="I11" s="117"/>
      <c r="J11" s="125" t="s">
        <v>16</v>
      </c>
      <c r="K11" s="125" t="s">
        <v>16</v>
      </c>
      <c r="L11" s="136" t="s">
        <v>16</v>
      </c>
      <c r="M11" s="136" t="s">
        <v>16</v>
      </c>
      <c r="N11" s="136" t="s">
        <v>16</v>
      </c>
      <c r="O11" s="136" t="s">
        <v>16</v>
      </c>
      <c r="P11" s="125" t="s">
        <v>16</v>
      </c>
    </row>
    <row r="12" spans="1:16" s="45" customFormat="1" ht="12.75">
      <c r="A12" s="115" t="s">
        <v>2181</v>
      </c>
      <c r="B12" s="45" t="s">
        <v>2182</v>
      </c>
      <c r="C12" s="45" t="s">
        <v>2183</v>
      </c>
      <c r="D12" s="116">
        <v>5.3016674E-2</v>
      </c>
      <c r="E12" s="116">
        <v>8.0668430000000006E-3</v>
      </c>
      <c r="F12" s="117">
        <v>-0.31227490000000002</v>
      </c>
      <c r="G12" s="117">
        <v>-0.30291843000000002</v>
      </c>
      <c r="H12" s="117">
        <v>-0.39887192999999999</v>
      </c>
      <c r="I12" s="117">
        <f t="shared" si="0"/>
        <v>-0.3380217533333334</v>
      </c>
      <c r="J12" s="122">
        <v>0.15559999999999999</v>
      </c>
      <c r="K12" s="122">
        <v>6.8045179999999997E-2</v>
      </c>
      <c r="L12" s="136">
        <v>-0.5</v>
      </c>
      <c r="M12" s="136">
        <v>-0.23</v>
      </c>
      <c r="N12" s="136">
        <v>-0.24</v>
      </c>
      <c r="O12" s="136">
        <v>-0.32</v>
      </c>
      <c r="P12" s="125" t="s">
        <v>2184</v>
      </c>
    </row>
    <row r="13" spans="1:16" s="45" customFormat="1" ht="12.75">
      <c r="A13" s="115" t="s">
        <v>2185</v>
      </c>
      <c r="B13" s="45" t="s">
        <v>2186</v>
      </c>
      <c r="C13" s="45" t="s">
        <v>2187</v>
      </c>
      <c r="D13" s="116">
        <v>6.2743049999999995E-2</v>
      </c>
      <c r="E13" s="116">
        <v>1.5085846999999999E-2</v>
      </c>
      <c r="F13" s="117">
        <v>-0.58063880000000001</v>
      </c>
      <c r="G13" s="117">
        <v>-0.69913009999999998</v>
      </c>
      <c r="H13" s="117">
        <v>-0.45093817000000003</v>
      </c>
      <c r="I13" s="117">
        <f t="shared" si="0"/>
        <v>-0.57690235666666678</v>
      </c>
      <c r="J13" s="122">
        <v>0.1118</v>
      </c>
      <c r="K13" s="122">
        <v>1.9726185E-2</v>
      </c>
      <c r="L13" s="136">
        <v>-0.86</v>
      </c>
      <c r="M13" s="136">
        <v>-0.78</v>
      </c>
      <c r="N13" s="136">
        <v>-0.52</v>
      </c>
      <c r="O13" s="136">
        <v>-0.72</v>
      </c>
      <c r="P13" s="125" t="s">
        <v>2188</v>
      </c>
    </row>
    <row r="14" spans="1:16" s="45" customFormat="1" ht="12.75">
      <c r="A14" s="115" t="s">
        <v>2189</v>
      </c>
      <c r="B14" s="45" t="s">
        <v>2190</v>
      </c>
      <c r="C14" s="45" t="s">
        <v>2191</v>
      </c>
      <c r="D14" s="116">
        <v>3.7114599999999998E-2</v>
      </c>
      <c r="E14" s="116">
        <v>2.6699999999999998E-4</v>
      </c>
      <c r="F14" s="117">
        <v>0.68432903</v>
      </c>
      <c r="G14" s="117">
        <v>0.65175914999999995</v>
      </c>
      <c r="H14" s="117">
        <v>0.68526180000000003</v>
      </c>
      <c r="I14" s="117">
        <f t="shared" si="0"/>
        <v>0.67378332666666674</v>
      </c>
      <c r="J14" s="122">
        <v>9.2899999999999996E-2</v>
      </c>
      <c r="K14" s="122">
        <v>6.8479893000000002E-3</v>
      </c>
      <c r="L14" s="136">
        <v>1.5</v>
      </c>
      <c r="M14" s="136">
        <v>1.49</v>
      </c>
      <c r="N14" s="136">
        <v>1.1499999999999999</v>
      </c>
      <c r="O14" s="136">
        <v>1.38</v>
      </c>
      <c r="P14" s="125" t="s">
        <v>2188</v>
      </c>
    </row>
    <row r="15" spans="1:16" s="45" customFormat="1" ht="12.75">
      <c r="A15" s="115" t="s">
        <v>2192</v>
      </c>
      <c r="B15" s="45" t="s">
        <v>2193</v>
      </c>
      <c r="C15" s="45" t="s">
        <v>2194</v>
      </c>
      <c r="D15" s="116">
        <v>8.9129070000000005E-2</v>
      </c>
      <c r="E15" s="116">
        <v>3.6779355E-2</v>
      </c>
      <c r="F15" s="117">
        <v>0.16163535000000001</v>
      </c>
      <c r="G15" s="117">
        <v>0.33371347000000001</v>
      </c>
      <c r="H15" s="117">
        <v>0.26548672000000001</v>
      </c>
      <c r="I15" s="117">
        <f t="shared" si="0"/>
        <v>0.25361184666666664</v>
      </c>
      <c r="J15" s="122">
        <v>0.26400000000000001</v>
      </c>
      <c r="K15" s="122">
        <v>0.17904481</v>
      </c>
      <c r="L15" s="136">
        <v>0.2</v>
      </c>
      <c r="M15" s="136">
        <v>0.56000000000000005</v>
      </c>
      <c r="N15" s="136">
        <v>0.09</v>
      </c>
      <c r="O15" s="136">
        <v>0.28000000000000003</v>
      </c>
      <c r="P15" s="125" t="s">
        <v>2195</v>
      </c>
    </row>
    <row r="16" spans="1:16" s="45" customFormat="1" ht="12.75">
      <c r="A16" s="115" t="s">
        <v>2196</v>
      </c>
      <c r="B16" s="45" t="s">
        <v>2197</v>
      </c>
      <c r="C16" s="45" t="s">
        <v>2198</v>
      </c>
      <c r="D16" s="116"/>
      <c r="E16" s="116"/>
      <c r="F16" s="117"/>
      <c r="G16" s="117"/>
      <c r="H16" s="117"/>
      <c r="I16" s="117"/>
      <c r="J16" s="125" t="s">
        <v>16</v>
      </c>
      <c r="K16" s="125" t="s">
        <v>16</v>
      </c>
      <c r="L16" s="136" t="s">
        <v>16</v>
      </c>
      <c r="M16" s="136" t="s">
        <v>16</v>
      </c>
      <c r="N16" s="136" t="s">
        <v>16</v>
      </c>
      <c r="O16" s="136" t="s">
        <v>16</v>
      </c>
      <c r="P16" s="125" t="s">
        <v>16</v>
      </c>
    </row>
    <row r="17" spans="1:16" s="45" customFormat="1" ht="12.75">
      <c r="A17" s="115" t="s">
        <v>2199</v>
      </c>
      <c r="B17" s="45" t="s">
        <v>2200</v>
      </c>
      <c r="C17" s="45" t="s">
        <v>2201</v>
      </c>
      <c r="D17" s="116"/>
      <c r="E17" s="116"/>
      <c r="F17" s="117"/>
      <c r="G17" s="117"/>
      <c r="H17" s="117"/>
      <c r="I17" s="117"/>
      <c r="J17" s="125" t="s">
        <v>16</v>
      </c>
      <c r="K17" s="125" t="s">
        <v>16</v>
      </c>
      <c r="L17" s="136" t="s">
        <v>16</v>
      </c>
      <c r="M17" s="136" t="s">
        <v>16</v>
      </c>
      <c r="N17" s="136" t="s">
        <v>16</v>
      </c>
      <c r="O17" s="136" t="s">
        <v>16</v>
      </c>
      <c r="P17" s="125" t="s">
        <v>16</v>
      </c>
    </row>
    <row r="18" spans="1:16" s="45" customFormat="1" ht="12.75">
      <c r="A18" s="115" t="s">
        <v>2202</v>
      </c>
      <c r="B18" s="45" t="s">
        <v>2203</v>
      </c>
      <c r="C18" s="45" t="s">
        <v>2204</v>
      </c>
      <c r="D18" s="116"/>
      <c r="E18" s="116">
        <v>0.35310975</v>
      </c>
      <c r="F18" s="117">
        <v>0.26430044000000003</v>
      </c>
      <c r="G18" s="117">
        <v>0.97880655999999999</v>
      </c>
      <c r="H18" s="117">
        <v>-0.10145470500000001</v>
      </c>
      <c r="I18" s="117">
        <f t="shared" si="0"/>
        <v>0.38055076499999996</v>
      </c>
      <c r="J18" s="122">
        <v>0.21579999999999999</v>
      </c>
      <c r="K18" s="122">
        <v>0.13061619999999999</v>
      </c>
      <c r="L18" s="136">
        <v>-0.4</v>
      </c>
      <c r="M18" s="136">
        <v>-0.16</v>
      </c>
      <c r="N18" s="136">
        <v>-0.11</v>
      </c>
      <c r="O18" s="136">
        <v>-0.22</v>
      </c>
      <c r="P18" s="125" t="s">
        <v>108</v>
      </c>
    </row>
    <row r="19" spans="1:16" s="45" customFormat="1" ht="12.75">
      <c r="A19" s="115" t="s">
        <v>2205</v>
      </c>
      <c r="B19" s="45" t="s">
        <v>2206</v>
      </c>
      <c r="C19" s="45" t="s">
        <v>2207</v>
      </c>
      <c r="D19" s="116"/>
      <c r="E19" s="116"/>
      <c r="F19" s="117"/>
      <c r="G19" s="117"/>
      <c r="H19" s="117"/>
      <c r="I19" s="117"/>
      <c r="J19" s="125" t="s">
        <v>16</v>
      </c>
      <c r="K19" s="125" t="s">
        <v>16</v>
      </c>
      <c r="L19" s="136" t="s">
        <v>16</v>
      </c>
      <c r="M19" s="136" t="s">
        <v>16</v>
      </c>
      <c r="N19" s="136" t="s">
        <v>16</v>
      </c>
      <c r="O19" s="136" t="s">
        <v>16</v>
      </c>
      <c r="P19" s="125" t="s">
        <v>16</v>
      </c>
    </row>
    <row r="20" spans="1:16" s="45" customFormat="1" ht="12.75">
      <c r="A20" s="115" t="s">
        <v>2208</v>
      </c>
      <c r="B20" s="45" t="s">
        <v>2209</v>
      </c>
      <c r="C20" s="45" t="s">
        <v>2210</v>
      </c>
      <c r="D20" s="116">
        <v>4.7753869999999997E-2</v>
      </c>
      <c r="E20" s="116">
        <v>5.2272079999999997E-3</v>
      </c>
      <c r="F20" s="117">
        <v>-0.22445290000000001</v>
      </c>
      <c r="G20" s="117">
        <v>-0.26502892</v>
      </c>
      <c r="H20" s="117">
        <v>-0.28899005</v>
      </c>
      <c r="I20" s="117">
        <f t="shared" si="0"/>
        <v>-0.25949062333333334</v>
      </c>
      <c r="J20" s="122">
        <v>0.15709999999999999</v>
      </c>
      <c r="K20" s="122">
        <v>6.9666339999999993E-2</v>
      </c>
      <c r="L20" s="136">
        <v>-0.22</v>
      </c>
      <c r="M20" s="136">
        <v>-0.51</v>
      </c>
      <c r="N20" s="136">
        <v>-0.26</v>
      </c>
      <c r="O20" s="136">
        <v>-0.33</v>
      </c>
      <c r="P20" s="125" t="s">
        <v>2211</v>
      </c>
    </row>
    <row r="21" spans="1:16" s="45" customFormat="1" ht="12.75">
      <c r="A21" s="115" t="s">
        <v>2212</v>
      </c>
      <c r="B21" s="45" t="s">
        <v>2213</v>
      </c>
      <c r="C21" s="45" t="s">
        <v>2214</v>
      </c>
      <c r="D21" s="116">
        <v>5.4913089999999998E-2</v>
      </c>
      <c r="E21" s="116">
        <v>9.4329960000000008E-3</v>
      </c>
      <c r="F21" s="117">
        <v>-0.30095100000000002</v>
      </c>
      <c r="G21" s="117">
        <v>-0.42309370000000002</v>
      </c>
      <c r="H21" s="117">
        <v>-0.35809425</v>
      </c>
      <c r="I21" s="117">
        <f t="shared" si="0"/>
        <v>-0.36071298333333335</v>
      </c>
      <c r="J21" s="122">
        <v>9.7299999999999998E-2</v>
      </c>
      <c r="K21" s="122">
        <v>9.1945680000000002E-3</v>
      </c>
      <c r="L21" s="136">
        <v>-0.82</v>
      </c>
      <c r="M21" s="136">
        <v>-0.94</v>
      </c>
      <c r="N21" s="136">
        <v>-0.67</v>
      </c>
      <c r="O21" s="136">
        <v>-0.81</v>
      </c>
      <c r="P21" s="125" t="s">
        <v>2215</v>
      </c>
    </row>
    <row r="22" spans="1:16" s="45" customFormat="1" ht="12.75">
      <c r="A22" s="115" t="s">
        <v>2216</v>
      </c>
      <c r="B22" s="45" t="s">
        <v>2217</v>
      </c>
      <c r="C22" s="45" t="s">
        <v>2218</v>
      </c>
      <c r="D22" s="116">
        <v>5.7805937000000002E-2</v>
      </c>
      <c r="E22" s="116">
        <v>1.1176745E-2</v>
      </c>
      <c r="F22" s="117">
        <v>-1.1208320000000001</v>
      </c>
      <c r="G22" s="117">
        <v>-1.0409685</v>
      </c>
      <c r="H22" s="117">
        <v>-0.77547323999999995</v>
      </c>
      <c r="I22" s="117">
        <f t="shared" si="0"/>
        <v>-0.97909124666666669</v>
      </c>
      <c r="J22" s="122">
        <v>0.10639999999999999</v>
      </c>
      <c r="K22" s="122">
        <v>1.5411998999999999E-2</v>
      </c>
      <c r="L22" s="136">
        <v>-0.85</v>
      </c>
      <c r="M22" s="136">
        <v>-0.76</v>
      </c>
      <c r="N22" s="136">
        <v>-0.54</v>
      </c>
      <c r="O22" s="136">
        <v>-0.72</v>
      </c>
      <c r="P22" s="125" t="s">
        <v>2188</v>
      </c>
    </row>
    <row r="23" spans="1:16" s="45" customFormat="1" ht="12.75">
      <c r="A23" s="115" t="s">
        <v>2219</v>
      </c>
      <c r="B23" s="45" t="s">
        <v>2220</v>
      </c>
      <c r="C23" s="45" t="s">
        <v>2221</v>
      </c>
      <c r="D23" s="116">
        <v>4.0361210000000002E-2</v>
      </c>
      <c r="E23" s="116">
        <v>1.1819586000000001E-3</v>
      </c>
      <c r="F23" s="117">
        <v>2.8191853</v>
      </c>
      <c r="G23" s="117">
        <v>2.5191173999999998</v>
      </c>
      <c r="H23" s="117">
        <v>2.5865002000000001</v>
      </c>
      <c r="I23" s="117">
        <f t="shared" si="0"/>
        <v>2.6416009666666667</v>
      </c>
      <c r="J23" s="122">
        <v>9.2899999999999996E-2</v>
      </c>
      <c r="K23" s="122">
        <v>6.9338623000000004E-3</v>
      </c>
      <c r="L23" s="136">
        <v>3.21</v>
      </c>
      <c r="M23" s="136">
        <v>2.96</v>
      </c>
      <c r="N23" s="136">
        <v>2.4</v>
      </c>
      <c r="O23" s="136">
        <v>2.86</v>
      </c>
      <c r="P23" s="125" t="s">
        <v>2188</v>
      </c>
    </row>
    <row r="24" spans="1:16" s="45" customFormat="1" ht="12.75">
      <c r="A24" s="115" t="s">
        <v>2222</v>
      </c>
      <c r="B24" s="45" t="s">
        <v>2223</v>
      </c>
      <c r="C24" s="45" t="s">
        <v>2224</v>
      </c>
      <c r="D24" s="116">
        <v>0.23992047999999999</v>
      </c>
      <c r="E24" s="116">
        <v>0.1761113</v>
      </c>
      <c r="F24" s="117">
        <v>-9.9775230000000006E-2</v>
      </c>
      <c r="G24" s="117">
        <v>-0.34467497000000002</v>
      </c>
      <c r="H24" s="117">
        <v>-8.0249760000000003E-2</v>
      </c>
      <c r="I24" s="117">
        <f t="shared" si="0"/>
        <v>-0.17489998666666665</v>
      </c>
      <c r="J24" s="122">
        <v>0.19539999999999999</v>
      </c>
      <c r="K24" s="122">
        <v>0.10958588</v>
      </c>
      <c r="L24" s="136">
        <v>-0.18</v>
      </c>
      <c r="M24" s="136">
        <v>-0.13</v>
      </c>
      <c r="N24" s="136">
        <v>-0.4</v>
      </c>
      <c r="O24" s="136">
        <v>-0.24</v>
      </c>
      <c r="P24" s="125" t="s">
        <v>2225</v>
      </c>
    </row>
    <row r="25" spans="1:16" s="45" customFormat="1" ht="12.75">
      <c r="A25" s="115" t="s">
        <v>2226</v>
      </c>
      <c r="B25" s="45" t="s">
        <v>2227</v>
      </c>
      <c r="C25" s="45" t="s">
        <v>2228</v>
      </c>
      <c r="D25" s="116">
        <v>9.7607250000000007E-2</v>
      </c>
      <c r="E25" s="116">
        <v>4.3649594999999999E-2</v>
      </c>
      <c r="F25" s="117">
        <v>-0.67470883999999998</v>
      </c>
      <c r="G25" s="117">
        <v>-0.43278927</v>
      </c>
      <c r="H25" s="117">
        <v>-0.32571655999999999</v>
      </c>
      <c r="I25" s="117">
        <f t="shared" si="0"/>
        <v>-0.47773822333333332</v>
      </c>
      <c r="J25" s="122">
        <v>0.30909999999999999</v>
      </c>
      <c r="K25" s="122">
        <v>0.22516203000000001</v>
      </c>
      <c r="L25" s="136">
        <v>-0.01</v>
      </c>
      <c r="M25" s="136">
        <v>-0.72</v>
      </c>
      <c r="N25" s="136">
        <v>-0.33</v>
      </c>
      <c r="O25" s="136">
        <v>-0.35</v>
      </c>
      <c r="P25" s="125" t="s">
        <v>2188</v>
      </c>
    </row>
    <row r="26" spans="1:16" s="45" customFormat="1" ht="12.75">
      <c r="A26" s="115" t="s">
        <v>2229</v>
      </c>
      <c r="B26" s="45" t="s">
        <v>2230</v>
      </c>
      <c r="C26" s="45" t="s">
        <v>2231</v>
      </c>
      <c r="D26" s="116">
        <v>0.10816538000000001</v>
      </c>
      <c r="E26" s="116">
        <v>5.3169000000000001E-2</v>
      </c>
      <c r="F26" s="117">
        <v>-0.80673503999999996</v>
      </c>
      <c r="G26" s="117">
        <v>-0.42620239999999998</v>
      </c>
      <c r="H26" s="117">
        <v>-1.0570987000000001</v>
      </c>
      <c r="I26" s="117">
        <f t="shared" si="0"/>
        <v>-0.76334537999999996</v>
      </c>
      <c r="J26" s="122">
        <v>0.4148</v>
      </c>
      <c r="K26" s="122">
        <v>0.33405825</v>
      </c>
      <c r="L26" s="136">
        <v>-0.06</v>
      </c>
      <c r="M26" s="136">
        <v>0.02</v>
      </c>
      <c r="N26" s="136">
        <v>-0.15</v>
      </c>
      <c r="O26" s="136">
        <v>-0.06</v>
      </c>
      <c r="P26" s="125" t="s">
        <v>2188</v>
      </c>
    </row>
    <row r="27" spans="1:16" s="45" customFormat="1" ht="12.75">
      <c r="A27" s="115" t="s">
        <v>2232</v>
      </c>
      <c r="B27" s="45" t="s">
        <v>2233</v>
      </c>
      <c r="C27" s="45" t="s">
        <v>2234</v>
      </c>
      <c r="D27" s="116"/>
      <c r="E27" s="116"/>
      <c r="F27" s="117"/>
      <c r="G27" s="117"/>
      <c r="H27" s="117"/>
      <c r="I27" s="117"/>
      <c r="J27" s="125" t="s">
        <v>16</v>
      </c>
      <c r="K27" s="125" t="s">
        <v>16</v>
      </c>
      <c r="L27" s="136" t="s">
        <v>16</v>
      </c>
      <c r="M27" s="136" t="s">
        <v>16</v>
      </c>
      <c r="N27" s="136" t="s">
        <v>16</v>
      </c>
      <c r="O27" s="136" t="s">
        <v>16</v>
      </c>
      <c r="P27" s="125" t="s">
        <v>16</v>
      </c>
    </row>
    <row r="28" spans="1:16" s="45" customFormat="1" ht="12.75">
      <c r="A28" s="115" t="s">
        <v>2235</v>
      </c>
      <c r="B28" s="45" t="s">
        <v>2236</v>
      </c>
      <c r="C28" s="45" t="s">
        <v>2237</v>
      </c>
      <c r="D28" s="116"/>
      <c r="E28" s="116"/>
      <c r="F28" s="117"/>
      <c r="G28" s="117"/>
      <c r="H28" s="117"/>
      <c r="I28" s="117"/>
      <c r="J28" s="125" t="s">
        <v>16</v>
      </c>
      <c r="K28" s="125" t="s">
        <v>16</v>
      </c>
      <c r="L28" s="136" t="s">
        <v>16</v>
      </c>
      <c r="M28" s="136" t="s">
        <v>16</v>
      </c>
      <c r="N28" s="136" t="s">
        <v>16</v>
      </c>
      <c r="O28" s="136" t="s">
        <v>16</v>
      </c>
      <c r="P28" s="125" t="s">
        <v>16</v>
      </c>
    </row>
    <row r="29" spans="1:16" s="45" customFormat="1" ht="12.75">
      <c r="A29" s="115" t="s">
        <v>2238</v>
      </c>
      <c r="B29" s="45" t="s">
        <v>2239</v>
      </c>
      <c r="C29" s="45" t="s">
        <v>2240</v>
      </c>
      <c r="D29" s="116"/>
      <c r="E29" s="116"/>
      <c r="F29" s="117"/>
      <c r="G29" s="117"/>
      <c r="H29" s="117"/>
      <c r="I29" s="117"/>
      <c r="J29" s="125" t="s">
        <v>16</v>
      </c>
      <c r="K29" s="125" t="s">
        <v>16</v>
      </c>
      <c r="L29" s="136" t="s">
        <v>16</v>
      </c>
      <c r="M29" s="136" t="s">
        <v>16</v>
      </c>
      <c r="N29" s="136" t="s">
        <v>16</v>
      </c>
      <c r="O29" s="136" t="s">
        <v>16</v>
      </c>
      <c r="P29" s="125" t="s">
        <v>16</v>
      </c>
    </row>
    <row r="30" spans="1:16" s="45" customFormat="1" ht="12.75">
      <c r="A30" s="115" t="s">
        <v>2241</v>
      </c>
      <c r="B30" s="45" t="s">
        <v>2242</v>
      </c>
      <c r="C30" s="45" t="s">
        <v>2243</v>
      </c>
      <c r="D30" s="116"/>
      <c r="E30" s="116">
        <v>0.64140003999999995</v>
      </c>
      <c r="F30" s="117">
        <v>-0.61998624000000002</v>
      </c>
      <c r="G30" s="117">
        <v>-0.23585965</v>
      </c>
      <c r="H30" s="117">
        <v>0.38078230000000002</v>
      </c>
      <c r="I30" s="117">
        <f t="shared" si="0"/>
        <v>-0.15835452999999999</v>
      </c>
      <c r="J30" s="125" t="s">
        <v>16</v>
      </c>
      <c r="K30" s="122">
        <v>2.7498443000000001E-2</v>
      </c>
      <c r="L30" s="136">
        <v>-2.42</v>
      </c>
      <c r="M30" s="136">
        <v>-1.69</v>
      </c>
      <c r="N30" s="136">
        <v>-1.38</v>
      </c>
      <c r="O30" s="136">
        <v>-1.83</v>
      </c>
      <c r="P30" s="125" t="s">
        <v>2188</v>
      </c>
    </row>
    <row r="31" spans="1:16" s="45" customFormat="1" ht="12.75">
      <c r="A31" s="115" t="s">
        <v>2244</v>
      </c>
      <c r="B31" s="45" t="s">
        <v>2245</v>
      </c>
      <c r="C31" s="45" t="s">
        <v>2246</v>
      </c>
      <c r="D31" s="116"/>
      <c r="E31" s="116">
        <v>0.47581854000000001</v>
      </c>
      <c r="F31" s="117">
        <v>-2.0886436000000002</v>
      </c>
      <c r="G31" s="117">
        <v>-0.35194013000000002</v>
      </c>
      <c r="H31" s="117">
        <v>0.47065032000000001</v>
      </c>
      <c r="I31" s="117">
        <f t="shared" si="0"/>
        <v>-0.65664447000000004</v>
      </c>
      <c r="J31" s="125" t="s">
        <v>16</v>
      </c>
      <c r="K31" s="122">
        <v>0.38552594000000001</v>
      </c>
      <c r="L31" s="136">
        <v>-0.28000000000000003</v>
      </c>
      <c r="M31" s="136">
        <v>0.66</v>
      </c>
      <c r="N31" s="136">
        <v>0.67</v>
      </c>
      <c r="O31" s="136">
        <v>0.35</v>
      </c>
      <c r="P31" s="125" t="s">
        <v>2188</v>
      </c>
    </row>
    <row r="32" spans="1:16" s="45" customFormat="1" ht="12.75">
      <c r="A32" s="115" t="s">
        <v>2247</v>
      </c>
      <c r="B32" s="45" t="s">
        <v>2248</v>
      </c>
      <c r="C32" s="45" t="s">
        <v>2249</v>
      </c>
      <c r="D32" s="116">
        <v>8.1376135000000002E-2</v>
      </c>
      <c r="E32" s="116">
        <v>3.0409284000000002E-2</v>
      </c>
      <c r="F32" s="117">
        <v>0.29722219999999999</v>
      </c>
      <c r="G32" s="117">
        <v>0.28934196000000001</v>
      </c>
      <c r="H32" s="117">
        <v>0.4842844</v>
      </c>
      <c r="I32" s="117">
        <f t="shared" si="0"/>
        <v>0.35694951999999996</v>
      </c>
      <c r="J32" s="122">
        <v>6.7199999999999996E-2</v>
      </c>
      <c r="K32" s="122">
        <v>4.6490103999999999E-4</v>
      </c>
      <c r="L32" s="136">
        <v>-0.64</v>
      </c>
      <c r="M32" s="136">
        <v>-0.68</v>
      </c>
      <c r="N32" s="136">
        <v>-0.68</v>
      </c>
      <c r="O32" s="136">
        <v>-0.66</v>
      </c>
      <c r="P32" s="125" t="s">
        <v>2225</v>
      </c>
    </row>
    <row r="33" spans="1:16" s="45" customFormat="1" ht="12.75">
      <c r="A33" s="115" t="s">
        <v>2250</v>
      </c>
      <c r="B33" s="45" t="s">
        <v>2251</v>
      </c>
      <c r="C33" s="45" t="s">
        <v>2252</v>
      </c>
      <c r="D33" s="116">
        <v>0.25255402999999998</v>
      </c>
      <c r="E33" s="116">
        <v>0.18827167</v>
      </c>
      <c r="F33" s="117">
        <v>-0.11702342</v>
      </c>
      <c r="G33" s="117">
        <v>-0.63865559999999999</v>
      </c>
      <c r="H33" s="117">
        <v>-0.19917768</v>
      </c>
      <c r="I33" s="117">
        <f t="shared" si="0"/>
        <v>-0.31828556666666669</v>
      </c>
      <c r="J33" s="122">
        <v>0.1333</v>
      </c>
      <c r="K33" s="122">
        <v>4.2173750000000003E-2</v>
      </c>
      <c r="L33" s="136">
        <v>-1.0900000000000001</v>
      </c>
      <c r="M33" s="136">
        <v>-0.79</v>
      </c>
      <c r="N33" s="136">
        <v>-0.51</v>
      </c>
      <c r="O33" s="136">
        <v>-0.79</v>
      </c>
      <c r="P33" s="125" t="s">
        <v>2188</v>
      </c>
    </row>
    <row r="34" spans="1:16" s="45" customFormat="1" ht="12.75">
      <c r="A34" s="115" t="s">
        <v>2253</v>
      </c>
      <c r="B34" s="45" t="s">
        <v>2254</v>
      </c>
      <c r="C34" s="45" t="s">
        <v>2255</v>
      </c>
      <c r="D34" s="116"/>
      <c r="E34" s="116">
        <v>0.54777969999999998</v>
      </c>
      <c r="F34" s="117">
        <v>-0.71114206000000002</v>
      </c>
      <c r="G34" s="117">
        <v>-0.40010076999999999</v>
      </c>
      <c r="H34" s="117">
        <v>0.39959647999999998</v>
      </c>
      <c r="I34" s="117">
        <f t="shared" si="0"/>
        <v>-0.23721545000000002</v>
      </c>
      <c r="J34" s="125" t="s">
        <v>16</v>
      </c>
      <c r="K34" s="122">
        <v>0.99935430000000003</v>
      </c>
      <c r="L34" s="136">
        <v>-0.47</v>
      </c>
      <c r="M34" s="136">
        <v>-0.24</v>
      </c>
      <c r="N34" s="136">
        <v>0.71</v>
      </c>
      <c r="O34" s="136">
        <v>0</v>
      </c>
      <c r="P34" s="125" t="s">
        <v>184</v>
      </c>
    </row>
    <row r="35" spans="1:16" s="45" customFormat="1" ht="12.75">
      <c r="A35" s="115" t="s">
        <v>2256</v>
      </c>
      <c r="B35" s="45" t="s">
        <v>2257</v>
      </c>
      <c r="C35" s="45" t="s">
        <v>2258</v>
      </c>
      <c r="D35" s="116">
        <v>5.4370422000000002E-2</v>
      </c>
      <c r="E35" s="116">
        <v>9.1326240000000006E-3</v>
      </c>
      <c r="F35" s="117">
        <v>0.71632289999999998</v>
      </c>
      <c r="G35" s="117">
        <v>0.94012165000000003</v>
      </c>
      <c r="H35" s="117">
        <v>0.9939943</v>
      </c>
      <c r="I35" s="117">
        <f t="shared" si="0"/>
        <v>0.88347961666666663</v>
      </c>
      <c r="J35" s="122">
        <v>8.1699999999999995E-2</v>
      </c>
      <c r="K35" s="122">
        <v>2.6500754000000001E-3</v>
      </c>
      <c r="L35" s="136">
        <v>2.58</v>
      </c>
      <c r="M35" s="136">
        <v>2.23</v>
      </c>
      <c r="N35" s="136">
        <v>2.21</v>
      </c>
      <c r="O35" s="136">
        <v>2.34</v>
      </c>
      <c r="P35" s="125" t="s">
        <v>2259</v>
      </c>
    </row>
    <row r="36" spans="1:16" s="45" customFormat="1" ht="12.75">
      <c r="A36" s="115" t="s">
        <v>2260</v>
      </c>
      <c r="B36" s="45" t="s">
        <v>2261</v>
      </c>
      <c r="C36" s="45" t="s">
        <v>2262</v>
      </c>
      <c r="D36" s="116">
        <v>4.1408914999999998E-2</v>
      </c>
      <c r="E36" s="116">
        <v>1.6982939999999999E-3</v>
      </c>
      <c r="F36" s="117">
        <v>-0.84374420000000006</v>
      </c>
      <c r="G36" s="117">
        <v>-0.77292097000000004</v>
      </c>
      <c r="H36" s="117">
        <v>-0.73323260000000001</v>
      </c>
      <c r="I36" s="117">
        <f t="shared" si="0"/>
        <v>-0.78329925666666667</v>
      </c>
      <c r="J36" s="122">
        <v>8.4699999999999998E-2</v>
      </c>
      <c r="K36" s="122">
        <v>3.7350460000000001E-3</v>
      </c>
      <c r="L36" s="136">
        <v>-0.98</v>
      </c>
      <c r="M36" s="136">
        <v>-1.2</v>
      </c>
      <c r="N36" s="136">
        <v>-1.04</v>
      </c>
      <c r="O36" s="136">
        <v>-1.07</v>
      </c>
      <c r="P36" s="125" t="s">
        <v>2263</v>
      </c>
    </row>
    <row r="37" spans="1:16" s="45" customFormat="1" ht="12.75">
      <c r="A37" s="115" t="s">
        <v>2264</v>
      </c>
      <c r="B37" s="45" t="s">
        <v>2265</v>
      </c>
      <c r="C37" s="45" t="s">
        <v>2266</v>
      </c>
      <c r="D37" s="116">
        <v>4.0361210000000002E-2</v>
      </c>
      <c r="E37" s="116">
        <v>1.1484548E-3</v>
      </c>
      <c r="F37" s="117">
        <v>1.3892021000000001</v>
      </c>
      <c r="G37" s="117">
        <v>1.4902792</v>
      </c>
      <c r="H37" s="117">
        <v>1.3270702000000001</v>
      </c>
      <c r="I37" s="117">
        <f t="shared" si="0"/>
        <v>1.4021838333333332</v>
      </c>
      <c r="J37" s="122">
        <v>7.7100000000000002E-2</v>
      </c>
      <c r="K37" s="122">
        <v>1.7239098999999999E-3</v>
      </c>
      <c r="L37" s="136">
        <v>2.63</v>
      </c>
      <c r="M37" s="136">
        <v>2.4900000000000002</v>
      </c>
      <c r="N37" s="136">
        <v>2.2799999999999998</v>
      </c>
      <c r="O37" s="136">
        <v>2.4700000000000002</v>
      </c>
      <c r="P37" s="125" t="s">
        <v>2259</v>
      </c>
    </row>
    <row r="38" spans="1:16" s="45" customFormat="1" ht="12.75">
      <c r="A38" s="115" t="s">
        <v>2267</v>
      </c>
      <c r="B38" s="45" t="s">
        <v>2268</v>
      </c>
      <c r="C38" s="45" t="s">
        <v>2269</v>
      </c>
      <c r="D38" s="116">
        <v>0.42468046999999998</v>
      </c>
      <c r="E38" s="116">
        <v>0.35896337</v>
      </c>
      <c r="F38" s="117">
        <v>0.20929332</v>
      </c>
      <c r="G38" s="117">
        <v>-9.5433270000000001E-2</v>
      </c>
      <c r="H38" s="117">
        <v>0.36777827000000002</v>
      </c>
      <c r="I38" s="117">
        <f t="shared" si="0"/>
        <v>0.16054610666666666</v>
      </c>
      <c r="J38" s="122">
        <v>0.17249999999999999</v>
      </c>
      <c r="K38" s="122">
        <v>8.6119109999999999E-2</v>
      </c>
      <c r="L38" s="136">
        <v>-1.06</v>
      </c>
      <c r="M38" s="136">
        <v>-1.29</v>
      </c>
      <c r="N38" s="136">
        <v>-0.35</v>
      </c>
      <c r="O38" s="136">
        <v>-0.9</v>
      </c>
      <c r="P38" s="125" t="s">
        <v>2188</v>
      </c>
    </row>
    <row r="39" spans="1:16" s="45" customFormat="1" ht="12.75">
      <c r="A39" s="115" t="s">
        <v>2270</v>
      </c>
      <c r="B39" s="45" t="s">
        <v>2271</v>
      </c>
      <c r="C39" s="45" t="s">
        <v>2272</v>
      </c>
      <c r="D39" s="116">
        <v>6.1681369999999999E-2</v>
      </c>
      <c r="E39" s="116">
        <v>1.42547935E-2</v>
      </c>
      <c r="F39" s="117">
        <v>0.41989759999999998</v>
      </c>
      <c r="G39" s="117">
        <v>0.60756310000000002</v>
      </c>
      <c r="H39" s="117">
        <v>0.63044166999999995</v>
      </c>
      <c r="I39" s="117">
        <f t="shared" si="0"/>
        <v>0.55263412333333328</v>
      </c>
      <c r="J39" s="122">
        <v>0.1176</v>
      </c>
      <c r="K39" s="122">
        <v>2.4457880000000001E-2</v>
      </c>
      <c r="L39" s="136">
        <v>-0.99</v>
      </c>
      <c r="M39" s="136">
        <v>-0.8</v>
      </c>
      <c r="N39" s="136">
        <v>-0.56000000000000005</v>
      </c>
      <c r="O39" s="136">
        <v>-0.79</v>
      </c>
      <c r="P39" s="125" t="s">
        <v>2188</v>
      </c>
    </row>
    <row r="40" spans="1:16" s="45" customFormat="1" ht="24">
      <c r="A40" s="115" t="s">
        <v>2273</v>
      </c>
      <c r="B40" s="45" t="s">
        <v>2274</v>
      </c>
      <c r="C40" s="45" t="s">
        <v>2275</v>
      </c>
      <c r="D40" s="116">
        <v>0.10494429600000001</v>
      </c>
      <c r="E40" s="116">
        <v>5.0227652999999997E-2</v>
      </c>
      <c r="F40" s="117">
        <v>0.3326731</v>
      </c>
      <c r="G40" s="117">
        <v>0.79292876000000001</v>
      </c>
      <c r="H40" s="117">
        <v>0.58885573999999996</v>
      </c>
      <c r="I40" s="117">
        <f t="shared" si="0"/>
        <v>0.57148586666666656</v>
      </c>
      <c r="J40" s="122">
        <v>9.6699999999999994E-2</v>
      </c>
      <c r="K40" s="122">
        <v>8.8427969999999995E-3</v>
      </c>
      <c r="L40" s="136">
        <v>1.04</v>
      </c>
      <c r="M40" s="136">
        <v>1.04</v>
      </c>
      <c r="N40" s="136">
        <v>0.77</v>
      </c>
      <c r="O40" s="136">
        <v>0.95</v>
      </c>
      <c r="P40" s="125" t="s">
        <v>2167</v>
      </c>
    </row>
    <row r="41" spans="1:16" s="45" customFormat="1" ht="12.75">
      <c r="A41" s="115" t="s">
        <v>2276</v>
      </c>
      <c r="B41" s="45" t="s">
        <v>2277</v>
      </c>
      <c r="C41" s="45" t="s">
        <v>2278</v>
      </c>
      <c r="D41" s="116">
        <v>7.2352804000000007E-2</v>
      </c>
      <c r="E41" s="116">
        <v>2.3029622E-2</v>
      </c>
      <c r="F41" s="117">
        <v>0.69592195999999995</v>
      </c>
      <c r="G41" s="117">
        <v>0.50021919999999997</v>
      </c>
      <c r="H41" s="117">
        <v>0.41574486999999999</v>
      </c>
      <c r="I41" s="117">
        <f t="shared" si="0"/>
        <v>0.53729534333333329</v>
      </c>
      <c r="J41" s="122">
        <v>0.48909999999999998</v>
      </c>
      <c r="K41" s="122">
        <v>0.41145352000000002</v>
      </c>
      <c r="L41" s="136">
        <v>-0.36</v>
      </c>
      <c r="M41" s="136">
        <v>-0.93</v>
      </c>
      <c r="N41" s="136">
        <v>0.24</v>
      </c>
      <c r="O41" s="136">
        <v>-0.35</v>
      </c>
      <c r="P41" s="125" t="s">
        <v>2188</v>
      </c>
    </row>
    <row r="42" spans="1:16" s="45" customFormat="1" ht="12.75">
      <c r="A42" s="115" t="s">
        <v>2279</v>
      </c>
      <c r="B42" s="45" t="s">
        <v>2280</v>
      </c>
      <c r="C42" s="45" t="s">
        <v>2281</v>
      </c>
      <c r="D42" s="116"/>
      <c r="E42" s="116">
        <v>8.8928190000000004E-2</v>
      </c>
      <c r="F42" s="117">
        <v>-0.67695117000000005</v>
      </c>
      <c r="G42" s="117">
        <v>-0.50609970000000004</v>
      </c>
      <c r="H42" s="117">
        <v>-1.4068704000000001</v>
      </c>
      <c r="I42" s="117">
        <f t="shared" si="0"/>
        <v>-0.86330709000000017</v>
      </c>
      <c r="J42" s="125" t="s">
        <v>16</v>
      </c>
      <c r="K42" s="122">
        <v>3.2654725000000002E-2</v>
      </c>
      <c r="L42" s="136">
        <v>-1.01</v>
      </c>
      <c r="M42" s="136">
        <v>-1.31</v>
      </c>
      <c r="N42" s="136">
        <v>-0.67</v>
      </c>
      <c r="O42" s="136">
        <v>-0.99</v>
      </c>
      <c r="P42" s="125" t="s">
        <v>2225</v>
      </c>
    </row>
    <row r="43" spans="1:16" s="45" customFormat="1" ht="12.75">
      <c r="A43" s="115" t="s">
        <v>2282</v>
      </c>
      <c r="B43" s="45" t="s">
        <v>2283</v>
      </c>
      <c r="C43" s="45" t="s">
        <v>2284</v>
      </c>
      <c r="D43" s="116"/>
      <c r="E43" s="116">
        <v>0.55459009999999997</v>
      </c>
      <c r="F43" s="117">
        <v>-0.65316099999999999</v>
      </c>
      <c r="G43" s="117">
        <v>-0.39096162000000001</v>
      </c>
      <c r="H43" s="117">
        <v>0.3857546</v>
      </c>
      <c r="I43" s="117">
        <f t="shared" si="0"/>
        <v>-0.21945600666666665</v>
      </c>
      <c r="J43" s="125" t="s">
        <v>16</v>
      </c>
      <c r="K43" s="122">
        <v>0.70960635000000005</v>
      </c>
      <c r="L43" s="136">
        <v>-0.37</v>
      </c>
      <c r="M43" s="136">
        <v>-0.17</v>
      </c>
      <c r="N43" s="136">
        <v>0.28999999999999998</v>
      </c>
      <c r="O43" s="136">
        <v>-0.08</v>
      </c>
      <c r="P43" s="125" t="s">
        <v>2163</v>
      </c>
    </row>
    <row r="44" spans="1:16" s="45" customFormat="1" ht="12.75">
      <c r="A44" s="115" t="s">
        <v>2285</v>
      </c>
      <c r="B44" s="45" t="s">
        <v>2286</v>
      </c>
      <c r="C44" s="45" t="s">
        <v>2287</v>
      </c>
      <c r="D44" s="116"/>
      <c r="E44" s="116"/>
      <c r="F44" s="117"/>
      <c r="G44" s="117"/>
      <c r="H44" s="117"/>
      <c r="I44" s="117"/>
      <c r="J44" s="125" t="s">
        <v>16</v>
      </c>
      <c r="K44" s="125" t="s">
        <v>16</v>
      </c>
      <c r="L44" s="136" t="s">
        <v>16</v>
      </c>
      <c r="M44" s="136" t="s">
        <v>16</v>
      </c>
      <c r="N44" s="136" t="s">
        <v>16</v>
      </c>
      <c r="O44" s="136" t="s">
        <v>16</v>
      </c>
      <c r="P44" s="125" t="s">
        <v>16</v>
      </c>
    </row>
    <row r="45" spans="1:16" s="45" customFormat="1" ht="12.75">
      <c r="A45" s="115" t="s">
        <v>2288</v>
      </c>
      <c r="B45" s="45" t="s">
        <v>2289</v>
      </c>
      <c r="C45" s="45" t="s">
        <v>2290</v>
      </c>
      <c r="D45" s="116"/>
      <c r="E45" s="116"/>
      <c r="F45" s="117"/>
      <c r="G45" s="117"/>
      <c r="H45" s="117"/>
      <c r="I45" s="117"/>
      <c r="J45" s="125" t="s">
        <v>16</v>
      </c>
      <c r="K45" s="125" t="s">
        <v>16</v>
      </c>
      <c r="L45" s="136" t="s">
        <v>16</v>
      </c>
      <c r="M45" s="136" t="s">
        <v>16</v>
      </c>
      <c r="N45" s="136" t="s">
        <v>16</v>
      </c>
      <c r="O45" s="136" t="s">
        <v>16</v>
      </c>
      <c r="P45" s="125" t="s">
        <v>16</v>
      </c>
    </row>
    <row r="46" spans="1:16" s="45" customFormat="1" ht="12.75">
      <c r="A46" s="115" t="s">
        <v>2291</v>
      </c>
      <c r="B46" s="45" t="s">
        <v>2292</v>
      </c>
      <c r="C46" s="45" t="s">
        <v>2293</v>
      </c>
      <c r="D46" s="116"/>
      <c r="E46" s="116">
        <v>4.8881493999999998E-2</v>
      </c>
      <c r="F46" s="117">
        <v>-1.1309376</v>
      </c>
      <c r="G46" s="117">
        <v>-0.75163610000000003</v>
      </c>
      <c r="H46" s="117">
        <v>-1.6938549000000001</v>
      </c>
      <c r="I46" s="117">
        <f t="shared" si="0"/>
        <v>-1.1921428666666667</v>
      </c>
      <c r="J46" s="122">
        <v>0.1628</v>
      </c>
      <c r="K46" s="122">
        <v>7.5733750000000002E-2</v>
      </c>
      <c r="L46" s="136">
        <v>-1.08</v>
      </c>
      <c r="M46" s="136">
        <v>-0.6</v>
      </c>
      <c r="N46" s="136">
        <v>-0.4</v>
      </c>
      <c r="O46" s="136">
        <v>-0.69</v>
      </c>
      <c r="P46" s="125" t="s">
        <v>100</v>
      </c>
    </row>
    <row r="47" spans="1:16" s="45" customFormat="1" ht="12.75">
      <c r="A47" s="115" t="s">
        <v>2294</v>
      </c>
      <c r="C47" s="45" t="s">
        <v>2295</v>
      </c>
      <c r="D47" s="116"/>
      <c r="E47" s="116"/>
      <c r="F47" s="117"/>
      <c r="G47" s="117"/>
      <c r="H47" s="117"/>
      <c r="I47" s="117"/>
      <c r="J47" s="125" t="s">
        <v>16</v>
      </c>
      <c r="K47" s="125" t="s">
        <v>16</v>
      </c>
      <c r="L47" s="136" t="s">
        <v>16</v>
      </c>
      <c r="M47" s="136" t="s">
        <v>16</v>
      </c>
      <c r="N47" s="136" t="s">
        <v>16</v>
      </c>
      <c r="O47" s="136" t="s">
        <v>16</v>
      </c>
      <c r="P47" s="125" t="s">
        <v>16</v>
      </c>
    </row>
    <row r="48" spans="1:16" s="45" customFormat="1" ht="12.75">
      <c r="A48" s="115" t="s">
        <v>2296</v>
      </c>
      <c r="B48" s="45" t="s">
        <v>2297</v>
      </c>
      <c r="C48" s="45" t="s">
        <v>2298</v>
      </c>
      <c r="D48" s="116"/>
      <c r="E48" s="116"/>
      <c r="F48" s="117"/>
      <c r="G48" s="117"/>
      <c r="H48" s="117"/>
      <c r="I48" s="117"/>
      <c r="J48" s="125" t="s">
        <v>16</v>
      </c>
      <c r="K48" s="125" t="s">
        <v>16</v>
      </c>
      <c r="L48" s="136" t="s">
        <v>16</v>
      </c>
      <c r="M48" s="136" t="s">
        <v>16</v>
      </c>
      <c r="N48" s="136" t="s">
        <v>16</v>
      </c>
      <c r="O48" s="136" t="s">
        <v>16</v>
      </c>
      <c r="P48" s="125" t="s">
        <v>16</v>
      </c>
    </row>
    <row r="49" spans="1:16" s="45" customFormat="1" ht="12.75">
      <c r="A49" s="115" t="s">
        <v>2299</v>
      </c>
      <c r="B49" s="45" t="s">
        <v>2300</v>
      </c>
      <c r="C49" s="45" t="s">
        <v>2301</v>
      </c>
      <c r="D49" s="116"/>
      <c r="E49" s="116">
        <v>0.10731135999999999</v>
      </c>
      <c r="F49" s="117">
        <v>2.2358775</v>
      </c>
      <c r="G49" s="117">
        <v>1.2740828</v>
      </c>
      <c r="H49" s="117">
        <v>0.56316184999999996</v>
      </c>
      <c r="I49" s="117">
        <f t="shared" si="0"/>
        <v>1.3577073833333333</v>
      </c>
      <c r="J49" s="122">
        <v>9.5299999999999996E-2</v>
      </c>
      <c r="K49" s="122">
        <v>8.0607939999999996E-3</v>
      </c>
      <c r="L49" s="136">
        <v>1.59</v>
      </c>
      <c r="M49" s="136">
        <v>1.35</v>
      </c>
      <c r="N49" s="136">
        <v>1.84</v>
      </c>
      <c r="O49" s="136">
        <v>1.59</v>
      </c>
      <c r="P49" s="125" t="s">
        <v>2302</v>
      </c>
    </row>
    <row r="50" spans="1:16" s="45" customFormat="1" ht="12.75">
      <c r="A50" s="115" t="s">
        <v>2303</v>
      </c>
      <c r="C50" s="45" t="s">
        <v>2304</v>
      </c>
      <c r="D50" s="116"/>
      <c r="E50" s="116"/>
      <c r="F50" s="117"/>
      <c r="G50" s="117"/>
      <c r="H50" s="117"/>
      <c r="I50" s="117"/>
      <c r="J50" s="125" t="s">
        <v>16</v>
      </c>
      <c r="K50" s="125" t="s">
        <v>16</v>
      </c>
      <c r="L50" s="136" t="s">
        <v>16</v>
      </c>
      <c r="M50" s="136" t="s">
        <v>16</v>
      </c>
      <c r="N50" s="136" t="s">
        <v>16</v>
      </c>
      <c r="O50" s="136" t="s">
        <v>16</v>
      </c>
      <c r="P50" s="125" t="s">
        <v>16</v>
      </c>
    </row>
    <row r="51" spans="1:16" s="45" customFormat="1" ht="12.75">
      <c r="A51" s="115" t="s">
        <v>2305</v>
      </c>
      <c r="B51" s="45" t="s">
        <v>2306</v>
      </c>
      <c r="C51" s="45" t="s">
        <v>2307</v>
      </c>
      <c r="D51" s="116"/>
      <c r="E51" s="116">
        <v>3.4898433E-3</v>
      </c>
      <c r="F51" s="117">
        <v>0.62968690000000005</v>
      </c>
      <c r="G51" s="117">
        <v>0.6491751</v>
      </c>
      <c r="H51" s="117">
        <v>0.53342429999999996</v>
      </c>
      <c r="I51" s="117">
        <f t="shared" si="0"/>
        <v>0.60409543333333338</v>
      </c>
      <c r="J51" s="122">
        <v>0.17280000000000001</v>
      </c>
      <c r="K51" s="122">
        <v>8.6643849999999994E-2</v>
      </c>
      <c r="L51" s="136">
        <v>0.28999999999999998</v>
      </c>
      <c r="M51" s="136">
        <v>0.91</v>
      </c>
      <c r="N51" s="136">
        <v>0.53</v>
      </c>
      <c r="O51" s="136">
        <v>0.56999999999999995</v>
      </c>
      <c r="P51" s="125" t="s">
        <v>2188</v>
      </c>
    </row>
    <row r="52" spans="1:16" s="45" customFormat="1" ht="12.75">
      <c r="A52" s="115" t="s">
        <v>2308</v>
      </c>
      <c r="B52" s="45" t="s">
        <v>2309</v>
      </c>
      <c r="C52" s="45" t="s">
        <v>2310</v>
      </c>
      <c r="D52" s="116"/>
      <c r="E52" s="116">
        <v>7.7613779999999993E-2</v>
      </c>
      <c r="F52" s="117">
        <v>0.21329263000000001</v>
      </c>
      <c r="G52" s="117">
        <v>0.70799582999999999</v>
      </c>
      <c r="H52" s="117">
        <v>0.59442859999999997</v>
      </c>
      <c r="I52" s="117">
        <f t="shared" si="0"/>
        <v>0.50523901999999998</v>
      </c>
      <c r="J52" s="125" t="s">
        <v>16</v>
      </c>
      <c r="K52" s="122">
        <v>0.43064936999999998</v>
      </c>
      <c r="L52" s="136">
        <v>-0.19</v>
      </c>
      <c r="M52" s="136">
        <v>0.06</v>
      </c>
      <c r="N52" s="136">
        <v>-7.0000000000000007E-2</v>
      </c>
      <c r="O52" s="136">
        <v>-7.0000000000000007E-2</v>
      </c>
      <c r="P52" s="125" t="s">
        <v>2188</v>
      </c>
    </row>
    <row r="53" spans="1:16" s="45" customFormat="1" ht="12.75">
      <c r="A53" s="115" t="s">
        <v>2311</v>
      </c>
      <c r="B53" s="45" t="s">
        <v>2312</v>
      </c>
      <c r="C53" s="45" t="s">
        <v>2313</v>
      </c>
      <c r="D53" s="116"/>
      <c r="E53" s="116">
        <v>0.57355064</v>
      </c>
      <c r="F53" s="117">
        <v>-0.66091686000000005</v>
      </c>
      <c r="G53" s="117">
        <v>-0.38053009999999998</v>
      </c>
      <c r="H53" s="117">
        <v>0.40398615999999998</v>
      </c>
      <c r="I53" s="117">
        <f t="shared" si="0"/>
        <v>-0.21248693333333335</v>
      </c>
      <c r="J53" s="125" t="s">
        <v>16</v>
      </c>
      <c r="K53" s="122">
        <v>0.71078319999999995</v>
      </c>
      <c r="L53" s="136">
        <v>-0.37</v>
      </c>
      <c r="M53" s="136">
        <v>-0.18</v>
      </c>
      <c r="N53" s="136">
        <v>0.3</v>
      </c>
      <c r="O53" s="136">
        <v>-0.09</v>
      </c>
      <c r="P53" s="125" t="s">
        <v>2188</v>
      </c>
    </row>
    <row r="54" spans="1:16" s="45" customFormat="1" ht="12.75">
      <c r="A54" s="115" t="s">
        <v>2314</v>
      </c>
      <c r="B54" s="45" t="s">
        <v>2315</v>
      </c>
      <c r="C54" s="45" t="s">
        <v>2316</v>
      </c>
      <c r="D54" s="116"/>
      <c r="E54" s="116">
        <v>7.8269950000000005E-2</v>
      </c>
      <c r="F54" s="117">
        <v>-0.37367144000000002</v>
      </c>
      <c r="G54" s="117">
        <v>-0.66225560000000006</v>
      </c>
      <c r="H54" s="117">
        <v>-1.1033278</v>
      </c>
      <c r="I54" s="117">
        <f t="shared" si="0"/>
        <v>-0.71308494666666666</v>
      </c>
      <c r="J54" s="122">
        <v>0.17549999999999999</v>
      </c>
      <c r="K54" s="122">
        <v>8.9779200000000003E-2</v>
      </c>
      <c r="L54" s="136">
        <v>-0.52</v>
      </c>
      <c r="M54" s="136">
        <v>-0.73</v>
      </c>
      <c r="N54" s="136">
        <v>-0.2</v>
      </c>
      <c r="O54" s="136">
        <v>-0.48</v>
      </c>
      <c r="P54" s="125" t="s">
        <v>2188</v>
      </c>
    </row>
    <row r="55" spans="1:16" s="45" customFormat="1" ht="12.75">
      <c r="A55" s="115" t="s">
        <v>2317</v>
      </c>
      <c r="B55" s="45" t="s">
        <v>2318</v>
      </c>
      <c r="C55" s="45" t="s">
        <v>2319</v>
      </c>
      <c r="D55" s="116"/>
      <c r="E55" s="116"/>
      <c r="F55" s="117"/>
      <c r="G55" s="117"/>
      <c r="H55" s="117"/>
      <c r="I55" s="117"/>
      <c r="J55" s="125" t="s">
        <v>16</v>
      </c>
      <c r="K55" s="125" t="s">
        <v>16</v>
      </c>
      <c r="L55" s="136" t="s">
        <v>16</v>
      </c>
      <c r="M55" s="136" t="s">
        <v>16</v>
      </c>
      <c r="N55" s="136" t="s">
        <v>16</v>
      </c>
      <c r="O55" s="136" t="s">
        <v>16</v>
      </c>
      <c r="P55" s="125" t="s">
        <v>16</v>
      </c>
    </row>
    <row r="56" spans="1:16" s="45" customFormat="1" ht="12.75">
      <c r="A56" s="115" t="s">
        <v>2320</v>
      </c>
      <c r="B56" s="45" t="s">
        <v>2321</v>
      </c>
      <c r="C56" s="45" t="s">
        <v>2322</v>
      </c>
      <c r="D56" s="116"/>
      <c r="E56" s="116">
        <v>0.12464721500000001</v>
      </c>
      <c r="F56" s="117">
        <v>0.80019620000000002</v>
      </c>
      <c r="G56" s="117">
        <v>0.93375564</v>
      </c>
      <c r="H56" s="117">
        <v>2.5271591999999998</v>
      </c>
      <c r="I56" s="117">
        <f t="shared" si="0"/>
        <v>1.4203703466666664</v>
      </c>
      <c r="J56" s="122">
        <v>0.1313</v>
      </c>
      <c r="K56" s="122">
        <v>4.0441762999999999E-2</v>
      </c>
      <c r="L56" s="136">
        <v>0.33</v>
      </c>
      <c r="M56" s="136">
        <v>0.32</v>
      </c>
      <c r="N56" s="136">
        <v>0.16</v>
      </c>
      <c r="O56" s="136">
        <v>0.27</v>
      </c>
      <c r="P56" s="125" t="s">
        <v>2188</v>
      </c>
    </row>
    <row r="57" spans="1:16" s="45" customFormat="1" ht="12.75">
      <c r="A57" s="115" t="s">
        <v>2323</v>
      </c>
      <c r="B57" s="45" t="s">
        <v>2324</v>
      </c>
      <c r="C57" s="45" t="s">
        <v>2325</v>
      </c>
      <c r="D57" s="116"/>
      <c r="E57" s="116"/>
      <c r="F57" s="117"/>
      <c r="G57" s="117"/>
      <c r="H57" s="117"/>
      <c r="I57" s="117"/>
      <c r="J57" s="125" t="s">
        <v>16</v>
      </c>
      <c r="K57" s="125" t="s">
        <v>16</v>
      </c>
      <c r="L57" s="136" t="s">
        <v>16</v>
      </c>
      <c r="M57" s="136" t="s">
        <v>16</v>
      </c>
      <c r="N57" s="136" t="s">
        <v>16</v>
      </c>
      <c r="O57" s="136" t="s">
        <v>16</v>
      </c>
      <c r="P57" s="125" t="s">
        <v>16</v>
      </c>
    </row>
    <row r="58" spans="1:16" s="45" customFormat="1" ht="12.75">
      <c r="A58" s="115" t="s">
        <v>2326</v>
      </c>
      <c r="C58" s="45" t="s">
        <v>2327</v>
      </c>
      <c r="D58" s="116"/>
      <c r="E58" s="116"/>
      <c r="F58" s="117"/>
      <c r="G58" s="117"/>
      <c r="H58" s="117"/>
      <c r="I58" s="117"/>
      <c r="J58" s="125" t="s">
        <v>16</v>
      </c>
      <c r="K58" s="125" t="s">
        <v>16</v>
      </c>
      <c r="L58" s="136" t="s">
        <v>16</v>
      </c>
      <c r="M58" s="136" t="s">
        <v>16</v>
      </c>
      <c r="N58" s="136" t="s">
        <v>16</v>
      </c>
      <c r="O58" s="136" t="s">
        <v>16</v>
      </c>
      <c r="P58" s="125" t="s">
        <v>16</v>
      </c>
    </row>
    <row r="59" spans="1:16" s="45" customFormat="1" ht="12.75">
      <c r="A59" s="118" t="s">
        <v>2328</v>
      </c>
      <c r="B59" s="119" t="s">
        <v>2329</v>
      </c>
      <c r="C59" s="119" t="s">
        <v>2330</v>
      </c>
      <c r="D59" s="120">
        <v>0.13512005999999999</v>
      </c>
      <c r="E59" s="120">
        <v>7.7561130000000006E-2</v>
      </c>
      <c r="F59" s="121">
        <v>0.39163690000000001</v>
      </c>
      <c r="G59" s="121">
        <v>0.27360440000000003</v>
      </c>
      <c r="H59" s="121">
        <v>0.122911386</v>
      </c>
      <c r="I59" s="121">
        <f t="shared" si="0"/>
        <v>0.26271756200000002</v>
      </c>
      <c r="J59" s="131">
        <v>7.7100000000000002E-2</v>
      </c>
      <c r="K59" s="131">
        <v>1.7577533E-3</v>
      </c>
      <c r="L59" s="138">
        <v>0.7</v>
      </c>
      <c r="M59" s="138">
        <v>0.73</v>
      </c>
      <c r="N59" s="138">
        <v>0.63</v>
      </c>
      <c r="O59" s="138">
        <v>0.69</v>
      </c>
      <c r="P59" s="134" t="s">
        <v>2188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55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86"/>
  <sheetViews>
    <sheetView topLeftCell="A67" zoomScale="60" zoomScaleNormal="60" workbookViewId="0">
      <selection activeCell="C1" sqref="C1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5" customWidth="1"/>
    <col min="17" max="16384" width="8.875" style="5"/>
  </cols>
  <sheetData>
    <row r="1" spans="1:16" ht="18.75">
      <c r="A1" s="44" t="s">
        <v>4089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  <c r="P2" s="24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173" customFormat="1" ht="12.75">
      <c r="A5" s="169" t="s">
        <v>2331</v>
      </c>
      <c r="B5" s="170" t="s">
        <v>2332</v>
      </c>
      <c r="C5" s="170" t="s">
        <v>2333</v>
      </c>
      <c r="D5" s="185">
        <v>0.10287187</v>
      </c>
      <c r="E5" s="185">
        <v>4.8277750000000001E-2</v>
      </c>
      <c r="F5" s="172">
        <v>-0.36635583999999999</v>
      </c>
      <c r="G5" s="172">
        <v>-0.23892389999999999</v>
      </c>
      <c r="H5" s="172">
        <v>-0.5391688</v>
      </c>
      <c r="I5" s="172">
        <f t="shared" ref="I5:I31" si="0">AVERAGE(F5:H5)</f>
        <v>-0.38148284666666665</v>
      </c>
      <c r="J5" s="127">
        <v>0.75070000000000003</v>
      </c>
      <c r="K5" s="167">
        <v>0.69889349999999995</v>
      </c>
      <c r="L5" s="137">
        <v>0.17</v>
      </c>
      <c r="M5" s="137">
        <v>0.35</v>
      </c>
      <c r="N5" s="137">
        <v>-0.27</v>
      </c>
      <c r="O5" s="137">
        <v>0.08</v>
      </c>
      <c r="P5" s="130" t="s">
        <v>2334</v>
      </c>
    </row>
    <row r="6" spans="1:16" s="173" customFormat="1" ht="12.75">
      <c r="A6" s="174" t="s">
        <v>2335</v>
      </c>
      <c r="B6" s="173" t="s">
        <v>2336</v>
      </c>
      <c r="C6" s="173" t="s">
        <v>2337</v>
      </c>
      <c r="D6" s="186"/>
      <c r="E6" s="186">
        <v>0.48428739999999998</v>
      </c>
      <c r="F6" s="176">
        <v>-1.4912920000000001</v>
      </c>
      <c r="G6" s="176">
        <v>-0.33959719999999999</v>
      </c>
      <c r="H6" s="176">
        <v>0.41524842000000001</v>
      </c>
      <c r="I6" s="176">
        <f t="shared" si="0"/>
        <v>-0.47188026000000005</v>
      </c>
      <c r="J6" s="125" t="s">
        <v>16</v>
      </c>
      <c r="K6" s="166">
        <v>0.97148619999999997</v>
      </c>
      <c r="L6" s="136">
        <v>-0.77</v>
      </c>
      <c r="M6" s="136">
        <v>0.19</v>
      </c>
      <c r="N6" s="136">
        <v>0.63</v>
      </c>
      <c r="O6" s="136">
        <v>0.02</v>
      </c>
      <c r="P6" s="125" t="s">
        <v>2338</v>
      </c>
    </row>
    <row r="7" spans="1:16" s="173" customFormat="1" ht="12.75">
      <c r="A7" s="174" t="s">
        <v>2339</v>
      </c>
      <c r="B7" s="173" t="s">
        <v>2340</v>
      </c>
      <c r="C7" s="173" t="s">
        <v>2341</v>
      </c>
      <c r="D7" s="186"/>
      <c r="E7" s="186">
        <v>0.5785074</v>
      </c>
      <c r="F7" s="176">
        <v>-0.66065704999999997</v>
      </c>
      <c r="G7" s="176">
        <v>-0.37901294000000002</v>
      </c>
      <c r="H7" s="176">
        <v>0.40864927000000001</v>
      </c>
      <c r="I7" s="176">
        <f t="shared" si="0"/>
        <v>-0.21034023999999998</v>
      </c>
      <c r="J7" s="125" t="s">
        <v>16</v>
      </c>
      <c r="K7" s="166">
        <v>0.65212643000000003</v>
      </c>
      <c r="L7" s="136">
        <v>-0.37</v>
      </c>
      <c r="M7" s="136">
        <v>-0.18</v>
      </c>
      <c r="N7" s="136">
        <v>0.26</v>
      </c>
      <c r="O7" s="136">
        <v>-0.1</v>
      </c>
      <c r="P7" s="125" t="s">
        <v>184</v>
      </c>
    </row>
    <row r="8" spans="1:16" s="173" customFormat="1" ht="12.75">
      <c r="A8" s="174" t="s">
        <v>2342</v>
      </c>
      <c r="D8" s="186"/>
      <c r="E8" s="186"/>
      <c r="F8" s="176"/>
      <c r="G8" s="176"/>
      <c r="H8" s="176"/>
      <c r="I8" s="176"/>
      <c r="J8" s="125" t="s">
        <v>16</v>
      </c>
      <c r="K8" s="166" t="s">
        <v>16</v>
      </c>
      <c r="L8" s="136" t="s">
        <v>16</v>
      </c>
      <c r="M8" s="136" t="s">
        <v>16</v>
      </c>
      <c r="N8" s="136" t="s">
        <v>16</v>
      </c>
      <c r="O8" s="136" t="s">
        <v>16</v>
      </c>
      <c r="P8" s="125" t="s">
        <v>16</v>
      </c>
    </row>
    <row r="9" spans="1:16" s="173" customFormat="1" ht="12.75">
      <c r="A9" s="174" t="s">
        <v>2343</v>
      </c>
      <c r="B9" s="173" t="s">
        <v>2344</v>
      </c>
      <c r="C9" s="173" t="s">
        <v>2345</v>
      </c>
      <c r="D9" s="186"/>
      <c r="E9" s="186">
        <v>0.13537535000000001</v>
      </c>
      <c r="F9" s="176">
        <v>-5.2950900000000002E-2</v>
      </c>
      <c r="G9" s="176">
        <v>-0.36003723999999998</v>
      </c>
      <c r="H9" s="176">
        <v>-0.23910376</v>
      </c>
      <c r="I9" s="176">
        <f t="shared" si="0"/>
        <v>-0.21736396666666669</v>
      </c>
      <c r="J9" s="122">
        <v>0.49980000000000002</v>
      </c>
      <c r="K9" s="166">
        <v>0.42293775</v>
      </c>
      <c r="L9" s="136">
        <v>-0.15</v>
      </c>
      <c r="M9" s="136">
        <v>0.1</v>
      </c>
      <c r="N9" s="136">
        <v>-0.32</v>
      </c>
      <c r="O9" s="136">
        <v>-0.12</v>
      </c>
      <c r="P9" s="125" t="s">
        <v>2338</v>
      </c>
    </row>
    <row r="10" spans="1:16" s="173" customFormat="1" ht="12.75">
      <c r="A10" s="174" t="s">
        <v>2346</v>
      </c>
      <c r="B10" s="173" t="s">
        <v>2347</v>
      </c>
      <c r="C10" s="173" t="s">
        <v>2348</v>
      </c>
      <c r="D10" s="186">
        <v>5.7072933999999999E-2</v>
      </c>
      <c r="E10" s="186">
        <v>1.0792980000000001E-2</v>
      </c>
      <c r="F10" s="176">
        <v>-0.13147074</v>
      </c>
      <c r="G10" s="176">
        <v>-9.4406045999999993E-2</v>
      </c>
      <c r="H10" s="176">
        <v>-0.13237002</v>
      </c>
      <c r="I10" s="176">
        <f t="shared" si="0"/>
        <v>-0.11941560200000001</v>
      </c>
      <c r="J10" s="122">
        <v>0.1133</v>
      </c>
      <c r="K10" s="166">
        <v>2.1355806000000001E-2</v>
      </c>
      <c r="L10" s="136">
        <v>0.11</v>
      </c>
      <c r="M10" s="136">
        <v>0.19</v>
      </c>
      <c r="N10" s="136">
        <v>0.18</v>
      </c>
      <c r="O10" s="136">
        <v>0.16</v>
      </c>
      <c r="P10" s="125" t="s">
        <v>2338</v>
      </c>
    </row>
    <row r="11" spans="1:16" s="173" customFormat="1" ht="12.75">
      <c r="A11" s="174" t="s">
        <v>2349</v>
      </c>
      <c r="B11" s="173" t="s">
        <v>2350</v>
      </c>
      <c r="C11" s="173" t="s">
        <v>2351</v>
      </c>
      <c r="D11" s="186">
        <v>4.9708745999999998E-2</v>
      </c>
      <c r="E11" s="186">
        <v>6.0230116000000002E-3</v>
      </c>
      <c r="F11" s="176">
        <v>0.41769942999999998</v>
      </c>
      <c r="G11" s="176">
        <v>0.51267092999999997</v>
      </c>
      <c r="H11" s="176">
        <v>0.54566526000000004</v>
      </c>
      <c r="I11" s="176">
        <f t="shared" si="0"/>
        <v>0.49201187333333335</v>
      </c>
      <c r="J11" s="125" t="s">
        <v>16</v>
      </c>
      <c r="K11" s="166">
        <v>0.73053089999999998</v>
      </c>
      <c r="L11" s="136">
        <v>0.21</v>
      </c>
      <c r="M11" s="136">
        <v>-0.49</v>
      </c>
      <c r="N11" s="136">
        <v>0.03</v>
      </c>
      <c r="O11" s="136">
        <v>-0.08</v>
      </c>
      <c r="P11" s="125" t="s">
        <v>2338</v>
      </c>
    </row>
    <row r="12" spans="1:16" s="173" customFormat="1" ht="12.75">
      <c r="A12" s="174" t="s">
        <v>2352</v>
      </c>
      <c r="B12" s="173" t="s">
        <v>2353</v>
      </c>
      <c r="C12" s="173" t="s">
        <v>2354</v>
      </c>
      <c r="D12" s="186">
        <v>4.2678673E-2</v>
      </c>
      <c r="E12" s="186">
        <v>2.0504931000000001E-3</v>
      </c>
      <c r="F12" s="176">
        <v>-0.62197389999999997</v>
      </c>
      <c r="G12" s="176">
        <v>-0.61716470000000001</v>
      </c>
      <c r="H12" s="176">
        <v>-0.53903299999999998</v>
      </c>
      <c r="I12" s="176">
        <f t="shared" si="0"/>
        <v>-0.59272386666666665</v>
      </c>
      <c r="J12" s="122">
        <v>0.37859999999999999</v>
      </c>
      <c r="K12" s="166">
        <v>0.29633534</v>
      </c>
      <c r="L12" s="136">
        <v>-0.01</v>
      </c>
      <c r="M12" s="136">
        <v>-0.06</v>
      </c>
      <c r="N12" s="136">
        <v>-0.31</v>
      </c>
      <c r="O12" s="136">
        <v>-0.13</v>
      </c>
      <c r="P12" s="125" t="s">
        <v>2338</v>
      </c>
    </row>
    <row r="13" spans="1:16" s="173" customFormat="1" ht="12.75">
      <c r="A13" s="174" t="s">
        <v>2355</v>
      </c>
      <c r="B13" s="173" t="s">
        <v>2356</v>
      </c>
      <c r="C13" s="173" t="s">
        <v>2357</v>
      </c>
      <c r="D13" s="186"/>
      <c r="E13" s="186">
        <v>4.3500874000000002E-2</v>
      </c>
      <c r="F13" s="176">
        <v>-0.73988100000000001</v>
      </c>
      <c r="G13" s="176">
        <v>-1.5928335</v>
      </c>
      <c r="H13" s="176">
        <v>-1.5697323000000001</v>
      </c>
      <c r="I13" s="176">
        <f t="shared" si="0"/>
        <v>-1.3008156</v>
      </c>
      <c r="J13" s="122">
        <v>0.2382</v>
      </c>
      <c r="K13" s="166">
        <v>0.15314668000000001</v>
      </c>
      <c r="L13" s="136">
        <v>-0.96</v>
      </c>
      <c r="M13" s="136">
        <v>-0.86</v>
      </c>
      <c r="N13" s="136">
        <v>-7.0000000000000007E-2</v>
      </c>
      <c r="O13" s="136">
        <v>-0.63</v>
      </c>
      <c r="P13" s="125" t="s">
        <v>2338</v>
      </c>
    </row>
    <row r="14" spans="1:16" s="173" customFormat="1" ht="12.75">
      <c r="A14" s="174" t="s">
        <v>2358</v>
      </c>
      <c r="B14" s="173" t="s">
        <v>2359</v>
      </c>
      <c r="C14" s="173" t="s">
        <v>2360</v>
      </c>
      <c r="D14" s="186">
        <v>7.4981259999999994E-2</v>
      </c>
      <c r="E14" s="186">
        <v>2.5049945000000001E-2</v>
      </c>
      <c r="F14" s="176">
        <v>-4.3133706000000001E-2</v>
      </c>
      <c r="G14" s="176">
        <v>-6.4014450000000001E-2</v>
      </c>
      <c r="H14" s="176">
        <v>-7.7178894999999997E-2</v>
      </c>
      <c r="I14" s="176">
        <f t="shared" si="0"/>
        <v>-6.1442350333333333E-2</v>
      </c>
      <c r="J14" s="122">
        <v>0.1638</v>
      </c>
      <c r="K14" s="166">
        <v>7.6816133999999994E-2</v>
      </c>
      <c r="L14" s="136">
        <v>-0.62</v>
      </c>
      <c r="M14" s="136">
        <v>-0.81</v>
      </c>
      <c r="N14" s="136">
        <v>-0.25</v>
      </c>
      <c r="O14" s="136">
        <v>-0.56000000000000005</v>
      </c>
      <c r="P14" s="125" t="s">
        <v>2361</v>
      </c>
    </row>
    <row r="15" spans="1:16" s="173" customFormat="1" ht="12.75">
      <c r="A15" s="174" t="s">
        <v>2362</v>
      </c>
      <c r="B15" s="173" t="s">
        <v>2363</v>
      </c>
      <c r="C15" s="173" t="s">
        <v>2364</v>
      </c>
      <c r="D15" s="186">
        <v>5.7657775000000001E-2</v>
      </c>
      <c r="E15" s="186">
        <v>1.1102541E-2</v>
      </c>
      <c r="F15" s="176">
        <v>0.21623429999999999</v>
      </c>
      <c r="G15" s="176">
        <v>0.30282490000000001</v>
      </c>
      <c r="H15" s="176">
        <v>0.23217583999999999</v>
      </c>
      <c r="I15" s="176">
        <f t="shared" si="0"/>
        <v>0.25041168000000003</v>
      </c>
      <c r="J15" s="122">
        <v>0.10199999999999999</v>
      </c>
      <c r="K15" s="166">
        <v>1.2110964E-2</v>
      </c>
      <c r="L15" s="136">
        <v>0.56000000000000005</v>
      </c>
      <c r="M15" s="136">
        <v>0.63</v>
      </c>
      <c r="N15" s="136">
        <v>0.43</v>
      </c>
      <c r="O15" s="136">
        <v>0.54</v>
      </c>
      <c r="P15" s="125" t="s">
        <v>2365</v>
      </c>
    </row>
    <row r="16" spans="1:16" s="173" customFormat="1" ht="12.75">
      <c r="A16" s="174" t="s">
        <v>2366</v>
      </c>
      <c r="B16" s="173" t="s">
        <v>2367</v>
      </c>
      <c r="C16" s="173" t="s">
        <v>2368</v>
      </c>
      <c r="D16" s="186"/>
      <c r="E16" s="186"/>
      <c r="F16" s="176"/>
      <c r="G16" s="176"/>
      <c r="H16" s="176"/>
      <c r="I16" s="176"/>
      <c r="J16" s="125" t="s">
        <v>16</v>
      </c>
      <c r="K16" s="166" t="s">
        <v>16</v>
      </c>
      <c r="L16" s="136" t="s">
        <v>16</v>
      </c>
      <c r="M16" s="136" t="s">
        <v>16</v>
      </c>
      <c r="N16" s="136" t="s">
        <v>16</v>
      </c>
      <c r="O16" s="136" t="s">
        <v>16</v>
      </c>
      <c r="P16" s="125" t="s">
        <v>16</v>
      </c>
    </row>
    <row r="17" spans="1:16" s="173" customFormat="1" ht="12.75">
      <c r="A17" s="174" t="s">
        <v>2369</v>
      </c>
      <c r="B17" s="173" t="s">
        <v>2370</v>
      </c>
      <c r="C17" s="173" t="s">
        <v>2371</v>
      </c>
      <c r="D17" s="186">
        <v>8.3206210000000003E-2</v>
      </c>
      <c r="E17" s="186">
        <v>3.2035287000000003E-2</v>
      </c>
      <c r="F17" s="176">
        <v>-0.82434260000000004</v>
      </c>
      <c r="G17" s="176">
        <v>-1.6091548</v>
      </c>
      <c r="H17" s="176">
        <v>-1.3885225999999999</v>
      </c>
      <c r="I17" s="176">
        <f t="shared" si="0"/>
        <v>-1.2740066666666667</v>
      </c>
      <c r="J17" s="122">
        <v>8.77E-2</v>
      </c>
      <c r="K17" s="166">
        <v>4.7472310000000002E-3</v>
      </c>
      <c r="L17" s="136">
        <v>-1.62</v>
      </c>
      <c r="M17" s="136">
        <v>-1.7</v>
      </c>
      <c r="N17" s="136">
        <v>-1.35</v>
      </c>
      <c r="O17" s="136">
        <v>-1.56</v>
      </c>
      <c r="P17" s="125" t="s">
        <v>2372</v>
      </c>
    </row>
    <row r="18" spans="1:16" s="173" customFormat="1" ht="12.75">
      <c r="A18" s="174" t="s">
        <v>2373</v>
      </c>
      <c r="B18" s="173" t="s">
        <v>2374</v>
      </c>
      <c r="C18" s="173" t="s">
        <v>2375</v>
      </c>
      <c r="D18" s="186">
        <v>9.6287510000000007E-2</v>
      </c>
      <c r="E18" s="186">
        <v>4.2486085999999999E-2</v>
      </c>
      <c r="F18" s="176">
        <v>0.38514078000000002</v>
      </c>
      <c r="G18" s="176">
        <v>0.79688349999999997</v>
      </c>
      <c r="H18" s="176">
        <v>0.82777179999999995</v>
      </c>
      <c r="I18" s="176">
        <f t="shared" si="0"/>
        <v>0.66993202666666674</v>
      </c>
      <c r="J18" s="122">
        <v>0.79590000000000005</v>
      </c>
      <c r="K18" s="166">
        <v>0.75115129999999997</v>
      </c>
      <c r="L18" s="136">
        <v>-0.01</v>
      </c>
      <c r="M18" s="136">
        <v>-1.02</v>
      </c>
      <c r="N18" s="136">
        <v>0.53</v>
      </c>
      <c r="O18" s="136">
        <v>-0.16</v>
      </c>
      <c r="P18" s="125" t="s">
        <v>2376</v>
      </c>
    </row>
    <row r="19" spans="1:16" s="173" customFormat="1" ht="12.75">
      <c r="A19" s="174" t="s">
        <v>2377</v>
      </c>
      <c r="B19" s="173" t="s">
        <v>2378</v>
      </c>
      <c r="C19" s="173" t="s">
        <v>2379</v>
      </c>
      <c r="D19" s="186"/>
      <c r="E19" s="186">
        <v>0.26375672</v>
      </c>
      <c r="F19" s="176">
        <v>0.60744670000000001</v>
      </c>
      <c r="G19" s="176">
        <v>-9.5609485999999994E-2</v>
      </c>
      <c r="H19" s="176">
        <v>1.1407423000000001</v>
      </c>
      <c r="I19" s="176">
        <f t="shared" si="0"/>
        <v>0.55085983800000005</v>
      </c>
      <c r="J19" s="125" t="s">
        <v>16</v>
      </c>
      <c r="K19" s="166">
        <v>4.6154764000000001E-2</v>
      </c>
      <c r="L19" s="136">
        <v>1.93</v>
      </c>
      <c r="M19" s="136">
        <v>1.47</v>
      </c>
      <c r="N19" s="136">
        <v>3.09</v>
      </c>
      <c r="O19" s="136">
        <v>2.16</v>
      </c>
      <c r="P19" s="125" t="s">
        <v>2380</v>
      </c>
    </row>
    <row r="20" spans="1:16" s="173" customFormat="1" ht="12.75">
      <c r="A20" s="174" t="s">
        <v>2381</v>
      </c>
      <c r="B20" s="173" t="s">
        <v>2382</v>
      </c>
      <c r="C20" s="173" t="s">
        <v>2383</v>
      </c>
      <c r="D20" s="186">
        <v>7.0093299999999997E-2</v>
      </c>
      <c r="E20" s="186">
        <v>2.1216953E-2</v>
      </c>
      <c r="F20" s="176">
        <v>-0.57119273999999998</v>
      </c>
      <c r="G20" s="176">
        <v>-0.95167829999999998</v>
      </c>
      <c r="H20" s="176">
        <v>-0.72037110000000004</v>
      </c>
      <c r="I20" s="176">
        <f t="shared" si="0"/>
        <v>-0.74774737999999996</v>
      </c>
      <c r="J20" s="122">
        <v>0.14779999999999999</v>
      </c>
      <c r="K20" s="166">
        <v>5.8967534000000002E-2</v>
      </c>
      <c r="L20" s="136">
        <v>-0.71</v>
      </c>
      <c r="M20" s="136">
        <v>-0.66</v>
      </c>
      <c r="N20" s="136">
        <v>-0.27</v>
      </c>
      <c r="O20" s="136">
        <v>-0.55000000000000004</v>
      </c>
      <c r="P20" s="125" t="s">
        <v>2384</v>
      </c>
    </row>
    <row r="21" spans="1:16" s="173" customFormat="1" ht="12.75">
      <c r="A21" s="174" t="s">
        <v>2385</v>
      </c>
      <c r="B21" s="173" t="s">
        <v>2386</v>
      </c>
      <c r="C21" s="173" t="s">
        <v>2387</v>
      </c>
      <c r="D21" s="186">
        <v>4.1511060000000002E-2</v>
      </c>
      <c r="E21" s="186">
        <v>1.7714018E-3</v>
      </c>
      <c r="F21" s="176">
        <v>0.27233689999999999</v>
      </c>
      <c r="G21" s="176">
        <v>0.31509688000000002</v>
      </c>
      <c r="H21" s="176">
        <v>0.29847627999999998</v>
      </c>
      <c r="I21" s="176">
        <f t="shared" si="0"/>
        <v>0.29530335333333335</v>
      </c>
      <c r="J21" s="122">
        <v>0.24030000000000001</v>
      </c>
      <c r="K21" s="166">
        <v>0.15506802</v>
      </c>
      <c r="L21" s="136">
        <v>-0.17</v>
      </c>
      <c r="M21" s="136">
        <v>-0.31</v>
      </c>
      <c r="N21" s="136">
        <v>-0.04</v>
      </c>
      <c r="O21" s="136">
        <v>-0.18</v>
      </c>
      <c r="P21" s="125" t="s">
        <v>2388</v>
      </c>
    </row>
    <row r="22" spans="1:16" s="173" customFormat="1" ht="12.75">
      <c r="A22" s="174" t="s">
        <v>2389</v>
      </c>
      <c r="B22" s="173" t="s">
        <v>2390</v>
      </c>
      <c r="C22" s="173" t="s">
        <v>2391</v>
      </c>
      <c r="D22" s="186">
        <v>7.5215850000000001E-2</v>
      </c>
      <c r="E22" s="186">
        <v>2.5165674999999998E-2</v>
      </c>
      <c r="F22" s="176">
        <v>-0.31082906999999999</v>
      </c>
      <c r="G22" s="176">
        <v>-0.506301</v>
      </c>
      <c r="H22" s="176">
        <v>-0.33195308000000001</v>
      </c>
      <c r="I22" s="176">
        <f t="shared" si="0"/>
        <v>-0.38302771666666668</v>
      </c>
      <c r="J22" s="122">
        <v>0.10920000000000001</v>
      </c>
      <c r="K22" s="166">
        <v>1.7653803999999999E-2</v>
      </c>
      <c r="L22" s="136">
        <v>-0.72</v>
      </c>
      <c r="M22" s="136">
        <v>-0.7</v>
      </c>
      <c r="N22" s="136">
        <v>-0.46</v>
      </c>
      <c r="O22" s="136">
        <v>-0.63</v>
      </c>
      <c r="P22" s="125" t="s">
        <v>2338</v>
      </c>
    </row>
    <row r="23" spans="1:16" s="173" customFormat="1" ht="12.75">
      <c r="A23" s="174" t="s">
        <v>2392</v>
      </c>
      <c r="B23" s="173" t="s">
        <v>2393</v>
      </c>
      <c r="C23" s="173" t="s">
        <v>2394</v>
      </c>
      <c r="D23" s="186">
        <v>0.15437095000000001</v>
      </c>
      <c r="E23" s="186">
        <v>9.5324889999999995E-2</v>
      </c>
      <c r="F23" s="176">
        <v>0.38050266999999999</v>
      </c>
      <c r="G23" s="176">
        <v>0.51253789999999999</v>
      </c>
      <c r="H23" s="176">
        <v>0.12671959999999999</v>
      </c>
      <c r="I23" s="176">
        <f t="shared" si="0"/>
        <v>0.33992005666666664</v>
      </c>
      <c r="J23" s="122">
        <v>0.24970000000000001</v>
      </c>
      <c r="K23" s="166">
        <v>0.16434418000000001</v>
      </c>
      <c r="L23" s="136">
        <v>-0.2</v>
      </c>
      <c r="M23" s="136">
        <v>-0.3</v>
      </c>
      <c r="N23" s="136">
        <v>-0.89</v>
      </c>
      <c r="O23" s="136">
        <v>-0.46</v>
      </c>
      <c r="P23" s="125" t="s">
        <v>2338</v>
      </c>
    </row>
    <row r="24" spans="1:16" s="173" customFormat="1" ht="12.75">
      <c r="A24" s="174" t="s">
        <v>2395</v>
      </c>
      <c r="B24" s="173" t="s">
        <v>2396</v>
      </c>
      <c r="C24" s="173" t="s">
        <v>2397</v>
      </c>
      <c r="D24" s="186">
        <v>6.982816E-2</v>
      </c>
      <c r="E24" s="186">
        <v>2.1051357999999999E-2</v>
      </c>
      <c r="F24" s="176">
        <v>-0.45460135000000002</v>
      </c>
      <c r="G24" s="176">
        <v>-0.51596640000000005</v>
      </c>
      <c r="H24" s="176">
        <v>-0.30490790000000001</v>
      </c>
      <c r="I24" s="176">
        <f t="shared" si="0"/>
        <v>-0.42515855000000008</v>
      </c>
      <c r="J24" s="122">
        <v>0.1108</v>
      </c>
      <c r="K24" s="166">
        <v>1.8895140000000001E-2</v>
      </c>
      <c r="L24" s="136">
        <v>-0.44</v>
      </c>
      <c r="M24" s="136">
        <v>-0.64</v>
      </c>
      <c r="N24" s="136">
        <v>-0.72</v>
      </c>
      <c r="O24" s="136">
        <v>-0.6</v>
      </c>
      <c r="P24" s="125" t="s">
        <v>2398</v>
      </c>
    </row>
    <row r="25" spans="1:16" s="173" customFormat="1" ht="12.75">
      <c r="A25" s="174" t="s">
        <v>2399</v>
      </c>
      <c r="B25" s="173" t="s">
        <v>2400</v>
      </c>
      <c r="C25" s="173" t="s">
        <v>2401</v>
      </c>
      <c r="D25" s="186">
        <v>5.6596193000000003E-2</v>
      </c>
      <c r="E25" s="186">
        <v>1.0483809E-2</v>
      </c>
      <c r="F25" s="176">
        <v>-0.86885345000000003</v>
      </c>
      <c r="G25" s="176">
        <v>-0.90243810000000002</v>
      </c>
      <c r="H25" s="176">
        <v>-0.6386385</v>
      </c>
      <c r="I25" s="176">
        <f t="shared" si="0"/>
        <v>-0.80331001666666657</v>
      </c>
      <c r="J25" s="122">
        <v>9.06E-2</v>
      </c>
      <c r="K25" s="166">
        <v>6.191032E-3</v>
      </c>
      <c r="L25" s="136">
        <v>-1.03</v>
      </c>
      <c r="M25" s="136">
        <v>-1.02</v>
      </c>
      <c r="N25" s="136">
        <v>-0.8</v>
      </c>
      <c r="O25" s="136">
        <v>-0.95</v>
      </c>
      <c r="P25" s="125" t="s">
        <v>374</v>
      </c>
    </row>
    <row r="26" spans="1:16" s="173" customFormat="1" ht="24">
      <c r="A26" s="174" t="s">
        <v>2402</v>
      </c>
      <c r="B26" s="173" t="s">
        <v>2403</v>
      </c>
      <c r="C26" s="173" t="s">
        <v>2404</v>
      </c>
      <c r="D26" s="186">
        <v>4.9823340000000001E-2</v>
      </c>
      <c r="E26" s="186">
        <v>6.0852249999999997E-3</v>
      </c>
      <c r="F26" s="176">
        <v>-0.71864890000000003</v>
      </c>
      <c r="G26" s="176">
        <v>-0.73290443000000005</v>
      </c>
      <c r="H26" s="176">
        <v>-0.56799509999999998</v>
      </c>
      <c r="I26" s="176">
        <f t="shared" si="0"/>
        <v>-0.67318281000000002</v>
      </c>
      <c r="J26" s="122">
        <v>0.19070000000000001</v>
      </c>
      <c r="K26" s="166">
        <v>0.10511977</v>
      </c>
      <c r="L26" s="136">
        <v>-0.2</v>
      </c>
      <c r="M26" s="136">
        <v>-0.92</v>
      </c>
      <c r="N26" s="136">
        <v>-0.66</v>
      </c>
      <c r="O26" s="136">
        <v>-0.6</v>
      </c>
      <c r="P26" s="125" t="s">
        <v>2405</v>
      </c>
    </row>
    <row r="27" spans="1:16" s="173" customFormat="1" ht="12.75">
      <c r="A27" s="174" t="s">
        <v>2406</v>
      </c>
      <c r="B27" s="173" t="s">
        <v>2407</v>
      </c>
      <c r="C27" s="173" t="s">
        <v>2408</v>
      </c>
      <c r="D27" s="186">
        <v>4.8630345999999998E-2</v>
      </c>
      <c r="E27" s="186">
        <v>5.6050364E-3</v>
      </c>
      <c r="F27" s="176">
        <v>1.1928679</v>
      </c>
      <c r="G27" s="176">
        <v>1.4681773</v>
      </c>
      <c r="H27" s="176">
        <v>1.1690488000000001</v>
      </c>
      <c r="I27" s="176">
        <f t="shared" si="0"/>
        <v>1.2766980000000001</v>
      </c>
      <c r="J27" s="122">
        <v>0.10249999999999999</v>
      </c>
      <c r="K27" s="166">
        <v>1.2388695999999999E-2</v>
      </c>
      <c r="L27" s="136">
        <v>2.48</v>
      </c>
      <c r="M27" s="136">
        <v>2.2999999999999998</v>
      </c>
      <c r="N27" s="136">
        <v>1.68</v>
      </c>
      <c r="O27" s="136">
        <v>2.16</v>
      </c>
      <c r="P27" s="125" t="s">
        <v>2409</v>
      </c>
    </row>
    <row r="28" spans="1:16" s="173" customFormat="1" ht="12.75">
      <c r="A28" s="174" t="s">
        <v>2410</v>
      </c>
      <c r="B28" s="173" t="s">
        <v>2411</v>
      </c>
      <c r="C28" s="173" t="s">
        <v>2412</v>
      </c>
      <c r="D28" s="186">
        <v>0.17899293999999999</v>
      </c>
      <c r="E28" s="186">
        <v>0.11786383</v>
      </c>
      <c r="F28" s="176">
        <v>0.58808850000000001</v>
      </c>
      <c r="G28" s="176">
        <v>0.87578869999999998</v>
      </c>
      <c r="H28" s="176">
        <v>0.16832873000000001</v>
      </c>
      <c r="I28" s="176">
        <f t="shared" si="0"/>
        <v>0.54406864333333338</v>
      </c>
      <c r="J28" s="122">
        <v>9.5600000000000004E-2</v>
      </c>
      <c r="K28" s="166">
        <v>8.1688139999999999E-3</v>
      </c>
      <c r="L28" s="136">
        <v>-1.18</v>
      </c>
      <c r="M28" s="136">
        <v>-0.94</v>
      </c>
      <c r="N28" s="136">
        <v>-0.89</v>
      </c>
      <c r="O28" s="136">
        <v>-1</v>
      </c>
      <c r="P28" s="125" t="s">
        <v>374</v>
      </c>
    </row>
    <row r="29" spans="1:16" s="173" customFormat="1" ht="12.75">
      <c r="A29" s="174" t="s">
        <v>2413</v>
      </c>
      <c r="B29" s="173" t="s">
        <v>2414</v>
      </c>
      <c r="C29" s="173" t="s">
        <v>2415</v>
      </c>
      <c r="D29" s="186"/>
      <c r="E29" s="186">
        <v>5.0671340000000002E-2</v>
      </c>
      <c r="F29" s="176">
        <v>0.92309755000000004</v>
      </c>
      <c r="G29" s="176">
        <v>2.2293015</v>
      </c>
      <c r="H29" s="176">
        <v>1.7172970000000001</v>
      </c>
      <c r="I29" s="176">
        <f t="shared" si="0"/>
        <v>1.6232320166666667</v>
      </c>
      <c r="J29" s="122">
        <v>0.10340000000000001</v>
      </c>
      <c r="K29" s="166">
        <v>1.2923643E-2</v>
      </c>
      <c r="L29" s="136">
        <v>1.82</v>
      </c>
      <c r="M29" s="136">
        <v>1.23</v>
      </c>
      <c r="N29" s="136">
        <v>1.73</v>
      </c>
      <c r="O29" s="136">
        <v>1.59</v>
      </c>
      <c r="P29" s="125" t="s">
        <v>2338</v>
      </c>
    </row>
    <row r="30" spans="1:16" s="173" customFormat="1" ht="24">
      <c r="A30" s="174" t="s">
        <v>2416</v>
      </c>
      <c r="B30" s="173" t="s">
        <v>2417</v>
      </c>
      <c r="C30" s="173" t="s">
        <v>2418</v>
      </c>
      <c r="D30" s="186">
        <v>5.1196739999999998E-2</v>
      </c>
      <c r="E30" s="186">
        <v>6.8152500000000001E-3</v>
      </c>
      <c r="F30" s="176">
        <v>0.25581263999999998</v>
      </c>
      <c r="G30" s="176">
        <v>0.29524810000000001</v>
      </c>
      <c r="H30" s="176">
        <v>0.22129814</v>
      </c>
      <c r="I30" s="176">
        <f t="shared" si="0"/>
        <v>0.25745296000000001</v>
      </c>
      <c r="J30" s="122">
        <v>0.21240000000000001</v>
      </c>
      <c r="K30" s="166">
        <v>0.12715328000000001</v>
      </c>
      <c r="L30" s="136">
        <v>-0.47</v>
      </c>
      <c r="M30" s="136">
        <v>-0.42</v>
      </c>
      <c r="N30" s="136">
        <v>-7.0000000000000007E-2</v>
      </c>
      <c r="O30" s="136">
        <v>-0.32</v>
      </c>
      <c r="P30" s="125" t="s">
        <v>2419</v>
      </c>
    </row>
    <row r="31" spans="1:16" s="173" customFormat="1" ht="12.75">
      <c r="A31" s="174" t="s">
        <v>2420</v>
      </c>
      <c r="B31" s="173" t="s">
        <v>2421</v>
      </c>
      <c r="C31" s="173" t="s">
        <v>2422</v>
      </c>
      <c r="D31" s="186"/>
      <c r="E31" s="186">
        <v>0.24595892</v>
      </c>
      <c r="F31" s="176">
        <v>-1.8964542000000001E-2</v>
      </c>
      <c r="G31" s="176">
        <v>0.91613644000000005</v>
      </c>
      <c r="H31" s="176">
        <v>0.41849965</v>
      </c>
      <c r="I31" s="176">
        <f t="shared" si="0"/>
        <v>0.43855718266666671</v>
      </c>
      <c r="J31" s="125" t="s">
        <v>16</v>
      </c>
      <c r="K31" s="166">
        <v>0.26407477000000001</v>
      </c>
      <c r="L31" s="136">
        <v>0.05</v>
      </c>
      <c r="M31" s="136">
        <v>-0.45</v>
      </c>
      <c r="N31" s="136">
        <v>-0.27</v>
      </c>
      <c r="O31" s="136">
        <v>-0.22</v>
      </c>
      <c r="P31" s="125" t="s">
        <v>2423</v>
      </c>
    </row>
    <row r="32" spans="1:16" s="173" customFormat="1" ht="12.75">
      <c r="A32" s="174" t="s">
        <v>2424</v>
      </c>
      <c r="B32" s="173" t="s">
        <v>2425</v>
      </c>
      <c r="C32" s="173" t="s">
        <v>2426</v>
      </c>
      <c r="D32" s="186"/>
      <c r="E32" s="186"/>
      <c r="F32" s="176"/>
      <c r="G32" s="176"/>
      <c r="H32" s="176"/>
      <c r="I32" s="176"/>
      <c r="J32" s="125" t="s">
        <v>16</v>
      </c>
      <c r="K32" s="166" t="s">
        <v>16</v>
      </c>
      <c r="L32" s="136" t="s">
        <v>16</v>
      </c>
      <c r="M32" s="136" t="s">
        <v>16</v>
      </c>
      <c r="N32" s="136" t="s">
        <v>16</v>
      </c>
      <c r="O32" s="136" t="s">
        <v>16</v>
      </c>
      <c r="P32" s="125" t="s">
        <v>16</v>
      </c>
    </row>
    <row r="33" spans="1:16" s="173" customFormat="1" ht="12.75">
      <c r="A33" s="174" t="s">
        <v>2427</v>
      </c>
      <c r="B33" s="173" t="s">
        <v>2428</v>
      </c>
      <c r="C33" s="173" t="s">
        <v>2429</v>
      </c>
      <c r="D33" s="186"/>
      <c r="E33" s="186">
        <v>0.77890170000000003</v>
      </c>
      <c r="F33" s="176">
        <v>-0.63505465000000005</v>
      </c>
      <c r="G33" s="176">
        <v>-0.35381122999999998</v>
      </c>
      <c r="H33" s="176">
        <v>1.6952364</v>
      </c>
      <c r="I33" s="176">
        <f t="shared" ref="I33:I86" si="1">AVERAGE(F33:H33)</f>
        <v>0.23545683999999997</v>
      </c>
      <c r="J33" s="125" t="s">
        <v>16</v>
      </c>
      <c r="K33" s="166">
        <v>0.37138559999999998</v>
      </c>
      <c r="L33" s="136">
        <v>0.18</v>
      </c>
      <c r="M33" s="136">
        <v>-0.65</v>
      </c>
      <c r="N33" s="136">
        <v>-0.36</v>
      </c>
      <c r="O33" s="136">
        <v>-0.28000000000000003</v>
      </c>
      <c r="P33" s="125" t="s">
        <v>108</v>
      </c>
    </row>
    <row r="34" spans="1:16" s="173" customFormat="1" ht="12.75">
      <c r="A34" s="174" t="s">
        <v>2430</v>
      </c>
      <c r="B34" s="173" t="s">
        <v>2431</v>
      </c>
      <c r="C34" s="173" t="s">
        <v>2432</v>
      </c>
      <c r="D34" s="186">
        <v>0.64386019999999999</v>
      </c>
      <c r="E34" s="186">
        <v>0.58889369999999996</v>
      </c>
      <c r="F34" s="176">
        <v>-0.15156178000000001</v>
      </c>
      <c r="G34" s="176">
        <v>0.31987080000000001</v>
      </c>
      <c r="H34" s="176">
        <v>9.2128689999999999E-2</v>
      </c>
      <c r="I34" s="176">
        <f t="shared" si="1"/>
        <v>8.6812569999999992E-2</v>
      </c>
      <c r="J34" s="122">
        <v>0.1229</v>
      </c>
      <c r="K34" s="166">
        <v>3.1308322999999999E-2</v>
      </c>
      <c r="L34" s="136">
        <v>-0.26</v>
      </c>
      <c r="M34" s="136">
        <v>-0.48</v>
      </c>
      <c r="N34" s="136">
        <v>-0.34</v>
      </c>
      <c r="O34" s="136">
        <v>-0.36</v>
      </c>
      <c r="P34" s="125" t="s">
        <v>2433</v>
      </c>
    </row>
    <row r="35" spans="1:16" s="173" customFormat="1" ht="12.75">
      <c r="A35" s="174" t="s">
        <v>2434</v>
      </c>
      <c r="B35" s="173" t="s">
        <v>2435</v>
      </c>
      <c r="C35" s="173" t="s">
        <v>2436</v>
      </c>
      <c r="D35" s="186">
        <v>0.93879944000000004</v>
      </c>
      <c r="E35" s="186">
        <v>0.92540246000000004</v>
      </c>
      <c r="F35" s="176">
        <v>0.50426490000000002</v>
      </c>
      <c r="G35" s="176">
        <v>-0.48259552999999999</v>
      </c>
      <c r="H35" s="176">
        <v>6.8953890000000004E-2</v>
      </c>
      <c r="I35" s="176">
        <f t="shared" si="1"/>
        <v>3.020775333333334E-2</v>
      </c>
      <c r="J35" s="122">
        <v>0.1699</v>
      </c>
      <c r="K35" s="166">
        <v>8.3248359999999993E-2</v>
      </c>
      <c r="L35" s="136">
        <v>-0.32</v>
      </c>
      <c r="M35" s="136">
        <v>-0.24</v>
      </c>
      <c r="N35" s="136">
        <v>-0.09</v>
      </c>
      <c r="O35" s="136">
        <v>-0.22</v>
      </c>
      <c r="P35" s="125" t="s">
        <v>2437</v>
      </c>
    </row>
    <row r="36" spans="1:16" s="173" customFormat="1" ht="12.75">
      <c r="A36" s="174" t="s">
        <v>2438</v>
      </c>
      <c r="B36" s="173" t="s">
        <v>2439</v>
      </c>
      <c r="C36" s="173" t="s">
        <v>2440</v>
      </c>
      <c r="D36" s="186">
        <v>6.2104300000000001E-2</v>
      </c>
      <c r="E36" s="186">
        <v>1.4519878E-2</v>
      </c>
      <c r="F36" s="176">
        <v>0.16574857000000001</v>
      </c>
      <c r="G36" s="176">
        <v>0.16672517000000001</v>
      </c>
      <c r="H36" s="176">
        <v>0.11208343</v>
      </c>
      <c r="I36" s="176">
        <f t="shared" si="1"/>
        <v>0.14818572333333332</v>
      </c>
      <c r="J36" s="122">
        <v>0.1404</v>
      </c>
      <c r="K36" s="166">
        <v>5.0016827999999999E-2</v>
      </c>
      <c r="L36" s="136">
        <v>0.28999999999999998</v>
      </c>
      <c r="M36" s="136">
        <v>0.19</v>
      </c>
      <c r="N36" s="136">
        <v>0.43</v>
      </c>
      <c r="O36" s="136">
        <v>0.3</v>
      </c>
      <c r="P36" s="125" t="s">
        <v>2441</v>
      </c>
    </row>
    <row r="37" spans="1:16" s="173" customFormat="1" ht="24">
      <c r="A37" s="174" t="s">
        <v>2442</v>
      </c>
      <c r="B37" s="173" t="s">
        <v>2443</v>
      </c>
      <c r="C37" s="173" t="s">
        <v>2444</v>
      </c>
      <c r="D37" s="186"/>
      <c r="E37" s="186">
        <v>2.1735649999999999E-2</v>
      </c>
      <c r="F37" s="176">
        <v>0.76150459999999998</v>
      </c>
      <c r="G37" s="176">
        <v>1.2222508000000001</v>
      </c>
      <c r="H37" s="176">
        <v>0.84744540000000002</v>
      </c>
      <c r="I37" s="176">
        <f t="shared" si="1"/>
        <v>0.94373360000000017</v>
      </c>
      <c r="J37" s="122">
        <v>0.42030000000000001</v>
      </c>
      <c r="K37" s="166">
        <v>0.3398099</v>
      </c>
      <c r="L37" s="136">
        <v>0.23</v>
      </c>
      <c r="M37" s="136">
        <v>0.23</v>
      </c>
      <c r="N37" s="136">
        <v>-0.08</v>
      </c>
      <c r="O37" s="136">
        <v>0.13</v>
      </c>
      <c r="P37" s="125" t="s">
        <v>2445</v>
      </c>
    </row>
    <row r="38" spans="1:16" s="173" customFormat="1" ht="12.75">
      <c r="A38" s="174" t="s">
        <v>2446</v>
      </c>
      <c r="B38" s="173" t="s">
        <v>2447</v>
      </c>
      <c r="C38" s="173" t="s">
        <v>2448</v>
      </c>
      <c r="D38" s="186">
        <v>4.5691309999999999E-2</v>
      </c>
      <c r="E38" s="186">
        <v>3.3012052999999999E-3</v>
      </c>
      <c r="F38" s="176">
        <v>-0.77649270000000004</v>
      </c>
      <c r="G38" s="176">
        <v>-0.72221610000000003</v>
      </c>
      <c r="H38" s="176">
        <v>-0.87792239999999999</v>
      </c>
      <c r="I38" s="176">
        <f t="shared" si="1"/>
        <v>-0.79221040000000009</v>
      </c>
      <c r="J38" s="122">
        <v>0.1641</v>
      </c>
      <c r="K38" s="166">
        <v>7.7106683999999995E-2</v>
      </c>
      <c r="L38" s="136">
        <v>0.93</v>
      </c>
      <c r="M38" s="136">
        <v>0.68</v>
      </c>
      <c r="N38" s="136">
        <v>0.28999999999999998</v>
      </c>
      <c r="O38" s="136">
        <v>0.63</v>
      </c>
      <c r="P38" s="125" t="s">
        <v>2338</v>
      </c>
    </row>
    <row r="39" spans="1:16" s="173" customFormat="1" ht="12.75">
      <c r="A39" s="174" t="s">
        <v>2449</v>
      </c>
      <c r="B39" s="173" t="s">
        <v>2450</v>
      </c>
      <c r="C39" s="173" t="s">
        <v>2451</v>
      </c>
      <c r="D39" s="186">
        <v>5.2236807000000003E-2</v>
      </c>
      <c r="E39" s="186">
        <v>7.5501148000000004E-3</v>
      </c>
      <c r="F39" s="176">
        <v>0.90116689999999999</v>
      </c>
      <c r="G39" s="176">
        <v>1.1984286</v>
      </c>
      <c r="H39" s="176">
        <v>0.97338164000000005</v>
      </c>
      <c r="I39" s="176">
        <f t="shared" si="1"/>
        <v>1.0243257133333332</v>
      </c>
      <c r="J39" s="122">
        <v>0.96430000000000005</v>
      </c>
      <c r="K39" s="166">
        <v>0.95552945</v>
      </c>
      <c r="L39" s="136">
        <v>0.12</v>
      </c>
      <c r="M39" s="136">
        <v>-0.49</v>
      </c>
      <c r="N39" s="136">
        <v>0.42</v>
      </c>
      <c r="O39" s="136">
        <v>0.02</v>
      </c>
      <c r="P39" s="125" t="s">
        <v>2338</v>
      </c>
    </row>
    <row r="40" spans="1:16" s="173" customFormat="1" ht="12.75">
      <c r="A40" s="174" t="s">
        <v>2452</v>
      </c>
      <c r="B40" s="173" t="s">
        <v>2453</v>
      </c>
      <c r="C40" s="173" t="s">
        <v>2454</v>
      </c>
      <c r="D40" s="186">
        <v>9.0857066E-2</v>
      </c>
      <c r="E40" s="186">
        <v>3.8106790000000001E-2</v>
      </c>
      <c r="F40" s="176">
        <v>-0.67752129999999999</v>
      </c>
      <c r="G40" s="176">
        <v>-1.1982002</v>
      </c>
      <c r="H40" s="176">
        <v>-0.6883068</v>
      </c>
      <c r="I40" s="176">
        <f t="shared" si="1"/>
        <v>-0.85467609999999994</v>
      </c>
      <c r="J40" s="122">
        <v>0.13769999999999999</v>
      </c>
      <c r="K40" s="166">
        <v>4.6594836000000001E-2</v>
      </c>
      <c r="L40" s="136">
        <v>-0.78</v>
      </c>
      <c r="M40" s="136">
        <v>-0.84</v>
      </c>
      <c r="N40" s="136">
        <v>-0.37</v>
      </c>
      <c r="O40" s="136">
        <v>-0.66</v>
      </c>
      <c r="P40" s="125" t="s">
        <v>2455</v>
      </c>
    </row>
    <row r="41" spans="1:16" s="173" customFormat="1" ht="12.75">
      <c r="A41" s="174" t="s">
        <v>2456</v>
      </c>
      <c r="B41" s="173" t="s">
        <v>2457</v>
      </c>
      <c r="C41" s="173" t="s">
        <v>2458</v>
      </c>
      <c r="D41" s="186">
        <v>9.1472339999999999E-2</v>
      </c>
      <c r="E41" s="186">
        <v>3.8591332999999998E-2</v>
      </c>
      <c r="F41" s="176">
        <v>0.55729680000000004</v>
      </c>
      <c r="G41" s="176">
        <v>1.0916739</v>
      </c>
      <c r="H41" s="176">
        <v>0.70863480000000001</v>
      </c>
      <c r="I41" s="176">
        <f t="shared" si="1"/>
        <v>0.78586849999999997</v>
      </c>
      <c r="J41" s="122">
        <v>0.50860000000000005</v>
      </c>
      <c r="K41" s="166">
        <v>0.43238914000000001</v>
      </c>
      <c r="L41" s="136">
        <v>-0.03</v>
      </c>
      <c r="M41" s="136">
        <v>0.03</v>
      </c>
      <c r="N41" s="136">
        <v>0.13</v>
      </c>
      <c r="O41" s="136">
        <v>0.05</v>
      </c>
      <c r="P41" s="125" t="s">
        <v>2459</v>
      </c>
    </row>
    <row r="42" spans="1:16" s="173" customFormat="1" ht="12.75">
      <c r="A42" s="174" t="s">
        <v>2460</v>
      </c>
      <c r="B42" s="173" t="s">
        <v>2461</v>
      </c>
      <c r="C42" s="173" t="s">
        <v>2462</v>
      </c>
      <c r="D42" s="186">
        <v>8.3608020000000005E-2</v>
      </c>
      <c r="E42" s="186">
        <v>3.2454456999999999E-2</v>
      </c>
      <c r="F42" s="176">
        <v>0.64250183000000005</v>
      </c>
      <c r="G42" s="176">
        <v>0.72268957</v>
      </c>
      <c r="H42" s="176">
        <v>0.36979872000000003</v>
      </c>
      <c r="I42" s="176">
        <f t="shared" si="1"/>
        <v>0.57833003999999999</v>
      </c>
      <c r="J42" s="122">
        <v>0.53159999999999996</v>
      </c>
      <c r="K42" s="166">
        <v>0.45657435000000002</v>
      </c>
      <c r="L42" s="136">
        <v>0.08</v>
      </c>
      <c r="M42" s="136">
        <v>0.18</v>
      </c>
      <c r="N42" s="136">
        <v>-0.06</v>
      </c>
      <c r="O42" s="136">
        <v>0.06</v>
      </c>
      <c r="P42" s="125" t="s">
        <v>2338</v>
      </c>
    </row>
    <row r="43" spans="1:16" s="173" customFormat="1" ht="12.75">
      <c r="A43" s="174" t="s">
        <v>2463</v>
      </c>
      <c r="B43" s="173" t="s">
        <v>2464</v>
      </c>
      <c r="C43" s="173" t="s">
        <v>2465</v>
      </c>
      <c r="D43" s="186"/>
      <c r="E43" s="186"/>
      <c r="F43" s="176"/>
      <c r="G43" s="176"/>
      <c r="H43" s="176"/>
      <c r="I43" s="176"/>
      <c r="J43" s="125" t="s">
        <v>16</v>
      </c>
      <c r="K43" s="166" t="s">
        <v>16</v>
      </c>
      <c r="L43" s="136" t="s">
        <v>16</v>
      </c>
      <c r="M43" s="136" t="s">
        <v>16</v>
      </c>
      <c r="N43" s="136" t="s">
        <v>16</v>
      </c>
      <c r="O43" s="136" t="s">
        <v>16</v>
      </c>
      <c r="P43" s="125" t="s">
        <v>16</v>
      </c>
    </row>
    <row r="44" spans="1:16" s="173" customFormat="1" ht="12.75">
      <c r="A44" s="174" t="s">
        <v>2466</v>
      </c>
      <c r="B44" s="173" t="s">
        <v>2467</v>
      </c>
      <c r="C44" s="173" t="s">
        <v>2468</v>
      </c>
      <c r="D44" s="186"/>
      <c r="E44" s="186"/>
      <c r="F44" s="176"/>
      <c r="G44" s="176"/>
      <c r="H44" s="176"/>
      <c r="I44" s="176"/>
      <c r="J44" s="125" t="s">
        <v>16</v>
      </c>
      <c r="K44" s="166" t="s">
        <v>16</v>
      </c>
      <c r="L44" s="136" t="s">
        <v>16</v>
      </c>
      <c r="M44" s="136" t="s">
        <v>16</v>
      </c>
      <c r="N44" s="136" t="s">
        <v>16</v>
      </c>
      <c r="O44" s="136" t="s">
        <v>16</v>
      </c>
      <c r="P44" s="125" t="s">
        <v>16</v>
      </c>
    </row>
    <row r="45" spans="1:16" s="173" customFormat="1" ht="12.75">
      <c r="A45" s="174" t="s">
        <v>2469</v>
      </c>
      <c r="B45" s="173" t="s">
        <v>2470</v>
      </c>
      <c r="C45" s="173" t="s">
        <v>2471</v>
      </c>
      <c r="D45" s="186">
        <v>7.4938245000000001E-2</v>
      </c>
      <c r="E45" s="186">
        <v>2.4963655000000001E-2</v>
      </c>
      <c r="F45" s="176">
        <v>-0.34027299999999999</v>
      </c>
      <c r="G45" s="176">
        <v>-0.19599240000000001</v>
      </c>
      <c r="H45" s="176">
        <v>-0.33023353999999999</v>
      </c>
      <c r="I45" s="176">
        <f t="shared" si="1"/>
        <v>-0.28883298000000002</v>
      </c>
      <c r="J45" s="122">
        <v>0.53800000000000003</v>
      </c>
      <c r="K45" s="166">
        <v>0.46340227000000001</v>
      </c>
      <c r="L45" s="136">
        <v>-7.0000000000000007E-2</v>
      </c>
      <c r="M45" s="136">
        <v>0.09</v>
      </c>
      <c r="N45" s="136">
        <v>-0.46</v>
      </c>
      <c r="O45" s="136">
        <v>-0.15</v>
      </c>
      <c r="P45" s="125" t="s">
        <v>2472</v>
      </c>
    </row>
    <row r="46" spans="1:16" s="173" customFormat="1" ht="12.75">
      <c r="A46" s="174" t="s">
        <v>2473</v>
      </c>
      <c r="B46" s="173" t="s">
        <v>2474</v>
      </c>
      <c r="C46" s="173" t="s">
        <v>2475</v>
      </c>
      <c r="D46" s="186">
        <v>6.1097327999999999E-2</v>
      </c>
      <c r="E46" s="186">
        <v>1.3780939000000001E-2</v>
      </c>
      <c r="F46" s="176">
        <v>-1.0329908999999999</v>
      </c>
      <c r="G46" s="176">
        <v>-1.4550424</v>
      </c>
      <c r="H46" s="176">
        <v>-1.0401472</v>
      </c>
      <c r="I46" s="176">
        <f t="shared" si="1"/>
        <v>-1.1760601666666666</v>
      </c>
      <c r="J46" s="122">
        <v>0.84930000000000005</v>
      </c>
      <c r="K46" s="166">
        <v>0.81472820000000001</v>
      </c>
      <c r="L46" s="136">
        <v>0.76</v>
      </c>
      <c r="M46" s="136">
        <v>0.1</v>
      </c>
      <c r="N46" s="136">
        <v>-0.55000000000000004</v>
      </c>
      <c r="O46" s="136">
        <v>0.1</v>
      </c>
      <c r="P46" s="125" t="s">
        <v>2476</v>
      </c>
    </row>
    <row r="47" spans="1:16" s="173" customFormat="1" ht="12.75">
      <c r="A47" s="174" t="s">
        <v>2477</v>
      </c>
      <c r="B47" s="173" t="s">
        <v>2478</v>
      </c>
      <c r="C47" s="173" t="s">
        <v>2479</v>
      </c>
      <c r="D47" s="186">
        <v>5.6119967E-2</v>
      </c>
      <c r="E47" s="186">
        <v>1.0186901999999999E-2</v>
      </c>
      <c r="F47" s="176">
        <v>-0.24226858000000001</v>
      </c>
      <c r="G47" s="176">
        <v>-0.25913429999999998</v>
      </c>
      <c r="H47" s="176">
        <v>-0.3344511</v>
      </c>
      <c r="I47" s="176">
        <f t="shared" si="1"/>
        <v>-0.27861799333333331</v>
      </c>
      <c r="J47" s="122">
        <v>0.33479999999999999</v>
      </c>
      <c r="K47" s="166">
        <v>0.25162615999999999</v>
      </c>
      <c r="L47" s="136">
        <v>0.16</v>
      </c>
      <c r="M47" s="136">
        <v>0.6</v>
      </c>
      <c r="N47" s="136">
        <v>0.05</v>
      </c>
      <c r="O47" s="136">
        <v>0.27</v>
      </c>
      <c r="P47" s="125" t="s">
        <v>2480</v>
      </c>
    </row>
    <row r="48" spans="1:16" s="173" customFormat="1" ht="12.75">
      <c r="A48" s="174" t="s">
        <v>2481</v>
      </c>
      <c r="B48" s="173" t="s">
        <v>2482</v>
      </c>
      <c r="C48" s="173" t="s">
        <v>2483</v>
      </c>
      <c r="D48" s="186"/>
      <c r="E48" s="186">
        <v>0.55326739999999996</v>
      </c>
      <c r="F48" s="176">
        <v>-0.67535880000000004</v>
      </c>
      <c r="G48" s="176">
        <v>-0.42894919999999997</v>
      </c>
      <c r="H48" s="176">
        <v>0.40903297</v>
      </c>
      <c r="I48" s="176">
        <f t="shared" si="1"/>
        <v>-0.23175834333333337</v>
      </c>
      <c r="J48" s="125" t="s">
        <v>16</v>
      </c>
      <c r="K48" s="166">
        <v>0.53313100000000002</v>
      </c>
      <c r="L48" s="136">
        <v>-0.45</v>
      </c>
      <c r="M48" s="136">
        <v>-0.23</v>
      </c>
      <c r="N48" s="136">
        <v>0.23</v>
      </c>
      <c r="O48" s="136">
        <v>-0.15</v>
      </c>
      <c r="P48" s="125" t="s">
        <v>108</v>
      </c>
    </row>
    <row r="49" spans="1:16" s="173" customFormat="1" ht="12.75">
      <c r="A49" s="174" t="s">
        <v>2484</v>
      </c>
      <c r="B49" s="173" t="s">
        <v>2485</v>
      </c>
      <c r="C49" s="173" t="s">
        <v>2486</v>
      </c>
      <c r="D49" s="186"/>
      <c r="E49" s="186">
        <v>0.25642029999999999</v>
      </c>
      <c r="F49" s="176">
        <v>-0.63268614000000001</v>
      </c>
      <c r="G49" s="176">
        <v>-0.35298057999999999</v>
      </c>
      <c r="H49" s="176">
        <v>5.0332937000000001E-2</v>
      </c>
      <c r="I49" s="176">
        <f t="shared" si="1"/>
        <v>-0.31177792766666668</v>
      </c>
      <c r="J49" s="125" t="s">
        <v>16</v>
      </c>
      <c r="K49" s="166">
        <v>0.45567935999999998</v>
      </c>
      <c r="L49" s="136">
        <v>0.51</v>
      </c>
      <c r="M49" s="136">
        <v>0.28999999999999998</v>
      </c>
      <c r="N49" s="136">
        <v>-0.21</v>
      </c>
      <c r="O49" s="136">
        <v>0.2</v>
      </c>
      <c r="P49" s="125" t="s">
        <v>2338</v>
      </c>
    </row>
    <row r="50" spans="1:16" s="173" customFormat="1" ht="24">
      <c r="A50" s="174" t="s">
        <v>2487</v>
      </c>
      <c r="B50" s="173" t="s">
        <v>2488</v>
      </c>
      <c r="C50" s="173" t="s">
        <v>2489</v>
      </c>
      <c r="D50" s="186">
        <v>9.5601484E-2</v>
      </c>
      <c r="E50" s="186">
        <v>4.1934754999999997E-2</v>
      </c>
      <c r="F50" s="176">
        <v>-0.4755239</v>
      </c>
      <c r="G50" s="176">
        <v>-0.30028343000000002</v>
      </c>
      <c r="H50" s="176">
        <v>-0.23680293999999999</v>
      </c>
      <c r="I50" s="176">
        <f t="shared" si="1"/>
        <v>-0.33753675666666666</v>
      </c>
      <c r="J50" s="122">
        <v>7.7100000000000002E-2</v>
      </c>
      <c r="K50" s="166">
        <v>1.6373583000000001E-3</v>
      </c>
      <c r="L50" s="136">
        <v>-0.85</v>
      </c>
      <c r="M50" s="136">
        <v>-0.95</v>
      </c>
      <c r="N50" s="136">
        <v>-0.84</v>
      </c>
      <c r="O50" s="136">
        <v>-0.88</v>
      </c>
      <c r="P50" s="125" t="s">
        <v>2490</v>
      </c>
    </row>
    <row r="51" spans="1:16" s="173" customFormat="1" ht="12.75">
      <c r="A51" s="174" t="s">
        <v>2491</v>
      </c>
      <c r="B51" s="173" t="s">
        <v>2492</v>
      </c>
      <c r="C51" s="173" t="s">
        <v>2493</v>
      </c>
      <c r="D51" s="186">
        <v>0.16699839</v>
      </c>
      <c r="E51" s="186">
        <v>0.106658064</v>
      </c>
      <c r="F51" s="176">
        <v>-4.6454396000000002E-2</v>
      </c>
      <c r="G51" s="176">
        <v>-7.9556459999999996E-2</v>
      </c>
      <c r="H51" s="176">
        <v>-0.16097829999999999</v>
      </c>
      <c r="I51" s="176">
        <f t="shared" si="1"/>
        <v>-9.5663051999999985E-2</v>
      </c>
      <c r="J51" s="122">
        <v>0.16289999999999999</v>
      </c>
      <c r="K51" s="166">
        <v>7.5928054999999994E-2</v>
      </c>
      <c r="L51" s="136">
        <v>-0.85</v>
      </c>
      <c r="M51" s="136">
        <v>-1.43</v>
      </c>
      <c r="N51" s="136">
        <v>-0.5</v>
      </c>
      <c r="O51" s="136">
        <v>-0.93</v>
      </c>
      <c r="P51" s="125" t="s">
        <v>2494</v>
      </c>
    </row>
    <row r="52" spans="1:16" s="173" customFormat="1" ht="12.75">
      <c r="A52" s="174" t="s">
        <v>2495</v>
      </c>
      <c r="B52" s="173" t="s">
        <v>2496</v>
      </c>
      <c r="C52" s="173" t="s">
        <v>2497</v>
      </c>
      <c r="D52" s="186">
        <v>6.6831580000000002E-2</v>
      </c>
      <c r="E52" s="186">
        <v>1.8478379999999999E-2</v>
      </c>
      <c r="F52" s="176">
        <v>0.58001815999999995</v>
      </c>
      <c r="G52" s="176">
        <v>0.78125184999999997</v>
      </c>
      <c r="H52" s="176">
        <v>0.49353494999999997</v>
      </c>
      <c r="I52" s="176">
        <f t="shared" si="1"/>
        <v>0.61826831999999998</v>
      </c>
      <c r="J52" s="125" t="s">
        <v>16</v>
      </c>
      <c r="K52" s="166">
        <v>0.97650950000000003</v>
      </c>
      <c r="L52" s="136">
        <v>-0.33</v>
      </c>
      <c r="M52" s="136">
        <v>0.51</v>
      </c>
      <c r="N52" s="136">
        <v>-0.16</v>
      </c>
      <c r="O52" s="136">
        <v>0.01</v>
      </c>
      <c r="P52" s="125" t="s">
        <v>2338</v>
      </c>
    </row>
    <row r="53" spans="1:16" s="173" customFormat="1" ht="12.75">
      <c r="A53" s="174" t="s">
        <v>2498</v>
      </c>
      <c r="B53" s="173" t="s">
        <v>2499</v>
      </c>
      <c r="C53" s="173" t="s">
        <v>2500</v>
      </c>
      <c r="D53" s="186">
        <v>0.10770193</v>
      </c>
      <c r="E53" s="186">
        <v>5.2716645999999999E-2</v>
      </c>
      <c r="F53" s="176">
        <v>-0.40848646</v>
      </c>
      <c r="G53" s="176">
        <v>-0.65888405000000005</v>
      </c>
      <c r="H53" s="176">
        <v>-0.29159163999999999</v>
      </c>
      <c r="I53" s="176">
        <f t="shared" si="1"/>
        <v>-0.45298738333333333</v>
      </c>
      <c r="J53" s="122">
        <v>0.41520000000000001</v>
      </c>
      <c r="K53" s="166">
        <v>0.33448377000000001</v>
      </c>
      <c r="L53" s="136">
        <v>-7.0000000000000007E-2</v>
      </c>
      <c r="M53" s="136">
        <v>-0.27</v>
      </c>
      <c r="N53" s="136">
        <v>0.02</v>
      </c>
      <c r="O53" s="136">
        <v>-0.11</v>
      </c>
      <c r="P53" s="125" t="s">
        <v>2501</v>
      </c>
    </row>
    <row r="54" spans="1:16" s="173" customFormat="1" ht="12.75">
      <c r="A54" s="174" t="s">
        <v>2502</v>
      </c>
      <c r="B54" s="173" t="s">
        <v>2503</v>
      </c>
      <c r="C54" s="173" t="s">
        <v>2504</v>
      </c>
      <c r="D54" s="186">
        <v>0.11632581</v>
      </c>
      <c r="E54" s="186">
        <v>6.0407450000000001E-2</v>
      </c>
      <c r="F54" s="176">
        <v>7.3995569999999997E-2</v>
      </c>
      <c r="G54" s="176">
        <v>0.13677118999999999</v>
      </c>
      <c r="H54" s="176">
        <v>6.1196309999999997E-2</v>
      </c>
      <c r="I54" s="176">
        <f t="shared" si="1"/>
        <v>9.0654356666666658E-2</v>
      </c>
      <c r="J54" s="122">
        <v>0.1212</v>
      </c>
      <c r="K54" s="166">
        <v>2.9628903000000002E-2</v>
      </c>
      <c r="L54" s="136">
        <v>-0.15</v>
      </c>
      <c r="M54" s="136">
        <v>-0.11</v>
      </c>
      <c r="N54" s="136">
        <v>-0.08</v>
      </c>
      <c r="O54" s="136">
        <v>-0.11</v>
      </c>
      <c r="P54" s="125" t="s">
        <v>184</v>
      </c>
    </row>
    <row r="55" spans="1:16" s="173" customFormat="1" ht="12.75">
      <c r="A55" s="174" t="s">
        <v>2505</v>
      </c>
      <c r="B55" s="173" t="s">
        <v>2506</v>
      </c>
      <c r="C55" s="173" t="s">
        <v>2507</v>
      </c>
      <c r="D55" s="186">
        <v>5.5971782999999997E-2</v>
      </c>
      <c r="E55" s="186">
        <v>1.0049755E-2</v>
      </c>
      <c r="F55" s="176">
        <v>-0.37755119999999998</v>
      </c>
      <c r="G55" s="176">
        <v>-0.26821362999999998</v>
      </c>
      <c r="H55" s="176">
        <v>-0.35957864</v>
      </c>
      <c r="I55" s="176">
        <f t="shared" si="1"/>
        <v>-0.33511448999999999</v>
      </c>
      <c r="J55" s="122">
        <v>0.14699999999999999</v>
      </c>
      <c r="K55" s="166">
        <v>5.8073804E-2</v>
      </c>
      <c r="L55" s="136">
        <v>0.12</v>
      </c>
      <c r="M55" s="136">
        <v>0.11</v>
      </c>
      <c r="N55" s="136">
        <v>0.23</v>
      </c>
      <c r="O55" s="136">
        <v>0.15</v>
      </c>
      <c r="P55" s="125" t="s">
        <v>2441</v>
      </c>
    </row>
    <row r="56" spans="1:16" s="173" customFormat="1" ht="12.75">
      <c r="A56" s="174" t="s">
        <v>2508</v>
      </c>
      <c r="B56" s="173" t="s">
        <v>2509</v>
      </c>
      <c r="C56" s="173" t="s">
        <v>2510</v>
      </c>
      <c r="D56" s="186"/>
      <c r="E56" s="186"/>
      <c r="F56" s="176"/>
      <c r="G56" s="176"/>
      <c r="H56" s="176"/>
      <c r="I56" s="176"/>
      <c r="J56" s="125" t="s">
        <v>16</v>
      </c>
      <c r="K56" s="166" t="s">
        <v>16</v>
      </c>
      <c r="L56" s="136" t="s">
        <v>16</v>
      </c>
      <c r="M56" s="136" t="s">
        <v>16</v>
      </c>
      <c r="N56" s="136" t="s">
        <v>16</v>
      </c>
      <c r="O56" s="136" t="s">
        <v>16</v>
      </c>
      <c r="P56" s="125" t="s">
        <v>16</v>
      </c>
    </row>
    <row r="57" spans="1:16" s="173" customFormat="1" ht="12.75">
      <c r="A57" s="174" t="s">
        <v>2511</v>
      </c>
      <c r="B57" s="173" t="s">
        <v>2512</v>
      </c>
      <c r="C57" s="173" t="s">
        <v>2513</v>
      </c>
      <c r="D57" s="186">
        <v>0.20738989999999999</v>
      </c>
      <c r="E57" s="186">
        <v>0.14491946999999999</v>
      </c>
      <c r="F57" s="176">
        <v>0.18364826000000001</v>
      </c>
      <c r="G57" s="176">
        <v>0.48375610000000002</v>
      </c>
      <c r="H57" s="176">
        <v>0.11893268</v>
      </c>
      <c r="I57" s="176">
        <f t="shared" si="1"/>
        <v>0.26211234666666666</v>
      </c>
      <c r="J57" s="122">
        <v>0.4375</v>
      </c>
      <c r="K57" s="166">
        <v>0.35812670000000002</v>
      </c>
      <c r="L57" s="136">
        <v>0.17</v>
      </c>
      <c r="M57" s="136">
        <v>-0.4</v>
      </c>
      <c r="N57" s="136">
        <v>-0.56999999999999995</v>
      </c>
      <c r="O57" s="136">
        <v>-0.27</v>
      </c>
      <c r="P57" s="125" t="s">
        <v>2514</v>
      </c>
    </row>
    <row r="58" spans="1:16" s="173" customFormat="1" ht="12.75">
      <c r="A58" s="174" t="s">
        <v>2515</v>
      </c>
      <c r="B58" s="173" t="s">
        <v>2516</v>
      </c>
      <c r="C58" s="173" t="s">
        <v>2517</v>
      </c>
      <c r="D58" s="186"/>
      <c r="E58" s="186"/>
      <c r="F58" s="176"/>
      <c r="G58" s="176"/>
      <c r="H58" s="176"/>
      <c r="I58" s="176"/>
      <c r="J58" s="125" t="s">
        <v>16</v>
      </c>
      <c r="K58" s="166" t="s">
        <v>16</v>
      </c>
      <c r="L58" s="136" t="s">
        <v>16</v>
      </c>
      <c r="M58" s="136" t="s">
        <v>16</v>
      </c>
      <c r="N58" s="136" t="s">
        <v>16</v>
      </c>
      <c r="O58" s="136" t="s">
        <v>16</v>
      </c>
      <c r="P58" s="125" t="s">
        <v>16</v>
      </c>
    </row>
    <row r="59" spans="1:16" s="173" customFormat="1" ht="12.75">
      <c r="A59" s="174" t="s">
        <v>2518</v>
      </c>
      <c r="B59" s="173" t="s">
        <v>2519</v>
      </c>
      <c r="C59" s="173" t="s">
        <v>2520</v>
      </c>
      <c r="D59" s="186"/>
      <c r="E59" s="186"/>
      <c r="F59" s="176"/>
      <c r="G59" s="176"/>
      <c r="H59" s="176"/>
      <c r="I59" s="176"/>
      <c r="J59" s="125" t="s">
        <v>16</v>
      </c>
      <c r="K59" s="166" t="s">
        <v>16</v>
      </c>
      <c r="L59" s="136" t="s">
        <v>16</v>
      </c>
      <c r="M59" s="136" t="s">
        <v>16</v>
      </c>
      <c r="N59" s="136" t="s">
        <v>16</v>
      </c>
      <c r="O59" s="136" t="s">
        <v>16</v>
      </c>
      <c r="P59" s="125" t="s">
        <v>16</v>
      </c>
    </row>
    <row r="60" spans="1:16" s="173" customFormat="1" ht="12.75">
      <c r="A60" s="174" t="s">
        <v>2521</v>
      </c>
      <c r="B60" s="173" t="s">
        <v>2522</v>
      </c>
      <c r="C60" s="173" t="s">
        <v>2523</v>
      </c>
      <c r="D60" s="186"/>
      <c r="E60" s="186">
        <v>0.16104145</v>
      </c>
      <c r="F60" s="176">
        <v>1.3110569999999999</v>
      </c>
      <c r="G60" s="176">
        <v>1.2999307</v>
      </c>
      <c r="H60" s="176">
        <v>7.4007660000000003E-2</v>
      </c>
      <c r="I60" s="176">
        <f t="shared" si="1"/>
        <v>0.89499845333333328</v>
      </c>
      <c r="J60" s="122">
        <v>0.63980000000000004</v>
      </c>
      <c r="K60" s="166">
        <v>0.57301670000000005</v>
      </c>
      <c r="L60" s="136">
        <v>1.26</v>
      </c>
      <c r="M60" s="136">
        <v>1.98</v>
      </c>
      <c r="N60" s="136">
        <v>-1.27</v>
      </c>
      <c r="O60" s="136">
        <v>0.66</v>
      </c>
      <c r="P60" s="125" t="s">
        <v>2524</v>
      </c>
    </row>
    <row r="61" spans="1:16" s="173" customFormat="1" ht="12.75">
      <c r="A61" s="174" t="s">
        <v>2525</v>
      </c>
      <c r="B61" s="173" t="s">
        <v>2526</v>
      </c>
      <c r="C61" s="173" t="s">
        <v>2527</v>
      </c>
      <c r="D61" s="186">
        <v>6.6996379999999994E-2</v>
      </c>
      <c r="E61" s="186">
        <v>1.8667818999999999E-2</v>
      </c>
      <c r="F61" s="176">
        <v>0.9466968</v>
      </c>
      <c r="G61" s="176">
        <v>1.5523787</v>
      </c>
      <c r="H61" s="176">
        <v>1.3221579000000001</v>
      </c>
      <c r="I61" s="176">
        <f t="shared" si="1"/>
        <v>1.2737444666666666</v>
      </c>
      <c r="J61" s="122">
        <v>0.12859999999999999</v>
      </c>
      <c r="K61" s="166">
        <v>3.6996186E-2</v>
      </c>
      <c r="L61" s="136">
        <v>2.09</v>
      </c>
      <c r="M61" s="136">
        <v>2.37</v>
      </c>
      <c r="N61" s="136">
        <v>1.1499999999999999</v>
      </c>
      <c r="O61" s="136">
        <v>1.87</v>
      </c>
      <c r="P61" s="125" t="s">
        <v>2338</v>
      </c>
    </row>
    <row r="62" spans="1:16" s="173" customFormat="1" ht="12.75">
      <c r="A62" s="174" t="s">
        <v>2528</v>
      </c>
      <c r="B62" s="173" t="s">
        <v>2529</v>
      </c>
      <c r="C62" s="173" t="s">
        <v>2530</v>
      </c>
      <c r="D62" s="186"/>
      <c r="E62" s="186">
        <v>8.8755070000000005E-2</v>
      </c>
      <c r="F62" s="176">
        <v>0.84270716000000001</v>
      </c>
      <c r="G62" s="176">
        <v>0.37185331999999999</v>
      </c>
      <c r="H62" s="176">
        <v>0.32940533999999999</v>
      </c>
      <c r="I62" s="176">
        <f t="shared" si="1"/>
        <v>0.51465527333333327</v>
      </c>
      <c r="J62" s="125" t="s">
        <v>16</v>
      </c>
      <c r="K62" s="166">
        <v>0.53094034999999995</v>
      </c>
      <c r="L62" s="136">
        <v>-0.45</v>
      </c>
      <c r="M62" s="136">
        <v>-0.23</v>
      </c>
      <c r="N62" s="136">
        <v>0.23</v>
      </c>
      <c r="O62" s="136">
        <v>-0.15</v>
      </c>
      <c r="P62" s="125" t="s">
        <v>2531</v>
      </c>
    </row>
    <row r="63" spans="1:16" s="173" customFormat="1" ht="12.75">
      <c r="A63" s="174" t="s">
        <v>2532</v>
      </c>
      <c r="B63" s="173" t="s">
        <v>2533</v>
      </c>
      <c r="C63" s="173" t="s">
        <v>2534</v>
      </c>
      <c r="D63" s="186"/>
      <c r="E63" s="186">
        <v>0.58312434000000002</v>
      </c>
      <c r="F63" s="176">
        <v>-0.32864997000000001</v>
      </c>
      <c r="G63" s="176">
        <v>1.7090244000000001</v>
      </c>
      <c r="H63" s="176">
        <v>-0.1207433</v>
      </c>
      <c r="I63" s="176">
        <f t="shared" si="1"/>
        <v>0.41987704333333337</v>
      </c>
      <c r="J63" s="122">
        <v>0.2334</v>
      </c>
      <c r="K63" s="166">
        <v>0.14835533000000001</v>
      </c>
      <c r="L63" s="136">
        <v>7.0000000000000007E-2</v>
      </c>
      <c r="M63" s="136">
        <v>0.02</v>
      </c>
      <c r="N63" s="136">
        <v>0.03</v>
      </c>
      <c r="O63" s="136">
        <v>0.04</v>
      </c>
      <c r="P63" s="125" t="s">
        <v>2459</v>
      </c>
    </row>
    <row r="64" spans="1:16" s="173" customFormat="1" ht="12.75">
      <c r="A64" s="174" t="s">
        <v>2535</v>
      </c>
      <c r="B64" s="173" t="s">
        <v>2536</v>
      </c>
      <c r="C64" s="173" t="s">
        <v>2537</v>
      </c>
      <c r="D64" s="186"/>
      <c r="E64" s="186">
        <v>3.2139215999999998E-2</v>
      </c>
      <c r="F64" s="176">
        <v>1.7211856999999999</v>
      </c>
      <c r="G64" s="176">
        <v>2.9282148000000001</v>
      </c>
      <c r="H64" s="176">
        <v>3.3606818000000001</v>
      </c>
      <c r="I64" s="176">
        <f t="shared" si="1"/>
        <v>2.6700274333333334</v>
      </c>
      <c r="J64" s="122">
        <v>8.4000000000000005E-2</v>
      </c>
      <c r="K64" s="166">
        <v>3.3591533999999998E-3</v>
      </c>
      <c r="L64" s="136">
        <v>1.97</v>
      </c>
      <c r="M64" s="136">
        <v>1.64</v>
      </c>
      <c r="N64" s="136">
        <v>1.96</v>
      </c>
      <c r="O64" s="136">
        <v>1.86</v>
      </c>
      <c r="P64" s="125" t="s">
        <v>2338</v>
      </c>
    </row>
    <row r="65" spans="1:16" s="173" customFormat="1" ht="12.75">
      <c r="A65" s="174" t="s">
        <v>2538</v>
      </c>
      <c r="B65" s="173" t="s">
        <v>2539</v>
      </c>
      <c r="C65" s="173" t="s">
        <v>2540</v>
      </c>
      <c r="D65" s="186">
        <v>0.14507838000000001</v>
      </c>
      <c r="E65" s="186">
        <v>8.684886E-2</v>
      </c>
      <c r="F65" s="176">
        <v>-9.4139189999999998E-2</v>
      </c>
      <c r="G65" s="176">
        <v>-0.15190310000000001</v>
      </c>
      <c r="H65" s="176">
        <v>-4.5704894000000003E-2</v>
      </c>
      <c r="I65" s="176">
        <f t="shared" si="1"/>
        <v>-9.7249061333333331E-2</v>
      </c>
      <c r="J65" s="122">
        <v>0.1211</v>
      </c>
      <c r="K65" s="166">
        <v>2.9240922999999999E-2</v>
      </c>
      <c r="L65" s="136">
        <v>-0.2</v>
      </c>
      <c r="M65" s="136">
        <v>-0.11</v>
      </c>
      <c r="N65" s="136">
        <v>-0.14000000000000001</v>
      </c>
      <c r="O65" s="136">
        <v>-0.15</v>
      </c>
      <c r="P65" s="125" t="s">
        <v>2338</v>
      </c>
    </row>
    <row r="66" spans="1:16" s="173" customFormat="1" ht="12.75">
      <c r="A66" s="174" t="s">
        <v>2541</v>
      </c>
      <c r="B66" s="173" t="s">
        <v>2542</v>
      </c>
      <c r="C66" s="173" t="s">
        <v>2543</v>
      </c>
      <c r="D66" s="186">
        <v>4.8506136999999998E-2</v>
      </c>
      <c r="E66" s="186">
        <v>5.5186619999999997E-3</v>
      </c>
      <c r="F66" s="176">
        <v>0.41416466000000002</v>
      </c>
      <c r="G66" s="176">
        <v>0.32066339999999999</v>
      </c>
      <c r="H66" s="176">
        <v>0.38917243000000001</v>
      </c>
      <c r="I66" s="176">
        <f t="shared" si="1"/>
        <v>0.37466683000000001</v>
      </c>
      <c r="J66" s="122">
        <v>0.124</v>
      </c>
      <c r="K66" s="166">
        <v>3.2319467999999997E-2</v>
      </c>
      <c r="L66" s="136">
        <v>-0.35</v>
      </c>
      <c r="M66" s="136">
        <v>-0.18</v>
      </c>
      <c r="N66" s="136">
        <v>-0.26</v>
      </c>
      <c r="O66" s="136">
        <v>-0.26</v>
      </c>
      <c r="P66" s="125" t="s">
        <v>2544</v>
      </c>
    </row>
    <row r="67" spans="1:16" s="173" customFormat="1" ht="12.75">
      <c r="A67" s="174" t="s">
        <v>2545</v>
      </c>
      <c r="B67" s="173" t="s">
        <v>2546</v>
      </c>
      <c r="C67" s="173" t="s">
        <v>2547</v>
      </c>
      <c r="D67" s="186">
        <v>0.18731949000000001</v>
      </c>
      <c r="E67" s="186">
        <v>0.12559563000000001</v>
      </c>
      <c r="F67" s="176">
        <v>0.33838984</v>
      </c>
      <c r="G67" s="176">
        <v>0.24515110000000001</v>
      </c>
      <c r="H67" s="176">
        <v>5.4715264999999999E-2</v>
      </c>
      <c r="I67" s="176">
        <f t="shared" si="1"/>
        <v>0.21275206833333335</v>
      </c>
      <c r="J67" s="125" t="s">
        <v>16</v>
      </c>
      <c r="K67" s="166">
        <v>4.4224247000000001E-2</v>
      </c>
      <c r="L67" s="136">
        <v>-0.87</v>
      </c>
      <c r="M67" s="136">
        <v>-0.48</v>
      </c>
      <c r="N67" s="136">
        <v>-0.47</v>
      </c>
      <c r="O67" s="136">
        <v>-0.61</v>
      </c>
      <c r="P67" s="125" t="s">
        <v>2494</v>
      </c>
    </row>
    <row r="68" spans="1:16" s="173" customFormat="1" ht="12.75">
      <c r="A68" s="174" t="s">
        <v>2548</v>
      </c>
      <c r="B68" s="173" t="s">
        <v>2549</v>
      </c>
      <c r="C68" s="173" t="s">
        <v>2550</v>
      </c>
      <c r="D68" s="186">
        <v>0.66040014999999996</v>
      </c>
      <c r="E68" s="186">
        <v>0.60687022999999995</v>
      </c>
      <c r="F68" s="176">
        <v>0.12412068</v>
      </c>
      <c r="G68" s="176">
        <v>-0.14900124000000001</v>
      </c>
      <c r="H68" s="176">
        <v>0.22944065999999999</v>
      </c>
      <c r="I68" s="176">
        <f t="shared" si="1"/>
        <v>6.8186699999999989E-2</v>
      </c>
      <c r="J68" s="122">
        <v>0.11550000000000001</v>
      </c>
      <c r="K68" s="166">
        <v>2.2904797000000001E-2</v>
      </c>
      <c r="L68" s="136">
        <v>-0.73</v>
      </c>
      <c r="M68" s="136">
        <v>-0.98</v>
      </c>
      <c r="N68" s="136">
        <v>-0.57999999999999996</v>
      </c>
      <c r="O68" s="136">
        <v>-0.76</v>
      </c>
      <c r="P68" s="125" t="s">
        <v>2338</v>
      </c>
    </row>
    <row r="69" spans="1:16" s="173" customFormat="1" ht="12.75">
      <c r="A69" s="174" t="s">
        <v>2551</v>
      </c>
      <c r="B69" s="173" t="s">
        <v>2552</v>
      </c>
      <c r="C69" s="173" t="s">
        <v>2553</v>
      </c>
      <c r="D69" s="186"/>
      <c r="E69" s="186">
        <v>3.1203851000000001E-2</v>
      </c>
      <c r="F69" s="176">
        <v>1.6910225000000001</v>
      </c>
      <c r="G69" s="176">
        <v>2.4730992000000001</v>
      </c>
      <c r="H69" s="176">
        <v>3.2370489</v>
      </c>
      <c r="I69" s="176">
        <f t="shared" si="1"/>
        <v>2.4670568666666668</v>
      </c>
      <c r="J69" s="122">
        <v>0.81910000000000005</v>
      </c>
      <c r="K69" s="166">
        <v>0.77913089999999996</v>
      </c>
      <c r="L69" s="136">
        <v>-0.34</v>
      </c>
      <c r="M69" s="136">
        <v>-0.4</v>
      </c>
      <c r="N69" s="136">
        <v>1.25</v>
      </c>
      <c r="O69" s="136">
        <v>0.17</v>
      </c>
      <c r="P69" s="125" t="s">
        <v>108</v>
      </c>
    </row>
    <row r="70" spans="1:16" s="173" customFormat="1" ht="12.75">
      <c r="A70" s="174" t="s">
        <v>2554</v>
      </c>
      <c r="B70" s="173" t="s">
        <v>2555</v>
      </c>
      <c r="C70" s="173" t="s">
        <v>2556</v>
      </c>
      <c r="D70" s="186">
        <v>0.10521261</v>
      </c>
      <c r="E70" s="186">
        <v>5.0499782E-2</v>
      </c>
      <c r="F70" s="176">
        <v>0.50991730000000002</v>
      </c>
      <c r="G70" s="176">
        <v>0.48944375000000001</v>
      </c>
      <c r="H70" s="176">
        <v>0.21619891999999999</v>
      </c>
      <c r="I70" s="176">
        <f t="shared" si="1"/>
        <v>0.4051866566666667</v>
      </c>
      <c r="J70" s="125" t="s">
        <v>16</v>
      </c>
      <c r="K70" s="166">
        <v>6.1662827000000003E-2</v>
      </c>
      <c r="L70" s="136">
        <v>-0.34</v>
      </c>
      <c r="M70" s="136">
        <v>-0.62</v>
      </c>
      <c r="N70" s="136">
        <v>-0.9</v>
      </c>
      <c r="O70" s="136">
        <v>-0.62</v>
      </c>
      <c r="P70" s="125" t="s">
        <v>2494</v>
      </c>
    </row>
    <row r="71" spans="1:16" s="173" customFormat="1" ht="12.75">
      <c r="A71" s="174" t="s">
        <v>2557</v>
      </c>
      <c r="B71" s="173" t="s">
        <v>2558</v>
      </c>
      <c r="C71" s="173" t="s">
        <v>2559</v>
      </c>
      <c r="D71" s="186">
        <v>4.9430463000000001E-2</v>
      </c>
      <c r="E71" s="186">
        <v>5.881191E-3</v>
      </c>
      <c r="F71" s="176">
        <v>-0.35148254000000001</v>
      </c>
      <c r="G71" s="176">
        <v>-0.44427100000000003</v>
      </c>
      <c r="H71" s="176">
        <v>-0.45037934000000002</v>
      </c>
      <c r="I71" s="176">
        <f t="shared" si="1"/>
        <v>-0.41537762666666667</v>
      </c>
      <c r="J71" s="122">
        <v>0.16450000000000001</v>
      </c>
      <c r="K71" s="166">
        <v>7.7507160000000005E-2</v>
      </c>
      <c r="L71" s="136">
        <v>-0.8</v>
      </c>
      <c r="M71" s="136">
        <v>-0.32</v>
      </c>
      <c r="N71" s="136">
        <v>-0.4</v>
      </c>
      <c r="O71" s="136">
        <v>-0.51</v>
      </c>
      <c r="P71" s="125" t="s">
        <v>2544</v>
      </c>
    </row>
    <row r="72" spans="1:16" s="173" customFormat="1" ht="12.75">
      <c r="A72" s="174" t="s">
        <v>2560</v>
      </c>
      <c r="B72" s="173" t="s">
        <v>2561</v>
      </c>
      <c r="C72" s="173" t="s">
        <v>2562</v>
      </c>
      <c r="D72" s="186"/>
      <c r="E72" s="186">
        <v>0.42000999999999999</v>
      </c>
      <c r="F72" s="176">
        <v>0.64684706999999997</v>
      </c>
      <c r="G72" s="176">
        <v>-1.2394921999999999</v>
      </c>
      <c r="H72" s="176">
        <v>-1.3827524</v>
      </c>
      <c r="I72" s="176">
        <f t="shared" si="1"/>
        <v>-0.65846584333333336</v>
      </c>
      <c r="J72" s="122">
        <v>0.2344</v>
      </c>
      <c r="K72" s="166">
        <v>0.14930088999999999</v>
      </c>
      <c r="L72" s="136">
        <v>-0.57999999999999996</v>
      </c>
      <c r="M72" s="136">
        <v>-0.05</v>
      </c>
      <c r="N72" s="136">
        <v>-0.5</v>
      </c>
      <c r="O72" s="136">
        <v>-0.38</v>
      </c>
      <c r="P72" s="125" t="s">
        <v>2563</v>
      </c>
    </row>
    <row r="73" spans="1:16" s="173" customFormat="1" ht="12.75">
      <c r="A73" s="174" t="s">
        <v>2564</v>
      </c>
      <c r="B73" s="173" t="s">
        <v>2565</v>
      </c>
      <c r="C73" s="173" t="s">
        <v>2566</v>
      </c>
      <c r="D73" s="186">
        <v>3.7862106999999999E-2</v>
      </c>
      <c r="E73" s="186">
        <v>5.1500000000000005E-4</v>
      </c>
      <c r="F73" s="176">
        <v>-0.36021903</v>
      </c>
      <c r="G73" s="176">
        <v>-0.37167830000000002</v>
      </c>
      <c r="H73" s="176">
        <v>-0.38940045000000001</v>
      </c>
      <c r="I73" s="176">
        <f t="shared" si="1"/>
        <v>-0.37376592666666664</v>
      </c>
      <c r="J73" s="122">
        <v>0.151</v>
      </c>
      <c r="K73" s="166">
        <v>6.2996424999999995E-2</v>
      </c>
      <c r="L73" s="136">
        <v>-0.6</v>
      </c>
      <c r="M73" s="136">
        <v>-0.89</v>
      </c>
      <c r="N73" s="136">
        <v>-0.34</v>
      </c>
      <c r="O73" s="136">
        <v>-0.61</v>
      </c>
      <c r="P73" s="125" t="s">
        <v>2376</v>
      </c>
    </row>
    <row r="74" spans="1:16" s="173" customFormat="1" ht="12.75">
      <c r="A74" s="174" t="s">
        <v>2567</v>
      </c>
      <c r="B74" s="173" t="s">
        <v>2568</v>
      </c>
      <c r="C74" s="173" t="s">
        <v>2569</v>
      </c>
      <c r="D74" s="186"/>
      <c r="E74" s="186">
        <v>4.2113459999999998E-2</v>
      </c>
      <c r="F74" s="176">
        <v>-0.68140999999999996</v>
      </c>
      <c r="G74" s="176">
        <v>-0.73203874000000002</v>
      </c>
      <c r="H74" s="176">
        <v>-0.33805550000000001</v>
      </c>
      <c r="I74" s="176">
        <f t="shared" si="1"/>
        <v>-0.58383474666666668</v>
      </c>
      <c r="J74" s="125" t="s">
        <v>16</v>
      </c>
      <c r="K74" s="166">
        <v>9.8814079999999999E-2</v>
      </c>
      <c r="L74" s="136">
        <v>-0.62</v>
      </c>
      <c r="M74" s="136">
        <v>-0.31</v>
      </c>
      <c r="N74" s="136">
        <v>-0.19</v>
      </c>
      <c r="O74" s="136">
        <v>-0.37</v>
      </c>
      <c r="P74" s="125" t="s">
        <v>2388</v>
      </c>
    </row>
    <row r="75" spans="1:16" s="173" customFormat="1" ht="12.75">
      <c r="A75" s="174" t="s">
        <v>2570</v>
      </c>
      <c r="B75" s="173" t="s">
        <v>2571</v>
      </c>
      <c r="C75" s="173" t="s">
        <v>2572</v>
      </c>
      <c r="D75" s="186">
        <v>0.10762379</v>
      </c>
      <c r="E75" s="186">
        <v>5.2667573000000002E-2</v>
      </c>
      <c r="F75" s="176">
        <v>-0.12882136999999999</v>
      </c>
      <c r="G75" s="176">
        <v>-0.26949793</v>
      </c>
      <c r="H75" s="176">
        <v>-0.15049457999999999</v>
      </c>
      <c r="I75" s="176">
        <f t="shared" si="1"/>
        <v>-0.18293795999999998</v>
      </c>
      <c r="J75" s="122">
        <v>8.7999999999999995E-2</v>
      </c>
      <c r="K75" s="166">
        <v>4.844157E-3</v>
      </c>
      <c r="L75" s="136">
        <v>-0.48</v>
      </c>
      <c r="M75" s="136">
        <v>-0.5</v>
      </c>
      <c r="N75" s="136">
        <v>-0.4</v>
      </c>
      <c r="O75" s="136">
        <v>-0.46</v>
      </c>
      <c r="P75" s="125" t="s">
        <v>2338</v>
      </c>
    </row>
    <row r="76" spans="1:16" s="173" customFormat="1" ht="24">
      <c r="A76" s="174" t="s">
        <v>2573</v>
      </c>
      <c r="B76" s="173" t="s">
        <v>2574</v>
      </c>
      <c r="C76" s="173" t="s">
        <v>2575</v>
      </c>
      <c r="D76" s="186">
        <v>0.16245933000000001</v>
      </c>
      <c r="E76" s="186">
        <v>0.10243347</v>
      </c>
      <c r="F76" s="176">
        <v>-0.77443410000000001</v>
      </c>
      <c r="G76" s="176">
        <v>-0.90408796000000002</v>
      </c>
      <c r="H76" s="176">
        <v>-0.19743817</v>
      </c>
      <c r="I76" s="176">
        <f t="shared" si="1"/>
        <v>-0.62532007666666678</v>
      </c>
      <c r="J76" s="122">
        <v>0.1205</v>
      </c>
      <c r="K76" s="166">
        <v>2.7727333999999999E-2</v>
      </c>
      <c r="L76" s="136">
        <v>-1.28</v>
      </c>
      <c r="M76" s="136">
        <v>-1.73</v>
      </c>
      <c r="N76" s="136">
        <v>-0.95</v>
      </c>
      <c r="O76" s="136">
        <v>-1.32</v>
      </c>
      <c r="P76" s="125" t="s">
        <v>2576</v>
      </c>
    </row>
    <row r="77" spans="1:16" s="173" customFormat="1" ht="12.75">
      <c r="A77" s="174" t="s">
        <v>2577</v>
      </c>
      <c r="B77" s="173" t="s">
        <v>2578</v>
      </c>
      <c r="C77" s="173" t="s">
        <v>2579</v>
      </c>
      <c r="D77" s="186">
        <v>5.8548233999999998E-2</v>
      </c>
      <c r="E77" s="186">
        <v>1.1771459999999999E-2</v>
      </c>
      <c r="F77" s="176">
        <v>-0.34521760000000001</v>
      </c>
      <c r="G77" s="176">
        <v>-0.28338242000000002</v>
      </c>
      <c r="H77" s="176">
        <v>-0.41523838000000002</v>
      </c>
      <c r="I77" s="176">
        <f t="shared" si="1"/>
        <v>-0.34794613333333335</v>
      </c>
      <c r="J77" s="122">
        <v>0.11749999999999999</v>
      </c>
      <c r="K77" s="166">
        <v>2.4208945999999999E-2</v>
      </c>
      <c r="L77" s="136">
        <v>-0.45</v>
      </c>
      <c r="M77" s="136">
        <v>-0.49</v>
      </c>
      <c r="N77" s="136">
        <v>-0.28000000000000003</v>
      </c>
      <c r="O77" s="136">
        <v>-0.41</v>
      </c>
      <c r="P77" s="125" t="s">
        <v>2338</v>
      </c>
    </row>
    <row r="78" spans="1:16" s="173" customFormat="1" ht="12.75">
      <c r="A78" s="174" t="s">
        <v>2580</v>
      </c>
      <c r="B78" s="173" t="s">
        <v>2581</v>
      </c>
      <c r="C78" s="173" t="s">
        <v>2582</v>
      </c>
      <c r="D78" s="186">
        <v>5.2228700000000003E-2</v>
      </c>
      <c r="E78" s="186">
        <v>7.5210206999999996E-3</v>
      </c>
      <c r="F78" s="176">
        <v>-0.75943744000000002</v>
      </c>
      <c r="G78" s="176">
        <v>-1.0208185999999999</v>
      </c>
      <c r="H78" s="176">
        <v>-0.96929160000000003</v>
      </c>
      <c r="I78" s="176">
        <f t="shared" si="1"/>
        <v>-0.91651587999999995</v>
      </c>
      <c r="J78" s="122">
        <v>0.11169999999999999</v>
      </c>
      <c r="K78" s="166">
        <v>1.9568438E-2</v>
      </c>
      <c r="L78" s="136">
        <v>-0.68</v>
      </c>
      <c r="M78" s="136">
        <v>-0.89</v>
      </c>
      <c r="N78" s="136">
        <v>-1.1200000000000001</v>
      </c>
      <c r="O78" s="136">
        <v>-0.9</v>
      </c>
      <c r="P78" s="125" t="s">
        <v>2583</v>
      </c>
    </row>
    <row r="79" spans="1:16" s="173" customFormat="1" ht="12.75">
      <c r="A79" s="174" t="s">
        <v>2584</v>
      </c>
      <c r="C79" s="173" t="s">
        <v>2585</v>
      </c>
      <c r="D79" s="186"/>
      <c r="E79" s="186"/>
      <c r="F79" s="176"/>
      <c r="G79" s="176"/>
      <c r="H79" s="176"/>
      <c r="I79" s="176"/>
      <c r="J79" s="125" t="s">
        <v>16</v>
      </c>
      <c r="K79" s="166" t="s">
        <v>16</v>
      </c>
      <c r="L79" s="136" t="s">
        <v>16</v>
      </c>
      <c r="M79" s="136" t="s">
        <v>16</v>
      </c>
      <c r="N79" s="136" t="s">
        <v>16</v>
      </c>
      <c r="O79" s="136" t="s">
        <v>16</v>
      </c>
      <c r="P79" s="125" t="s">
        <v>16</v>
      </c>
    </row>
    <row r="80" spans="1:16" s="173" customFormat="1" ht="24">
      <c r="A80" s="174" t="s">
        <v>2586</v>
      </c>
      <c r="B80" s="173" t="s">
        <v>2587</v>
      </c>
      <c r="C80" s="173" t="s">
        <v>2588</v>
      </c>
      <c r="D80" s="186">
        <v>4.6692654E-2</v>
      </c>
      <c r="E80" s="186">
        <v>4.0368903000000001E-3</v>
      </c>
      <c r="F80" s="176">
        <v>1.5674577999999999</v>
      </c>
      <c r="G80" s="176">
        <v>1.5610442</v>
      </c>
      <c r="H80" s="176">
        <v>1.2831527</v>
      </c>
      <c r="I80" s="176">
        <f t="shared" si="1"/>
        <v>1.4705515666666666</v>
      </c>
      <c r="J80" s="122">
        <v>0.14829999999999999</v>
      </c>
      <c r="K80" s="166">
        <v>5.945843E-2</v>
      </c>
      <c r="L80" s="136">
        <v>1.61</v>
      </c>
      <c r="M80" s="136">
        <v>0.61</v>
      </c>
      <c r="N80" s="136">
        <v>1.51</v>
      </c>
      <c r="O80" s="136">
        <v>1.24</v>
      </c>
      <c r="P80" s="125" t="s">
        <v>2589</v>
      </c>
    </row>
    <row r="81" spans="1:16" s="173" customFormat="1" ht="12.75">
      <c r="A81" s="174" t="s">
        <v>2590</v>
      </c>
      <c r="B81" s="173" t="s">
        <v>2591</v>
      </c>
      <c r="C81" s="173" t="s">
        <v>2592</v>
      </c>
      <c r="D81" s="186"/>
      <c r="E81" s="186">
        <v>9.3209445000000002E-2</v>
      </c>
      <c r="F81" s="176">
        <v>0.51503043999999998</v>
      </c>
      <c r="G81" s="176">
        <v>1.2676558</v>
      </c>
      <c r="H81" s="176">
        <v>0.51173310000000005</v>
      </c>
      <c r="I81" s="176">
        <f t="shared" si="1"/>
        <v>0.76480644666666675</v>
      </c>
      <c r="J81" s="122">
        <v>0.99680000000000002</v>
      </c>
      <c r="K81" s="166">
        <v>0.99591803999999995</v>
      </c>
      <c r="L81" s="136">
        <v>0.14000000000000001</v>
      </c>
      <c r="M81" s="136">
        <v>-0.08</v>
      </c>
      <c r="N81" s="136">
        <v>-0.06</v>
      </c>
      <c r="O81" s="136">
        <v>0</v>
      </c>
      <c r="P81" s="125" t="s">
        <v>2338</v>
      </c>
    </row>
    <row r="82" spans="1:16" s="173" customFormat="1" ht="12.75">
      <c r="A82" s="174" t="s">
        <v>2593</v>
      </c>
      <c r="B82" s="173" t="s">
        <v>2594</v>
      </c>
      <c r="C82" s="173" t="s">
        <v>2595</v>
      </c>
      <c r="D82" s="186"/>
      <c r="E82" s="186"/>
      <c r="F82" s="176"/>
      <c r="G82" s="176"/>
      <c r="H82" s="176"/>
      <c r="I82" s="176"/>
      <c r="J82" s="125" t="s">
        <v>16</v>
      </c>
      <c r="K82" s="166" t="s">
        <v>16</v>
      </c>
      <c r="L82" s="136" t="s">
        <v>16</v>
      </c>
      <c r="M82" s="136" t="s">
        <v>16</v>
      </c>
      <c r="N82" s="136" t="s">
        <v>16</v>
      </c>
      <c r="O82" s="136" t="s">
        <v>16</v>
      </c>
      <c r="P82" s="125" t="s">
        <v>16</v>
      </c>
    </row>
    <row r="83" spans="1:16" s="173" customFormat="1" ht="12.75">
      <c r="A83" s="174" t="s">
        <v>2596</v>
      </c>
      <c r="B83" s="173" t="s">
        <v>2597</v>
      </c>
      <c r="C83" s="173" t="s">
        <v>2598</v>
      </c>
      <c r="D83" s="186">
        <v>6.7891859999999998E-2</v>
      </c>
      <c r="E83" s="186">
        <v>1.9369435000000001E-2</v>
      </c>
      <c r="F83" s="176">
        <v>0.60076419999999997</v>
      </c>
      <c r="G83" s="176">
        <v>0.36289801999999999</v>
      </c>
      <c r="H83" s="176">
        <v>0.52091414000000003</v>
      </c>
      <c r="I83" s="176">
        <f t="shared" si="1"/>
        <v>0.49485878666666672</v>
      </c>
      <c r="J83" s="122">
        <v>0.14979999999999999</v>
      </c>
      <c r="K83" s="166">
        <v>6.1528846999999998E-2</v>
      </c>
      <c r="L83" s="136">
        <v>0.47</v>
      </c>
      <c r="M83" s="136">
        <v>0.7</v>
      </c>
      <c r="N83" s="136">
        <v>0.27</v>
      </c>
      <c r="O83" s="136">
        <v>0.48</v>
      </c>
      <c r="P83" s="125" t="s">
        <v>2338</v>
      </c>
    </row>
    <row r="84" spans="1:16" s="173" customFormat="1" ht="12.75">
      <c r="A84" s="174" t="s">
        <v>2599</v>
      </c>
      <c r="C84" s="173" t="s">
        <v>2600</v>
      </c>
      <c r="D84" s="186"/>
      <c r="E84" s="186"/>
      <c r="F84" s="176"/>
      <c r="G84" s="176"/>
      <c r="H84" s="176"/>
      <c r="I84" s="176"/>
      <c r="J84" s="125" t="s">
        <v>16</v>
      </c>
      <c r="K84" s="166" t="s">
        <v>16</v>
      </c>
      <c r="L84" s="136" t="s">
        <v>16</v>
      </c>
      <c r="M84" s="136" t="s">
        <v>16</v>
      </c>
      <c r="N84" s="136" t="s">
        <v>16</v>
      </c>
      <c r="O84" s="136" t="s">
        <v>16</v>
      </c>
      <c r="P84" s="125" t="s">
        <v>16</v>
      </c>
    </row>
    <row r="85" spans="1:16" s="173" customFormat="1" ht="24">
      <c r="A85" s="174" t="s">
        <v>2601</v>
      </c>
      <c r="B85" s="173" t="s">
        <v>2602</v>
      </c>
      <c r="C85" s="173" t="s">
        <v>2603</v>
      </c>
      <c r="D85" s="186">
        <v>0.39927430000000003</v>
      </c>
      <c r="E85" s="186">
        <v>0.33348443999999999</v>
      </c>
      <c r="F85" s="176">
        <v>2.1493091999999998E-2</v>
      </c>
      <c r="G85" s="176">
        <v>-3.3254165E-3</v>
      </c>
      <c r="H85" s="176">
        <v>0.10019536</v>
      </c>
      <c r="I85" s="176">
        <f t="shared" si="1"/>
        <v>3.9454345166666661E-2</v>
      </c>
      <c r="J85" s="122">
        <v>0.2122</v>
      </c>
      <c r="K85" s="166">
        <v>0.12700574000000001</v>
      </c>
      <c r="L85" s="136">
        <v>-0.47</v>
      </c>
      <c r="M85" s="136">
        <v>-0.88</v>
      </c>
      <c r="N85" s="136">
        <v>-0.18</v>
      </c>
      <c r="O85" s="136">
        <v>-0.51</v>
      </c>
      <c r="P85" s="125" t="s">
        <v>2419</v>
      </c>
    </row>
    <row r="86" spans="1:16" s="173" customFormat="1" ht="12.75">
      <c r="A86" s="177" t="s">
        <v>2604</v>
      </c>
      <c r="B86" s="178" t="s">
        <v>2605</v>
      </c>
      <c r="C86" s="178" t="s">
        <v>2606</v>
      </c>
      <c r="D86" s="187">
        <v>9.3029760000000003E-2</v>
      </c>
      <c r="E86" s="187">
        <v>3.9793460000000003E-2</v>
      </c>
      <c r="F86" s="180">
        <v>-0.62114334000000004</v>
      </c>
      <c r="G86" s="180">
        <v>-0.30226903999999999</v>
      </c>
      <c r="H86" s="180">
        <v>-0.42877963000000002</v>
      </c>
      <c r="I86" s="180">
        <f t="shared" si="1"/>
        <v>-0.45073067</v>
      </c>
      <c r="J86" s="131">
        <v>0.1087</v>
      </c>
      <c r="K86" s="168">
        <v>1.6962168999999999E-2</v>
      </c>
      <c r="L86" s="138">
        <v>-0.2</v>
      </c>
      <c r="M86" s="138">
        <v>-0.21</v>
      </c>
      <c r="N86" s="138">
        <v>-0.3</v>
      </c>
      <c r="O86" s="138">
        <v>-0.24</v>
      </c>
      <c r="P86" s="134" t="s">
        <v>2607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13"/>
  <sheetViews>
    <sheetView zoomScale="70" zoomScaleNormal="70" workbookViewId="0">
      <selection activeCell="G18" sqref="G18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20" width="33.5" style="5" customWidth="1"/>
    <col min="21" max="16384" width="8.875" style="5"/>
  </cols>
  <sheetData>
    <row r="1" spans="1:16" ht="18.75">
      <c r="A1" s="42" t="s">
        <v>4090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2608</v>
      </c>
      <c r="B5" s="112" t="s">
        <v>2609</v>
      </c>
      <c r="C5" s="112" t="s">
        <v>2610</v>
      </c>
      <c r="D5" s="143">
        <v>4.3448128000000003E-2</v>
      </c>
      <c r="E5" s="143">
        <v>2.2910999999999999E-3</v>
      </c>
      <c r="F5" s="114">
        <v>-0.19066235000000001</v>
      </c>
      <c r="G5" s="114">
        <v>-0.20221600000000001</v>
      </c>
      <c r="H5" s="114">
        <v>-0.22428806000000001</v>
      </c>
      <c r="I5" s="114">
        <f t="shared" ref="I5:I13" si="0">AVERAGE(F5:H5)</f>
        <v>-0.20572213666666669</v>
      </c>
      <c r="J5" s="127">
        <v>0.25590000000000002</v>
      </c>
      <c r="K5" s="182">
        <v>0.17061262999999999</v>
      </c>
      <c r="L5" s="137">
        <v>0.23</v>
      </c>
      <c r="M5" s="137">
        <v>0.53</v>
      </c>
      <c r="N5" s="137">
        <v>0.08</v>
      </c>
      <c r="O5" s="137">
        <v>0.28000000000000003</v>
      </c>
      <c r="P5" s="130" t="s">
        <v>2611</v>
      </c>
    </row>
    <row r="6" spans="1:16" s="45" customFormat="1" ht="12.75">
      <c r="A6" s="115" t="s">
        <v>2612</v>
      </c>
      <c r="B6" s="45" t="s">
        <v>2613</v>
      </c>
      <c r="C6" s="45" t="s">
        <v>2614</v>
      </c>
      <c r="D6" s="144"/>
      <c r="E6" s="144">
        <v>0.1044564</v>
      </c>
      <c r="F6" s="117">
        <v>0.19900323</v>
      </c>
      <c r="G6" s="117">
        <v>0.42907899999999999</v>
      </c>
      <c r="H6" s="117">
        <v>0.13477474</v>
      </c>
      <c r="I6" s="117">
        <f t="shared" si="0"/>
        <v>0.25428565666666664</v>
      </c>
      <c r="J6" s="122">
        <v>9.1600000000000001E-2</v>
      </c>
      <c r="K6" s="181">
        <v>6.5111190000000001E-3</v>
      </c>
      <c r="L6" s="136">
        <v>1.1200000000000001</v>
      </c>
      <c r="M6" s="136">
        <v>1.2</v>
      </c>
      <c r="N6" s="136">
        <v>0.9</v>
      </c>
      <c r="O6" s="136">
        <v>1.07</v>
      </c>
      <c r="P6" s="125" t="s">
        <v>2615</v>
      </c>
    </row>
    <row r="7" spans="1:16" s="45" customFormat="1" ht="12.75">
      <c r="A7" s="115" t="s">
        <v>2616</v>
      </c>
      <c r="B7" s="45" t="s">
        <v>2617</v>
      </c>
      <c r="C7" s="45" t="s">
        <v>2618</v>
      </c>
      <c r="D7" s="144">
        <v>0.55267834999999998</v>
      </c>
      <c r="E7" s="144">
        <v>0.49226515999999998</v>
      </c>
      <c r="F7" s="117">
        <v>0.29196939999999999</v>
      </c>
      <c r="G7" s="117">
        <v>-0.10069554</v>
      </c>
      <c r="H7" s="117">
        <v>9.2168849999999997E-2</v>
      </c>
      <c r="I7" s="117">
        <f t="shared" si="0"/>
        <v>9.4480903333333324E-2</v>
      </c>
      <c r="J7" s="122">
        <v>0.1615</v>
      </c>
      <c r="K7" s="181">
        <v>7.4477113999999997E-2</v>
      </c>
      <c r="L7" s="136">
        <v>-0.87</v>
      </c>
      <c r="M7" s="136">
        <v>-0.37</v>
      </c>
      <c r="N7" s="136">
        <v>-0.41</v>
      </c>
      <c r="O7" s="136">
        <v>-0.55000000000000004</v>
      </c>
      <c r="P7" s="125" t="s">
        <v>2615</v>
      </c>
    </row>
    <row r="8" spans="1:16" s="45" customFormat="1" ht="12.75">
      <c r="A8" s="115" t="s">
        <v>2619</v>
      </c>
      <c r="B8" s="45" t="s">
        <v>2620</v>
      </c>
      <c r="C8" s="45" t="s">
        <v>2621</v>
      </c>
      <c r="D8" s="144">
        <v>0.28834120000000002</v>
      </c>
      <c r="E8" s="144">
        <v>0.22363453</v>
      </c>
      <c r="F8" s="117">
        <v>-4.3209020000000001E-2</v>
      </c>
      <c r="G8" s="117">
        <v>-0.40484907999999997</v>
      </c>
      <c r="H8" s="117">
        <v>-0.12443549</v>
      </c>
      <c r="I8" s="117">
        <f t="shared" si="0"/>
        <v>-0.19083119666666667</v>
      </c>
      <c r="J8" s="122">
        <v>0.26029999999999998</v>
      </c>
      <c r="K8" s="181">
        <v>0.17521196999999999</v>
      </c>
      <c r="L8" s="136">
        <v>-0.3</v>
      </c>
      <c r="M8" s="136">
        <v>-0.09</v>
      </c>
      <c r="N8" s="136">
        <v>-7.0000000000000007E-2</v>
      </c>
      <c r="O8" s="136">
        <v>-0.15</v>
      </c>
      <c r="P8" s="125" t="s">
        <v>2622</v>
      </c>
    </row>
    <row r="9" spans="1:16" s="45" customFormat="1" ht="12.75">
      <c r="A9" s="115" t="s">
        <v>2623</v>
      </c>
      <c r="B9" s="45" t="s">
        <v>2624</v>
      </c>
      <c r="C9" s="45" t="s">
        <v>2625</v>
      </c>
      <c r="D9" s="144">
        <v>0.48104942000000001</v>
      </c>
      <c r="E9" s="144">
        <v>0.41688067000000001</v>
      </c>
      <c r="F9" s="117">
        <v>-1.8725394999999999E-2</v>
      </c>
      <c r="G9" s="117">
        <v>-0.19143009999999999</v>
      </c>
      <c r="H9" s="117">
        <v>1.5277901999999999E-2</v>
      </c>
      <c r="I9" s="117">
        <f t="shared" si="0"/>
        <v>-6.4959197666666663E-2</v>
      </c>
      <c r="J9" s="122">
        <v>0.13650000000000001</v>
      </c>
      <c r="K9" s="181">
        <v>4.5436249999999997E-2</v>
      </c>
      <c r="L9" s="136">
        <v>-0.64</v>
      </c>
      <c r="M9" s="136">
        <v>-0.86</v>
      </c>
      <c r="N9" s="136">
        <v>-0.38</v>
      </c>
      <c r="O9" s="136">
        <v>-0.63</v>
      </c>
      <c r="P9" s="125" t="s">
        <v>2626</v>
      </c>
    </row>
    <row r="10" spans="1:16" s="45" customFormat="1" ht="12.75">
      <c r="A10" s="115" t="s">
        <v>2627</v>
      </c>
      <c r="B10" s="45" t="s">
        <v>2628</v>
      </c>
      <c r="C10" s="45" t="s">
        <v>2629</v>
      </c>
      <c r="D10" s="144"/>
      <c r="E10" s="144">
        <v>0.52626269999999997</v>
      </c>
      <c r="F10" s="117">
        <v>-0.35246274</v>
      </c>
      <c r="G10" s="117">
        <v>-0.63362750000000001</v>
      </c>
      <c r="H10" s="117">
        <v>0.33181149999999998</v>
      </c>
      <c r="I10" s="117">
        <f t="shared" si="0"/>
        <v>-0.21809291333333336</v>
      </c>
      <c r="J10" s="122">
        <v>0.25719999999999998</v>
      </c>
      <c r="K10" s="181">
        <v>0.17178255000000001</v>
      </c>
      <c r="L10" s="136">
        <v>0.31</v>
      </c>
      <c r="M10" s="136">
        <v>0.79</v>
      </c>
      <c r="N10" s="136">
        <v>0.13</v>
      </c>
      <c r="O10" s="136">
        <v>0.41</v>
      </c>
      <c r="P10" s="125" t="s">
        <v>2611</v>
      </c>
    </row>
    <row r="11" spans="1:16" s="45" customFormat="1" ht="24">
      <c r="A11" s="115" t="s">
        <v>2630</v>
      </c>
      <c r="B11" s="45" t="s">
        <v>2631</v>
      </c>
      <c r="C11" s="45" t="s">
        <v>2632</v>
      </c>
      <c r="D11" s="144">
        <v>5.7619113E-2</v>
      </c>
      <c r="E11" s="144">
        <v>1.1083320000000001E-2</v>
      </c>
      <c r="F11" s="117">
        <v>-0.123514995</v>
      </c>
      <c r="G11" s="117">
        <v>-9.1898869999999994E-2</v>
      </c>
      <c r="H11" s="117">
        <v>-0.13249586999999999</v>
      </c>
      <c r="I11" s="117">
        <f t="shared" si="0"/>
        <v>-0.11596991166666666</v>
      </c>
      <c r="J11" s="122">
        <v>0.1802</v>
      </c>
      <c r="K11" s="181">
        <v>9.4415255000000003E-2</v>
      </c>
      <c r="L11" s="136">
        <v>0.32</v>
      </c>
      <c r="M11" s="136">
        <v>0.51</v>
      </c>
      <c r="N11" s="136">
        <v>0.14000000000000001</v>
      </c>
      <c r="O11" s="136">
        <v>0.32</v>
      </c>
      <c r="P11" s="125" t="s">
        <v>2633</v>
      </c>
    </row>
    <row r="12" spans="1:16" s="45" customFormat="1" ht="12.75">
      <c r="A12" s="115" t="s">
        <v>2634</v>
      </c>
      <c r="B12" s="45" t="s">
        <v>2635</v>
      </c>
      <c r="C12" s="45" t="s">
        <v>2636</v>
      </c>
      <c r="D12" s="144">
        <v>4.3332732999999998E-2</v>
      </c>
      <c r="E12" s="144">
        <v>2.2218496999999999E-3</v>
      </c>
      <c r="F12" s="117">
        <v>-1.094716</v>
      </c>
      <c r="G12" s="117">
        <v>-1.2753607</v>
      </c>
      <c r="H12" s="117">
        <v>-1.1315611999999999</v>
      </c>
      <c r="I12" s="117">
        <f t="shared" si="0"/>
        <v>-1.1672126333333335</v>
      </c>
      <c r="J12" s="122">
        <v>0.1149</v>
      </c>
      <c r="K12" s="181">
        <v>2.2485672000000002E-2</v>
      </c>
      <c r="L12" s="136">
        <v>-1.87</v>
      </c>
      <c r="M12" s="136">
        <v>-1.43</v>
      </c>
      <c r="N12" s="136">
        <v>-1.1000000000000001</v>
      </c>
      <c r="O12" s="136">
        <v>-1.47</v>
      </c>
      <c r="P12" s="125" t="s">
        <v>2615</v>
      </c>
    </row>
    <row r="13" spans="1:16" s="45" customFormat="1" ht="24">
      <c r="A13" s="118" t="s">
        <v>2637</v>
      </c>
      <c r="B13" s="119" t="s">
        <v>2638</v>
      </c>
      <c r="C13" s="119" t="s">
        <v>2639</v>
      </c>
      <c r="D13" s="145">
        <v>0.57195399999999996</v>
      </c>
      <c r="E13" s="145">
        <v>0.51266160000000005</v>
      </c>
      <c r="F13" s="121">
        <v>0.26266866999999999</v>
      </c>
      <c r="G13" s="121">
        <v>-8.8868180000000005E-2</v>
      </c>
      <c r="H13" s="121">
        <v>6.6997539999999994E-2</v>
      </c>
      <c r="I13" s="121">
        <f t="shared" si="0"/>
        <v>8.0266009999999985E-2</v>
      </c>
      <c r="J13" s="131">
        <v>0.99529999999999996</v>
      </c>
      <c r="K13" s="183">
        <v>0.99408673999999997</v>
      </c>
      <c r="L13" s="138">
        <v>-0.01</v>
      </c>
      <c r="M13" s="138">
        <v>0.44</v>
      </c>
      <c r="N13" s="138">
        <v>-0.42</v>
      </c>
      <c r="O13" s="138">
        <v>0</v>
      </c>
      <c r="P13" s="134" t="s">
        <v>2633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29"/>
  <sheetViews>
    <sheetView zoomScale="60" zoomScaleNormal="60" workbookViewId="0">
      <selection activeCell="C2" sqref="C2"/>
    </sheetView>
  </sheetViews>
  <sheetFormatPr defaultColWidth="8.75" defaultRowHeight="14.25"/>
  <cols>
    <col min="1" max="1" width="8.75" style="4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/>
    <col min="15" max="15" width="12.75" style="5" customWidth="1"/>
    <col min="16" max="16" width="45.75" style="24" customWidth="1"/>
    <col min="17" max="16384" width="8.75" style="5"/>
  </cols>
  <sheetData>
    <row r="1" spans="1:16" ht="18.75">
      <c r="A1" s="44" t="s">
        <v>4116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2640</v>
      </c>
      <c r="B5" s="112" t="s">
        <v>2641</v>
      </c>
      <c r="C5" s="112" t="s">
        <v>4091</v>
      </c>
      <c r="D5" s="113"/>
      <c r="E5" s="113">
        <v>0.52105343000000004</v>
      </c>
      <c r="F5" s="114">
        <v>1.1522447</v>
      </c>
      <c r="G5" s="114">
        <v>1.1103133999999999</v>
      </c>
      <c r="H5" s="114">
        <v>-0.78427595000000005</v>
      </c>
      <c r="I5" s="114">
        <f>AVERAGE(F5:H5)</f>
        <v>0.49276071666666654</v>
      </c>
      <c r="J5" s="127">
        <v>0.1613</v>
      </c>
      <c r="K5" s="167">
        <v>7.4129050000000002E-2</v>
      </c>
      <c r="L5" s="137">
        <v>1.1000000000000001</v>
      </c>
      <c r="M5" s="137">
        <v>1.71</v>
      </c>
      <c r="N5" s="137">
        <v>0.57999999999999996</v>
      </c>
      <c r="O5" s="137">
        <v>1.1299999999999999</v>
      </c>
      <c r="P5" s="130" t="s">
        <v>2642</v>
      </c>
    </row>
    <row r="6" spans="1:16" s="45" customFormat="1" ht="12.75">
      <c r="A6" s="115" t="s">
        <v>2643</v>
      </c>
      <c r="B6" s="45" t="s">
        <v>2644</v>
      </c>
      <c r="C6" s="45" t="s">
        <v>4092</v>
      </c>
      <c r="D6" s="116"/>
      <c r="E6" s="116">
        <v>5.0243403999999998E-2</v>
      </c>
      <c r="F6" s="117">
        <v>2.7330348</v>
      </c>
      <c r="G6" s="117">
        <v>1.1509604</v>
      </c>
      <c r="H6" s="117">
        <v>2.5518458000000002</v>
      </c>
      <c r="I6" s="117">
        <f t="shared" ref="I6:I29" si="0">AVERAGE(F6:H6)</f>
        <v>2.1452803333333335</v>
      </c>
      <c r="J6" s="125" t="s">
        <v>16</v>
      </c>
      <c r="K6" s="166">
        <v>0.29209232000000002</v>
      </c>
      <c r="L6" s="136">
        <v>-0.16</v>
      </c>
      <c r="M6" s="136">
        <v>0.59</v>
      </c>
      <c r="N6" s="136">
        <v>0.9</v>
      </c>
      <c r="O6" s="136">
        <v>0.44</v>
      </c>
      <c r="P6" s="125" t="s">
        <v>2642</v>
      </c>
    </row>
    <row r="7" spans="1:16" s="45" customFormat="1" ht="12.75">
      <c r="A7" s="115" t="s">
        <v>2645</v>
      </c>
      <c r="B7" s="45" t="s">
        <v>2646</v>
      </c>
      <c r="C7" s="45" t="s">
        <v>4093</v>
      </c>
      <c r="D7" s="116"/>
      <c r="E7" s="116">
        <v>0.1461546</v>
      </c>
      <c r="F7" s="117">
        <v>0.12005005000000001</v>
      </c>
      <c r="G7" s="117">
        <v>1.2559853999999999</v>
      </c>
      <c r="H7" s="117">
        <v>1.234124</v>
      </c>
      <c r="I7" s="117">
        <f t="shared" si="0"/>
        <v>0.87005314999999994</v>
      </c>
      <c r="J7" s="122">
        <v>0.88149999999999995</v>
      </c>
      <c r="K7" s="166">
        <v>0.85375489999999998</v>
      </c>
      <c r="L7" s="136">
        <v>-0.48</v>
      </c>
      <c r="M7" s="136">
        <v>0.31</v>
      </c>
      <c r="N7" s="136">
        <v>0.34</v>
      </c>
      <c r="O7" s="136">
        <v>0.06</v>
      </c>
      <c r="P7" s="125" t="s">
        <v>2647</v>
      </c>
    </row>
    <row r="8" spans="1:16" s="45" customFormat="1" ht="12.75">
      <c r="A8" s="115" t="s">
        <v>2648</v>
      </c>
      <c r="B8" s="45" t="s">
        <v>2649</v>
      </c>
      <c r="C8" s="45" t="s">
        <v>4094</v>
      </c>
      <c r="D8" s="116">
        <v>4.7550898000000001E-2</v>
      </c>
      <c r="E8" s="116">
        <v>5.0055220000000001E-3</v>
      </c>
      <c r="F8" s="117">
        <v>0.80295044000000004</v>
      </c>
      <c r="G8" s="117">
        <v>1.0288383000000001</v>
      </c>
      <c r="H8" s="117">
        <v>0.92941189999999996</v>
      </c>
      <c r="I8" s="117">
        <f t="shared" si="0"/>
        <v>0.92040021333333344</v>
      </c>
      <c r="J8" s="122">
        <v>8.8099999999999998E-2</v>
      </c>
      <c r="K8" s="166">
        <v>4.8738046999999996E-3</v>
      </c>
      <c r="L8" s="136">
        <v>2</v>
      </c>
      <c r="M8" s="136">
        <v>1.57</v>
      </c>
      <c r="N8" s="136">
        <v>1.87</v>
      </c>
      <c r="O8" s="136">
        <v>1.81</v>
      </c>
      <c r="P8" s="125" t="s">
        <v>2650</v>
      </c>
    </row>
    <row r="9" spans="1:16" s="45" customFormat="1" ht="12.75">
      <c r="A9" s="115" t="s">
        <v>2651</v>
      </c>
      <c r="B9" s="45" t="s">
        <v>2652</v>
      </c>
      <c r="C9" s="45" t="s">
        <v>4095</v>
      </c>
      <c r="D9" s="116"/>
      <c r="E9" s="116">
        <v>0.93774396000000004</v>
      </c>
      <c r="F9" s="117">
        <v>0.41552904000000002</v>
      </c>
      <c r="G9" s="117">
        <v>-0.12525919999999999</v>
      </c>
      <c r="H9" s="117">
        <v>-0.23695087000000001</v>
      </c>
      <c r="I9" s="117">
        <f t="shared" si="0"/>
        <v>1.7772989999999999E-2</v>
      </c>
      <c r="J9" s="122">
        <v>0.13930000000000001</v>
      </c>
      <c r="K9" s="166">
        <v>4.8394279999999998E-2</v>
      </c>
      <c r="L9" s="136">
        <v>0.75</v>
      </c>
      <c r="M9" s="136">
        <v>0.32</v>
      </c>
      <c r="N9" s="136">
        <v>0.66</v>
      </c>
      <c r="O9" s="136">
        <v>0.57999999999999996</v>
      </c>
      <c r="P9" s="125" t="s">
        <v>2647</v>
      </c>
    </row>
    <row r="10" spans="1:16" s="45" customFormat="1" ht="12.75">
      <c r="A10" s="115" t="s">
        <v>2653</v>
      </c>
      <c r="B10" s="45" t="s">
        <v>2654</v>
      </c>
      <c r="C10" s="45" t="s">
        <v>4096</v>
      </c>
      <c r="D10" s="116">
        <v>0.29490151999999997</v>
      </c>
      <c r="E10" s="116">
        <v>0.23009102000000001</v>
      </c>
      <c r="F10" s="117">
        <v>2.6069639999999998E-3</v>
      </c>
      <c r="G10" s="117">
        <v>0.31521412999999998</v>
      </c>
      <c r="H10" s="117">
        <v>0.14472404</v>
      </c>
      <c r="I10" s="117">
        <f t="shared" si="0"/>
        <v>0.15418171133333333</v>
      </c>
      <c r="J10" s="122">
        <v>0.19589999999999999</v>
      </c>
      <c r="K10" s="166">
        <v>0.11018645000000001</v>
      </c>
      <c r="L10" s="136">
        <v>0.25</v>
      </c>
      <c r="M10" s="136">
        <v>0.05</v>
      </c>
      <c r="N10" s="136">
        <v>0.17</v>
      </c>
      <c r="O10" s="136">
        <v>0.16</v>
      </c>
      <c r="P10" s="125" t="s">
        <v>2655</v>
      </c>
    </row>
    <row r="11" spans="1:16" s="45" customFormat="1" ht="12.75">
      <c r="A11" s="115" t="s">
        <v>2656</v>
      </c>
      <c r="B11" s="45" t="s">
        <v>2657</v>
      </c>
      <c r="C11" s="45" t="s">
        <v>4097</v>
      </c>
      <c r="D11" s="116">
        <v>5.4218624E-2</v>
      </c>
      <c r="E11" s="116">
        <v>8.8397570000000002E-3</v>
      </c>
      <c r="F11" s="117">
        <v>0.87406355000000002</v>
      </c>
      <c r="G11" s="117">
        <v>1.0324883</v>
      </c>
      <c r="H11" s="117">
        <v>1.2149311</v>
      </c>
      <c r="I11" s="117">
        <f t="shared" si="0"/>
        <v>1.0404943166666667</v>
      </c>
      <c r="J11" s="122">
        <v>6.7199999999999996E-2</v>
      </c>
      <c r="K11" s="166">
        <v>3.2108145999999998E-4</v>
      </c>
      <c r="L11" s="136">
        <v>3.42</v>
      </c>
      <c r="M11" s="136">
        <v>3.3</v>
      </c>
      <c r="N11" s="136">
        <v>3.51</v>
      </c>
      <c r="O11" s="136">
        <v>3.41</v>
      </c>
      <c r="P11" s="125" t="s">
        <v>2642</v>
      </c>
    </row>
    <row r="12" spans="1:16" s="45" customFormat="1" ht="12.75">
      <c r="A12" s="115" t="s">
        <v>2658</v>
      </c>
      <c r="B12" s="45" t="s">
        <v>2659</v>
      </c>
      <c r="C12" s="45" t="s">
        <v>4098</v>
      </c>
      <c r="D12" s="116">
        <v>0.26200121999999998</v>
      </c>
      <c r="E12" s="116">
        <v>0.19747092999999999</v>
      </c>
      <c r="F12" s="117">
        <v>3.7721711999999998E-2</v>
      </c>
      <c r="G12" s="117">
        <v>0.60136217000000003</v>
      </c>
      <c r="H12" s="117">
        <v>0.29106724</v>
      </c>
      <c r="I12" s="117">
        <f t="shared" si="0"/>
        <v>0.31005037400000002</v>
      </c>
      <c r="J12" s="122">
        <v>6.7900000000000002E-2</v>
      </c>
      <c r="K12" s="166">
        <v>4.9925763999999996E-4</v>
      </c>
      <c r="L12" s="136">
        <v>3.31</v>
      </c>
      <c r="M12" s="136">
        <v>3.18</v>
      </c>
      <c r="N12" s="136">
        <v>3.07</v>
      </c>
      <c r="O12" s="136">
        <v>3.19</v>
      </c>
      <c r="P12" s="125" t="s">
        <v>2660</v>
      </c>
    </row>
    <row r="13" spans="1:16" s="45" customFormat="1" ht="12.75">
      <c r="A13" s="115" t="s">
        <v>2661</v>
      </c>
      <c r="B13" s="45" t="s">
        <v>2662</v>
      </c>
      <c r="C13" s="45" t="s">
        <v>4099</v>
      </c>
      <c r="D13" s="116">
        <v>3.9648323999999999E-2</v>
      </c>
      <c r="E13" s="116">
        <v>9.2400000000000002E-4</v>
      </c>
      <c r="F13" s="117">
        <v>0.87054204999999996</v>
      </c>
      <c r="G13" s="117">
        <v>0.84999119999999995</v>
      </c>
      <c r="H13" s="117">
        <v>0.78612565999999995</v>
      </c>
      <c r="I13" s="117">
        <f t="shared" si="0"/>
        <v>0.83555296999999984</v>
      </c>
      <c r="J13" s="122">
        <v>6.7199999999999996E-2</v>
      </c>
      <c r="K13" s="166">
        <v>3.7710062999999998E-4</v>
      </c>
      <c r="L13" s="136">
        <v>5.89</v>
      </c>
      <c r="M13" s="136">
        <v>5.69</v>
      </c>
      <c r="N13" s="136">
        <v>5.51</v>
      </c>
      <c r="O13" s="136">
        <v>5.7</v>
      </c>
      <c r="P13" s="125" t="s">
        <v>2663</v>
      </c>
    </row>
    <row r="14" spans="1:16" s="45" customFormat="1" ht="12.75">
      <c r="A14" s="115" t="s">
        <v>2664</v>
      </c>
      <c r="C14" s="45" t="s">
        <v>4100</v>
      </c>
      <c r="D14" s="116"/>
      <c r="E14" s="116"/>
      <c r="F14" s="117"/>
      <c r="G14" s="117"/>
      <c r="H14" s="117"/>
      <c r="I14" s="117"/>
      <c r="J14" s="125" t="s">
        <v>16</v>
      </c>
      <c r="K14" s="166" t="s">
        <v>16</v>
      </c>
      <c r="L14" s="136" t="s">
        <v>16</v>
      </c>
      <c r="M14" s="136" t="s">
        <v>16</v>
      </c>
      <c r="N14" s="136" t="s">
        <v>16</v>
      </c>
      <c r="O14" s="136" t="s">
        <v>16</v>
      </c>
      <c r="P14" s="125" t="s">
        <v>16</v>
      </c>
    </row>
    <row r="15" spans="1:16" s="45" customFormat="1" ht="12.75">
      <c r="A15" s="115" t="s">
        <v>2665</v>
      </c>
      <c r="B15" s="45" t="s">
        <v>2666</v>
      </c>
      <c r="C15" s="45" t="s">
        <v>4101</v>
      </c>
      <c r="D15" s="116">
        <v>0.14743297</v>
      </c>
      <c r="E15" s="116">
        <v>8.8957936000000001E-2</v>
      </c>
      <c r="F15" s="117">
        <v>0.2086797</v>
      </c>
      <c r="G15" s="117">
        <v>0.38949728</v>
      </c>
      <c r="H15" s="117">
        <v>0.12756775000000001</v>
      </c>
      <c r="I15" s="117">
        <f t="shared" si="0"/>
        <v>0.24191490999999998</v>
      </c>
      <c r="J15" s="122">
        <v>5.62E-2</v>
      </c>
      <c r="K15" s="166">
        <v>1.2880190000000001E-4</v>
      </c>
      <c r="L15" s="136">
        <v>3.2</v>
      </c>
      <c r="M15" s="136">
        <v>3.33</v>
      </c>
      <c r="N15" s="136">
        <v>3.29</v>
      </c>
      <c r="O15" s="136">
        <v>3.27</v>
      </c>
      <c r="P15" s="125" t="s">
        <v>2655</v>
      </c>
    </row>
    <row r="16" spans="1:16" s="45" customFormat="1" ht="12.75">
      <c r="A16" s="115" t="s">
        <v>2667</v>
      </c>
      <c r="B16" s="45" t="s">
        <v>2668</v>
      </c>
      <c r="C16" s="45" t="s">
        <v>4102</v>
      </c>
      <c r="D16" s="116">
        <v>0.26713765</v>
      </c>
      <c r="E16" s="116">
        <v>0.20249600000000001</v>
      </c>
      <c r="F16" s="117">
        <v>7.8954049999999994E-3</v>
      </c>
      <c r="G16" s="117">
        <v>0.27302652999999999</v>
      </c>
      <c r="H16" s="117">
        <v>0.1485824</v>
      </c>
      <c r="I16" s="117">
        <f t="shared" si="0"/>
        <v>0.14316811166666668</v>
      </c>
      <c r="J16" s="122">
        <v>0.16669999999999999</v>
      </c>
      <c r="K16" s="166">
        <v>7.9976246000000001E-2</v>
      </c>
      <c r="L16" s="136">
        <v>0.63</v>
      </c>
      <c r="M16" s="136">
        <v>0.9</v>
      </c>
      <c r="N16" s="136">
        <v>0.28000000000000003</v>
      </c>
      <c r="O16" s="136">
        <v>0.6</v>
      </c>
      <c r="P16" s="125" t="s">
        <v>2642</v>
      </c>
    </row>
    <row r="17" spans="1:16" s="45" customFormat="1" ht="12.75">
      <c r="A17" s="115" t="s">
        <v>2669</v>
      </c>
      <c r="B17" s="45" t="s">
        <v>2670</v>
      </c>
      <c r="C17" s="45" t="s">
        <v>4103</v>
      </c>
      <c r="D17" s="116">
        <v>0.10199759</v>
      </c>
      <c r="E17" s="116">
        <v>4.75451E-2</v>
      </c>
      <c r="F17" s="117">
        <v>-0.31975745999999999</v>
      </c>
      <c r="G17" s="117">
        <v>-0.16576092000000001</v>
      </c>
      <c r="H17" s="117">
        <v>-0.38878827999999999</v>
      </c>
      <c r="I17" s="117">
        <f t="shared" si="0"/>
        <v>-0.29143555333333332</v>
      </c>
      <c r="J17" s="122">
        <v>0.14810000000000001</v>
      </c>
      <c r="K17" s="166">
        <v>5.9238909999999999E-2</v>
      </c>
      <c r="L17" s="136">
        <v>-0.04</v>
      </c>
      <c r="M17" s="136">
        <v>-0.09</v>
      </c>
      <c r="N17" s="136">
        <v>-0.12</v>
      </c>
      <c r="O17" s="136">
        <v>-0.08</v>
      </c>
      <c r="P17" s="125" t="s">
        <v>2642</v>
      </c>
    </row>
    <row r="18" spans="1:16" s="45" customFormat="1" ht="24">
      <c r="A18" s="115" t="s">
        <v>2671</v>
      </c>
      <c r="B18" s="45" t="s">
        <v>2672</v>
      </c>
      <c r="C18" s="45" t="s">
        <v>4104</v>
      </c>
      <c r="D18" s="116"/>
      <c r="E18" s="116">
        <v>0.19717585000000001</v>
      </c>
      <c r="F18" s="117">
        <v>0.25672050000000002</v>
      </c>
      <c r="G18" s="117">
        <v>0.26922755999999998</v>
      </c>
      <c r="H18" s="117">
        <v>1.1352591999999999</v>
      </c>
      <c r="I18" s="117">
        <f t="shared" si="0"/>
        <v>0.55373575333333325</v>
      </c>
      <c r="J18" s="122">
        <v>5.8000000000000003E-2</v>
      </c>
      <c r="K18" s="166">
        <v>1.6410059999999999E-4</v>
      </c>
      <c r="L18" s="136">
        <v>3.5</v>
      </c>
      <c r="M18" s="136">
        <v>3.42</v>
      </c>
      <c r="N18" s="136">
        <v>3.35</v>
      </c>
      <c r="O18" s="136">
        <v>3.42</v>
      </c>
      <c r="P18" s="125" t="s">
        <v>2673</v>
      </c>
    </row>
    <row r="19" spans="1:16" s="45" customFormat="1" ht="24">
      <c r="A19" s="115" t="s">
        <v>2674</v>
      </c>
      <c r="B19" s="45" t="s">
        <v>2675</v>
      </c>
      <c r="C19" s="45" t="s">
        <v>4105</v>
      </c>
      <c r="D19" s="116">
        <v>5.7539489999999999E-2</v>
      </c>
      <c r="E19" s="116">
        <v>1.1003238E-2</v>
      </c>
      <c r="F19" s="117">
        <v>3.9914887000000001</v>
      </c>
      <c r="G19" s="117">
        <v>3.8062230000000001</v>
      </c>
      <c r="H19" s="117">
        <v>5.2719019999999999</v>
      </c>
      <c r="I19" s="117">
        <f t="shared" si="0"/>
        <v>4.3565379000000002</v>
      </c>
      <c r="J19" s="122">
        <v>8.4000000000000005E-2</v>
      </c>
      <c r="K19" s="166">
        <v>3.3552933000000002E-3</v>
      </c>
      <c r="L19" s="136">
        <v>2.4700000000000002</v>
      </c>
      <c r="M19" s="136">
        <v>2.52</v>
      </c>
      <c r="N19" s="136">
        <v>2.95</v>
      </c>
      <c r="O19" s="136">
        <v>2.65</v>
      </c>
      <c r="P19" s="125" t="s">
        <v>2676</v>
      </c>
    </row>
    <row r="20" spans="1:16" s="45" customFormat="1" ht="12.75">
      <c r="A20" s="115" t="s">
        <v>2677</v>
      </c>
      <c r="B20" s="45" t="s">
        <v>2678</v>
      </c>
      <c r="C20" s="45" t="s">
        <v>4106</v>
      </c>
      <c r="D20" s="116">
        <v>0.85929690000000003</v>
      </c>
      <c r="E20" s="116">
        <v>0.83041686000000003</v>
      </c>
      <c r="F20" s="117">
        <v>-9.9444370000000004E-3</v>
      </c>
      <c r="G20" s="117">
        <v>-0.2110139</v>
      </c>
      <c r="H20" s="117">
        <v>0.14559884000000001</v>
      </c>
      <c r="I20" s="117">
        <f t="shared" si="0"/>
        <v>-2.5119832333333331E-2</v>
      </c>
      <c r="J20" s="122">
        <v>0.66620000000000001</v>
      </c>
      <c r="K20" s="166">
        <v>0.60263144999999996</v>
      </c>
      <c r="L20" s="136">
        <v>7.0000000000000007E-2</v>
      </c>
      <c r="M20" s="136">
        <v>0.7</v>
      </c>
      <c r="N20" s="136">
        <v>-0.25</v>
      </c>
      <c r="O20" s="136">
        <v>0.17</v>
      </c>
      <c r="P20" s="125" t="s">
        <v>2647</v>
      </c>
    </row>
    <row r="21" spans="1:16" s="45" customFormat="1" ht="12.75">
      <c r="A21" s="115" t="s">
        <v>2679</v>
      </c>
      <c r="B21" s="45" t="s">
        <v>2680</v>
      </c>
      <c r="C21" s="45" t="s">
        <v>4107</v>
      </c>
      <c r="D21" s="116">
        <v>0.84373039999999999</v>
      </c>
      <c r="E21" s="116">
        <v>0.81209810000000004</v>
      </c>
      <c r="F21" s="117">
        <v>-1.8410683000000001E-2</v>
      </c>
      <c r="G21" s="117">
        <v>0.21545982</v>
      </c>
      <c r="H21" s="117">
        <v>-0.32376095999999999</v>
      </c>
      <c r="I21" s="117">
        <f t="shared" si="0"/>
        <v>-4.2237274333333331E-2</v>
      </c>
      <c r="J21" s="122">
        <v>8.4000000000000005E-2</v>
      </c>
      <c r="K21" s="166">
        <v>3.1289909999999998E-3</v>
      </c>
      <c r="L21" s="136">
        <v>3.58</v>
      </c>
      <c r="M21" s="136">
        <v>3.98</v>
      </c>
      <c r="N21" s="136">
        <v>3.28</v>
      </c>
      <c r="O21" s="136">
        <v>3.61</v>
      </c>
      <c r="P21" s="125" t="s">
        <v>2655</v>
      </c>
    </row>
    <row r="22" spans="1:16" s="45" customFormat="1" ht="12.75">
      <c r="A22" s="115" t="s">
        <v>2681</v>
      </c>
      <c r="B22" s="45" t="s">
        <v>2682</v>
      </c>
      <c r="C22" s="45" t="s">
        <v>4108</v>
      </c>
      <c r="D22" s="116">
        <v>0.59324410000000005</v>
      </c>
      <c r="E22" s="116">
        <v>0.53524179999999999</v>
      </c>
      <c r="F22" s="117">
        <v>-5.2525003000000001E-2</v>
      </c>
      <c r="G22" s="117">
        <v>-0.34065960000000001</v>
      </c>
      <c r="H22" s="117">
        <v>0.103483275</v>
      </c>
      <c r="I22" s="117">
        <f t="shared" si="0"/>
        <v>-9.6567109333333345E-2</v>
      </c>
      <c r="J22" s="122">
        <v>0.25319999999999998</v>
      </c>
      <c r="K22" s="166">
        <v>0.16787884</v>
      </c>
      <c r="L22" s="136">
        <v>0.02</v>
      </c>
      <c r="M22" s="136">
        <v>0.28000000000000003</v>
      </c>
      <c r="N22" s="136">
        <v>0.35</v>
      </c>
      <c r="O22" s="136">
        <v>0.21</v>
      </c>
      <c r="P22" s="125" t="s">
        <v>2683</v>
      </c>
    </row>
    <row r="23" spans="1:16" s="45" customFormat="1" ht="12.75">
      <c r="A23" s="115" t="s">
        <v>2684</v>
      </c>
      <c r="B23" s="45" t="s">
        <v>2685</v>
      </c>
      <c r="C23" s="45" t="s">
        <v>4109</v>
      </c>
      <c r="D23" s="116">
        <v>0.18262379000000001</v>
      </c>
      <c r="E23" s="116">
        <v>0.12144368</v>
      </c>
      <c r="F23" s="117">
        <v>0.25503173000000001</v>
      </c>
      <c r="G23" s="117">
        <v>0.10425193000000001</v>
      </c>
      <c r="H23" s="117">
        <v>7.5380236000000003E-2</v>
      </c>
      <c r="I23" s="117">
        <f t="shared" si="0"/>
        <v>0.14488796533333334</v>
      </c>
      <c r="J23" s="122">
        <v>0.35670000000000002</v>
      </c>
      <c r="K23" s="166">
        <v>0.27407447000000001</v>
      </c>
      <c r="L23" s="136">
        <v>-0.48</v>
      </c>
      <c r="M23" s="136">
        <v>-0.71</v>
      </c>
      <c r="N23" s="136">
        <v>0.1</v>
      </c>
      <c r="O23" s="136">
        <v>-0.36</v>
      </c>
      <c r="P23" s="125" t="s">
        <v>2686</v>
      </c>
    </row>
    <row r="24" spans="1:16" s="45" customFormat="1" ht="12.75">
      <c r="A24" s="115" t="s">
        <v>2687</v>
      </c>
      <c r="B24" s="45" t="s">
        <v>2688</v>
      </c>
      <c r="C24" s="45" t="s">
        <v>4110</v>
      </c>
      <c r="D24" s="116"/>
      <c r="E24" s="116"/>
      <c r="F24" s="117"/>
      <c r="G24" s="117"/>
      <c r="H24" s="117"/>
      <c r="I24" s="117"/>
      <c r="J24" s="125" t="s">
        <v>16</v>
      </c>
      <c r="K24" s="166" t="s">
        <v>16</v>
      </c>
      <c r="L24" s="136" t="s">
        <v>16</v>
      </c>
      <c r="M24" s="136" t="s">
        <v>16</v>
      </c>
      <c r="N24" s="136" t="s">
        <v>16</v>
      </c>
      <c r="O24" s="136" t="s">
        <v>16</v>
      </c>
      <c r="P24" s="125" t="s">
        <v>16</v>
      </c>
    </row>
    <row r="25" spans="1:16" s="45" customFormat="1" ht="12.75">
      <c r="A25" s="115" t="s">
        <v>2689</v>
      </c>
      <c r="B25" s="45" t="s">
        <v>2690</v>
      </c>
      <c r="C25" s="45" t="s">
        <v>4111</v>
      </c>
      <c r="D25" s="116">
        <v>4.8189793000000002E-2</v>
      </c>
      <c r="E25" s="116">
        <v>5.3854085999999997E-3</v>
      </c>
      <c r="F25" s="117">
        <v>1.8036627000000001</v>
      </c>
      <c r="G25" s="117">
        <v>2.2035502999999999</v>
      </c>
      <c r="H25" s="117">
        <v>1.7576395</v>
      </c>
      <c r="I25" s="117">
        <f t="shared" si="0"/>
        <v>1.9216175</v>
      </c>
      <c r="J25" s="122">
        <v>8.7400000000000005E-2</v>
      </c>
      <c r="K25" s="166">
        <v>4.6802509999999999E-3</v>
      </c>
      <c r="L25" s="136">
        <v>3.78</v>
      </c>
      <c r="M25" s="136">
        <v>3.09</v>
      </c>
      <c r="N25" s="136">
        <v>3.11</v>
      </c>
      <c r="O25" s="136">
        <v>3.33</v>
      </c>
      <c r="P25" s="125" t="s">
        <v>2691</v>
      </c>
    </row>
    <row r="26" spans="1:16" s="45" customFormat="1" ht="12.75">
      <c r="A26" s="115" t="s">
        <v>2692</v>
      </c>
      <c r="B26" s="45" t="s">
        <v>2693</v>
      </c>
      <c r="C26" s="45" t="s">
        <v>4112</v>
      </c>
      <c r="D26" s="116">
        <v>0.86343740000000002</v>
      </c>
      <c r="E26" s="116">
        <v>0.83534929999999996</v>
      </c>
      <c r="F26" s="117">
        <v>0.19765853999999999</v>
      </c>
      <c r="G26" s="117">
        <v>-4.8186340000000001E-2</v>
      </c>
      <c r="H26" s="117">
        <v>-8.6433419999999997E-2</v>
      </c>
      <c r="I26" s="117">
        <f t="shared" si="0"/>
        <v>2.1012926666666668E-2</v>
      </c>
      <c r="J26" s="122">
        <v>0.2656</v>
      </c>
      <c r="K26" s="166">
        <v>0.18062986</v>
      </c>
      <c r="L26" s="136">
        <v>-0.21</v>
      </c>
      <c r="M26" s="136">
        <v>-0.38</v>
      </c>
      <c r="N26" s="136">
        <v>-0.03</v>
      </c>
      <c r="O26" s="136">
        <v>-0.21</v>
      </c>
      <c r="P26" s="125" t="s">
        <v>2694</v>
      </c>
    </row>
    <row r="27" spans="1:16" s="45" customFormat="1" ht="24">
      <c r="A27" s="115" t="s">
        <v>2695</v>
      </c>
      <c r="B27" s="45" t="s">
        <v>2696</v>
      </c>
      <c r="C27" s="45" t="s">
        <v>4113</v>
      </c>
      <c r="D27" s="116">
        <v>4.3552372999999998E-2</v>
      </c>
      <c r="E27" s="116">
        <v>2.4280995000000001E-3</v>
      </c>
      <c r="F27" s="117">
        <v>0.57261949999999995</v>
      </c>
      <c r="G27" s="117">
        <v>0.63624769999999997</v>
      </c>
      <c r="H27" s="117">
        <v>0.67963253999999995</v>
      </c>
      <c r="I27" s="117">
        <f t="shared" si="0"/>
        <v>0.62949991333333333</v>
      </c>
      <c r="J27" s="122">
        <v>0.1164</v>
      </c>
      <c r="K27" s="166">
        <v>2.3519292000000001E-2</v>
      </c>
      <c r="L27" s="136">
        <v>0.42</v>
      </c>
      <c r="M27" s="136">
        <v>0.63</v>
      </c>
      <c r="N27" s="136">
        <v>0.4</v>
      </c>
      <c r="O27" s="136">
        <v>0.48</v>
      </c>
      <c r="P27" s="125" t="s">
        <v>2673</v>
      </c>
    </row>
    <row r="28" spans="1:16" s="45" customFormat="1" ht="24">
      <c r="A28" s="115" t="s">
        <v>2697</v>
      </c>
      <c r="B28" s="45" t="s">
        <v>2698</v>
      </c>
      <c r="C28" s="45" t="s">
        <v>4114</v>
      </c>
      <c r="D28" s="116">
        <v>7.0094089999999998E-2</v>
      </c>
      <c r="E28" s="116">
        <v>2.1227274000000001E-2</v>
      </c>
      <c r="F28" s="117">
        <v>0.49985415</v>
      </c>
      <c r="G28" s="117">
        <v>0.41167364000000001</v>
      </c>
      <c r="H28" s="117">
        <v>0.67845153999999996</v>
      </c>
      <c r="I28" s="117">
        <f t="shared" si="0"/>
        <v>0.52999311000000005</v>
      </c>
      <c r="J28" s="122">
        <v>7.7100000000000002E-2</v>
      </c>
      <c r="K28" s="166">
        <v>1.3769972000000001E-3</v>
      </c>
      <c r="L28" s="136">
        <v>0.97</v>
      </c>
      <c r="M28" s="136">
        <v>0.93</v>
      </c>
      <c r="N28" s="136">
        <v>1.06</v>
      </c>
      <c r="O28" s="136">
        <v>0.99</v>
      </c>
      <c r="P28" s="125" t="s">
        <v>2699</v>
      </c>
    </row>
    <row r="29" spans="1:16" s="45" customFormat="1" ht="24">
      <c r="A29" s="118" t="s">
        <v>2700</v>
      </c>
      <c r="B29" s="119" t="s">
        <v>2701</v>
      </c>
      <c r="C29" s="119" t="s">
        <v>4115</v>
      </c>
      <c r="D29" s="120">
        <v>7.5093950000000007E-2</v>
      </c>
      <c r="E29" s="120">
        <v>2.5111393999999999E-2</v>
      </c>
      <c r="F29" s="121">
        <v>7.7239989999999994E-2</v>
      </c>
      <c r="G29" s="121">
        <v>4.4829323999999997E-2</v>
      </c>
      <c r="H29" s="121">
        <v>5.5297001999999998E-2</v>
      </c>
      <c r="I29" s="121">
        <f t="shared" si="0"/>
        <v>5.912210533333332E-2</v>
      </c>
      <c r="J29" s="131">
        <v>0.16600000000000001</v>
      </c>
      <c r="K29" s="168">
        <v>7.9059019999999994E-2</v>
      </c>
      <c r="L29" s="138">
        <v>-0.11</v>
      </c>
      <c r="M29" s="138">
        <v>-0.28000000000000003</v>
      </c>
      <c r="N29" s="138">
        <v>-0.13</v>
      </c>
      <c r="O29" s="138">
        <v>-0.17</v>
      </c>
      <c r="P29" s="134" t="s">
        <v>2676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19"/>
  <sheetViews>
    <sheetView zoomScale="60" zoomScaleNormal="60" workbookViewId="0">
      <selection activeCell="P28" sqref="P28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5" customWidth="1"/>
    <col min="17" max="16384" width="8.875" style="5"/>
  </cols>
  <sheetData>
    <row r="1" spans="1:16" ht="18.75">
      <c r="A1" s="36" t="s">
        <v>4117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  <c r="P2" s="24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2702</v>
      </c>
      <c r="B5" s="112" t="s">
        <v>2703</v>
      </c>
      <c r="C5" s="112" t="s">
        <v>2704</v>
      </c>
      <c r="D5" s="143">
        <v>5.8094510000000002E-2</v>
      </c>
      <c r="E5" s="143">
        <v>1.142052E-2</v>
      </c>
      <c r="F5" s="114">
        <v>-0.43538228000000001</v>
      </c>
      <c r="G5" s="114">
        <v>-0.59937200000000002</v>
      </c>
      <c r="H5" s="114">
        <v>-0.62643850000000001</v>
      </c>
      <c r="I5" s="114">
        <f>AVERAGE(F5:H5)</f>
        <v>-0.55373092666666668</v>
      </c>
      <c r="J5" s="127">
        <v>0.10970000000000001</v>
      </c>
      <c r="K5" s="182">
        <v>1.8011604000000001E-2</v>
      </c>
      <c r="L5" s="137">
        <v>-0.43</v>
      </c>
      <c r="M5" s="137">
        <v>-0.31</v>
      </c>
      <c r="N5" s="137">
        <v>-0.28000000000000003</v>
      </c>
      <c r="O5" s="137">
        <v>-0.34</v>
      </c>
      <c r="P5" s="130" t="s">
        <v>2705</v>
      </c>
    </row>
    <row r="6" spans="1:16" s="45" customFormat="1" ht="12.75">
      <c r="A6" s="115" t="s">
        <v>2706</v>
      </c>
      <c r="B6" s="45" t="s">
        <v>2707</v>
      </c>
      <c r="C6" s="45" t="s">
        <v>2708</v>
      </c>
      <c r="D6" s="144">
        <v>7.6262355000000004E-2</v>
      </c>
      <c r="E6" s="144">
        <v>2.5971788999999999E-2</v>
      </c>
      <c r="F6" s="117">
        <v>-0.65521099999999999</v>
      </c>
      <c r="G6" s="117">
        <v>-0.75442180000000003</v>
      </c>
      <c r="H6" s="117">
        <v>-0.41709851999999997</v>
      </c>
      <c r="I6" s="117">
        <f t="shared" ref="I6:I19" si="0">AVERAGE(F6:H6)</f>
        <v>-0.60891043999999994</v>
      </c>
      <c r="J6" s="122">
        <v>0.67800000000000005</v>
      </c>
      <c r="K6" s="181">
        <v>0.61589799999999995</v>
      </c>
      <c r="L6" s="136">
        <v>-0.12</v>
      </c>
      <c r="M6" s="136">
        <v>0.3</v>
      </c>
      <c r="N6" s="136">
        <v>0.04</v>
      </c>
      <c r="O6" s="136">
        <v>7.0000000000000007E-2</v>
      </c>
      <c r="P6" s="125" t="s">
        <v>2709</v>
      </c>
    </row>
    <row r="7" spans="1:16" s="45" customFormat="1" ht="12.75">
      <c r="A7" s="115" t="s">
        <v>2710</v>
      </c>
      <c r="B7" s="45" t="s">
        <v>2711</v>
      </c>
      <c r="C7" s="45" t="s">
        <v>2712</v>
      </c>
      <c r="D7" s="144">
        <v>5.5769212999999998E-2</v>
      </c>
      <c r="E7" s="144">
        <v>9.8728970000000003E-3</v>
      </c>
      <c r="F7" s="117">
        <v>-1.2324672000000001</v>
      </c>
      <c r="G7" s="117">
        <v>-1.6564916000000001</v>
      </c>
      <c r="H7" s="117">
        <v>-1.7245622</v>
      </c>
      <c r="I7" s="117">
        <f t="shared" si="0"/>
        <v>-1.5378403333333335</v>
      </c>
      <c r="J7" s="122">
        <v>9.3899999999999997E-2</v>
      </c>
      <c r="K7" s="181">
        <v>7.5822216000000003E-3</v>
      </c>
      <c r="L7" s="136">
        <v>-0.62</v>
      </c>
      <c r="M7" s="136">
        <v>-0.7</v>
      </c>
      <c r="N7" s="136">
        <v>-0.51</v>
      </c>
      <c r="O7" s="136">
        <v>-0.61</v>
      </c>
      <c r="P7" s="125" t="s">
        <v>2705</v>
      </c>
    </row>
    <row r="8" spans="1:16" s="45" customFormat="1" ht="12.75">
      <c r="A8" s="115" t="s">
        <v>2713</v>
      </c>
      <c r="C8" s="45" t="s">
        <v>2714</v>
      </c>
      <c r="D8" s="144"/>
      <c r="E8" s="144"/>
      <c r="F8" s="117"/>
      <c r="G8" s="117"/>
      <c r="H8" s="117"/>
      <c r="I8" s="117"/>
      <c r="J8" s="125" t="s">
        <v>16</v>
      </c>
      <c r="K8" s="181" t="s">
        <v>16</v>
      </c>
      <c r="L8" s="136" t="s">
        <v>16</v>
      </c>
      <c r="M8" s="136" t="s">
        <v>16</v>
      </c>
      <c r="N8" s="136" t="s">
        <v>16</v>
      </c>
      <c r="O8" s="136" t="s">
        <v>16</v>
      </c>
      <c r="P8" s="125" t="s">
        <v>16</v>
      </c>
    </row>
    <row r="9" spans="1:16" s="45" customFormat="1" ht="24">
      <c r="A9" s="115" t="s">
        <v>2715</v>
      </c>
      <c r="B9" s="45" t="s">
        <v>2716</v>
      </c>
      <c r="C9" s="45" t="s">
        <v>2717</v>
      </c>
      <c r="D9" s="144">
        <v>0.40263834999999998</v>
      </c>
      <c r="E9" s="144">
        <v>0.33690205000000001</v>
      </c>
      <c r="F9" s="117">
        <v>-7.4438589999999999E-2</v>
      </c>
      <c r="G9" s="117">
        <v>0.56598466999999997</v>
      </c>
      <c r="H9" s="117">
        <v>0.20514726999999999</v>
      </c>
      <c r="I9" s="117">
        <f t="shared" si="0"/>
        <v>0.23223111666666665</v>
      </c>
      <c r="J9" s="125" t="s">
        <v>16</v>
      </c>
      <c r="K9" s="181">
        <v>0.78070455999999999</v>
      </c>
      <c r="L9" s="136">
        <v>-0.44</v>
      </c>
      <c r="M9" s="136">
        <v>-0.22</v>
      </c>
      <c r="N9" s="136">
        <v>0.42</v>
      </c>
      <c r="O9" s="136">
        <v>-0.08</v>
      </c>
      <c r="P9" s="125" t="s">
        <v>2718</v>
      </c>
    </row>
    <row r="10" spans="1:16" s="45" customFormat="1" ht="12.75">
      <c r="A10" s="115" t="s">
        <v>2719</v>
      </c>
      <c r="B10" s="45" t="s">
        <v>2720</v>
      </c>
      <c r="C10" s="45" t="s">
        <v>2721</v>
      </c>
      <c r="D10" s="144">
        <v>0.22600709999999999</v>
      </c>
      <c r="E10" s="144">
        <v>0.1628356</v>
      </c>
      <c r="F10" s="117">
        <v>-0.24854511000000001</v>
      </c>
      <c r="G10" s="117">
        <v>-0.58888240000000003</v>
      </c>
      <c r="H10" s="117">
        <v>-0.10086678</v>
      </c>
      <c r="I10" s="117">
        <f t="shared" si="0"/>
        <v>-0.31276476333333336</v>
      </c>
      <c r="J10" s="122">
        <v>0.12790000000000001</v>
      </c>
      <c r="K10" s="181">
        <v>3.6359202E-2</v>
      </c>
      <c r="L10" s="136">
        <v>0.08</v>
      </c>
      <c r="M10" s="136">
        <v>0.05</v>
      </c>
      <c r="N10" s="136">
        <v>0.04</v>
      </c>
      <c r="O10" s="136">
        <v>0.06</v>
      </c>
      <c r="P10" s="125" t="s">
        <v>2705</v>
      </c>
    </row>
    <row r="11" spans="1:16" s="45" customFormat="1" ht="12.75">
      <c r="A11" s="115" t="s">
        <v>2722</v>
      </c>
      <c r="B11" s="45" t="s">
        <v>2723</v>
      </c>
      <c r="C11" s="45" t="s">
        <v>2724</v>
      </c>
      <c r="D11" s="144">
        <v>6.3740430000000001E-2</v>
      </c>
      <c r="E11" s="144">
        <v>1.5975565000000001E-2</v>
      </c>
      <c r="F11" s="117">
        <v>-0.46756165999999999</v>
      </c>
      <c r="G11" s="117">
        <v>-0.29858406999999998</v>
      </c>
      <c r="H11" s="117">
        <v>-0.42605873999999999</v>
      </c>
      <c r="I11" s="117">
        <f t="shared" si="0"/>
        <v>-0.39740149000000002</v>
      </c>
      <c r="J11" s="122">
        <v>0.37530000000000002</v>
      </c>
      <c r="K11" s="181">
        <v>0.29297562999999999</v>
      </c>
      <c r="L11" s="136">
        <v>0.35</v>
      </c>
      <c r="M11" s="136">
        <v>0.19</v>
      </c>
      <c r="N11" s="136">
        <v>-0.05</v>
      </c>
      <c r="O11" s="136">
        <v>0.16</v>
      </c>
      <c r="P11" s="125" t="s">
        <v>2705</v>
      </c>
    </row>
    <row r="12" spans="1:16" s="45" customFormat="1" ht="12.75">
      <c r="A12" s="115" t="s">
        <v>2725</v>
      </c>
      <c r="B12" s="45" t="s">
        <v>2726</v>
      </c>
      <c r="C12" s="45" t="s">
        <v>2727</v>
      </c>
      <c r="D12" s="144">
        <v>4.3332732999999998E-2</v>
      </c>
      <c r="E12" s="144">
        <v>2.21521E-3</v>
      </c>
      <c r="F12" s="117">
        <v>-0.49085337000000001</v>
      </c>
      <c r="G12" s="117">
        <v>-0.54704379999999997</v>
      </c>
      <c r="H12" s="117">
        <v>-0.46730047000000002</v>
      </c>
      <c r="I12" s="117">
        <f t="shared" si="0"/>
        <v>-0.50173254666666667</v>
      </c>
      <c r="J12" s="122">
        <v>0.60440000000000005</v>
      </c>
      <c r="K12" s="181">
        <v>0.5348041</v>
      </c>
      <c r="L12" s="136">
        <v>-0.26</v>
      </c>
      <c r="M12" s="136">
        <v>0.13</v>
      </c>
      <c r="N12" s="136">
        <v>-0.13</v>
      </c>
      <c r="O12" s="136">
        <v>-0.09</v>
      </c>
      <c r="P12" s="125" t="s">
        <v>2728</v>
      </c>
    </row>
    <row r="13" spans="1:16" s="45" customFormat="1" ht="12.75">
      <c r="A13" s="115" t="s">
        <v>2729</v>
      </c>
      <c r="B13" s="45" t="s">
        <v>2730</v>
      </c>
      <c r="C13" s="45" t="s">
        <v>2731</v>
      </c>
      <c r="D13" s="144">
        <v>0.21254136000000001</v>
      </c>
      <c r="E13" s="144">
        <v>0.15005481000000001</v>
      </c>
      <c r="F13" s="117">
        <v>-2.4928123E-2</v>
      </c>
      <c r="G13" s="117">
        <v>-0.13442238000000001</v>
      </c>
      <c r="H13" s="117">
        <v>-6.1096154E-2</v>
      </c>
      <c r="I13" s="117">
        <f t="shared" si="0"/>
        <v>-7.3482219000000001E-2</v>
      </c>
      <c r="J13" s="122">
        <v>0.51439999999999997</v>
      </c>
      <c r="K13" s="181">
        <v>0.43849095999999999</v>
      </c>
      <c r="L13" s="136">
        <v>0.03</v>
      </c>
      <c r="M13" s="136">
        <v>-0.28999999999999998</v>
      </c>
      <c r="N13" s="136">
        <v>-0.03</v>
      </c>
      <c r="O13" s="136">
        <v>-0.1</v>
      </c>
      <c r="P13" s="125" t="s">
        <v>2709</v>
      </c>
    </row>
    <row r="14" spans="1:16" s="45" customFormat="1" ht="12.75">
      <c r="A14" s="115" t="s">
        <v>2732</v>
      </c>
      <c r="B14" s="45" t="s">
        <v>2733</v>
      </c>
      <c r="C14" s="45" t="s">
        <v>2734</v>
      </c>
      <c r="D14" s="144">
        <v>5.0182193999999999E-2</v>
      </c>
      <c r="E14" s="144">
        <v>6.3850362999999999E-3</v>
      </c>
      <c r="F14" s="117">
        <v>-0.55142605</v>
      </c>
      <c r="G14" s="117">
        <v>-0.57340990000000003</v>
      </c>
      <c r="H14" s="117">
        <v>-0.43835917000000002</v>
      </c>
      <c r="I14" s="117">
        <f t="shared" si="0"/>
        <v>-0.52106503999999998</v>
      </c>
      <c r="J14" s="122">
        <v>0.39539999999999997</v>
      </c>
      <c r="K14" s="181">
        <v>0.31374049999999998</v>
      </c>
      <c r="L14" s="136">
        <v>-0.15</v>
      </c>
      <c r="M14" s="136">
        <v>0.05</v>
      </c>
      <c r="N14" s="136">
        <v>-0.31</v>
      </c>
      <c r="O14" s="136">
        <v>-0.14000000000000001</v>
      </c>
      <c r="P14" s="125" t="s">
        <v>2705</v>
      </c>
    </row>
    <row r="15" spans="1:16" s="45" customFormat="1" ht="12.75">
      <c r="A15" s="115" t="s">
        <v>2735</v>
      </c>
      <c r="B15" s="45" t="s">
        <v>2736</v>
      </c>
      <c r="C15" s="45" t="s">
        <v>2737</v>
      </c>
      <c r="D15" s="144"/>
      <c r="E15" s="144">
        <v>3.1489327999999997E-2</v>
      </c>
      <c r="F15" s="117">
        <v>-0.92365350000000002</v>
      </c>
      <c r="G15" s="117">
        <v>-0.88815796000000002</v>
      </c>
      <c r="H15" s="117">
        <v>-0.48883915</v>
      </c>
      <c r="I15" s="117">
        <f t="shared" si="0"/>
        <v>-0.76688353666666664</v>
      </c>
      <c r="J15" s="125" t="s">
        <v>16</v>
      </c>
      <c r="K15" s="181">
        <v>0.11137057</v>
      </c>
      <c r="L15" s="136">
        <v>-0.47</v>
      </c>
      <c r="M15" s="136">
        <v>-0.22</v>
      </c>
      <c r="N15" s="136">
        <v>-0.13</v>
      </c>
      <c r="O15" s="136">
        <v>-0.28000000000000003</v>
      </c>
      <c r="P15" s="125" t="s">
        <v>2705</v>
      </c>
    </row>
    <row r="16" spans="1:16" s="45" customFormat="1" ht="12.75">
      <c r="A16" s="115" t="s">
        <v>2738</v>
      </c>
      <c r="B16" s="45" t="s">
        <v>2739</v>
      </c>
      <c r="C16" s="45" t="s">
        <v>2740</v>
      </c>
      <c r="D16" s="144">
        <v>0.16776890999999999</v>
      </c>
      <c r="E16" s="144">
        <v>0.10740949</v>
      </c>
      <c r="F16" s="117">
        <v>0.10539239</v>
      </c>
      <c r="G16" s="117">
        <v>0.12376021</v>
      </c>
      <c r="H16" s="117">
        <v>0.30453014</v>
      </c>
      <c r="I16" s="117">
        <f t="shared" si="0"/>
        <v>0.17789424666666664</v>
      </c>
      <c r="J16" s="122">
        <v>0.14349999999999999</v>
      </c>
      <c r="K16" s="181">
        <v>5.3972494000000003E-2</v>
      </c>
      <c r="L16" s="136">
        <v>0.09</v>
      </c>
      <c r="M16" s="136">
        <v>7.0000000000000007E-2</v>
      </c>
      <c r="N16" s="136">
        <v>0.16</v>
      </c>
      <c r="O16" s="136">
        <v>0.11</v>
      </c>
      <c r="P16" s="125" t="s">
        <v>2705</v>
      </c>
    </row>
    <row r="17" spans="1:16" s="45" customFormat="1" ht="12.75">
      <c r="A17" s="115" t="s">
        <v>2741</v>
      </c>
      <c r="B17" s="45" t="s">
        <v>2742</v>
      </c>
      <c r="C17" s="45" t="s">
        <v>2743</v>
      </c>
      <c r="D17" s="144"/>
      <c r="E17" s="144">
        <v>7.8239400000000001E-2</v>
      </c>
      <c r="F17" s="117">
        <v>-0.54913900000000004</v>
      </c>
      <c r="G17" s="117">
        <v>-0.95295569999999996</v>
      </c>
      <c r="H17" s="117">
        <v>-0.33221869999999998</v>
      </c>
      <c r="I17" s="117">
        <f t="shared" si="0"/>
        <v>-0.61143780000000003</v>
      </c>
      <c r="J17" s="122">
        <v>0.1052</v>
      </c>
      <c r="K17" s="181">
        <v>1.4273806E-2</v>
      </c>
      <c r="L17" s="136">
        <v>-0.37</v>
      </c>
      <c r="M17" s="136">
        <v>-0.35</v>
      </c>
      <c r="N17" s="136">
        <v>-0.24</v>
      </c>
      <c r="O17" s="136">
        <v>-0.32</v>
      </c>
      <c r="P17" s="125" t="s">
        <v>928</v>
      </c>
    </row>
    <row r="18" spans="1:16" s="45" customFormat="1" ht="12.75">
      <c r="A18" s="115" t="s">
        <v>2744</v>
      </c>
      <c r="B18" s="45" t="s">
        <v>2745</v>
      </c>
      <c r="C18" s="45" t="s">
        <v>2746</v>
      </c>
      <c r="D18" s="144"/>
      <c r="E18" s="144"/>
      <c r="F18" s="117"/>
      <c r="G18" s="117"/>
      <c r="H18" s="117"/>
      <c r="I18" s="117"/>
      <c r="J18" s="125" t="s">
        <v>16</v>
      </c>
      <c r="K18" s="181" t="s">
        <v>16</v>
      </c>
      <c r="L18" s="136" t="s">
        <v>16</v>
      </c>
      <c r="M18" s="136" t="s">
        <v>16</v>
      </c>
      <c r="N18" s="136" t="s">
        <v>16</v>
      </c>
      <c r="O18" s="136" t="s">
        <v>16</v>
      </c>
      <c r="P18" s="125" t="s">
        <v>16</v>
      </c>
    </row>
    <row r="19" spans="1:16" s="45" customFormat="1" ht="12.75">
      <c r="A19" s="118" t="s">
        <v>2747</v>
      </c>
      <c r="B19" s="119" t="s">
        <v>2748</v>
      </c>
      <c r="C19" s="119" t="s">
        <v>2749</v>
      </c>
      <c r="D19" s="145">
        <v>8.0408080000000007E-2</v>
      </c>
      <c r="E19" s="145">
        <v>2.9525197999999999E-2</v>
      </c>
      <c r="F19" s="121">
        <v>-0.5840187</v>
      </c>
      <c r="G19" s="121">
        <v>-0.90086880000000003</v>
      </c>
      <c r="H19" s="121">
        <v>-0.52110475000000001</v>
      </c>
      <c r="I19" s="121">
        <f t="shared" si="0"/>
        <v>-0.66866408333333338</v>
      </c>
      <c r="J19" s="131">
        <v>0.11210000000000001</v>
      </c>
      <c r="K19" s="183">
        <v>2.0225322E-2</v>
      </c>
      <c r="L19" s="138">
        <v>-0.73</v>
      </c>
      <c r="M19" s="138">
        <v>-0.51</v>
      </c>
      <c r="N19" s="138">
        <v>-0.47</v>
      </c>
      <c r="O19" s="138">
        <v>-0.56999999999999995</v>
      </c>
      <c r="P19" s="134" t="s">
        <v>2709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8"/>
  <sheetViews>
    <sheetView topLeftCell="A145" zoomScale="60" zoomScaleNormal="60" workbookViewId="0">
      <selection activeCell="D2" sqref="D2:I2"/>
    </sheetView>
  </sheetViews>
  <sheetFormatPr defaultColWidth="8.875" defaultRowHeight="14.25"/>
  <cols>
    <col min="1" max="2" width="12.75" style="5" customWidth="1"/>
    <col min="3" max="3" width="16.75" style="5" customWidth="1"/>
    <col min="4" max="5" width="8.75" style="17" customWidth="1"/>
    <col min="6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8.375" style="5" customWidth="1"/>
    <col min="17" max="16384" width="8.875" style="5"/>
  </cols>
  <sheetData>
    <row r="1" spans="1:16" ht="18.75">
      <c r="A1" s="30" t="s">
        <v>4076</v>
      </c>
    </row>
    <row r="2" spans="1:16" ht="18.75"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  <c r="P2" s="24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31" customFormat="1" ht="24">
      <c r="A5" s="87" t="s">
        <v>20</v>
      </c>
      <c r="B5" s="87" t="s">
        <v>21</v>
      </c>
      <c r="C5" s="87" t="s">
        <v>22</v>
      </c>
      <c r="D5" s="88">
        <v>0.107547276</v>
      </c>
      <c r="E5" s="88">
        <v>5.2582964000000003E-2</v>
      </c>
      <c r="F5" s="89">
        <v>-0.20303635</v>
      </c>
      <c r="G5" s="89">
        <v>-0.48623460000000002</v>
      </c>
      <c r="H5" s="89">
        <v>-0.33799842000000002</v>
      </c>
      <c r="I5" s="89">
        <f t="shared" ref="I5:I68" si="0">AVERAGE(F5:H5)</f>
        <v>-0.3424231233333333</v>
      </c>
      <c r="J5" s="102">
        <v>0.1595</v>
      </c>
      <c r="K5" s="103">
        <v>7.2300000000000003E-2</v>
      </c>
      <c r="L5" s="104">
        <v>-0.56000000000000005</v>
      </c>
      <c r="M5" s="104">
        <v>-0.92</v>
      </c>
      <c r="N5" s="104">
        <v>-0.33</v>
      </c>
      <c r="O5" s="105">
        <v>-0.6</v>
      </c>
      <c r="P5" s="79" t="s">
        <v>23</v>
      </c>
    </row>
    <row r="6" spans="1:16" s="31" customFormat="1" ht="12.75">
      <c r="A6" s="31" t="s">
        <v>24</v>
      </c>
      <c r="B6" s="31" t="s">
        <v>25</v>
      </c>
      <c r="C6" s="31" t="s">
        <v>26</v>
      </c>
      <c r="D6" s="32"/>
      <c r="E6" s="32"/>
      <c r="F6" s="33"/>
      <c r="G6" s="33"/>
      <c r="H6" s="33"/>
      <c r="I6" s="33"/>
      <c r="J6" s="72" t="s">
        <v>16</v>
      </c>
      <c r="K6" s="96" t="s">
        <v>16</v>
      </c>
      <c r="L6" s="94" t="s">
        <v>16</v>
      </c>
      <c r="M6" s="94" t="s">
        <v>16</v>
      </c>
      <c r="N6" s="94" t="s">
        <v>16</v>
      </c>
      <c r="O6" s="95" t="s">
        <v>16</v>
      </c>
      <c r="P6" s="72" t="s">
        <v>16</v>
      </c>
    </row>
    <row r="7" spans="1:16" s="31" customFormat="1" ht="12.75">
      <c r="A7" s="31" t="s">
        <v>27</v>
      </c>
      <c r="B7" s="31" t="s">
        <v>28</v>
      </c>
      <c r="C7" s="31" t="s">
        <v>29</v>
      </c>
      <c r="D7" s="32">
        <v>0.15323906000000001</v>
      </c>
      <c r="E7" s="32">
        <v>9.4334009999999996E-2</v>
      </c>
      <c r="F7" s="33">
        <v>0.22019955999999999</v>
      </c>
      <c r="G7" s="33">
        <v>0.18729784999999999</v>
      </c>
      <c r="H7" s="33">
        <v>0.50420712999999995</v>
      </c>
      <c r="I7" s="33">
        <f t="shared" si="0"/>
        <v>0.30390151333333332</v>
      </c>
      <c r="J7" s="92">
        <v>0.2838</v>
      </c>
      <c r="K7" s="93">
        <v>0.19889999999999999</v>
      </c>
      <c r="L7" s="94">
        <v>2.2200000000000002</v>
      </c>
      <c r="M7" s="94">
        <v>1.03</v>
      </c>
      <c r="N7" s="94">
        <v>0.15</v>
      </c>
      <c r="O7" s="95">
        <v>1.1399999999999999</v>
      </c>
      <c r="P7" s="72" t="s">
        <v>30</v>
      </c>
    </row>
    <row r="8" spans="1:16" s="31" customFormat="1" ht="12.75">
      <c r="A8" s="31" t="s">
        <v>31</v>
      </c>
      <c r="B8" s="31" t="s">
        <v>32</v>
      </c>
      <c r="C8" s="31" t="s">
        <v>33</v>
      </c>
      <c r="D8" s="32">
        <v>4.7711286999999998E-2</v>
      </c>
      <c r="E8" s="32">
        <v>5.1543917999999998E-3</v>
      </c>
      <c r="F8" s="33">
        <v>0.30327892000000001</v>
      </c>
      <c r="G8" s="33">
        <v>0.37587251999999999</v>
      </c>
      <c r="H8" s="33">
        <v>0.38329220000000003</v>
      </c>
      <c r="I8" s="33">
        <f t="shared" si="0"/>
        <v>0.35414788000000003</v>
      </c>
      <c r="J8" s="92">
        <v>0.1074</v>
      </c>
      <c r="K8" s="93">
        <v>1.6199999999999999E-2</v>
      </c>
      <c r="L8" s="94">
        <v>1.46</v>
      </c>
      <c r="M8" s="94">
        <v>1.48</v>
      </c>
      <c r="N8" s="94">
        <v>0.97</v>
      </c>
      <c r="O8" s="95">
        <v>1.3</v>
      </c>
      <c r="P8" s="72" t="s">
        <v>34</v>
      </c>
    </row>
    <row r="9" spans="1:16" s="31" customFormat="1" ht="24">
      <c r="A9" s="31" t="s">
        <v>35</v>
      </c>
      <c r="B9" s="31" t="s">
        <v>36</v>
      </c>
      <c r="C9" s="31" t="s">
        <v>37</v>
      </c>
      <c r="D9" s="32">
        <v>0.16600959000000001</v>
      </c>
      <c r="E9" s="32">
        <v>0.10570288</v>
      </c>
      <c r="F9" s="33">
        <v>9.9981790000000001E-2</v>
      </c>
      <c r="G9" s="33">
        <v>0.35478878000000003</v>
      </c>
      <c r="H9" s="33">
        <v>0.46801046000000002</v>
      </c>
      <c r="I9" s="33">
        <f t="shared" si="0"/>
        <v>0.3075936766666667</v>
      </c>
      <c r="J9" s="92">
        <v>0.31009999999999999</v>
      </c>
      <c r="K9" s="93">
        <v>0.2261</v>
      </c>
      <c r="L9" s="94">
        <v>-0.46</v>
      </c>
      <c r="M9" s="94">
        <v>-0.73</v>
      </c>
      <c r="N9" s="94">
        <v>0.03</v>
      </c>
      <c r="O9" s="95">
        <v>-0.39</v>
      </c>
      <c r="P9" s="72" t="s">
        <v>23</v>
      </c>
    </row>
    <row r="10" spans="1:16" s="31" customFormat="1" ht="12.75">
      <c r="A10" s="31" t="s">
        <v>38</v>
      </c>
      <c r="B10" s="31" t="s">
        <v>39</v>
      </c>
      <c r="C10" s="31" t="s">
        <v>40</v>
      </c>
      <c r="D10" s="32">
        <v>6.2658099999999994E-2</v>
      </c>
      <c r="E10" s="32">
        <v>1.4986592999999999E-2</v>
      </c>
      <c r="F10" s="33">
        <v>-0.93330144999999998</v>
      </c>
      <c r="G10" s="33">
        <v>-0.79021540000000001</v>
      </c>
      <c r="H10" s="33">
        <v>-0.60186916999999995</v>
      </c>
      <c r="I10" s="33">
        <f t="shared" si="0"/>
        <v>-0.77512867333333324</v>
      </c>
      <c r="J10" s="92">
        <v>0.1419</v>
      </c>
      <c r="K10" s="93">
        <v>5.1999999999999998E-2</v>
      </c>
      <c r="L10" s="94">
        <v>-1.23</v>
      </c>
      <c r="M10" s="94">
        <v>-0.9</v>
      </c>
      <c r="N10" s="94">
        <v>-0.51</v>
      </c>
      <c r="O10" s="95">
        <v>-0.88</v>
      </c>
      <c r="P10" s="72" t="s">
        <v>41</v>
      </c>
    </row>
    <row r="11" spans="1:16" s="31" customFormat="1" ht="12.75">
      <c r="A11" s="31" t="s">
        <v>42</v>
      </c>
      <c r="B11" s="31" t="s">
        <v>43</v>
      </c>
      <c r="C11" s="31" t="s">
        <v>44</v>
      </c>
      <c r="D11" s="32">
        <v>5.7607323000000002E-2</v>
      </c>
      <c r="E11" s="32">
        <v>1.1069842999999999E-2</v>
      </c>
      <c r="F11" s="33">
        <v>0.95765597000000002</v>
      </c>
      <c r="G11" s="33">
        <v>1.3883266000000001</v>
      </c>
      <c r="H11" s="33">
        <v>1.2565310000000001</v>
      </c>
      <c r="I11" s="33">
        <f t="shared" si="0"/>
        <v>1.2008378566666666</v>
      </c>
      <c r="J11" s="92">
        <v>0.1105</v>
      </c>
      <c r="K11" s="93">
        <v>1.8700000000000001E-2</v>
      </c>
      <c r="L11" s="94">
        <v>3.14</v>
      </c>
      <c r="M11" s="94">
        <v>1.99</v>
      </c>
      <c r="N11" s="94">
        <v>2.2999999999999998</v>
      </c>
      <c r="O11" s="95">
        <v>2.48</v>
      </c>
      <c r="P11" s="72" t="s">
        <v>45</v>
      </c>
    </row>
    <row r="12" spans="1:16" s="31" customFormat="1" ht="12.75">
      <c r="A12" s="31" t="s">
        <v>46</v>
      </c>
      <c r="B12" s="31" t="s">
        <v>47</v>
      </c>
      <c r="C12" s="31" t="s">
        <v>48</v>
      </c>
      <c r="D12" s="32">
        <v>0.22830433999999999</v>
      </c>
      <c r="E12" s="32">
        <v>0.16498312000000001</v>
      </c>
      <c r="F12" s="33">
        <v>-0.26717754999999999</v>
      </c>
      <c r="G12" s="33">
        <v>-0.45104513000000002</v>
      </c>
      <c r="H12" s="33">
        <v>-4.2461470000000001E-2</v>
      </c>
      <c r="I12" s="33">
        <f t="shared" si="0"/>
        <v>-0.25356138333333333</v>
      </c>
      <c r="J12" s="92">
        <v>0.13220000000000001</v>
      </c>
      <c r="K12" s="93">
        <v>4.1200000000000001E-2</v>
      </c>
      <c r="L12" s="94">
        <v>-1.0900000000000001</v>
      </c>
      <c r="M12" s="94">
        <v>-1.29</v>
      </c>
      <c r="N12" s="94">
        <v>-0.59</v>
      </c>
      <c r="O12" s="95">
        <v>-0.99</v>
      </c>
      <c r="P12" s="72" t="s">
        <v>49</v>
      </c>
    </row>
    <row r="13" spans="1:16" s="31" customFormat="1" ht="12.75">
      <c r="A13" s="31" t="s">
        <v>50</v>
      </c>
      <c r="B13" s="31" t="s">
        <v>51</v>
      </c>
      <c r="C13" s="31" t="s">
        <v>52</v>
      </c>
      <c r="D13" s="32">
        <v>0.11033424999999999</v>
      </c>
      <c r="E13" s="32">
        <v>5.5162537999999997E-2</v>
      </c>
      <c r="F13" s="33">
        <v>1.1257496</v>
      </c>
      <c r="G13" s="33">
        <v>0.44627094</v>
      </c>
      <c r="H13" s="33">
        <v>0.83784853999999997</v>
      </c>
      <c r="I13" s="33">
        <f t="shared" si="0"/>
        <v>0.80328969333333333</v>
      </c>
      <c r="J13" s="92">
        <v>0.1323</v>
      </c>
      <c r="K13" s="93">
        <v>4.1200000000000001E-2</v>
      </c>
      <c r="L13" s="94">
        <v>2.21</v>
      </c>
      <c r="M13" s="94">
        <v>1.62</v>
      </c>
      <c r="N13" s="94">
        <v>1.04</v>
      </c>
      <c r="O13" s="95">
        <v>1.62</v>
      </c>
      <c r="P13" s="72" t="s">
        <v>30</v>
      </c>
    </row>
    <row r="14" spans="1:16" s="31" customFormat="1" ht="24">
      <c r="A14" s="31" t="s">
        <v>53</v>
      </c>
      <c r="B14" s="31" t="s">
        <v>54</v>
      </c>
      <c r="C14" s="31" t="s">
        <v>55</v>
      </c>
      <c r="D14" s="32"/>
      <c r="E14" s="32">
        <v>0.91962200000000005</v>
      </c>
      <c r="F14" s="33">
        <v>-6.0766769999999998E-2</v>
      </c>
      <c r="G14" s="33">
        <v>-0.39641124</v>
      </c>
      <c r="H14" s="33">
        <v>0.55218875000000001</v>
      </c>
      <c r="I14" s="33">
        <f t="shared" si="0"/>
        <v>3.1670246666666658E-2</v>
      </c>
      <c r="J14" s="72" t="s">
        <v>16</v>
      </c>
      <c r="K14" s="93">
        <v>0.13159999999999999</v>
      </c>
      <c r="L14" s="94">
        <v>-0.4</v>
      </c>
      <c r="M14" s="94">
        <v>-0.05</v>
      </c>
      <c r="N14" s="94">
        <v>-0.35</v>
      </c>
      <c r="O14" s="95">
        <v>-0.27</v>
      </c>
      <c r="P14" s="72" t="s">
        <v>56</v>
      </c>
    </row>
    <row r="15" spans="1:16" s="31" customFormat="1" ht="12.75">
      <c r="A15" s="31" t="s">
        <v>57</v>
      </c>
      <c r="B15" s="31" t="s">
        <v>58</v>
      </c>
      <c r="C15" s="31" t="s">
        <v>59</v>
      </c>
      <c r="D15" s="32">
        <v>8.7036959999999997E-2</v>
      </c>
      <c r="E15" s="32">
        <v>3.5007353999999997E-2</v>
      </c>
      <c r="F15" s="33">
        <v>0.45582777000000002</v>
      </c>
      <c r="G15" s="33">
        <v>0.38963133</v>
      </c>
      <c r="H15" s="33">
        <v>0.2251262</v>
      </c>
      <c r="I15" s="33">
        <f t="shared" si="0"/>
        <v>0.35686176666666669</v>
      </c>
      <c r="J15" s="92">
        <v>9.3799999999999994E-2</v>
      </c>
      <c r="K15" s="93">
        <v>7.4000000000000003E-3</v>
      </c>
      <c r="L15" s="94">
        <v>1.17</v>
      </c>
      <c r="M15" s="94">
        <v>0.87</v>
      </c>
      <c r="N15" s="94">
        <v>0.97</v>
      </c>
      <c r="O15" s="95">
        <v>1</v>
      </c>
      <c r="P15" s="72" t="s">
        <v>60</v>
      </c>
    </row>
    <row r="16" spans="1:16" s="31" customFormat="1" ht="12.75">
      <c r="A16" s="31" t="s">
        <v>61</v>
      </c>
      <c r="B16" s="31" t="s">
        <v>62</v>
      </c>
      <c r="C16" s="31" t="s">
        <v>63</v>
      </c>
      <c r="D16" s="32"/>
      <c r="E16" s="32"/>
      <c r="F16" s="33"/>
      <c r="G16" s="33"/>
      <c r="H16" s="33"/>
      <c r="I16" s="33"/>
      <c r="J16" s="72" t="s">
        <v>16</v>
      </c>
      <c r="K16" s="96" t="s">
        <v>16</v>
      </c>
      <c r="L16" s="94" t="s">
        <v>16</v>
      </c>
      <c r="M16" s="94" t="s">
        <v>16</v>
      </c>
      <c r="N16" s="94" t="s">
        <v>16</v>
      </c>
      <c r="O16" s="95" t="s">
        <v>16</v>
      </c>
      <c r="P16" s="72" t="s">
        <v>16</v>
      </c>
    </row>
    <row r="17" spans="1:16" s="31" customFormat="1" ht="24">
      <c r="A17" s="31" t="s">
        <v>64</v>
      </c>
      <c r="B17" s="31" t="s">
        <v>65</v>
      </c>
      <c r="C17" s="31" t="s">
        <v>66</v>
      </c>
      <c r="D17" s="32"/>
      <c r="E17" s="32">
        <v>1.0358358999999999E-2</v>
      </c>
      <c r="F17" s="33">
        <v>1.5088891</v>
      </c>
      <c r="G17" s="33">
        <v>2.1570490000000002</v>
      </c>
      <c r="H17" s="33">
        <v>1.8107027</v>
      </c>
      <c r="I17" s="33">
        <f t="shared" si="0"/>
        <v>1.8255469333333334</v>
      </c>
      <c r="J17" s="92">
        <v>0.1215</v>
      </c>
      <c r="K17" s="93">
        <v>0.03</v>
      </c>
      <c r="L17" s="94">
        <v>3.37</v>
      </c>
      <c r="M17" s="94">
        <v>2.97</v>
      </c>
      <c r="N17" s="94">
        <v>1.77</v>
      </c>
      <c r="O17" s="95">
        <v>2.71</v>
      </c>
      <c r="P17" s="72" t="s">
        <v>23</v>
      </c>
    </row>
    <row r="18" spans="1:16" s="31" customFormat="1" ht="12.75">
      <c r="A18" s="31" t="s">
        <v>67</v>
      </c>
      <c r="B18" s="31" t="s">
        <v>68</v>
      </c>
      <c r="C18" s="31" t="s">
        <v>69</v>
      </c>
      <c r="D18" s="32"/>
      <c r="E18" s="32"/>
      <c r="F18" s="33"/>
      <c r="G18" s="33"/>
      <c r="H18" s="33"/>
      <c r="I18" s="33"/>
      <c r="J18" s="72" t="s">
        <v>16</v>
      </c>
      <c r="K18" s="96" t="s">
        <v>16</v>
      </c>
      <c r="L18" s="94" t="s">
        <v>16</v>
      </c>
      <c r="M18" s="94" t="s">
        <v>16</v>
      </c>
      <c r="N18" s="94" t="s">
        <v>16</v>
      </c>
      <c r="O18" s="95" t="s">
        <v>16</v>
      </c>
      <c r="P18" s="72" t="s">
        <v>16</v>
      </c>
    </row>
    <row r="19" spans="1:16" s="31" customFormat="1" ht="12.75">
      <c r="A19" s="31" t="s">
        <v>70</v>
      </c>
      <c r="B19" s="31" t="s">
        <v>71</v>
      </c>
      <c r="C19" s="31" t="s">
        <v>72</v>
      </c>
      <c r="D19" s="32"/>
      <c r="E19" s="32">
        <v>0.17190770999999999</v>
      </c>
      <c r="F19" s="33">
        <v>-0.45362760000000002</v>
      </c>
      <c r="G19" s="33">
        <v>-0.59006786</v>
      </c>
      <c r="H19" s="33">
        <v>-2.4402577000000002E-2</v>
      </c>
      <c r="I19" s="33">
        <f t="shared" si="0"/>
        <v>-0.35603267899999996</v>
      </c>
      <c r="J19" s="92">
        <v>0.1181</v>
      </c>
      <c r="K19" s="93">
        <v>2.5399999999999999E-2</v>
      </c>
      <c r="L19" s="94">
        <v>-0.96</v>
      </c>
      <c r="M19" s="94">
        <v>-1.01</v>
      </c>
      <c r="N19" s="94">
        <v>-0.56999999999999995</v>
      </c>
      <c r="O19" s="95">
        <v>-0.85</v>
      </c>
      <c r="P19" s="72" t="s">
        <v>73</v>
      </c>
    </row>
    <row r="20" spans="1:16" s="31" customFormat="1" ht="12.75">
      <c r="A20" s="31" t="s">
        <v>74</v>
      </c>
      <c r="B20" s="31" t="s">
        <v>75</v>
      </c>
      <c r="C20" s="31" t="s">
        <v>76</v>
      </c>
      <c r="D20" s="32"/>
      <c r="E20" s="32">
        <v>0.59103154999999996</v>
      </c>
      <c r="F20" s="33">
        <v>-0.71283174000000005</v>
      </c>
      <c r="G20" s="33">
        <v>-0.36679623</v>
      </c>
      <c r="H20" s="33">
        <v>0.43391659999999999</v>
      </c>
      <c r="I20" s="33">
        <f t="shared" si="0"/>
        <v>-0.21523712333333334</v>
      </c>
      <c r="J20" s="72" t="s">
        <v>16</v>
      </c>
      <c r="K20" s="93">
        <v>0.16</v>
      </c>
      <c r="L20" s="94">
        <v>1.55</v>
      </c>
      <c r="M20" s="94">
        <v>2.4900000000000002</v>
      </c>
      <c r="N20" s="94">
        <v>0.24</v>
      </c>
      <c r="O20" s="95">
        <v>1.43</v>
      </c>
      <c r="P20" s="72" t="s">
        <v>77</v>
      </c>
    </row>
    <row r="21" spans="1:16" s="31" customFormat="1" ht="24">
      <c r="A21" s="31" t="s">
        <v>78</v>
      </c>
      <c r="B21" s="31" t="s">
        <v>79</v>
      </c>
      <c r="C21" s="31" t="s">
        <v>80</v>
      </c>
      <c r="D21" s="32">
        <v>0.51653009999999999</v>
      </c>
      <c r="E21" s="32">
        <v>0.45395980000000002</v>
      </c>
      <c r="F21" s="33">
        <v>0.24252418000000001</v>
      </c>
      <c r="G21" s="33">
        <v>3.9277859999999998E-2</v>
      </c>
      <c r="H21" s="33">
        <v>-4.5491709999999998E-2</v>
      </c>
      <c r="I21" s="33">
        <f t="shared" si="0"/>
        <v>7.877010999999999E-2</v>
      </c>
      <c r="J21" s="92">
        <v>0.16400000000000001</v>
      </c>
      <c r="K21" s="93">
        <v>7.6999999999999999E-2</v>
      </c>
      <c r="L21" s="94">
        <v>-0.18</v>
      </c>
      <c r="M21" s="94">
        <v>-0.59</v>
      </c>
      <c r="N21" s="94">
        <v>-0.48</v>
      </c>
      <c r="O21" s="95">
        <v>-0.42</v>
      </c>
      <c r="P21" s="72" t="s">
        <v>23</v>
      </c>
    </row>
    <row r="22" spans="1:16" s="31" customFormat="1" ht="12.75">
      <c r="A22" s="31" t="s">
        <v>81</v>
      </c>
      <c r="B22" s="31" t="s">
        <v>82</v>
      </c>
      <c r="C22" s="31" t="s">
        <v>83</v>
      </c>
      <c r="D22" s="32">
        <v>5.8241309999999998E-2</v>
      </c>
      <c r="E22" s="32">
        <v>1.1517866E-2</v>
      </c>
      <c r="F22" s="33">
        <v>0.84474570000000004</v>
      </c>
      <c r="G22" s="33">
        <v>0.68556786000000003</v>
      </c>
      <c r="H22" s="33">
        <v>0.58261819999999997</v>
      </c>
      <c r="I22" s="33">
        <f t="shared" si="0"/>
        <v>0.70431058666666679</v>
      </c>
      <c r="J22" s="92">
        <v>0.1207</v>
      </c>
      <c r="K22" s="93">
        <v>2.8199999999999999E-2</v>
      </c>
      <c r="L22" s="94">
        <v>0.59</v>
      </c>
      <c r="M22" s="94">
        <v>0.35</v>
      </c>
      <c r="N22" s="94">
        <v>0.38</v>
      </c>
      <c r="O22" s="95">
        <v>0.44</v>
      </c>
      <c r="P22" s="72" t="s">
        <v>60</v>
      </c>
    </row>
    <row r="23" spans="1:16" s="31" customFormat="1" ht="12.75">
      <c r="A23" s="31" t="s">
        <v>84</v>
      </c>
      <c r="B23" s="31" t="s">
        <v>85</v>
      </c>
      <c r="C23" s="31" t="s">
        <v>86</v>
      </c>
      <c r="D23" s="32"/>
      <c r="E23" s="32">
        <v>0.56109977</v>
      </c>
      <c r="F23" s="33">
        <v>-0.58500176999999998</v>
      </c>
      <c r="G23" s="33">
        <v>-0.43500949999999999</v>
      </c>
      <c r="H23" s="33">
        <v>0.39110183999999998</v>
      </c>
      <c r="I23" s="33">
        <f t="shared" si="0"/>
        <v>-0.20963647666666665</v>
      </c>
      <c r="J23" s="72" t="s">
        <v>16</v>
      </c>
      <c r="K23" s="93">
        <v>0.55210000000000004</v>
      </c>
      <c r="L23" s="94">
        <v>-0.44</v>
      </c>
      <c r="M23" s="94">
        <v>-0.21</v>
      </c>
      <c r="N23" s="94">
        <v>0.23</v>
      </c>
      <c r="O23" s="95">
        <v>-0.14000000000000001</v>
      </c>
      <c r="P23" s="72" t="s">
        <v>87</v>
      </c>
    </row>
    <row r="24" spans="1:16" s="31" customFormat="1" ht="12.75">
      <c r="A24" s="31" t="s">
        <v>88</v>
      </c>
      <c r="B24" s="31" t="s">
        <v>89</v>
      </c>
      <c r="C24" s="31" t="s">
        <v>90</v>
      </c>
      <c r="D24" s="32"/>
      <c r="E24" s="32"/>
      <c r="F24" s="33"/>
      <c r="G24" s="33"/>
      <c r="H24" s="33"/>
      <c r="I24" s="33"/>
      <c r="J24" s="72" t="s">
        <v>16</v>
      </c>
      <c r="K24" s="96" t="s">
        <v>16</v>
      </c>
      <c r="L24" s="94" t="s">
        <v>16</v>
      </c>
      <c r="M24" s="94" t="s">
        <v>16</v>
      </c>
      <c r="N24" s="94" t="s">
        <v>16</v>
      </c>
      <c r="O24" s="95" t="s">
        <v>16</v>
      </c>
      <c r="P24" s="72" t="s">
        <v>16</v>
      </c>
    </row>
    <row r="25" spans="1:16" s="31" customFormat="1" ht="24">
      <c r="A25" s="31" t="s">
        <v>91</v>
      </c>
      <c r="B25" s="31" t="s">
        <v>92</v>
      </c>
      <c r="C25" s="31" t="s">
        <v>93</v>
      </c>
      <c r="D25" s="32">
        <v>0.39574914999999999</v>
      </c>
      <c r="E25" s="32">
        <v>0.33019875999999998</v>
      </c>
      <c r="F25" s="33">
        <v>-6.2440916999999999E-2</v>
      </c>
      <c r="G25" s="33">
        <v>0.17148865999999999</v>
      </c>
      <c r="H25" s="33">
        <v>0.25070769999999998</v>
      </c>
      <c r="I25" s="33">
        <f t="shared" si="0"/>
        <v>0.11991848099999998</v>
      </c>
      <c r="J25" s="92">
        <v>0.1404</v>
      </c>
      <c r="K25" s="93">
        <v>0.05</v>
      </c>
      <c r="L25" s="94">
        <v>0.62</v>
      </c>
      <c r="M25" s="94">
        <v>0.5</v>
      </c>
      <c r="N25" s="94">
        <v>0.26</v>
      </c>
      <c r="O25" s="95">
        <v>0.46</v>
      </c>
      <c r="P25" s="72" t="s">
        <v>23</v>
      </c>
    </row>
    <row r="26" spans="1:16" s="31" customFormat="1" ht="12.75">
      <c r="A26" s="31" t="s">
        <v>94</v>
      </c>
      <c r="B26" s="31" t="s">
        <v>95</v>
      </c>
      <c r="C26" s="31" t="s">
        <v>96</v>
      </c>
      <c r="D26" s="32"/>
      <c r="E26" s="32"/>
      <c r="F26" s="33"/>
      <c r="G26" s="33"/>
      <c r="H26" s="33"/>
      <c r="I26" s="33"/>
      <c r="J26" s="72" t="s">
        <v>16</v>
      </c>
      <c r="K26" s="96" t="s">
        <v>16</v>
      </c>
      <c r="L26" s="94" t="s">
        <v>16</v>
      </c>
      <c r="M26" s="94" t="s">
        <v>16</v>
      </c>
      <c r="N26" s="94" t="s">
        <v>16</v>
      </c>
      <c r="O26" s="95" t="s">
        <v>16</v>
      </c>
      <c r="P26" s="72" t="s">
        <v>16</v>
      </c>
    </row>
    <row r="27" spans="1:16" s="31" customFormat="1" ht="12.75">
      <c r="A27" s="31" t="s">
        <v>97</v>
      </c>
      <c r="B27" s="31" t="s">
        <v>98</v>
      </c>
      <c r="C27" s="31" t="s">
        <v>99</v>
      </c>
      <c r="D27" s="32"/>
      <c r="E27" s="32">
        <v>6.0987536000000002E-2</v>
      </c>
      <c r="F27" s="33">
        <v>0.94803243999999998</v>
      </c>
      <c r="G27" s="33">
        <v>1.0485933999999999</v>
      </c>
      <c r="H27" s="33">
        <v>0.38718656000000001</v>
      </c>
      <c r="I27" s="33">
        <f t="shared" si="0"/>
        <v>0.79460413333333335</v>
      </c>
      <c r="J27" s="72" t="s">
        <v>16</v>
      </c>
      <c r="K27" s="93">
        <v>4.9500000000000002E-2</v>
      </c>
      <c r="L27" s="94">
        <v>0.37</v>
      </c>
      <c r="M27" s="94">
        <v>0.16</v>
      </c>
      <c r="N27" s="94">
        <v>0.37</v>
      </c>
      <c r="O27" s="95">
        <v>0.3</v>
      </c>
      <c r="P27" s="72" t="s">
        <v>100</v>
      </c>
    </row>
    <row r="28" spans="1:16" s="31" customFormat="1" ht="12.75">
      <c r="A28" s="31" t="s">
        <v>101</v>
      </c>
      <c r="B28" s="31" t="s">
        <v>102</v>
      </c>
      <c r="C28" s="31" t="s">
        <v>103</v>
      </c>
      <c r="D28" s="32"/>
      <c r="E28" s="32">
        <v>3.7025669999999997E-2</v>
      </c>
      <c r="F28" s="33">
        <v>1.1132531000000001</v>
      </c>
      <c r="G28" s="33">
        <v>2.1953510999999999</v>
      </c>
      <c r="H28" s="33">
        <v>2.2194226000000001</v>
      </c>
      <c r="I28" s="33">
        <f t="shared" si="0"/>
        <v>1.8426756</v>
      </c>
      <c r="J28" s="92">
        <v>6.7199999999999996E-2</v>
      </c>
      <c r="K28" s="93">
        <v>4.0000000000000002E-4</v>
      </c>
      <c r="L28" s="94">
        <v>6.17</v>
      </c>
      <c r="M28" s="94">
        <v>6.07</v>
      </c>
      <c r="N28" s="94">
        <v>5.78</v>
      </c>
      <c r="O28" s="95">
        <v>6.01</v>
      </c>
      <c r="P28" s="72" t="s">
        <v>104</v>
      </c>
    </row>
    <row r="29" spans="1:16" s="31" customFormat="1" ht="12.75">
      <c r="A29" s="31" t="s">
        <v>105</v>
      </c>
      <c r="B29" s="31" t="s">
        <v>106</v>
      </c>
      <c r="C29" s="31" t="s">
        <v>107</v>
      </c>
      <c r="D29" s="32">
        <v>0.74758279999999999</v>
      </c>
      <c r="E29" s="32">
        <v>0.70386183000000002</v>
      </c>
      <c r="F29" s="33">
        <v>-0.67662730000000004</v>
      </c>
      <c r="G29" s="33">
        <v>-0.15027249000000001</v>
      </c>
      <c r="H29" s="33">
        <v>0.41304373999999999</v>
      </c>
      <c r="I29" s="33">
        <f t="shared" si="0"/>
        <v>-0.13795201666666668</v>
      </c>
      <c r="J29" s="97">
        <v>7.9200000000000007E-2</v>
      </c>
      <c r="K29" s="98">
        <v>2.2000000000000001E-3</v>
      </c>
      <c r="L29" s="99">
        <v>6.72</v>
      </c>
      <c r="M29" s="99">
        <v>6.38</v>
      </c>
      <c r="N29" s="99">
        <v>5.71</v>
      </c>
      <c r="O29" s="100">
        <v>6.27</v>
      </c>
      <c r="P29" s="101" t="s">
        <v>108</v>
      </c>
    </row>
    <row r="30" spans="1:16" s="31" customFormat="1" ht="12.75">
      <c r="A30" s="31" t="s">
        <v>109</v>
      </c>
      <c r="B30" s="31" t="s">
        <v>110</v>
      </c>
      <c r="C30" s="31" t="s">
        <v>111</v>
      </c>
      <c r="D30" s="32"/>
      <c r="E30" s="32"/>
      <c r="F30" s="33"/>
      <c r="G30" s="33"/>
      <c r="H30" s="33"/>
      <c r="I30" s="33"/>
      <c r="J30" s="72" t="s">
        <v>16</v>
      </c>
      <c r="K30" s="96" t="s">
        <v>16</v>
      </c>
      <c r="L30" s="94" t="s">
        <v>16</v>
      </c>
      <c r="M30" s="94" t="s">
        <v>16</v>
      </c>
      <c r="N30" s="94" t="s">
        <v>16</v>
      </c>
      <c r="O30" s="95" t="s">
        <v>16</v>
      </c>
      <c r="P30" s="72" t="s">
        <v>16</v>
      </c>
    </row>
    <row r="31" spans="1:16" s="31" customFormat="1" ht="12.75">
      <c r="A31" s="31" t="s">
        <v>112</v>
      </c>
      <c r="B31" s="31" t="s">
        <v>113</v>
      </c>
      <c r="C31" s="31" t="s">
        <v>114</v>
      </c>
      <c r="D31" s="32"/>
      <c r="E31" s="32">
        <v>0.59648420000000002</v>
      </c>
      <c r="F31" s="33">
        <v>-0.69826730000000004</v>
      </c>
      <c r="G31" s="33">
        <v>-0.36426153999999999</v>
      </c>
      <c r="H31" s="33">
        <v>0.43403449999999999</v>
      </c>
      <c r="I31" s="33">
        <f t="shared" si="0"/>
        <v>-0.20949811333333337</v>
      </c>
      <c r="J31" s="72" t="s">
        <v>16</v>
      </c>
      <c r="K31" s="93">
        <v>0.56459999999999999</v>
      </c>
      <c r="L31" s="94">
        <v>-0.02</v>
      </c>
      <c r="M31" s="94">
        <v>0.06</v>
      </c>
      <c r="N31" s="94">
        <v>-0.2</v>
      </c>
      <c r="O31" s="95">
        <v>-0.05</v>
      </c>
      <c r="P31" s="72" t="s">
        <v>115</v>
      </c>
    </row>
    <row r="32" spans="1:16" s="31" customFormat="1" ht="12.75">
      <c r="A32" s="31" t="s">
        <v>116</v>
      </c>
      <c r="B32" s="31" t="s">
        <v>117</v>
      </c>
      <c r="C32" s="31" t="s">
        <v>118</v>
      </c>
      <c r="D32" s="32">
        <v>0.79665445999999995</v>
      </c>
      <c r="E32" s="32">
        <v>0.75851124999999997</v>
      </c>
      <c r="F32" s="33">
        <v>0.33882572999999999</v>
      </c>
      <c r="G32" s="33">
        <v>-1.3099272E-2</v>
      </c>
      <c r="H32" s="33">
        <v>-0.16753285000000001</v>
      </c>
      <c r="I32" s="33">
        <f t="shared" si="0"/>
        <v>5.2731202666666664E-2</v>
      </c>
      <c r="J32" s="92">
        <v>0.99519999999999997</v>
      </c>
      <c r="K32" s="93">
        <v>0.99390000000000001</v>
      </c>
      <c r="L32" s="94">
        <v>-0.28000000000000003</v>
      </c>
      <c r="M32" s="94">
        <v>0.2</v>
      </c>
      <c r="N32" s="94">
        <v>0.08</v>
      </c>
      <c r="O32" s="95">
        <v>0</v>
      </c>
      <c r="P32" s="72" t="s">
        <v>73</v>
      </c>
    </row>
    <row r="33" spans="1:16" s="31" customFormat="1" ht="12.75">
      <c r="A33" s="31" t="s">
        <v>119</v>
      </c>
      <c r="B33" s="31" t="s">
        <v>120</v>
      </c>
      <c r="C33" s="31" t="s">
        <v>121</v>
      </c>
      <c r="D33" s="32">
        <v>4.7081104999999998E-2</v>
      </c>
      <c r="E33" s="32">
        <v>4.5839566999999999E-3</v>
      </c>
      <c r="F33" s="33">
        <v>2.3543862999999998</v>
      </c>
      <c r="G33" s="33">
        <v>2.1218967000000002</v>
      </c>
      <c r="H33" s="33">
        <v>2.6807356000000002</v>
      </c>
      <c r="I33" s="33">
        <f t="shared" si="0"/>
        <v>2.3856728666666669</v>
      </c>
      <c r="J33" s="92">
        <v>9.2899999999999996E-2</v>
      </c>
      <c r="K33" s="93">
        <v>7.0000000000000001E-3</v>
      </c>
      <c r="L33" s="94">
        <v>2.09</v>
      </c>
      <c r="M33" s="94">
        <v>1.81</v>
      </c>
      <c r="N33" s="94">
        <v>2.42</v>
      </c>
      <c r="O33" s="95">
        <v>2.11</v>
      </c>
      <c r="P33" s="72" t="s">
        <v>122</v>
      </c>
    </row>
    <row r="34" spans="1:16" s="31" customFormat="1" ht="12.75">
      <c r="A34" s="31" t="s">
        <v>123</v>
      </c>
      <c r="B34" s="31" t="s">
        <v>124</v>
      </c>
      <c r="C34" s="31" t="s">
        <v>125</v>
      </c>
      <c r="D34" s="32"/>
      <c r="E34" s="32">
        <v>0.61964280000000005</v>
      </c>
      <c r="F34" s="33">
        <v>-0.66245089999999995</v>
      </c>
      <c r="G34" s="33">
        <v>-0.33738400000000002</v>
      </c>
      <c r="H34" s="33">
        <v>0.43304121000000001</v>
      </c>
      <c r="I34" s="33">
        <f t="shared" si="0"/>
        <v>-0.18893122999999998</v>
      </c>
      <c r="J34" s="92">
        <v>0.31169999999999998</v>
      </c>
      <c r="K34" s="93">
        <v>0.22789999999999999</v>
      </c>
      <c r="L34" s="94">
        <v>0.94</v>
      </c>
      <c r="M34" s="94">
        <v>0.84</v>
      </c>
      <c r="N34" s="94">
        <v>-0.09</v>
      </c>
      <c r="O34" s="95">
        <v>0.56000000000000005</v>
      </c>
      <c r="P34" s="72" t="s">
        <v>60</v>
      </c>
    </row>
    <row r="35" spans="1:16" s="31" customFormat="1" ht="24">
      <c r="A35" s="31" t="s">
        <v>126</v>
      </c>
      <c r="B35" s="31" t="s">
        <v>127</v>
      </c>
      <c r="C35" s="31" t="s">
        <v>128</v>
      </c>
      <c r="D35" s="32">
        <v>6.4617270000000004E-2</v>
      </c>
      <c r="E35" s="32">
        <v>1.6497945E-2</v>
      </c>
      <c r="F35" s="33">
        <v>-0.7014513</v>
      </c>
      <c r="G35" s="33">
        <v>-1.1037091000000001</v>
      </c>
      <c r="H35" s="33">
        <v>-0.87931919999999997</v>
      </c>
      <c r="I35" s="33">
        <f t="shared" si="0"/>
        <v>-0.89482653333333328</v>
      </c>
      <c r="J35" s="72" t="s">
        <v>16</v>
      </c>
      <c r="K35" s="93">
        <v>0.15049999999999999</v>
      </c>
      <c r="L35" s="94">
        <v>-0.42</v>
      </c>
      <c r="M35" s="94">
        <v>-0.22</v>
      </c>
      <c r="N35" s="94">
        <v>-1.03</v>
      </c>
      <c r="O35" s="95">
        <v>-0.55000000000000004</v>
      </c>
      <c r="P35" s="72" t="s">
        <v>23</v>
      </c>
    </row>
    <row r="36" spans="1:16" s="31" customFormat="1" ht="12.75">
      <c r="A36" s="31" t="s">
        <v>129</v>
      </c>
      <c r="B36" s="31" t="s">
        <v>130</v>
      </c>
      <c r="C36" s="31" t="s">
        <v>131</v>
      </c>
      <c r="D36" s="32">
        <v>0.37117597000000002</v>
      </c>
      <c r="E36" s="32">
        <v>0.30578654999999999</v>
      </c>
      <c r="F36" s="33">
        <v>7.4624280000000001E-3</v>
      </c>
      <c r="G36" s="33">
        <v>-0.36443898000000002</v>
      </c>
      <c r="H36" s="33">
        <v>-9.6385009999999993E-2</v>
      </c>
      <c r="I36" s="33">
        <f t="shared" si="0"/>
        <v>-0.15112052066666667</v>
      </c>
      <c r="J36" s="92">
        <v>9.7299999999999998E-2</v>
      </c>
      <c r="K36" s="93">
        <v>9.1999999999999998E-3</v>
      </c>
      <c r="L36" s="94">
        <v>-0.96</v>
      </c>
      <c r="M36" s="94">
        <v>-1.34</v>
      </c>
      <c r="N36" s="94">
        <v>-1.1299999999999999</v>
      </c>
      <c r="O36" s="95">
        <v>-1.1399999999999999</v>
      </c>
      <c r="P36" s="72" t="s">
        <v>132</v>
      </c>
    </row>
    <row r="37" spans="1:16" s="31" customFormat="1" ht="12.75">
      <c r="A37" s="31" t="s">
        <v>133</v>
      </c>
      <c r="B37" s="31" t="s">
        <v>134</v>
      </c>
      <c r="C37" s="31" t="s">
        <v>135</v>
      </c>
      <c r="D37" s="32"/>
      <c r="E37" s="32">
        <v>0.59070003000000004</v>
      </c>
      <c r="F37" s="33">
        <v>-0.71300870000000005</v>
      </c>
      <c r="G37" s="33">
        <v>-0.36865925999999999</v>
      </c>
      <c r="H37" s="33">
        <v>0.4345791</v>
      </c>
      <c r="I37" s="33">
        <f t="shared" si="0"/>
        <v>-0.21569628666666671</v>
      </c>
      <c r="J37" s="72" t="s">
        <v>16</v>
      </c>
      <c r="K37" s="93">
        <v>0.21590000000000001</v>
      </c>
      <c r="L37" s="94">
        <v>0.7</v>
      </c>
      <c r="M37" s="94">
        <v>1.21</v>
      </c>
      <c r="N37" s="94">
        <v>-0.01</v>
      </c>
      <c r="O37" s="95">
        <v>0.63</v>
      </c>
      <c r="P37" s="72" t="s">
        <v>108</v>
      </c>
    </row>
    <row r="38" spans="1:16" s="31" customFormat="1" ht="12.75">
      <c r="A38" s="31" t="s">
        <v>136</v>
      </c>
      <c r="B38" s="31" t="s">
        <v>137</v>
      </c>
      <c r="C38" s="31" t="s">
        <v>138</v>
      </c>
      <c r="D38" s="32"/>
      <c r="E38" s="32">
        <v>0.56165206000000001</v>
      </c>
      <c r="F38" s="33">
        <v>-0.66783760000000003</v>
      </c>
      <c r="G38" s="33">
        <v>-0.42898229999999998</v>
      </c>
      <c r="H38" s="33">
        <v>0.41631380000000001</v>
      </c>
      <c r="I38" s="33">
        <f t="shared" si="0"/>
        <v>-0.2268353666666667</v>
      </c>
      <c r="J38" s="72" t="s">
        <v>16</v>
      </c>
      <c r="K38" s="93">
        <v>0.14949999999999999</v>
      </c>
      <c r="L38" s="94">
        <v>2.87</v>
      </c>
      <c r="M38" s="94">
        <v>0.68</v>
      </c>
      <c r="N38" s="94">
        <v>1.08</v>
      </c>
      <c r="O38" s="95">
        <v>1.54</v>
      </c>
      <c r="P38" s="72" t="s">
        <v>139</v>
      </c>
    </row>
    <row r="39" spans="1:16" s="31" customFormat="1" ht="12.75">
      <c r="A39" s="31" t="s">
        <v>140</v>
      </c>
      <c r="B39" s="31" t="s">
        <v>141</v>
      </c>
      <c r="C39" s="31" t="s">
        <v>142</v>
      </c>
      <c r="D39" s="32">
        <v>0.10600539</v>
      </c>
      <c r="E39" s="32">
        <v>5.1182084000000003E-2</v>
      </c>
      <c r="F39" s="33">
        <v>0.19740194</v>
      </c>
      <c r="G39" s="33">
        <v>0.46906569999999997</v>
      </c>
      <c r="H39" s="33">
        <v>0.33310798000000003</v>
      </c>
      <c r="I39" s="33">
        <f t="shared" si="0"/>
        <v>0.33319187333333339</v>
      </c>
      <c r="J39" s="92">
        <v>9.5600000000000004E-2</v>
      </c>
      <c r="K39" s="93">
        <v>8.2000000000000007E-3</v>
      </c>
      <c r="L39" s="94">
        <v>2</v>
      </c>
      <c r="M39" s="94">
        <v>2.02</v>
      </c>
      <c r="N39" s="94">
        <v>1.51</v>
      </c>
      <c r="O39" s="95">
        <v>1.84</v>
      </c>
      <c r="P39" s="72" t="s">
        <v>143</v>
      </c>
    </row>
    <row r="40" spans="1:16" s="31" customFormat="1" ht="12.75">
      <c r="A40" s="31" t="s">
        <v>144</v>
      </c>
      <c r="B40" s="31" t="s">
        <v>145</v>
      </c>
      <c r="C40" s="31" t="s">
        <v>146</v>
      </c>
      <c r="D40" s="32">
        <v>4.1020114000000003E-2</v>
      </c>
      <c r="E40" s="32">
        <v>1.6336263000000001E-3</v>
      </c>
      <c r="F40" s="33">
        <v>0.32800484000000002</v>
      </c>
      <c r="G40" s="33">
        <v>0.3763476</v>
      </c>
      <c r="H40" s="33">
        <v>0.36276239999999998</v>
      </c>
      <c r="I40" s="33">
        <f t="shared" si="0"/>
        <v>0.35570494666666669</v>
      </c>
      <c r="J40" s="92">
        <v>0.1275</v>
      </c>
      <c r="K40" s="93">
        <v>3.6200000000000003E-2</v>
      </c>
      <c r="L40" s="94">
        <v>-0.36</v>
      </c>
      <c r="M40" s="94">
        <v>-0.24</v>
      </c>
      <c r="N40" s="94">
        <v>-0.49</v>
      </c>
      <c r="O40" s="95">
        <v>-0.37</v>
      </c>
      <c r="P40" s="72" t="s">
        <v>87</v>
      </c>
    </row>
    <row r="41" spans="1:16" s="31" customFormat="1" ht="24">
      <c r="A41" s="31" t="s">
        <v>147</v>
      </c>
      <c r="B41" s="31" t="s">
        <v>148</v>
      </c>
      <c r="C41" s="31" t="s">
        <v>149</v>
      </c>
      <c r="D41" s="32"/>
      <c r="E41" s="32">
        <v>5.3357939999999996E-3</v>
      </c>
      <c r="F41" s="33">
        <v>1.8800357999999999</v>
      </c>
      <c r="G41" s="33">
        <v>2.4082780000000001</v>
      </c>
      <c r="H41" s="33">
        <v>2.2996042000000001</v>
      </c>
      <c r="I41" s="33">
        <f t="shared" si="0"/>
        <v>2.1959726666666666</v>
      </c>
      <c r="J41" s="92">
        <v>0.1217</v>
      </c>
      <c r="K41" s="93">
        <v>3.0200000000000001E-2</v>
      </c>
      <c r="L41" s="94">
        <v>2.2200000000000002</v>
      </c>
      <c r="M41" s="94">
        <v>1.17</v>
      </c>
      <c r="N41" s="94">
        <v>1.74</v>
      </c>
      <c r="O41" s="95">
        <v>1.71</v>
      </c>
      <c r="P41" s="72" t="s">
        <v>23</v>
      </c>
    </row>
    <row r="42" spans="1:16" s="31" customFormat="1" ht="12.75">
      <c r="A42" s="31" t="s">
        <v>150</v>
      </c>
      <c r="B42" s="31" t="s">
        <v>151</v>
      </c>
      <c r="C42" s="31" t="s">
        <v>152</v>
      </c>
      <c r="D42" s="32"/>
      <c r="E42" s="32"/>
      <c r="F42" s="33"/>
      <c r="G42" s="33"/>
      <c r="H42" s="33"/>
      <c r="I42" s="33"/>
      <c r="J42" s="72" t="s">
        <v>16</v>
      </c>
      <c r="K42" s="96" t="s">
        <v>16</v>
      </c>
      <c r="L42" s="94" t="s">
        <v>16</v>
      </c>
      <c r="M42" s="94" t="s">
        <v>16</v>
      </c>
      <c r="N42" s="94" t="s">
        <v>16</v>
      </c>
      <c r="O42" s="95" t="s">
        <v>16</v>
      </c>
      <c r="P42" s="72" t="s">
        <v>16</v>
      </c>
    </row>
    <row r="43" spans="1:16" s="31" customFormat="1" ht="12.75">
      <c r="A43" s="31" t="s">
        <v>153</v>
      </c>
      <c r="B43" s="31" t="s">
        <v>154</v>
      </c>
      <c r="C43" s="31" t="s">
        <v>155</v>
      </c>
      <c r="D43" s="32">
        <v>3.645553E-2</v>
      </c>
      <c r="E43" s="32">
        <v>1.6699999999999999E-4</v>
      </c>
      <c r="F43" s="33">
        <v>-0.11714084399999999</v>
      </c>
      <c r="G43" s="33">
        <v>-0.11267478</v>
      </c>
      <c r="H43" s="33">
        <v>-0.112758555</v>
      </c>
      <c r="I43" s="33">
        <f t="shared" si="0"/>
        <v>-0.11419139299999999</v>
      </c>
      <c r="J43" s="92">
        <v>0.32969999999999999</v>
      </c>
      <c r="K43" s="93">
        <v>0.2462</v>
      </c>
      <c r="L43" s="94">
        <v>-0.17</v>
      </c>
      <c r="M43" s="94">
        <v>-0.42</v>
      </c>
      <c r="N43" s="94">
        <v>0</v>
      </c>
      <c r="O43" s="95">
        <v>-0.2</v>
      </c>
      <c r="P43" s="72" t="s">
        <v>45</v>
      </c>
    </row>
    <row r="44" spans="1:16" s="31" customFormat="1" ht="24">
      <c r="A44" s="31" t="s">
        <v>156</v>
      </c>
      <c r="B44" s="31" t="s">
        <v>157</v>
      </c>
      <c r="C44" s="31" t="s">
        <v>158</v>
      </c>
      <c r="D44" s="32">
        <v>5.4353286000000001E-2</v>
      </c>
      <c r="E44" s="32">
        <v>9.0893780000000004E-3</v>
      </c>
      <c r="F44" s="33">
        <v>2.633645</v>
      </c>
      <c r="G44" s="33">
        <v>2.5146758999999999</v>
      </c>
      <c r="H44" s="33">
        <v>1.9049726</v>
      </c>
      <c r="I44" s="33">
        <f t="shared" si="0"/>
        <v>2.3510978333333332</v>
      </c>
      <c r="J44" s="72" t="s">
        <v>16</v>
      </c>
      <c r="K44" s="93">
        <v>0.59260000000000002</v>
      </c>
      <c r="L44" s="94">
        <v>0.24</v>
      </c>
      <c r="M44" s="94">
        <v>-0.35</v>
      </c>
      <c r="N44" s="94">
        <v>0.67</v>
      </c>
      <c r="O44" s="95">
        <v>0.19</v>
      </c>
      <c r="P44" s="72" t="s">
        <v>23</v>
      </c>
    </row>
    <row r="45" spans="1:16" s="31" customFormat="1" ht="24">
      <c r="A45" s="31" t="s">
        <v>159</v>
      </c>
      <c r="B45" s="31" t="s">
        <v>160</v>
      </c>
      <c r="C45" s="31" t="s">
        <v>161</v>
      </c>
      <c r="D45" s="32"/>
      <c r="E45" s="32">
        <v>0.16993648</v>
      </c>
      <c r="F45" s="33">
        <v>-0.32410820000000001</v>
      </c>
      <c r="G45" s="33">
        <v>-0.46507224000000003</v>
      </c>
      <c r="H45" s="33">
        <v>-1.4525125000000001</v>
      </c>
      <c r="I45" s="33">
        <f t="shared" si="0"/>
        <v>-0.74723097999999999</v>
      </c>
      <c r="J45" s="72" t="s">
        <v>16</v>
      </c>
      <c r="K45" s="93">
        <v>0.64510000000000001</v>
      </c>
      <c r="L45" s="94">
        <v>-0.05</v>
      </c>
      <c r="M45" s="94">
        <v>0.4</v>
      </c>
      <c r="N45" s="94">
        <v>-0.1</v>
      </c>
      <c r="O45" s="95">
        <v>0.09</v>
      </c>
      <c r="P45" s="72" t="s">
        <v>23</v>
      </c>
    </row>
    <row r="46" spans="1:16" s="31" customFormat="1" ht="12.75">
      <c r="A46" s="31" t="s">
        <v>162</v>
      </c>
      <c r="B46" s="31" t="s">
        <v>163</v>
      </c>
      <c r="C46" s="31" t="s">
        <v>164</v>
      </c>
      <c r="D46" s="32"/>
      <c r="E46" s="32">
        <v>0.54517274999999998</v>
      </c>
      <c r="F46" s="33">
        <v>-0.65532089999999998</v>
      </c>
      <c r="G46" s="33">
        <v>-0.42911890000000003</v>
      </c>
      <c r="H46" s="33">
        <v>0.39377105000000001</v>
      </c>
      <c r="I46" s="33">
        <f t="shared" si="0"/>
        <v>-0.23022291666666664</v>
      </c>
      <c r="J46" s="72" t="s">
        <v>16</v>
      </c>
      <c r="K46" s="93">
        <v>0.7026</v>
      </c>
      <c r="L46" s="94">
        <v>-1.32</v>
      </c>
      <c r="M46" s="94">
        <v>-0.96</v>
      </c>
      <c r="N46" s="94">
        <v>1.23</v>
      </c>
      <c r="O46" s="95">
        <v>-0.35</v>
      </c>
      <c r="P46" s="72" t="s">
        <v>122</v>
      </c>
    </row>
    <row r="47" spans="1:16" s="31" customFormat="1" ht="24">
      <c r="A47" s="31" t="s">
        <v>165</v>
      </c>
      <c r="B47" s="31" t="s">
        <v>166</v>
      </c>
      <c r="C47" s="31" t="s">
        <v>167</v>
      </c>
      <c r="D47" s="32"/>
      <c r="E47" s="32">
        <v>0.58304036000000004</v>
      </c>
      <c r="F47" s="33">
        <v>-0.71480030000000006</v>
      </c>
      <c r="G47" s="33">
        <v>-0.37561178000000001</v>
      </c>
      <c r="H47" s="33">
        <v>0.42979264</v>
      </c>
      <c r="I47" s="33">
        <f t="shared" si="0"/>
        <v>-0.22020648000000001</v>
      </c>
      <c r="J47" s="72" t="s">
        <v>16</v>
      </c>
      <c r="K47" s="93">
        <v>0.16139999999999999</v>
      </c>
      <c r="L47" s="94">
        <v>-0.09</v>
      </c>
      <c r="M47" s="94">
        <v>-0.08</v>
      </c>
      <c r="N47" s="94">
        <v>0</v>
      </c>
      <c r="O47" s="95">
        <v>-0.06</v>
      </c>
      <c r="P47" s="72" t="s">
        <v>23</v>
      </c>
    </row>
    <row r="48" spans="1:16" s="31" customFormat="1" ht="12.75">
      <c r="A48" s="31" t="s">
        <v>168</v>
      </c>
      <c r="B48" s="31" t="s">
        <v>169</v>
      </c>
      <c r="C48" s="31" t="s">
        <v>170</v>
      </c>
      <c r="D48" s="32">
        <v>0.19739290000000001</v>
      </c>
      <c r="E48" s="32">
        <v>0.13552137</v>
      </c>
      <c r="F48" s="33">
        <v>0.23474406</v>
      </c>
      <c r="G48" s="33">
        <v>0.11701397600000001</v>
      </c>
      <c r="H48" s="33">
        <v>0.51913553000000001</v>
      </c>
      <c r="I48" s="33">
        <f t="shared" si="0"/>
        <v>0.29029785533333335</v>
      </c>
      <c r="J48" s="72" t="s">
        <v>16</v>
      </c>
      <c r="K48" s="93">
        <v>0.19450000000000001</v>
      </c>
      <c r="L48" s="94">
        <v>-0.69</v>
      </c>
      <c r="M48" s="94">
        <v>-1.1499999999999999</v>
      </c>
      <c r="N48" s="94">
        <v>-0.03</v>
      </c>
      <c r="O48" s="95">
        <v>-0.62</v>
      </c>
      <c r="P48" s="72" t="s">
        <v>34</v>
      </c>
    </row>
    <row r="49" spans="1:16" s="31" customFormat="1" ht="12.75">
      <c r="A49" s="31" t="s">
        <v>171</v>
      </c>
      <c r="B49" s="31" t="s">
        <v>172</v>
      </c>
      <c r="C49" s="31" t="s">
        <v>173</v>
      </c>
      <c r="D49" s="32"/>
      <c r="E49" s="32">
        <v>0.39494059999999998</v>
      </c>
      <c r="F49" s="33">
        <v>-0.66339225000000002</v>
      </c>
      <c r="G49" s="33">
        <v>-1.3045515000000001</v>
      </c>
      <c r="H49" s="33">
        <v>0.38261676</v>
      </c>
      <c r="I49" s="33">
        <f t="shared" si="0"/>
        <v>-0.52844232999999996</v>
      </c>
      <c r="J49" s="72" t="s">
        <v>16</v>
      </c>
      <c r="K49" s="93">
        <v>5.1900000000000002E-2</v>
      </c>
      <c r="L49" s="94">
        <v>-0.52</v>
      </c>
      <c r="M49" s="94">
        <v>-0.3</v>
      </c>
      <c r="N49" s="94">
        <v>-0.25</v>
      </c>
      <c r="O49" s="95">
        <v>-0.36</v>
      </c>
      <c r="P49" s="72" t="s">
        <v>108</v>
      </c>
    </row>
    <row r="50" spans="1:16" s="31" customFormat="1" ht="12.75">
      <c r="A50" s="31" t="s">
        <v>174</v>
      </c>
      <c r="B50" s="31" t="s">
        <v>175</v>
      </c>
      <c r="C50" s="31" t="s">
        <v>176</v>
      </c>
      <c r="D50" s="32">
        <v>4.5776267000000002E-2</v>
      </c>
      <c r="E50" s="32">
        <v>3.4861000999999998E-3</v>
      </c>
      <c r="F50" s="33">
        <v>-1.0021165999999999</v>
      </c>
      <c r="G50" s="33">
        <v>-0.9923959</v>
      </c>
      <c r="H50" s="33">
        <v>-0.83024779999999998</v>
      </c>
      <c r="I50" s="33">
        <f t="shared" si="0"/>
        <v>-0.94158676666666663</v>
      </c>
      <c r="J50" s="92">
        <v>0.32290000000000002</v>
      </c>
      <c r="K50" s="93">
        <v>0.2392</v>
      </c>
      <c r="L50" s="94">
        <v>1.68</v>
      </c>
      <c r="M50" s="94">
        <v>0.68</v>
      </c>
      <c r="N50" s="94">
        <v>0.03</v>
      </c>
      <c r="O50" s="95">
        <v>0.8</v>
      </c>
      <c r="P50" s="72" t="s">
        <v>60</v>
      </c>
    </row>
    <row r="51" spans="1:16" s="31" customFormat="1" ht="12.75">
      <c r="A51" s="31" t="s">
        <v>177</v>
      </c>
      <c r="B51" s="31" t="s">
        <v>178</v>
      </c>
      <c r="C51" s="31" t="s">
        <v>179</v>
      </c>
      <c r="D51" s="32">
        <v>6.0733860000000001E-2</v>
      </c>
      <c r="E51" s="32">
        <v>1.3399325E-2</v>
      </c>
      <c r="F51" s="33">
        <v>-0.34786797000000003</v>
      </c>
      <c r="G51" s="33">
        <v>-0.24136066</v>
      </c>
      <c r="H51" s="33">
        <v>-0.25835034000000001</v>
      </c>
      <c r="I51" s="33">
        <f t="shared" si="0"/>
        <v>-0.28252632333333333</v>
      </c>
      <c r="J51" s="92">
        <v>0.112</v>
      </c>
      <c r="K51" s="93">
        <v>1.9900000000000001E-2</v>
      </c>
      <c r="L51" s="94">
        <v>-0.49</v>
      </c>
      <c r="M51" s="94">
        <v>-0.67</v>
      </c>
      <c r="N51" s="94">
        <v>-0.41</v>
      </c>
      <c r="O51" s="95">
        <v>-0.52</v>
      </c>
      <c r="P51" s="72" t="s">
        <v>180</v>
      </c>
    </row>
    <row r="52" spans="1:16" s="31" customFormat="1" ht="12.75">
      <c r="A52" s="31" t="s">
        <v>181</v>
      </c>
      <c r="B52" s="31" t="s">
        <v>182</v>
      </c>
      <c r="C52" s="31" t="s">
        <v>183</v>
      </c>
      <c r="D52" s="32"/>
      <c r="E52" s="32">
        <v>0.71018970000000003</v>
      </c>
      <c r="F52" s="33">
        <v>1.1396887</v>
      </c>
      <c r="G52" s="33">
        <v>0.40064988000000001</v>
      </c>
      <c r="H52" s="33">
        <v>-0.81018679999999998</v>
      </c>
      <c r="I52" s="33">
        <f t="shared" si="0"/>
        <v>0.24338392666666667</v>
      </c>
      <c r="J52" s="92">
        <v>0.6804</v>
      </c>
      <c r="K52" s="93">
        <v>0.61839999999999995</v>
      </c>
      <c r="L52" s="94">
        <v>-0.3</v>
      </c>
      <c r="M52" s="94">
        <v>2.93</v>
      </c>
      <c r="N52" s="94">
        <v>-0.63</v>
      </c>
      <c r="O52" s="95">
        <v>0.66</v>
      </c>
      <c r="P52" s="72" t="s">
        <v>184</v>
      </c>
    </row>
    <row r="53" spans="1:16" s="31" customFormat="1" ht="24">
      <c r="A53" s="31" t="s">
        <v>185</v>
      </c>
      <c r="B53" s="31" t="s">
        <v>186</v>
      </c>
      <c r="C53" s="31" t="s">
        <v>187</v>
      </c>
      <c r="D53" s="32">
        <v>5.0010588000000002E-2</v>
      </c>
      <c r="E53" s="32">
        <v>6.1627905999999998E-3</v>
      </c>
      <c r="F53" s="33">
        <v>0.42664342999999999</v>
      </c>
      <c r="G53" s="33">
        <v>0.55982107000000003</v>
      </c>
      <c r="H53" s="33">
        <v>0.48237517000000002</v>
      </c>
      <c r="I53" s="33">
        <f t="shared" si="0"/>
        <v>0.4896132233333334</v>
      </c>
      <c r="J53" s="92">
        <v>0.8024</v>
      </c>
      <c r="K53" s="93">
        <v>0.75890000000000002</v>
      </c>
      <c r="L53" s="94">
        <v>0.28000000000000003</v>
      </c>
      <c r="M53" s="94">
        <v>-0.16</v>
      </c>
      <c r="N53" s="94">
        <v>0.01</v>
      </c>
      <c r="O53" s="95">
        <v>0.04</v>
      </c>
      <c r="P53" s="72" t="s">
        <v>23</v>
      </c>
    </row>
    <row r="54" spans="1:16" s="31" customFormat="1" ht="24">
      <c r="A54" s="31" t="s">
        <v>188</v>
      </c>
      <c r="B54" s="31" t="s">
        <v>189</v>
      </c>
      <c r="C54" s="31" t="s">
        <v>190</v>
      </c>
      <c r="D54" s="32">
        <v>4.6902805999999998E-2</v>
      </c>
      <c r="E54" s="32">
        <v>4.3474146999999998E-3</v>
      </c>
      <c r="F54" s="33">
        <v>1.3674124000000001</v>
      </c>
      <c r="G54" s="33">
        <v>1.7017580000000001</v>
      </c>
      <c r="H54" s="33">
        <v>1.6515371000000001</v>
      </c>
      <c r="I54" s="33">
        <f t="shared" si="0"/>
        <v>1.5735691666666665</v>
      </c>
      <c r="J54" s="92">
        <v>0.25080000000000002</v>
      </c>
      <c r="K54" s="93">
        <v>0.16550000000000001</v>
      </c>
      <c r="L54" s="94">
        <v>0.87</v>
      </c>
      <c r="M54" s="94">
        <v>0.26</v>
      </c>
      <c r="N54" s="94">
        <v>0.22</v>
      </c>
      <c r="O54" s="95">
        <v>0.45</v>
      </c>
      <c r="P54" s="72" t="s">
        <v>191</v>
      </c>
    </row>
    <row r="55" spans="1:16" s="31" customFormat="1" ht="12.75">
      <c r="A55" s="31" t="s">
        <v>192</v>
      </c>
      <c r="B55" s="31" t="s">
        <v>193</v>
      </c>
      <c r="C55" s="31" t="s">
        <v>194</v>
      </c>
      <c r="D55" s="32"/>
      <c r="E55" s="32">
        <v>3.2922779999999999E-2</v>
      </c>
      <c r="F55" s="33">
        <v>0.22970338000000001</v>
      </c>
      <c r="G55" s="33">
        <v>0.27554794999999999</v>
      </c>
      <c r="H55" s="33">
        <v>0.42018460000000002</v>
      </c>
      <c r="I55" s="33">
        <f t="shared" si="0"/>
        <v>0.30847864333333336</v>
      </c>
      <c r="J55" s="92">
        <v>0.78649999999999998</v>
      </c>
      <c r="K55" s="93">
        <v>0.74009999999999998</v>
      </c>
      <c r="L55" s="94">
        <v>-0.05</v>
      </c>
      <c r="M55" s="94">
        <v>-0.28999999999999998</v>
      </c>
      <c r="N55" s="94">
        <v>0.18</v>
      </c>
      <c r="O55" s="95">
        <v>-0.05</v>
      </c>
      <c r="P55" s="72" t="s">
        <v>143</v>
      </c>
    </row>
    <row r="56" spans="1:16" s="31" customFormat="1" ht="12.75">
      <c r="A56" s="31" t="s">
        <v>195</v>
      </c>
      <c r="B56" s="31" t="s">
        <v>196</v>
      </c>
      <c r="C56" s="31" t="s">
        <v>197</v>
      </c>
      <c r="D56" s="32">
        <v>0.81339490000000003</v>
      </c>
      <c r="E56" s="32">
        <v>0.77778329999999996</v>
      </c>
      <c r="F56" s="33">
        <v>-6.7302239999999999E-2</v>
      </c>
      <c r="G56" s="33">
        <v>0.11984462</v>
      </c>
      <c r="H56" s="33">
        <v>-0.12372007</v>
      </c>
      <c r="I56" s="33">
        <f t="shared" si="0"/>
        <v>-2.3725896666666666E-2</v>
      </c>
      <c r="J56" s="92">
        <v>0.83179999999999998</v>
      </c>
      <c r="K56" s="93">
        <v>0.79390000000000005</v>
      </c>
      <c r="L56" s="94">
        <v>-7.0000000000000007E-2</v>
      </c>
      <c r="M56" s="94">
        <v>0.16</v>
      </c>
      <c r="N56" s="94">
        <v>-0.19</v>
      </c>
      <c r="O56" s="95">
        <v>-0.03</v>
      </c>
      <c r="P56" s="72" t="s">
        <v>198</v>
      </c>
    </row>
    <row r="57" spans="1:16" s="31" customFormat="1" ht="12.75">
      <c r="A57" s="31" t="s">
        <v>199</v>
      </c>
      <c r="B57" s="31" t="s">
        <v>200</v>
      </c>
      <c r="C57" s="31" t="s">
        <v>201</v>
      </c>
      <c r="D57" s="32"/>
      <c r="E57" s="32">
        <v>7.9400000000000006E-5</v>
      </c>
      <c r="F57" s="33">
        <v>1.2813639999999999</v>
      </c>
      <c r="G57" s="33">
        <v>1.2549908999999999</v>
      </c>
      <c r="H57" s="33">
        <v>1.2935349</v>
      </c>
      <c r="I57" s="33">
        <f t="shared" si="0"/>
        <v>1.2766299333333333</v>
      </c>
      <c r="J57" s="92">
        <v>0.1009</v>
      </c>
      <c r="K57" s="93">
        <v>1.14E-2</v>
      </c>
      <c r="L57" s="94">
        <v>2.89</v>
      </c>
      <c r="M57" s="94">
        <v>2.48</v>
      </c>
      <c r="N57" s="94">
        <v>1.98</v>
      </c>
      <c r="O57" s="95">
        <v>2.4500000000000002</v>
      </c>
      <c r="P57" s="72" t="s">
        <v>143</v>
      </c>
    </row>
    <row r="58" spans="1:16" s="31" customFormat="1" ht="12.75">
      <c r="A58" s="31" t="s">
        <v>202</v>
      </c>
      <c r="B58" s="31" t="s">
        <v>203</v>
      </c>
      <c r="C58" s="31" t="s">
        <v>204</v>
      </c>
      <c r="D58" s="32"/>
      <c r="E58" s="32">
        <v>1.5814943000000001E-2</v>
      </c>
      <c r="F58" s="33">
        <v>1.8460217000000001</v>
      </c>
      <c r="G58" s="33">
        <v>1.2130342999999999</v>
      </c>
      <c r="H58" s="33">
        <v>1.8217006</v>
      </c>
      <c r="I58" s="33">
        <f t="shared" si="0"/>
        <v>1.6269188666666665</v>
      </c>
      <c r="J58" s="72" t="s">
        <v>16</v>
      </c>
      <c r="K58" s="93">
        <v>0.31219999999999998</v>
      </c>
      <c r="L58" s="94">
        <v>0.87</v>
      </c>
      <c r="M58" s="94">
        <v>-0.27</v>
      </c>
      <c r="N58" s="94">
        <v>1.25</v>
      </c>
      <c r="O58" s="95">
        <v>0.61</v>
      </c>
      <c r="P58" s="72" t="s">
        <v>205</v>
      </c>
    </row>
    <row r="59" spans="1:16" s="31" customFormat="1" ht="12.75">
      <c r="A59" s="31" t="s">
        <v>206</v>
      </c>
      <c r="B59" s="31" t="s">
        <v>207</v>
      </c>
      <c r="C59" s="31" t="s">
        <v>208</v>
      </c>
      <c r="D59" s="32">
        <v>0.93098360000000002</v>
      </c>
      <c r="E59" s="32">
        <v>0.91575724000000003</v>
      </c>
      <c r="F59" s="33">
        <v>-7.6211909999999994E-2</v>
      </c>
      <c r="G59" s="33">
        <v>0.29475590000000002</v>
      </c>
      <c r="H59" s="33">
        <v>-0.27877718000000001</v>
      </c>
      <c r="I59" s="33">
        <f t="shared" si="0"/>
        <v>-2.0077729999999998E-2</v>
      </c>
      <c r="J59" s="72" t="s">
        <v>16</v>
      </c>
      <c r="K59" s="93">
        <v>3.0499999999999999E-2</v>
      </c>
      <c r="L59" s="94">
        <v>1.26</v>
      </c>
      <c r="M59" s="94">
        <v>0.97</v>
      </c>
      <c r="N59" s="94">
        <v>0.66</v>
      </c>
      <c r="O59" s="95">
        <v>0.96</v>
      </c>
      <c r="P59" s="72" t="s">
        <v>209</v>
      </c>
    </row>
    <row r="60" spans="1:16" s="31" customFormat="1" ht="12.75">
      <c r="A60" s="31" t="s">
        <v>210</v>
      </c>
      <c r="B60" s="31" t="s">
        <v>211</v>
      </c>
      <c r="C60" s="31" t="s">
        <v>212</v>
      </c>
      <c r="D60" s="32">
        <v>0.20414837999999999</v>
      </c>
      <c r="E60" s="32">
        <v>0.14193523</v>
      </c>
      <c r="F60" s="33">
        <v>1.8001638E-2</v>
      </c>
      <c r="G60" s="33">
        <v>0.16711994999999999</v>
      </c>
      <c r="H60" s="33">
        <v>0.1664342</v>
      </c>
      <c r="I60" s="33">
        <f t="shared" si="0"/>
        <v>0.11718526266666666</v>
      </c>
      <c r="J60" s="92">
        <v>0.21279999999999999</v>
      </c>
      <c r="K60" s="93">
        <v>0.12759999999999999</v>
      </c>
      <c r="L60" s="94">
        <v>0.26</v>
      </c>
      <c r="M60" s="94">
        <v>0.35</v>
      </c>
      <c r="N60" s="94">
        <v>0.05</v>
      </c>
      <c r="O60" s="95">
        <v>0.22</v>
      </c>
      <c r="P60" s="72" t="s">
        <v>49</v>
      </c>
    </row>
    <row r="61" spans="1:16" s="31" customFormat="1" ht="12.75">
      <c r="A61" s="31" t="s">
        <v>213</v>
      </c>
      <c r="B61" s="31" t="s">
        <v>214</v>
      </c>
      <c r="C61" s="31" t="s">
        <v>215</v>
      </c>
      <c r="D61" s="32">
        <v>7.9290559999999996E-2</v>
      </c>
      <c r="E61" s="32">
        <v>2.8646339E-2</v>
      </c>
      <c r="F61" s="33">
        <v>-0.50768566000000004</v>
      </c>
      <c r="G61" s="33">
        <v>-0.55724806000000005</v>
      </c>
      <c r="H61" s="33">
        <v>-0.86325350000000001</v>
      </c>
      <c r="I61" s="33">
        <f t="shared" si="0"/>
        <v>-0.64272907333333329</v>
      </c>
      <c r="J61" s="92">
        <v>8.4000000000000005E-2</v>
      </c>
      <c r="K61" s="93">
        <v>3.2000000000000002E-3</v>
      </c>
      <c r="L61" s="94">
        <v>-0.92</v>
      </c>
      <c r="M61" s="94">
        <v>-1</v>
      </c>
      <c r="N61" s="94">
        <v>-0.82</v>
      </c>
      <c r="O61" s="95">
        <v>-0.91</v>
      </c>
      <c r="P61" s="72" t="s">
        <v>216</v>
      </c>
    </row>
    <row r="62" spans="1:16" s="31" customFormat="1" ht="12.75">
      <c r="A62" s="31" t="s">
        <v>217</v>
      </c>
      <c r="B62" s="31" t="s">
        <v>218</v>
      </c>
      <c r="C62" s="31" t="s">
        <v>219</v>
      </c>
      <c r="D62" s="32">
        <v>4.0361210000000002E-2</v>
      </c>
      <c r="E62" s="32">
        <v>1.4169117999999999E-3</v>
      </c>
      <c r="F62" s="33">
        <v>4.0981050000000003</v>
      </c>
      <c r="G62" s="33">
        <v>3.693667</v>
      </c>
      <c r="H62" s="33">
        <v>3.6448035000000001</v>
      </c>
      <c r="I62" s="33">
        <f t="shared" si="0"/>
        <v>3.8121918333333333</v>
      </c>
      <c r="J62" s="92">
        <v>8.5400000000000004E-2</v>
      </c>
      <c r="K62" s="93">
        <v>4.0000000000000001E-3</v>
      </c>
      <c r="L62" s="94">
        <v>3.9</v>
      </c>
      <c r="M62" s="94">
        <v>3.43</v>
      </c>
      <c r="N62" s="94">
        <v>3.13</v>
      </c>
      <c r="O62" s="95">
        <v>3.49</v>
      </c>
      <c r="P62" s="72" t="s">
        <v>220</v>
      </c>
    </row>
    <row r="63" spans="1:16" s="31" customFormat="1" ht="12.75">
      <c r="A63" s="31" t="s">
        <v>221</v>
      </c>
      <c r="B63" s="31" t="s">
        <v>222</v>
      </c>
      <c r="C63" s="31" t="s">
        <v>223</v>
      </c>
      <c r="D63" s="32"/>
      <c r="E63" s="32">
        <v>0.81030800000000003</v>
      </c>
      <c r="F63" s="33">
        <v>-0.63633287000000005</v>
      </c>
      <c r="G63" s="33">
        <v>-1.6789175999999999E-2</v>
      </c>
      <c r="H63" s="33">
        <v>0.40520054</v>
      </c>
      <c r="I63" s="33">
        <f t="shared" si="0"/>
        <v>-8.2640502000000005E-2</v>
      </c>
      <c r="J63" s="72" t="s">
        <v>16</v>
      </c>
      <c r="K63" s="93">
        <v>0.69230000000000003</v>
      </c>
      <c r="L63" s="94">
        <v>-0.4</v>
      </c>
      <c r="M63" s="94">
        <v>-0.16</v>
      </c>
      <c r="N63" s="94">
        <v>0.28000000000000003</v>
      </c>
      <c r="O63" s="95">
        <v>-0.09</v>
      </c>
      <c r="P63" s="72" t="s">
        <v>122</v>
      </c>
    </row>
    <row r="64" spans="1:16" s="31" customFormat="1" ht="24">
      <c r="A64" s="31" t="s">
        <v>224</v>
      </c>
      <c r="B64" s="31" t="s">
        <v>225</v>
      </c>
      <c r="C64" s="31" t="s">
        <v>226</v>
      </c>
      <c r="D64" s="32">
        <v>3.9631616000000001E-2</v>
      </c>
      <c r="E64" s="32">
        <v>8.9400000000000005E-4</v>
      </c>
      <c r="F64" s="33">
        <v>1.5236913000000001</v>
      </c>
      <c r="G64" s="33">
        <v>1.6042118000000001</v>
      </c>
      <c r="H64" s="33">
        <v>1.4461948</v>
      </c>
      <c r="I64" s="33">
        <f t="shared" si="0"/>
        <v>1.5246993</v>
      </c>
      <c r="J64" s="92">
        <v>0.35089999999999999</v>
      </c>
      <c r="K64" s="93">
        <v>0.26829999999999998</v>
      </c>
      <c r="L64" s="94">
        <v>0.61</v>
      </c>
      <c r="M64" s="94">
        <v>-0.1</v>
      </c>
      <c r="N64" s="94">
        <v>1.1599999999999999</v>
      </c>
      <c r="O64" s="95">
        <v>0.55000000000000004</v>
      </c>
      <c r="P64" s="72" t="s">
        <v>23</v>
      </c>
    </row>
    <row r="65" spans="1:16" s="31" customFormat="1" ht="12.75">
      <c r="A65" s="31" t="s">
        <v>227</v>
      </c>
      <c r="B65" s="31" t="s">
        <v>228</v>
      </c>
      <c r="C65" s="31" t="s">
        <v>229</v>
      </c>
      <c r="D65" s="32">
        <v>6.7889190000000002E-2</v>
      </c>
      <c r="E65" s="32">
        <v>1.9366234999999999E-2</v>
      </c>
      <c r="F65" s="33">
        <v>2.3774237999999999</v>
      </c>
      <c r="G65" s="33">
        <v>2.691249</v>
      </c>
      <c r="H65" s="33">
        <v>1.6284456</v>
      </c>
      <c r="I65" s="33">
        <f t="shared" si="0"/>
        <v>2.2323727999999998</v>
      </c>
      <c r="J65" s="92">
        <v>0.33710000000000001</v>
      </c>
      <c r="K65" s="93">
        <v>0.25409999999999999</v>
      </c>
      <c r="L65" s="94">
        <v>1.1299999999999999</v>
      </c>
      <c r="M65" s="94">
        <v>0.2</v>
      </c>
      <c r="N65" s="94">
        <v>0.17</v>
      </c>
      <c r="O65" s="95">
        <v>0.5</v>
      </c>
      <c r="P65" s="72" t="s">
        <v>230</v>
      </c>
    </row>
    <row r="66" spans="1:16" s="31" customFormat="1" ht="12.75">
      <c r="A66" s="31" t="s">
        <v>231</v>
      </c>
      <c r="B66" s="31" t="s">
        <v>232</v>
      </c>
      <c r="C66" s="31" t="s">
        <v>233</v>
      </c>
      <c r="D66" s="32"/>
      <c r="E66" s="32"/>
      <c r="F66" s="33"/>
      <c r="G66" s="33"/>
      <c r="H66" s="33"/>
      <c r="I66" s="33"/>
      <c r="J66" s="72" t="s">
        <v>16</v>
      </c>
      <c r="K66" s="96" t="s">
        <v>16</v>
      </c>
      <c r="L66" s="94" t="s">
        <v>16</v>
      </c>
      <c r="M66" s="94" t="s">
        <v>16</v>
      </c>
      <c r="N66" s="94" t="s">
        <v>16</v>
      </c>
      <c r="O66" s="95" t="s">
        <v>16</v>
      </c>
      <c r="P66" s="72" t="s">
        <v>16</v>
      </c>
    </row>
    <row r="67" spans="1:16" s="31" customFormat="1" ht="12.75">
      <c r="A67" s="31" t="s">
        <v>234</v>
      </c>
      <c r="C67" s="31" t="s">
        <v>235</v>
      </c>
      <c r="D67" s="32"/>
      <c r="E67" s="32"/>
      <c r="F67" s="33"/>
      <c r="G67" s="33"/>
      <c r="H67" s="33"/>
      <c r="I67" s="33"/>
      <c r="J67" s="72" t="s">
        <v>16</v>
      </c>
      <c r="K67" s="96" t="s">
        <v>16</v>
      </c>
      <c r="L67" s="94" t="s">
        <v>16</v>
      </c>
      <c r="M67" s="94" t="s">
        <v>16</v>
      </c>
      <c r="N67" s="94" t="s">
        <v>16</v>
      </c>
      <c r="O67" s="95" t="s">
        <v>16</v>
      </c>
      <c r="P67" s="72" t="s">
        <v>16</v>
      </c>
    </row>
    <row r="68" spans="1:16" s="31" customFormat="1" ht="12.75">
      <c r="A68" s="31" t="s">
        <v>236</v>
      </c>
      <c r="B68" s="31" t="s">
        <v>237</v>
      </c>
      <c r="C68" s="31" t="s">
        <v>238</v>
      </c>
      <c r="D68" s="32"/>
      <c r="E68" s="32">
        <v>0.25332883</v>
      </c>
      <c r="F68" s="33">
        <v>8.7533414000000004E-2</v>
      </c>
      <c r="G68" s="33">
        <v>-0.69988483000000001</v>
      </c>
      <c r="H68" s="33">
        <v>-0.52408737000000005</v>
      </c>
      <c r="I68" s="33">
        <f t="shared" si="0"/>
        <v>-0.37881292866666666</v>
      </c>
      <c r="J68" s="92">
        <v>0.22919999999999999</v>
      </c>
      <c r="K68" s="93">
        <v>0.1439</v>
      </c>
      <c r="L68" s="94">
        <v>-0.61</v>
      </c>
      <c r="M68" s="94">
        <v>-0.15</v>
      </c>
      <c r="N68" s="94">
        <v>-0.23</v>
      </c>
      <c r="O68" s="95">
        <v>-0.33</v>
      </c>
      <c r="P68" s="72" t="s">
        <v>108</v>
      </c>
    </row>
    <row r="69" spans="1:16" s="31" customFormat="1" ht="12.75">
      <c r="A69" s="31" t="s">
        <v>239</v>
      </c>
      <c r="B69" s="31" t="s">
        <v>240</v>
      </c>
      <c r="C69" s="31" t="s">
        <v>241</v>
      </c>
      <c r="D69" s="32"/>
      <c r="E69" s="32">
        <v>1.9694186999999998E-2</v>
      </c>
      <c r="F69" s="33">
        <v>-0.43170693999999998</v>
      </c>
      <c r="G69" s="33">
        <v>-0.32012853000000002</v>
      </c>
      <c r="H69" s="33">
        <v>-0.53102119999999997</v>
      </c>
      <c r="I69" s="33">
        <f t="shared" ref="I69:I132" si="1">AVERAGE(F69:H69)</f>
        <v>-0.42761889000000003</v>
      </c>
      <c r="J69" s="92">
        <v>0.13089999999999999</v>
      </c>
      <c r="K69" s="93">
        <v>3.9899999999999998E-2</v>
      </c>
      <c r="L69" s="94">
        <v>-0.78</v>
      </c>
      <c r="M69" s="94">
        <v>-0.88</v>
      </c>
      <c r="N69" s="94">
        <v>-0.41</v>
      </c>
      <c r="O69" s="95">
        <v>-0.69</v>
      </c>
      <c r="P69" s="72" t="s">
        <v>242</v>
      </c>
    </row>
    <row r="70" spans="1:16" s="31" customFormat="1" ht="12.75">
      <c r="A70" s="31" t="s">
        <v>243</v>
      </c>
      <c r="B70" s="31" t="s">
        <v>244</v>
      </c>
      <c r="C70" s="31" t="s">
        <v>245</v>
      </c>
      <c r="D70" s="32">
        <v>5.6075979999999997E-2</v>
      </c>
      <c r="E70" s="32">
        <v>1.0139356E-2</v>
      </c>
      <c r="F70" s="33">
        <v>1.8504982000000001</v>
      </c>
      <c r="G70" s="33">
        <v>1.2983370000000001</v>
      </c>
      <c r="H70" s="33">
        <v>1.6822968</v>
      </c>
      <c r="I70" s="33">
        <f t="shared" si="1"/>
        <v>1.6103773333333333</v>
      </c>
      <c r="J70" s="92">
        <v>7.2800000000000004E-2</v>
      </c>
      <c r="K70" s="93">
        <v>6.9999999999999999E-4</v>
      </c>
      <c r="L70" s="94">
        <v>2.0299999999999998</v>
      </c>
      <c r="M70" s="94">
        <v>2.1800000000000002</v>
      </c>
      <c r="N70" s="94">
        <v>2</v>
      </c>
      <c r="O70" s="95">
        <v>2.0699999999999998</v>
      </c>
      <c r="P70" s="72" t="s">
        <v>49</v>
      </c>
    </row>
    <row r="71" spans="1:16" s="31" customFormat="1" ht="12.75">
      <c r="A71" s="31" t="s">
        <v>246</v>
      </c>
      <c r="B71" s="31" t="s">
        <v>247</v>
      </c>
      <c r="C71" s="31" t="s">
        <v>248</v>
      </c>
      <c r="D71" s="32"/>
      <c r="E71" s="32"/>
      <c r="F71" s="33"/>
      <c r="G71" s="33"/>
      <c r="H71" s="33"/>
      <c r="I71" s="33"/>
      <c r="J71" s="72" t="s">
        <v>16</v>
      </c>
      <c r="K71" s="96" t="s">
        <v>16</v>
      </c>
      <c r="L71" s="94" t="s">
        <v>16</v>
      </c>
      <c r="M71" s="94" t="s">
        <v>16</v>
      </c>
      <c r="N71" s="94" t="s">
        <v>16</v>
      </c>
      <c r="O71" s="95" t="s">
        <v>16</v>
      </c>
      <c r="P71" s="72" t="s">
        <v>16</v>
      </c>
    </row>
    <row r="72" spans="1:16" s="31" customFormat="1" ht="24">
      <c r="A72" s="31" t="s">
        <v>249</v>
      </c>
      <c r="B72" s="31" t="s">
        <v>250</v>
      </c>
      <c r="C72" s="31" t="s">
        <v>251</v>
      </c>
      <c r="D72" s="32"/>
      <c r="E72" s="32">
        <v>0.46834645000000003</v>
      </c>
      <c r="F72" s="33">
        <v>-0.59675619999999996</v>
      </c>
      <c r="G72" s="33">
        <v>-0.98080140000000005</v>
      </c>
      <c r="H72" s="33">
        <v>0.4440306</v>
      </c>
      <c r="I72" s="33">
        <f t="shared" si="1"/>
        <v>-0.37784233333333334</v>
      </c>
      <c r="J72" s="92">
        <v>0.38469999999999999</v>
      </c>
      <c r="K72" s="93">
        <v>0.30230000000000001</v>
      </c>
      <c r="L72" s="94">
        <v>0.64</v>
      </c>
      <c r="M72" s="94">
        <v>-0.19</v>
      </c>
      <c r="N72" s="94">
        <v>0.89</v>
      </c>
      <c r="O72" s="95">
        <v>0.45</v>
      </c>
      <c r="P72" s="72" t="s">
        <v>23</v>
      </c>
    </row>
    <row r="73" spans="1:16" s="31" customFormat="1" ht="12.75">
      <c r="A73" s="31" t="s">
        <v>252</v>
      </c>
      <c r="B73" s="31" t="s">
        <v>253</v>
      </c>
      <c r="C73" s="31" t="s">
        <v>254</v>
      </c>
      <c r="D73" s="32">
        <v>3.892545E-2</v>
      </c>
      <c r="E73" s="32">
        <v>7.2199999999999999E-4</v>
      </c>
      <c r="F73" s="33">
        <v>-0.79763024999999999</v>
      </c>
      <c r="G73" s="33">
        <v>-0.85565670000000005</v>
      </c>
      <c r="H73" s="33">
        <v>-0.78456979999999998</v>
      </c>
      <c r="I73" s="33">
        <f t="shared" si="1"/>
        <v>-0.81261891666666664</v>
      </c>
      <c r="J73" s="92">
        <v>8.9700000000000002E-2</v>
      </c>
      <c r="K73" s="93">
        <v>5.7999999999999996E-3</v>
      </c>
      <c r="L73" s="94">
        <v>-0.72</v>
      </c>
      <c r="M73" s="94">
        <v>-0.77</v>
      </c>
      <c r="N73" s="94">
        <v>-0.92</v>
      </c>
      <c r="O73" s="95">
        <v>-0.8</v>
      </c>
      <c r="P73" s="72" t="s">
        <v>255</v>
      </c>
    </row>
    <row r="74" spans="1:16" s="31" customFormat="1" ht="12.75">
      <c r="A74" s="31" t="s">
        <v>256</v>
      </c>
      <c r="B74" s="31" t="s">
        <v>257</v>
      </c>
      <c r="C74" s="31" t="s">
        <v>258</v>
      </c>
      <c r="D74" s="32"/>
      <c r="E74" s="32"/>
      <c r="F74" s="33"/>
      <c r="G74" s="33"/>
      <c r="H74" s="33"/>
      <c r="I74" s="33"/>
      <c r="J74" s="72" t="s">
        <v>16</v>
      </c>
      <c r="K74" s="96" t="s">
        <v>16</v>
      </c>
      <c r="L74" s="94" t="s">
        <v>16</v>
      </c>
      <c r="M74" s="94" t="s">
        <v>16</v>
      </c>
      <c r="N74" s="94" t="s">
        <v>16</v>
      </c>
      <c r="O74" s="95" t="s">
        <v>16</v>
      </c>
      <c r="P74" s="72" t="s">
        <v>16</v>
      </c>
    </row>
    <row r="75" spans="1:16" s="31" customFormat="1" ht="24">
      <c r="A75" s="31" t="s">
        <v>259</v>
      </c>
      <c r="B75" s="31" t="s">
        <v>260</v>
      </c>
      <c r="C75" s="31" t="s">
        <v>261</v>
      </c>
      <c r="D75" s="32">
        <v>0.75734734999999997</v>
      </c>
      <c r="E75" s="32">
        <v>0.714619</v>
      </c>
      <c r="F75" s="33">
        <v>0.12867074000000001</v>
      </c>
      <c r="G75" s="33">
        <v>-0.40065813</v>
      </c>
      <c r="H75" s="33">
        <v>6.1754346000000002E-2</v>
      </c>
      <c r="I75" s="33">
        <f t="shared" si="1"/>
        <v>-7.0077681333333322E-2</v>
      </c>
      <c r="J75" s="92">
        <v>0.39879999999999999</v>
      </c>
      <c r="K75" s="93">
        <v>0.31740000000000002</v>
      </c>
      <c r="L75" s="94">
        <v>0.84</v>
      </c>
      <c r="M75" s="94">
        <v>0.02</v>
      </c>
      <c r="N75" s="94">
        <v>0.15</v>
      </c>
      <c r="O75" s="95">
        <v>0.34</v>
      </c>
      <c r="P75" s="72" t="s">
        <v>23</v>
      </c>
    </row>
    <row r="76" spans="1:16" s="31" customFormat="1" ht="12.75">
      <c r="A76" s="31" t="s">
        <v>262</v>
      </c>
      <c r="B76" s="31" t="s">
        <v>263</v>
      </c>
      <c r="C76" s="31" t="s">
        <v>264</v>
      </c>
      <c r="D76" s="32">
        <v>8.3536059999999995E-2</v>
      </c>
      <c r="E76" s="32">
        <v>3.2378480000000001E-2</v>
      </c>
      <c r="F76" s="33">
        <v>-0.82941246000000002</v>
      </c>
      <c r="G76" s="33">
        <v>-0.52393049999999997</v>
      </c>
      <c r="H76" s="33">
        <v>-1.0270908999999999</v>
      </c>
      <c r="I76" s="33">
        <f t="shared" si="1"/>
        <v>-0.79347795333333337</v>
      </c>
      <c r="J76" s="72" t="s">
        <v>16</v>
      </c>
      <c r="K76" s="93">
        <v>9.4200000000000006E-2</v>
      </c>
      <c r="L76" s="94">
        <v>1.92</v>
      </c>
      <c r="M76" s="94">
        <v>0.47</v>
      </c>
      <c r="N76" s="94">
        <v>1.49</v>
      </c>
      <c r="O76" s="95">
        <v>1.29</v>
      </c>
      <c r="P76" s="72" t="s">
        <v>139</v>
      </c>
    </row>
    <row r="77" spans="1:16" s="31" customFormat="1" ht="24">
      <c r="A77" s="31" t="s">
        <v>265</v>
      </c>
      <c r="B77" s="31" t="s">
        <v>266</v>
      </c>
      <c r="C77" s="31" t="s">
        <v>267</v>
      </c>
      <c r="D77" s="32">
        <v>4.5418553E-2</v>
      </c>
      <c r="E77" s="32">
        <v>3.1776527999999998E-3</v>
      </c>
      <c r="F77" s="33">
        <v>0.73231690000000005</v>
      </c>
      <c r="G77" s="33">
        <v>0.86448944000000005</v>
      </c>
      <c r="H77" s="33">
        <v>0.73333645000000003</v>
      </c>
      <c r="I77" s="33">
        <f t="shared" si="1"/>
        <v>0.77671426333333338</v>
      </c>
      <c r="J77" s="92">
        <v>0.1381</v>
      </c>
      <c r="K77" s="93">
        <v>4.7100000000000003E-2</v>
      </c>
      <c r="L77" s="94">
        <v>1.2</v>
      </c>
      <c r="M77" s="94">
        <v>0.56999999999999995</v>
      </c>
      <c r="N77" s="94">
        <v>1.32</v>
      </c>
      <c r="O77" s="95">
        <v>1.03</v>
      </c>
      <c r="P77" s="72" t="s">
        <v>23</v>
      </c>
    </row>
    <row r="78" spans="1:16" s="31" customFormat="1" ht="12.75">
      <c r="A78" s="31" t="s">
        <v>268</v>
      </c>
      <c r="B78" s="31" t="s">
        <v>269</v>
      </c>
      <c r="C78" s="31" t="s">
        <v>270</v>
      </c>
      <c r="D78" s="32">
        <v>5.6441682999999999E-2</v>
      </c>
      <c r="E78" s="32">
        <v>1.0437412E-2</v>
      </c>
      <c r="F78" s="33">
        <v>0.82442194000000002</v>
      </c>
      <c r="G78" s="33">
        <v>0.76223664999999996</v>
      </c>
      <c r="H78" s="33">
        <v>0.57712739999999996</v>
      </c>
      <c r="I78" s="33">
        <f t="shared" si="1"/>
        <v>0.72126199666666668</v>
      </c>
      <c r="J78" s="92">
        <v>0.75229999999999997</v>
      </c>
      <c r="K78" s="93">
        <v>0.70079999999999998</v>
      </c>
      <c r="L78" s="94">
        <v>0.21</v>
      </c>
      <c r="M78" s="94">
        <v>-0.13</v>
      </c>
      <c r="N78" s="94">
        <v>0.06</v>
      </c>
      <c r="O78" s="95">
        <v>0.04</v>
      </c>
      <c r="P78" s="72" t="s">
        <v>255</v>
      </c>
    </row>
    <row r="79" spans="1:16" s="31" customFormat="1" ht="12.75">
      <c r="A79" s="31" t="s">
        <v>271</v>
      </c>
      <c r="B79" s="31" t="s">
        <v>272</v>
      </c>
      <c r="C79" s="31" t="s">
        <v>273</v>
      </c>
      <c r="D79" s="32">
        <v>6.9447430000000004E-2</v>
      </c>
      <c r="E79" s="32">
        <v>2.0612057E-2</v>
      </c>
      <c r="F79" s="33">
        <v>-0.49069297000000001</v>
      </c>
      <c r="G79" s="33">
        <v>-0.36178684</v>
      </c>
      <c r="H79" s="33">
        <v>-0.60754775999999999</v>
      </c>
      <c r="I79" s="33">
        <f t="shared" si="1"/>
        <v>-0.48667585666666663</v>
      </c>
      <c r="J79" s="92">
        <v>8.8499999999999995E-2</v>
      </c>
      <c r="K79" s="93">
        <v>5.4999999999999997E-3</v>
      </c>
      <c r="L79" s="94">
        <v>-0.36</v>
      </c>
      <c r="M79" s="94">
        <v>-0.4</v>
      </c>
      <c r="N79" s="94">
        <v>-0.31</v>
      </c>
      <c r="O79" s="95">
        <v>-0.36</v>
      </c>
      <c r="P79" s="72" t="s">
        <v>184</v>
      </c>
    </row>
    <row r="80" spans="1:16" s="31" customFormat="1" ht="12.75">
      <c r="A80" s="31" t="s">
        <v>274</v>
      </c>
      <c r="B80" s="31" t="s">
        <v>275</v>
      </c>
      <c r="C80" s="31" t="s">
        <v>276</v>
      </c>
      <c r="D80" s="32">
        <v>5.8010100000000002E-2</v>
      </c>
      <c r="E80" s="32">
        <v>1.13659585E-2</v>
      </c>
      <c r="F80" s="33">
        <v>1.6429449</v>
      </c>
      <c r="G80" s="33">
        <v>1.3375899</v>
      </c>
      <c r="H80" s="33">
        <v>1.1353740999999999</v>
      </c>
      <c r="I80" s="33">
        <f t="shared" si="1"/>
        <v>1.3719696333333333</v>
      </c>
      <c r="J80" s="92">
        <v>0.14019999999999999</v>
      </c>
      <c r="K80" s="93">
        <v>4.99E-2</v>
      </c>
      <c r="L80" s="94">
        <v>2.02</v>
      </c>
      <c r="M80" s="94">
        <v>1.8</v>
      </c>
      <c r="N80" s="94">
        <v>0.84</v>
      </c>
      <c r="O80" s="95">
        <v>1.55</v>
      </c>
      <c r="P80" s="72" t="s">
        <v>209</v>
      </c>
    </row>
    <row r="81" spans="1:16" s="31" customFormat="1" ht="12.75">
      <c r="A81" s="31" t="s">
        <v>277</v>
      </c>
      <c r="B81" s="31" t="s">
        <v>278</v>
      </c>
      <c r="C81" s="31" t="s">
        <v>279</v>
      </c>
      <c r="D81" s="32">
        <v>5.4300066000000001E-2</v>
      </c>
      <c r="E81" s="32">
        <v>8.9011799999999999E-3</v>
      </c>
      <c r="F81" s="33">
        <v>0.58132280000000003</v>
      </c>
      <c r="G81" s="33">
        <v>0.78605944000000005</v>
      </c>
      <c r="H81" s="33">
        <v>0.61916167</v>
      </c>
      <c r="I81" s="33">
        <f t="shared" si="1"/>
        <v>0.66218130333333336</v>
      </c>
      <c r="J81" s="92">
        <v>0.27939999999999998</v>
      </c>
      <c r="K81" s="93">
        <v>0.19450000000000001</v>
      </c>
      <c r="L81" s="94">
        <v>0.8</v>
      </c>
      <c r="M81" s="94">
        <v>0.03</v>
      </c>
      <c r="N81" s="94">
        <v>0.46</v>
      </c>
      <c r="O81" s="95">
        <v>0.43</v>
      </c>
      <c r="P81" s="72" t="s">
        <v>280</v>
      </c>
    </row>
    <row r="82" spans="1:16" s="31" customFormat="1" ht="12.75">
      <c r="A82" s="31" t="s">
        <v>281</v>
      </c>
      <c r="B82" s="31" t="s">
        <v>282</v>
      </c>
      <c r="C82" s="31" t="s">
        <v>283</v>
      </c>
      <c r="D82" s="32">
        <v>0.17932063000000001</v>
      </c>
      <c r="E82" s="32">
        <v>0.11825363999999999</v>
      </c>
      <c r="F82" s="33">
        <v>0.26579288000000001</v>
      </c>
      <c r="G82" s="33">
        <v>6.7068963999999995E-2</v>
      </c>
      <c r="H82" s="33">
        <v>0.13140294999999999</v>
      </c>
      <c r="I82" s="33">
        <f t="shared" si="1"/>
        <v>0.15475493133333332</v>
      </c>
      <c r="J82" s="92">
        <v>9.6500000000000002E-2</v>
      </c>
      <c r="K82" s="93">
        <v>8.5000000000000006E-3</v>
      </c>
      <c r="L82" s="94">
        <v>-0.56000000000000005</v>
      </c>
      <c r="M82" s="94">
        <v>-0.57999999999999996</v>
      </c>
      <c r="N82" s="94">
        <v>-0.43</v>
      </c>
      <c r="O82" s="95">
        <v>-0.52</v>
      </c>
      <c r="P82" s="72" t="s">
        <v>284</v>
      </c>
    </row>
    <row r="83" spans="1:16" s="31" customFormat="1" ht="12.75">
      <c r="A83" s="31" t="s">
        <v>285</v>
      </c>
      <c r="B83" s="31" t="s">
        <v>286</v>
      </c>
      <c r="C83" s="31" t="s">
        <v>287</v>
      </c>
      <c r="D83" s="32">
        <v>6.7176429999999995E-2</v>
      </c>
      <c r="E83" s="32">
        <v>1.8887636999999999E-2</v>
      </c>
      <c r="F83" s="33">
        <v>-0.77149860000000003</v>
      </c>
      <c r="G83" s="33">
        <v>-1.1769107999999999</v>
      </c>
      <c r="H83" s="33">
        <v>-0.81544539999999999</v>
      </c>
      <c r="I83" s="33">
        <f t="shared" si="1"/>
        <v>-0.92128493333333328</v>
      </c>
      <c r="J83" s="92">
        <v>0.104</v>
      </c>
      <c r="K83" s="93">
        <v>1.34E-2</v>
      </c>
      <c r="L83" s="94">
        <v>-1.07</v>
      </c>
      <c r="M83" s="94">
        <v>-0.76</v>
      </c>
      <c r="N83" s="94">
        <v>-0.77</v>
      </c>
      <c r="O83" s="95">
        <v>-0.87</v>
      </c>
      <c r="P83" s="72" t="s">
        <v>288</v>
      </c>
    </row>
    <row r="84" spans="1:16" s="31" customFormat="1" ht="12.75">
      <c r="A84" s="31" t="s">
        <v>289</v>
      </c>
      <c r="B84" s="31" t="s">
        <v>290</v>
      </c>
      <c r="C84" s="31" t="s">
        <v>291</v>
      </c>
      <c r="D84" s="32">
        <v>0.94264409999999998</v>
      </c>
      <c r="E84" s="32">
        <v>0.93014103000000004</v>
      </c>
      <c r="F84" s="33">
        <v>0.26070535</v>
      </c>
      <c r="G84" s="33">
        <v>-0.23461725999999999</v>
      </c>
      <c r="H84" s="33">
        <v>1.6396510999999999E-2</v>
      </c>
      <c r="I84" s="33">
        <f t="shared" si="1"/>
        <v>1.416153366666667E-2</v>
      </c>
      <c r="J84" s="92">
        <v>0.33110000000000001</v>
      </c>
      <c r="K84" s="93">
        <v>0.2477</v>
      </c>
      <c r="L84" s="94">
        <v>-0.28000000000000003</v>
      </c>
      <c r="M84" s="94">
        <v>-0.2</v>
      </c>
      <c r="N84" s="94">
        <v>0.03</v>
      </c>
      <c r="O84" s="95">
        <v>-0.15</v>
      </c>
      <c r="P84" s="72" t="s">
        <v>122</v>
      </c>
    </row>
    <row r="85" spans="1:16" s="31" customFormat="1" ht="12.75">
      <c r="A85" s="31" t="s">
        <v>292</v>
      </c>
      <c r="B85" s="31" t="s">
        <v>293</v>
      </c>
      <c r="C85" s="31" t="s">
        <v>294</v>
      </c>
      <c r="D85" s="32">
        <v>5.3451307000000003E-2</v>
      </c>
      <c r="E85" s="32">
        <v>8.3385579999999994E-3</v>
      </c>
      <c r="F85" s="33">
        <v>0.73012449999999995</v>
      </c>
      <c r="G85" s="33">
        <v>0.53498849999999998</v>
      </c>
      <c r="H85" s="33">
        <v>0.69483185000000003</v>
      </c>
      <c r="I85" s="33">
        <f t="shared" si="1"/>
        <v>0.65331494999999995</v>
      </c>
      <c r="J85" s="92">
        <v>8.8400000000000006E-2</v>
      </c>
      <c r="K85" s="93">
        <v>5.4999999999999997E-3</v>
      </c>
      <c r="L85" s="94">
        <v>1.2</v>
      </c>
      <c r="M85" s="94">
        <v>1.0900000000000001</v>
      </c>
      <c r="N85" s="94">
        <v>0.93</v>
      </c>
      <c r="O85" s="95">
        <v>1.07</v>
      </c>
      <c r="P85" s="72" t="s">
        <v>295</v>
      </c>
    </row>
    <row r="86" spans="1:16" s="31" customFormat="1" ht="12.75">
      <c r="A86" s="31" t="s">
        <v>296</v>
      </c>
      <c r="B86" s="31" t="s">
        <v>297</v>
      </c>
      <c r="C86" s="31" t="s">
        <v>298</v>
      </c>
      <c r="D86" s="32">
        <v>0.17574049999999999</v>
      </c>
      <c r="E86" s="32">
        <v>0.11487566</v>
      </c>
      <c r="F86" s="33">
        <v>0.19695191000000001</v>
      </c>
      <c r="G86" s="33">
        <v>0.71400005</v>
      </c>
      <c r="H86" s="33">
        <v>0.3357984</v>
      </c>
      <c r="I86" s="33">
        <f t="shared" si="1"/>
        <v>0.41558345333333335</v>
      </c>
      <c r="J86" s="92">
        <v>0.24</v>
      </c>
      <c r="K86" s="93">
        <v>0.15490000000000001</v>
      </c>
      <c r="L86" s="94">
        <v>-0.05</v>
      </c>
      <c r="M86" s="94">
        <v>-0.13</v>
      </c>
      <c r="N86" s="94">
        <v>-0.03</v>
      </c>
      <c r="O86" s="95">
        <v>-7.0000000000000007E-2</v>
      </c>
      <c r="P86" s="72" t="s">
        <v>108</v>
      </c>
    </row>
    <row r="87" spans="1:16" s="31" customFormat="1" ht="12.75">
      <c r="A87" s="31" t="s">
        <v>299</v>
      </c>
      <c r="B87" s="31" t="s">
        <v>300</v>
      </c>
      <c r="C87" s="31" t="s">
        <v>301</v>
      </c>
      <c r="D87" s="32"/>
      <c r="E87" s="32"/>
      <c r="F87" s="33"/>
      <c r="G87" s="33"/>
      <c r="H87" s="33"/>
      <c r="I87" s="33"/>
      <c r="J87" s="72" t="s">
        <v>16</v>
      </c>
      <c r="K87" s="96" t="s">
        <v>16</v>
      </c>
      <c r="L87" s="94" t="s">
        <v>16</v>
      </c>
      <c r="M87" s="94" t="s">
        <v>16</v>
      </c>
      <c r="N87" s="94" t="s">
        <v>16</v>
      </c>
      <c r="O87" s="95" t="s">
        <v>16</v>
      </c>
      <c r="P87" s="72" t="s">
        <v>16</v>
      </c>
    </row>
    <row r="88" spans="1:16" s="31" customFormat="1" ht="12.75">
      <c r="A88" s="31" t="s">
        <v>302</v>
      </c>
      <c r="B88" s="31" t="s">
        <v>303</v>
      </c>
      <c r="C88" s="31" t="s">
        <v>304</v>
      </c>
      <c r="D88" s="32">
        <v>5.3216442000000003E-2</v>
      </c>
      <c r="E88" s="32">
        <v>8.1579684999999996E-3</v>
      </c>
      <c r="F88" s="33">
        <v>1.1273880000000001</v>
      </c>
      <c r="G88" s="33">
        <v>0.82973814000000001</v>
      </c>
      <c r="H88" s="33">
        <v>0.92974469999999998</v>
      </c>
      <c r="I88" s="33">
        <f t="shared" si="1"/>
        <v>0.96229028000000005</v>
      </c>
      <c r="J88" s="92">
        <v>0.1487</v>
      </c>
      <c r="K88" s="93">
        <v>6.0100000000000001E-2</v>
      </c>
      <c r="L88" s="94">
        <v>1.94</v>
      </c>
      <c r="M88" s="94">
        <v>2.09</v>
      </c>
      <c r="N88" s="94">
        <v>0.78</v>
      </c>
      <c r="O88" s="95">
        <v>1.61</v>
      </c>
      <c r="P88" s="72" t="s">
        <v>60</v>
      </c>
    </row>
    <row r="89" spans="1:16" s="31" customFormat="1" ht="12.75">
      <c r="A89" s="31" t="s">
        <v>305</v>
      </c>
      <c r="B89" s="31" t="s">
        <v>306</v>
      </c>
      <c r="C89" s="31" t="s">
        <v>307</v>
      </c>
      <c r="D89" s="32"/>
      <c r="E89" s="32"/>
      <c r="F89" s="33"/>
      <c r="G89" s="33"/>
      <c r="H89" s="33"/>
      <c r="I89" s="33"/>
      <c r="J89" s="72" t="s">
        <v>16</v>
      </c>
      <c r="K89" s="96" t="s">
        <v>16</v>
      </c>
      <c r="L89" s="94" t="s">
        <v>16</v>
      </c>
      <c r="M89" s="94" t="s">
        <v>16</v>
      </c>
      <c r="N89" s="94" t="s">
        <v>16</v>
      </c>
      <c r="O89" s="95" t="s">
        <v>16</v>
      </c>
      <c r="P89" s="72" t="s">
        <v>16</v>
      </c>
    </row>
    <row r="90" spans="1:16" s="31" customFormat="1" ht="24">
      <c r="A90" s="31" t="s">
        <v>308</v>
      </c>
      <c r="B90" s="31" t="s">
        <v>309</v>
      </c>
      <c r="C90" s="31" t="s">
        <v>310</v>
      </c>
      <c r="D90" s="32">
        <v>8.1196203999999994E-2</v>
      </c>
      <c r="E90" s="32">
        <v>3.0220777000000001E-2</v>
      </c>
      <c r="F90" s="33">
        <v>0.6592732</v>
      </c>
      <c r="G90" s="33">
        <v>0.97389519999999996</v>
      </c>
      <c r="H90" s="33">
        <v>0.541852</v>
      </c>
      <c r="I90" s="33">
        <f t="shared" si="1"/>
        <v>0.72500680000000006</v>
      </c>
      <c r="J90" s="92">
        <v>0.2082</v>
      </c>
      <c r="K90" s="93">
        <v>0.12280000000000001</v>
      </c>
      <c r="L90" s="94">
        <v>0.49</v>
      </c>
      <c r="M90" s="94">
        <v>0.95</v>
      </c>
      <c r="N90" s="94">
        <v>0.22</v>
      </c>
      <c r="O90" s="95">
        <v>0.55000000000000004</v>
      </c>
      <c r="P90" s="72" t="s">
        <v>23</v>
      </c>
    </row>
    <row r="91" spans="1:16" s="31" customFormat="1" ht="12.75">
      <c r="A91" s="31" t="s">
        <v>311</v>
      </c>
      <c r="B91" s="31" t="s">
        <v>312</v>
      </c>
      <c r="C91" s="31" t="s">
        <v>313</v>
      </c>
      <c r="D91" s="32"/>
      <c r="E91" s="32">
        <v>0.20004353999999999</v>
      </c>
      <c r="F91" s="33">
        <v>-0.92408060000000003</v>
      </c>
      <c r="G91" s="33">
        <v>-0.94823029999999997</v>
      </c>
      <c r="H91" s="33">
        <v>3.7057247000000001E-2</v>
      </c>
      <c r="I91" s="33">
        <f t="shared" si="1"/>
        <v>-0.61175121766666674</v>
      </c>
      <c r="J91" s="72" t="s">
        <v>16</v>
      </c>
      <c r="K91" s="93">
        <v>1.26E-2</v>
      </c>
      <c r="L91" s="94">
        <v>2.31</v>
      </c>
      <c r="M91" s="94">
        <v>3.3</v>
      </c>
      <c r="N91" s="94">
        <v>3.35</v>
      </c>
      <c r="O91" s="95">
        <v>2.99</v>
      </c>
      <c r="P91" s="72" t="s">
        <v>314</v>
      </c>
    </row>
    <row r="92" spans="1:16" s="31" customFormat="1" ht="12.75">
      <c r="A92" s="31" t="s">
        <v>315</v>
      </c>
      <c r="B92" s="31" t="s">
        <v>316</v>
      </c>
      <c r="C92" s="31" t="s">
        <v>317</v>
      </c>
      <c r="D92" s="32">
        <v>5.2349772000000003E-2</v>
      </c>
      <c r="E92" s="32">
        <v>7.5715994000000002E-3</v>
      </c>
      <c r="F92" s="33">
        <v>0.72528075999999997</v>
      </c>
      <c r="G92" s="33">
        <v>0.85543060000000004</v>
      </c>
      <c r="H92" s="33">
        <v>0.63281244000000003</v>
      </c>
      <c r="I92" s="33">
        <f t="shared" si="1"/>
        <v>0.73784126666666661</v>
      </c>
      <c r="J92" s="92">
        <v>9.3700000000000006E-2</v>
      </c>
      <c r="K92" s="93">
        <v>7.3000000000000001E-3</v>
      </c>
      <c r="L92" s="94">
        <v>1.61</v>
      </c>
      <c r="M92" s="94">
        <v>1.21</v>
      </c>
      <c r="N92" s="94">
        <v>1.56</v>
      </c>
      <c r="O92" s="95">
        <v>1.46</v>
      </c>
      <c r="P92" s="72" t="s">
        <v>318</v>
      </c>
    </row>
    <row r="93" spans="1:16" s="31" customFormat="1" ht="12.75">
      <c r="A93" s="31" t="s">
        <v>319</v>
      </c>
      <c r="B93" s="31" t="s">
        <v>320</v>
      </c>
      <c r="C93" s="31" t="s">
        <v>321</v>
      </c>
      <c r="D93" s="32">
        <v>5.2200995E-2</v>
      </c>
      <c r="E93" s="32">
        <v>7.4335099999999999E-3</v>
      </c>
      <c r="F93" s="33">
        <v>1.1568160000000001</v>
      </c>
      <c r="G93" s="33">
        <v>1.0229140000000001</v>
      </c>
      <c r="H93" s="33">
        <v>0.85379654000000005</v>
      </c>
      <c r="I93" s="33">
        <f t="shared" si="1"/>
        <v>1.0111755133333336</v>
      </c>
      <c r="J93" s="92">
        <v>0.183</v>
      </c>
      <c r="K93" s="93">
        <v>9.7299999999999998E-2</v>
      </c>
      <c r="L93" s="94">
        <v>1.29</v>
      </c>
      <c r="M93" s="94">
        <v>0.3</v>
      </c>
      <c r="N93" s="94">
        <v>1.1599999999999999</v>
      </c>
      <c r="O93" s="95">
        <v>0.92</v>
      </c>
      <c r="P93" s="72" t="s">
        <v>49</v>
      </c>
    </row>
    <row r="94" spans="1:16" s="31" customFormat="1" ht="24">
      <c r="A94" s="31" t="s">
        <v>322</v>
      </c>
      <c r="B94" s="31" t="s">
        <v>323</v>
      </c>
      <c r="C94" s="31" t="s">
        <v>324</v>
      </c>
      <c r="D94" s="32"/>
      <c r="E94" s="32">
        <v>6.6500000000000001E-4</v>
      </c>
      <c r="F94" s="33">
        <v>1.3464073999999999</v>
      </c>
      <c r="G94" s="33">
        <v>1.3670564000000001</v>
      </c>
      <c r="H94" s="33">
        <v>1.2559271000000001</v>
      </c>
      <c r="I94" s="33">
        <f t="shared" si="1"/>
        <v>1.3231303000000001</v>
      </c>
      <c r="J94" s="92">
        <v>0.12970000000000001</v>
      </c>
      <c r="K94" s="93">
        <v>3.8399999999999997E-2</v>
      </c>
      <c r="L94" s="94">
        <v>1.24</v>
      </c>
      <c r="M94" s="94">
        <v>0.67</v>
      </c>
      <c r="N94" s="94">
        <v>0.74</v>
      </c>
      <c r="O94" s="95">
        <v>0.88</v>
      </c>
      <c r="P94" s="72" t="s">
        <v>23</v>
      </c>
    </row>
    <row r="95" spans="1:16" s="31" customFormat="1" ht="12.75">
      <c r="A95" s="31" t="s">
        <v>325</v>
      </c>
      <c r="B95" s="31" t="s">
        <v>326</v>
      </c>
      <c r="C95" s="31" t="s">
        <v>327</v>
      </c>
      <c r="D95" s="32"/>
      <c r="E95" s="32"/>
      <c r="F95" s="33"/>
      <c r="G95" s="33"/>
      <c r="H95" s="33"/>
      <c r="I95" s="33"/>
      <c r="J95" s="72" t="s">
        <v>16</v>
      </c>
      <c r="K95" s="96" t="s">
        <v>16</v>
      </c>
      <c r="L95" s="94" t="s">
        <v>16</v>
      </c>
      <c r="M95" s="94" t="s">
        <v>16</v>
      </c>
      <c r="N95" s="94" t="s">
        <v>16</v>
      </c>
      <c r="O95" s="95" t="s">
        <v>16</v>
      </c>
      <c r="P95" s="72" t="s">
        <v>16</v>
      </c>
    </row>
    <row r="96" spans="1:16" s="31" customFormat="1" ht="24">
      <c r="A96" s="31" t="s">
        <v>328</v>
      </c>
      <c r="B96" s="31" t="s">
        <v>329</v>
      </c>
      <c r="C96" s="31" t="s">
        <v>330</v>
      </c>
      <c r="D96" s="32"/>
      <c r="E96" s="32">
        <v>0.56220484000000004</v>
      </c>
      <c r="F96" s="33">
        <v>-0.71070873999999995</v>
      </c>
      <c r="G96" s="33">
        <v>-0.38758680000000001</v>
      </c>
      <c r="H96" s="33">
        <v>0.4101533</v>
      </c>
      <c r="I96" s="33">
        <f t="shared" si="1"/>
        <v>-0.22938074666666672</v>
      </c>
      <c r="J96" s="72" t="s">
        <v>16</v>
      </c>
      <c r="K96" s="93">
        <v>0.2717</v>
      </c>
      <c r="L96" s="94">
        <v>-0.01</v>
      </c>
      <c r="M96" s="94">
        <v>1.76</v>
      </c>
      <c r="N96" s="94">
        <v>0.59</v>
      </c>
      <c r="O96" s="95">
        <v>0.78</v>
      </c>
      <c r="P96" s="72" t="s">
        <v>23</v>
      </c>
    </row>
    <row r="97" spans="1:16" s="31" customFormat="1" ht="12.75">
      <c r="A97" s="31" t="s">
        <v>331</v>
      </c>
      <c r="B97" s="31" t="s">
        <v>332</v>
      </c>
      <c r="C97" s="31" t="s">
        <v>333</v>
      </c>
      <c r="D97" s="32">
        <v>5.5945250000000002E-2</v>
      </c>
      <c r="E97" s="32">
        <v>1.0012630999999999E-2</v>
      </c>
      <c r="F97" s="33">
        <v>3.6099039999999998</v>
      </c>
      <c r="G97" s="33">
        <v>2.8609502</v>
      </c>
      <c r="H97" s="33">
        <v>4.0783544000000003</v>
      </c>
      <c r="I97" s="33">
        <f t="shared" si="1"/>
        <v>3.5164028666666667</v>
      </c>
      <c r="J97" s="92">
        <v>0.18029999999999999</v>
      </c>
      <c r="K97" s="93">
        <v>9.4500000000000001E-2</v>
      </c>
      <c r="L97" s="94">
        <v>2.74</v>
      </c>
      <c r="M97" s="94">
        <v>0.67</v>
      </c>
      <c r="N97" s="94">
        <v>2.2799999999999998</v>
      </c>
      <c r="O97" s="95">
        <v>1.9</v>
      </c>
      <c r="P97" s="72" t="s">
        <v>334</v>
      </c>
    </row>
    <row r="98" spans="1:16" s="31" customFormat="1" ht="12.75">
      <c r="A98" s="31" t="s">
        <v>335</v>
      </c>
      <c r="B98" s="31" t="s">
        <v>336</v>
      </c>
      <c r="C98" s="31" t="s">
        <v>337</v>
      </c>
      <c r="D98" s="32"/>
      <c r="E98" s="32"/>
      <c r="F98" s="33"/>
      <c r="G98" s="33"/>
      <c r="H98" s="33"/>
      <c r="I98" s="33"/>
      <c r="J98" s="72" t="s">
        <v>16</v>
      </c>
      <c r="K98" s="96" t="s">
        <v>16</v>
      </c>
      <c r="L98" s="94" t="s">
        <v>16</v>
      </c>
      <c r="M98" s="94" t="s">
        <v>16</v>
      </c>
      <c r="N98" s="94" t="s">
        <v>16</v>
      </c>
      <c r="O98" s="95" t="s">
        <v>16</v>
      </c>
      <c r="P98" s="72" t="s">
        <v>16</v>
      </c>
    </row>
    <row r="99" spans="1:16" s="31" customFormat="1" ht="12.75">
      <c r="A99" s="31" t="s">
        <v>338</v>
      </c>
      <c r="B99" s="31" t="s">
        <v>339</v>
      </c>
      <c r="C99" s="31" t="s">
        <v>340</v>
      </c>
      <c r="D99" s="32"/>
      <c r="E99" s="32"/>
      <c r="F99" s="33"/>
      <c r="G99" s="33"/>
      <c r="H99" s="33"/>
      <c r="I99" s="33"/>
      <c r="J99" s="72" t="s">
        <v>16</v>
      </c>
      <c r="K99" s="96" t="s">
        <v>16</v>
      </c>
      <c r="L99" s="94" t="s">
        <v>16</v>
      </c>
      <c r="M99" s="94" t="s">
        <v>16</v>
      </c>
      <c r="N99" s="94" t="s">
        <v>16</v>
      </c>
      <c r="O99" s="95" t="s">
        <v>16</v>
      </c>
      <c r="P99" s="72" t="s">
        <v>16</v>
      </c>
    </row>
    <row r="100" spans="1:16" s="31" customFormat="1" ht="12.75">
      <c r="A100" s="31" t="s">
        <v>341</v>
      </c>
      <c r="B100" s="31" t="s">
        <v>342</v>
      </c>
      <c r="C100" s="31" t="s">
        <v>343</v>
      </c>
      <c r="D100" s="32">
        <v>9.7312389999999999E-2</v>
      </c>
      <c r="E100" s="32">
        <v>4.3454774000000002E-2</v>
      </c>
      <c r="F100" s="33">
        <v>0.63667244000000001</v>
      </c>
      <c r="G100" s="33">
        <v>0.79694710000000002</v>
      </c>
      <c r="H100" s="33">
        <v>0.3567304</v>
      </c>
      <c r="I100" s="33">
        <f t="shared" si="1"/>
        <v>0.59678331333333334</v>
      </c>
      <c r="J100" s="92">
        <v>0.93789999999999996</v>
      </c>
      <c r="K100" s="93">
        <v>0.92259999999999998</v>
      </c>
      <c r="L100" s="94">
        <v>-0.08</v>
      </c>
      <c r="M100" s="94">
        <v>0.03</v>
      </c>
      <c r="N100" s="94">
        <v>0.04</v>
      </c>
      <c r="O100" s="95">
        <v>0</v>
      </c>
      <c r="P100" s="72" t="s">
        <v>344</v>
      </c>
    </row>
    <row r="101" spans="1:16" s="31" customFormat="1" ht="36">
      <c r="A101" s="31" t="s">
        <v>345</v>
      </c>
      <c r="B101" s="31" t="s">
        <v>346</v>
      </c>
      <c r="C101" s="31" t="s">
        <v>347</v>
      </c>
      <c r="D101" s="32">
        <v>3.9895523000000002E-2</v>
      </c>
      <c r="E101" s="32">
        <v>1.0069847000000001E-3</v>
      </c>
      <c r="F101" s="33">
        <v>1.3524476000000001</v>
      </c>
      <c r="G101" s="33">
        <v>1.3040761000000001</v>
      </c>
      <c r="H101" s="33">
        <v>1.2127466</v>
      </c>
      <c r="I101" s="33">
        <f t="shared" si="1"/>
        <v>1.2897567666666667</v>
      </c>
      <c r="J101" s="92">
        <v>9.3799999999999994E-2</v>
      </c>
      <c r="K101" s="93">
        <v>7.4000000000000003E-3</v>
      </c>
      <c r="L101" s="94">
        <v>1.6</v>
      </c>
      <c r="M101" s="94">
        <v>1.83</v>
      </c>
      <c r="N101" s="94">
        <v>1.36</v>
      </c>
      <c r="O101" s="95">
        <v>1.6</v>
      </c>
      <c r="P101" s="72" t="s">
        <v>348</v>
      </c>
    </row>
    <row r="102" spans="1:16" s="31" customFormat="1" ht="24">
      <c r="A102" s="31" t="s">
        <v>349</v>
      </c>
      <c r="B102" s="31" t="s">
        <v>350</v>
      </c>
      <c r="C102" s="31" t="s">
        <v>351</v>
      </c>
      <c r="D102" s="32">
        <v>4.4215746E-2</v>
      </c>
      <c r="E102" s="32">
        <v>2.6864007000000001E-3</v>
      </c>
      <c r="F102" s="33">
        <v>2.8655305000000002</v>
      </c>
      <c r="G102" s="33">
        <v>3.4095485000000001</v>
      </c>
      <c r="H102" s="33">
        <v>3.29603</v>
      </c>
      <c r="I102" s="33">
        <f t="shared" si="1"/>
        <v>3.1903696666666668</v>
      </c>
      <c r="J102" s="92">
        <v>0.60740000000000005</v>
      </c>
      <c r="K102" s="93">
        <v>0.53810000000000002</v>
      </c>
      <c r="L102" s="94">
        <v>0.34</v>
      </c>
      <c r="M102" s="94">
        <v>-0.7</v>
      </c>
      <c r="N102" s="94">
        <v>2.31</v>
      </c>
      <c r="O102" s="95">
        <v>0.65</v>
      </c>
      <c r="P102" s="72" t="s">
        <v>23</v>
      </c>
    </row>
    <row r="103" spans="1:16" s="31" customFormat="1" ht="12.75">
      <c r="A103" s="31" t="s">
        <v>352</v>
      </c>
      <c r="B103" s="31" t="s">
        <v>353</v>
      </c>
      <c r="C103" s="31" t="s">
        <v>354</v>
      </c>
      <c r="D103" s="32">
        <v>5.2009172999999999E-2</v>
      </c>
      <c r="E103" s="32">
        <v>7.289696E-3</v>
      </c>
      <c r="F103" s="33">
        <v>-1.0446614999999999</v>
      </c>
      <c r="G103" s="33">
        <v>-0.9343262</v>
      </c>
      <c r="H103" s="33">
        <v>-0.7733854</v>
      </c>
      <c r="I103" s="33">
        <f t="shared" si="1"/>
        <v>-0.91745769999999993</v>
      </c>
      <c r="J103" s="92">
        <v>0.1983</v>
      </c>
      <c r="K103" s="93">
        <v>0.1124</v>
      </c>
      <c r="L103" s="94">
        <v>-0.19</v>
      </c>
      <c r="M103" s="94">
        <v>-0.27</v>
      </c>
      <c r="N103" s="94">
        <v>-0.63</v>
      </c>
      <c r="O103" s="95">
        <v>-0.37</v>
      </c>
      <c r="P103" s="72" t="s">
        <v>49</v>
      </c>
    </row>
    <row r="104" spans="1:16" s="31" customFormat="1" ht="24">
      <c r="A104" s="31" t="s">
        <v>355</v>
      </c>
      <c r="B104" s="31" t="s">
        <v>356</v>
      </c>
      <c r="C104" s="31" t="s">
        <v>357</v>
      </c>
      <c r="D104" s="32"/>
      <c r="E104" s="32">
        <v>0.53935889999999997</v>
      </c>
      <c r="F104" s="33">
        <v>-0.69978934999999998</v>
      </c>
      <c r="G104" s="33">
        <v>-0.42292655000000001</v>
      </c>
      <c r="H104" s="33">
        <v>0.39737865</v>
      </c>
      <c r="I104" s="33">
        <f t="shared" si="1"/>
        <v>-0.24177908333333331</v>
      </c>
      <c r="J104" s="72" t="s">
        <v>16</v>
      </c>
      <c r="K104" s="93">
        <v>0.56830000000000003</v>
      </c>
      <c r="L104" s="94">
        <v>-0.38</v>
      </c>
      <c r="M104" s="94">
        <v>-0.24</v>
      </c>
      <c r="N104" s="94">
        <v>0.24</v>
      </c>
      <c r="O104" s="95">
        <v>-0.13</v>
      </c>
      <c r="P104" s="72" t="s">
        <v>358</v>
      </c>
    </row>
    <row r="105" spans="1:16" s="31" customFormat="1" ht="12.75">
      <c r="A105" s="31" t="s">
        <v>359</v>
      </c>
      <c r="B105" s="31" t="s">
        <v>360</v>
      </c>
      <c r="C105" s="31" t="s">
        <v>361</v>
      </c>
      <c r="D105" s="32"/>
      <c r="E105" s="32"/>
      <c r="F105" s="33"/>
      <c r="G105" s="33"/>
      <c r="H105" s="33"/>
      <c r="I105" s="33"/>
      <c r="J105" s="72" t="s">
        <v>16</v>
      </c>
      <c r="K105" s="96" t="s">
        <v>16</v>
      </c>
      <c r="L105" s="94" t="s">
        <v>16</v>
      </c>
      <c r="M105" s="94" t="s">
        <v>16</v>
      </c>
      <c r="N105" s="94" t="s">
        <v>16</v>
      </c>
      <c r="O105" s="95" t="s">
        <v>16</v>
      </c>
      <c r="P105" s="72" t="s">
        <v>16</v>
      </c>
    </row>
    <row r="106" spans="1:16" s="31" customFormat="1" ht="12.75">
      <c r="A106" s="31" t="s">
        <v>362</v>
      </c>
      <c r="B106" s="31" t="s">
        <v>363</v>
      </c>
      <c r="C106" s="31" t="s">
        <v>364</v>
      </c>
      <c r="D106" s="32"/>
      <c r="E106" s="32"/>
      <c r="F106" s="33"/>
      <c r="G106" s="33"/>
      <c r="H106" s="33"/>
      <c r="I106" s="33"/>
      <c r="J106" s="72" t="s">
        <v>16</v>
      </c>
      <c r="K106" s="96" t="s">
        <v>16</v>
      </c>
      <c r="L106" s="94" t="s">
        <v>16</v>
      </c>
      <c r="M106" s="94" t="s">
        <v>16</v>
      </c>
      <c r="N106" s="94" t="s">
        <v>16</v>
      </c>
      <c r="O106" s="95" t="s">
        <v>16</v>
      </c>
      <c r="P106" s="72" t="s">
        <v>16</v>
      </c>
    </row>
    <row r="107" spans="1:16" s="31" customFormat="1" ht="12.75">
      <c r="A107" s="31" t="s">
        <v>365</v>
      </c>
      <c r="B107" s="31" t="s">
        <v>366</v>
      </c>
      <c r="C107" s="31" t="s">
        <v>367</v>
      </c>
      <c r="D107" s="32"/>
      <c r="E107" s="32"/>
      <c r="F107" s="33"/>
      <c r="G107" s="33"/>
      <c r="H107" s="33"/>
      <c r="I107" s="33"/>
      <c r="J107" s="72" t="s">
        <v>16</v>
      </c>
      <c r="K107" s="96" t="s">
        <v>16</v>
      </c>
      <c r="L107" s="94" t="s">
        <v>16</v>
      </c>
      <c r="M107" s="94" t="s">
        <v>16</v>
      </c>
      <c r="N107" s="94" t="s">
        <v>16</v>
      </c>
      <c r="O107" s="95" t="s">
        <v>16</v>
      </c>
      <c r="P107" s="72" t="s">
        <v>16</v>
      </c>
    </row>
    <row r="108" spans="1:16" s="31" customFormat="1" ht="12.75">
      <c r="A108" s="31" t="s">
        <v>368</v>
      </c>
      <c r="B108" s="31" t="s">
        <v>369</v>
      </c>
      <c r="C108" s="31" t="s">
        <v>370</v>
      </c>
      <c r="D108" s="32">
        <v>0.20790892999999999</v>
      </c>
      <c r="E108" s="32">
        <v>0.14542822999999999</v>
      </c>
      <c r="F108" s="33">
        <v>0.23091125000000001</v>
      </c>
      <c r="G108" s="33">
        <v>0.22732346</v>
      </c>
      <c r="H108" s="33">
        <v>0.74703156999999998</v>
      </c>
      <c r="I108" s="33">
        <f t="shared" si="1"/>
        <v>0.40175542666666669</v>
      </c>
      <c r="J108" s="92">
        <v>8.8300000000000003E-2</v>
      </c>
      <c r="K108" s="93">
        <v>5.1000000000000004E-3</v>
      </c>
      <c r="L108" s="94">
        <v>2.2799999999999998</v>
      </c>
      <c r="M108" s="94">
        <v>1.77</v>
      </c>
      <c r="N108" s="94">
        <v>2.08</v>
      </c>
      <c r="O108" s="95">
        <v>2.0499999999999998</v>
      </c>
      <c r="P108" s="72" t="s">
        <v>108</v>
      </c>
    </row>
    <row r="109" spans="1:16" s="31" customFormat="1" ht="12.75">
      <c r="A109" s="31" t="s">
        <v>371</v>
      </c>
      <c r="B109" s="31" t="s">
        <v>372</v>
      </c>
      <c r="C109" s="31" t="s">
        <v>373</v>
      </c>
      <c r="D109" s="32">
        <v>0.51218074999999996</v>
      </c>
      <c r="E109" s="32">
        <v>0.44958500000000001</v>
      </c>
      <c r="F109" s="33">
        <v>-0.15362163000000001</v>
      </c>
      <c r="G109" s="33">
        <v>-0.11471455</v>
      </c>
      <c r="H109" s="33">
        <v>7.2815950000000004E-2</v>
      </c>
      <c r="I109" s="33">
        <f t="shared" si="1"/>
        <v>-6.5173410000000001E-2</v>
      </c>
      <c r="J109" s="92">
        <v>0.105</v>
      </c>
      <c r="K109" s="93">
        <v>1.41E-2</v>
      </c>
      <c r="L109" s="94">
        <v>-1.3</v>
      </c>
      <c r="M109" s="94">
        <v>-1.35</v>
      </c>
      <c r="N109" s="94">
        <v>-0.9</v>
      </c>
      <c r="O109" s="95">
        <v>-1.18</v>
      </c>
      <c r="P109" s="72" t="s">
        <v>374</v>
      </c>
    </row>
    <row r="110" spans="1:16" s="31" customFormat="1" ht="12.75">
      <c r="A110" s="31" t="s">
        <v>375</v>
      </c>
      <c r="B110" s="31" t="s">
        <v>376</v>
      </c>
      <c r="C110" s="31" t="s">
        <v>377</v>
      </c>
      <c r="D110" s="32"/>
      <c r="E110" s="32"/>
      <c r="F110" s="33"/>
      <c r="G110" s="33"/>
      <c r="H110" s="33"/>
      <c r="I110" s="33"/>
      <c r="J110" s="72" t="s">
        <v>16</v>
      </c>
      <c r="K110" s="96" t="s">
        <v>16</v>
      </c>
      <c r="L110" s="94" t="s">
        <v>16</v>
      </c>
      <c r="M110" s="94" t="s">
        <v>16</v>
      </c>
      <c r="N110" s="94" t="s">
        <v>16</v>
      </c>
      <c r="O110" s="95" t="s">
        <v>16</v>
      </c>
      <c r="P110" s="72" t="s">
        <v>16</v>
      </c>
    </row>
    <row r="111" spans="1:16" s="31" customFormat="1" ht="12.75">
      <c r="A111" s="31" t="s">
        <v>378</v>
      </c>
      <c r="B111" s="31" t="s">
        <v>379</v>
      </c>
      <c r="C111" s="31" t="s">
        <v>380</v>
      </c>
      <c r="D111" s="32"/>
      <c r="E111" s="32"/>
      <c r="F111" s="33"/>
      <c r="G111" s="33"/>
      <c r="H111" s="33"/>
      <c r="I111" s="33"/>
      <c r="J111" s="72" t="s">
        <v>16</v>
      </c>
      <c r="K111" s="96" t="s">
        <v>16</v>
      </c>
      <c r="L111" s="94" t="s">
        <v>16</v>
      </c>
      <c r="M111" s="94" t="s">
        <v>16</v>
      </c>
      <c r="N111" s="94" t="s">
        <v>16</v>
      </c>
      <c r="O111" s="95" t="s">
        <v>16</v>
      </c>
      <c r="P111" s="72" t="s">
        <v>16</v>
      </c>
    </row>
    <row r="112" spans="1:16" s="31" customFormat="1" ht="12.75">
      <c r="A112" s="31" t="s">
        <v>381</v>
      </c>
      <c r="B112" s="31" t="s">
        <v>382</v>
      </c>
      <c r="C112" s="31" t="s">
        <v>383</v>
      </c>
      <c r="D112" s="32"/>
      <c r="E112" s="32"/>
      <c r="F112" s="33"/>
      <c r="G112" s="33"/>
      <c r="H112" s="33"/>
      <c r="I112" s="33"/>
      <c r="J112" s="72" t="s">
        <v>16</v>
      </c>
      <c r="K112" s="96" t="s">
        <v>16</v>
      </c>
      <c r="L112" s="94" t="s">
        <v>16</v>
      </c>
      <c r="M112" s="94" t="s">
        <v>16</v>
      </c>
      <c r="N112" s="94" t="s">
        <v>16</v>
      </c>
      <c r="O112" s="95" t="s">
        <v>16</v>
      </c>
      <c r="P112" s="72" t="s">
        <v>16</v>
      </c>
    </row>
    <row r="113" spans="1:16" s="31" customFormat="1" ht="12.75">
      <c r="A113" s="31" t="s">
        <v>384</v>
      </c>
      <c r="B113" s="31" t="s">
        <v>385</v>
      </c>
      <c r="C113" s="31" t="s">
        <v>386</v>
      </c>
      <c r="D113" s="32"/>
      <c r="E113" s="32">
        <v>0.5089766</v>
      </c>
      <c r="F113" s="33">
        <v>-0.62105756999999995</v>
      </c>
      <c r="G113" s="33">
        <v>-0.50649069999999996</v>
      </c>
      <c r="H113" s="33">
        <v>0.37503389999999998</v>
      </c>
      <c r="I113" s="33">
        <f t="shared" si="1"/>
        <v>-0.25083812333333327</v>
      </c>
      <c r="J113" s="72" t="s">
        <v>16</v>
      </c>
      <c r="K113" s="93">
        <v>5.04E-2</v>
      </c>
      <c r="L113" s="94">
        <v>0.51</v>
      </c>
      <c r="M113" s="94">
        <v>0.28999999999999998</v>
      </c>
      <c r="N113" s="94">
        <v>0.7</v>
      </c>
      <c r="O113" s="95">
        <v>0.5</v>
      </c>
      <c r="P113" s="72" t="s">
        <v>280</v>
      </c>
    </row>
    <row r="114" spans="1:16" s="31" customFormat="1" ht="12.75">
      <c r="A114" s="31" t="s">
        <v>387</v>
      </c>
      <c r="B114" s="31" t="s">
        <v>388</v>
      </c>
      <c r="C114" s="31" t="s">
        <v>389</v>
      </c>
      <c r="D114" s="32"/>
      <c r="E114" s="32"/>
      <c r="F114" s="33"/>
      <c r="G114" s="33"/>
      <c r="H114" s="33"/>
      <c r="I114" s="33"/>
      <c r="J114" s="72" t="s">
        <v>16</v>
      </c>
      <c r="K114" s="96" t="s">
        <v>16</v>
      </c>
      <c r="L114" s="94" t="s">
        <v>16</v>
      </c>
      <c r="M114" s="94" t="s">
        <v>16</v>
      </c>
      <c r="N114" s="94" t="s">
        <v>16</v>
      </c>
      <c r="O114" s="95" t="s">
        <v>16</v>
      </c>
      <c r="P114" s="72" t="s">
        <v>16</v>
      </c>
    </row>
    <row r="115" spans="1:16" s="31" customFormat="1" ht="12.75">
      <c r="A115" s="31" t="s">
        <v>390</v>
      </c>
      <c r="B115" s="31" t="s">
        <v>391</v>
      </c>
      <c r="C115" s="31" t="s">
        <v>392</v>
      </c>
      <c r="D115" s="32">
        <v>0.109742805</v>
      </c>
      <c r="E115" s="32">
        <v>5.4520319999999997E-2</v>
      </c>
      <c r="F115" s="33">
        <v>-0.27705010000000002</v>
      </c>
      <c r="G115" s="33">
        <v>-0.53994374999999994</v>
      </c>
      <c r="H115" s="33">
        <v>-0.27227404999999999</v>
      </c>
      <c r="I115" s="33">
        <f t="shared" si="1"/>
        <v>-0.3630893</v>
      </c>
      <c r="J115" s="92">
        <v>0.121</v>
      </c>
      <c r="K115" s="93">
        <v>2.8899999999999999E-2</v>
      </c>
      <c r="L115" s="94">
        <v>-1.1399999999999999</v>
      </c>
      <c r="M115" s="94">
        <v>-1.63</v>
      </c>
      <c r="N115" s="94">
        <v>-0.91</v>
      </c>
      <c r="O115" s="95">
        <v>-1.23</v>
      </c>
      <c r="P115" s="72" t="s">
        <v>108</v>
      </c>
    </row>
    <row r="116" spans="1:16" s="31" customFormat="1" ht="12.75">
      <c r="A116" s="31" t="s">
        <v>393</v>
      </c>
      <c r="B116" s="31" t="s">
        <v>394</v>
      </c>
      <c r="C116" s="31" t="s">
        <v>395</v>
      </c>
      <c r="D116" s="32">
        <v>0.20940273000000001</v>
      </c>
      <c r="E116" s="32">
        <v>0.14700638999999999</v>
      </c>
      <c r="F116" s="33">
        <v>-0.11229363000000001</v>
      </c>
      <c r="G116" s="33">
        <v>-0.10014479599999999</v>
      </c>
      <c r="H116" s="33">
        <v>-0.34882686000000002</v>
      </c>
      <c r="I116" s="33">
        <f t="shared" si="1"/>
        <v>-0.18708842866666667</v>
      </c>
      <c r="J116" s="92">
        <v>0.64700000000000002</v>
      </c>
      <c r="K116" s="93">
        <v>0.58079999999999998</v>
      </c>
      <c r="L116" s="94">
        <v>0.18</v>
      </c>
      <c r="M116" s="94">
        <v>0.4</v>
      </c>
      <c r="N116" s="94">
        <v>-0.22</v>
      </c>
      <c r="O116" s="95">
        <v>0.12</v>
      </c>
      <c r="P116" s="72" t="s">
        <v>73</v>
      </c>
    </row>
    <row r="117" spans="1:16" s="31" customFormat="1" ht="24">
      <c r="A117" s="31" t="s">
        <v>396</v>
      </c>
      <c r="B117" s="31" t="s">
        <v>397</v>
      </c>
      <c r="C117" s="31" t="s">
        <v>398</v>
      </c>
      <c r="D117" s="32">
        <v>6.8630499999999997E-2</v>
      </c>
      <c r="E117" s="32">
        <v>1.9997741999999999E-2</v>
      </c>
      <c r="F117" s="33">
        <v>0.58008870000000001</v>
      </c>
      <c r="G117" s="33">
        <v>0.75513269999999999</v>
      </c>
      <c r="H117" s="33">
        <v>0.45928000000000002</v>
      </c>
      <c r="I117" s="33">
        <f t="shared" si="1"/>
        <v>0.59816713333333338</v>
      </c>
      <c r="J117" s="72" t="s">
        <v>16</v>
      </c>
      <c r="K117" s="93">
        <v>0.1724</v>
      </c>
      <c r="L117" s="94">
        <v>-0.38</v>
      </c>
      <c r="M117" s="94">
        <v>-1.03</v>
      </c>
      <c r="N117" s="94">
        <v>-0.19</v>
      </c>
      <c r="O117" s="95">
        <v>-0.53</v>
      </c>
      <c r="P117" s="72" t="s">
        <v>23</v>
      </c>
    </row>
    <row r="118" spans="1:16" s="31" customFormat="1" ht="12.75">
      <c r="A118" s="31" t="s">
        <v>399</v>
      </c>
      <c r="B118" s="31" t="s">
        <v>400</v>
      </c>
      <c r="C118" s="31" t="s">
        <v>401</v>
      </c>
      <c r="D118" s="32"/>
      <c r="E118" s="32">
        <v>3.1097961999999998E-3</v>
      </c>
      <c r="F118" s="33">
        <v>0.66040343000000001</v>
      </c>
      <c r="G118" s="33">
        <v>0.79228909999999997</v>
      </c>
      <c r="H118" s="33">
        <v>0.69025700000000001</v>
      </c>
      <c r="I118" s="33">
        <f t="shared" si="1"/>
        <v>0.71431651000000007</v>
      </c>
      <c r="J118" s="92">
        <v>0.58979999999999999</v>
      </c>
      <c r="K118" s="93">
        <v>0.51870000000000005</v>
      </c>
      <c r="L118" s="94">
        <v>0.25</v>
      </c>
      <c r="M118" s="94">
        <v>-0.02</v>
      </c>
      <c r="N118" s="94">
        <v>-0.03</v>
      </c>
      <c r="O118" s="95">
        <v>7.0000000000000007E-2</v>
      </c>
      <c r="P118" s="72" t="s">
        <v>73</v>
      </c>
    </row>
    <row r="119" spans="1:16" s="31" customFormat="1" ht="12.75">
      <c r="A119" s="31" t="s">
        <v>402</v>
      </c>
      <c r="B119" s="31" t="s">
        <v>403</v>
      </c>
      <c r="C119" s="31" t="s">
        <v>404</v>
      </c>
      <c r="D119" s="32"/>
      <c r="E119" s="32"/>
      <c r="F119" s="33"/>
      <c r="G119" s="33"/>
      <c r="H119" s="33"/>
      <c r="I119" s="33"/>
      <c r="J119" s="72" t="s">
        <v>16</v>
      </c>
      <c r="K119" s="96" t="s">
        <v>16</v>
      </c>
      <c r="L119" s="94" t="s">
        <v>16</v>
      </c>
      <c r="M119" s="94" t="s">
        <v>16</v>
      </c>
      <c r="N119" s="94" t="s">
        <v>16</v>
      </c>
      <c r="O119" s="95" t="s">
        <v>16</v>
      </c>
      <c r="P119" s="72" t="s">
        <v>16</v>
      </c>
    </row>
    <row r="120" spans="1:16" s="31" customFormat="1" ht="24">
      <c r="A120" s="31" t="s">
        <v>405</v>
      </c>
      <c r="B120" s="31" t="s">
        <v>406</v>
      </c>
      <c r="C120" s="31" t="s">
        <v>407</v>
      </c>
      <c r="D120" s="32">
        <v>0.21792555</v>
      </c>
      <c r="E120" s="32">
        <v>0.15507024999999999</v>
      </c>
      <c r="F120" s="33">
        <v>0.12218105</v>
      </c>
      <c r="G120" s="33">
        <v>0.44175249999999999</v>
      </c>
      <c r="H120" s="33">
        <v>0.13554099</v>
      </c>
      <c r="I120" s="33">
        <f t="shared" si="1"/>
        <v>0.23315817999999999</v>
      </c>
      <c r="J120" s="72" t="s">
        <v>16</v>
      </c>
      <c r="K120" s="93">
        <v>0.11899999999999999</v>
      </c>
      <c r="L120" s="94">
        <v>1.1599999999999999</v>
      </c>
      <c r="M120" s="94">
        <v>0.37</v>
      </c>
      <c r="N120" s="94">
        <v>0.45</v>
      </c>
      <c r="O120" s="95">
        <v>0.66</v>
      </c>
      <c r="P120" s="72" t="s">
        <v>23</v>
      </c>
    </row>
    <row r="121" spans="1:16" s="31" customFormat="1" ht="24">
      <c r="A121" s="31" t="s">
        <v>408</v>
      </c>
      <c r="B121" s="31" t="s">
        <v>409</v>
      </c>
      <c r="C121" s="31" t="s">
        <v>410</v>
      </c>
      <c r="D121" s="32">
        <v>0.34803692000000003</v>
      </c>
      <c r="E121" s="32">
        <v>0.28235778</v>
      </c>
      <c r="F121" s="33">
        <v>-1.2562751E-2</v>
      </c>
      <c r="G121" s="33">
        <v>-0.20276743</v>
      </c>
      <c r="H121" s="33">
        <v>-4.2712203999999997E-2</v>
      </c>
      <c r="I121" s="33">
        <f t="shared" si="1"/>
        <v>-8.6014128333333328E-2</v>
      </c>
      <c r="J121" s="92">
        <v>7.2800000000000004E-2</v>
      </c>
      <c r="K121" s="93">
        <v>6.9999999999999999E-4</v>
      </c>
      <c r="L121" s="94">
        <v>-0.56000000000000005</v>
      </c>
      <c r="M121" s="94">
        <v>-0.52</v>
      </c>
      <c r="N121" s="94">
        <v>-0.52</v>
      </c>
      <c r="O121" s="95">
        <v>-0.53</v>
      </c>
      <c r="P121" s="72" t="s">
        <v>23</v>
      </c>
    </row>
    <row r="122" spans="1:16" s="31" customFormat="1" ht="12.75">
      <c r="A122" s="31" t="s">
        <v>411</v>
      </c>
      <c r="B122" s="31" t="s">
        <v>412</v>
      </c>
      <c r="C122" s="31" t="s">
        <v>413</v>
      </c>
      <c r="D122" s="32">
        <v>3.7472058000000003E-2</v>
      </c>
      <c r="E122" s="32">
        <v>4.9399999999999997E-4</v>
      </c>
      <c r="F122" s="33">
        <v>3.2846687000000001</v>
      </c>
      <c r="G122" s="33">
        <v>3.4482740999999999</v>
      </c>
      <c r="H122" s="33">
        <v>3.1971276</v>
      </c>
      <c r="I122" s="33">
        <f t="shared" si="1"/>
        <v>3.3100234666666668</v>
      </c>
      <c r="J122" s="92">
        <v>8.8700000000000001E-2</v>
      </c>
      <c r="K122" s="93">
        <v>5.4999999999999997E-3</v>
      </c>
      <c r="L122" s="94">
        <v>4.07</v>
      </c>
      <c r="M122" s="94">
        <v>3.96</v>
      </c>
      <c r="N122" s="94">
        <v>4.9800000000000004</v>
      </c>
      <c r="O122" s="95">
        <v>4.34</v>
      </c>
      <c r="P122" s="72" t="s">
        <v>184</v>
      </c>
    </row>
    <row r="123" spans="1:16" s="31" customFormat="1" ht="24">
      <c r="A123" s="31" t="s">
        <v>414</v>
      </c>
      <c r="B123" s="31" t="s">
        <v>415</v>
      </c>
      <c r="C123" s="31" t="s">
        <v>416</v>
      </c>
      <c r="D123" s="32"/>
      <c r="E123" s="32">
        <v>0.32327428000000002</v>
      </c>
      <c r="F123" s="33">
        <v>-0.71420044000000005</v>
      </c>
      <c r="G123" s="33">
        <v>-0.40332794</v>
      </c>
      <c r="H123" s="33">
        <v>0.14185986</v>
      </c>
      <c r="I123" s="33">
        <f t="shared" si="1"/>
        <v>-0.32522283999999996</v>
      </c>
      <c r="J123" s="72" t="s">
        <v>16</v>
      </c>
      <c r="K123" s="93">
        <v>0.1042</v>
      </c>
      <c r="L123" s="94">
        <v>-0.32</v>
      </c>
      <c r="M123" s="94">
        <v>-0.11</v>
      </c>
      <c r="N123" s="94">
        <v>-0.47</v>
      </c>
      <c r="O123" s="95">
        <v>-0.3</v>
      </c>
      <c r="P123" s="72" t="s">
        <v>23</v>
      </c>
    </row>
    <row r="124" spans="1:16" s="31" customFormat="1" ht="12.75">
      <c r="A124" s="31" t="s">
        <v>417</v>
      </c>
      <c r="B124" s="31" t="s">
        <v>418</v>
      </c>
      <c r="C124" s="31" t="s">
        <v>419</v>
      </c>
      <c r="D124" s="32"/>
      <c r="E124" s="32"/>
      <c r="F124" s="33"/>
      <c r="G124" s="33"/>
      <c r="H124" s="33"/>
      <c r="I124" s="33"/>
      <c r="J124" s="72" t="s">
        <v>16</v>
      </c>
      <c r="K124" s="96" t="s">
        <v>16</v>
      </c>
      <c r="L124" s="94" t="s">
        <v>16</v>
      </c>
      <c r="M124" s="94" t="s">
        <v>16</v>
      </c>
      <c r="N124" s="94" t="s">
        <v>16</v>
      </c>
      <c r="O124" s="95" t="s">
        <v>16</v>
      </c>
      <c r="P124" s="72" t="s">
        <v>16</v>
      </c>
    </row>
    <row r="125" spans="1:16" s="31" customFormat="1" ht="12.75">
      <c r="A125" s="31" t="s">
        <v>420</v>
      </c>
      <c r="B125" s="31" t="s">
        <v>421</v>
      </c>
      <c r="C125" s="31" t="s">
        <v>422</v>
      </c>
      <c r="D125" s="32">
        <v>0.12402977</v>
      </c>
      <c r="E125" s="32">
        <v>6.7008175000000003E-2</v>
      </c>
      <c r="F125" s="33">
        <v>-0.13697813</v>
      </c>
      <c r="G125" s="33">
        <v>-0.17613599999999999</v>
      </c>
      <c r="H125" s="33">
        <v>-0.3281522</v>
      </c>
      <c r="I125" s="33">
        <f t="shared" si="1"/>
        <v>-0.21375544333333332</v>
      </c>
      <c r="J125" s="92">
        <v>0.47599999999999998</v>
      </c>
      <c r="K125" s="93">
        <v>0.3977</v>
      </c>
      <c r="L125" s="94">
        <v>0.73</v>
      </c>
      <c r="M125" s="94">
        <v>0.48</v>
      </c>
      <c r="N125" s="94">
        <v>-0.26</v>
      </c>
      <c r="O125" s="95">
        <v>0.32</v>
      </c>
      <c r="P125" s="72" t="s">
        <v>49</v>
      </c>
    </row>
    <row r="126" spans="1:16" s="31" customFormat="1" ht="12.75">
      <c r="A126" s="31" t="s">
        <v>423</v>
      </c>
      <c r="B126" s="31" t="s">
        <v>424</v>
      </c>
      <c r="C126" s="31" t="s">
        <v>425</v>
      </c>
      <c r="D126" s="32"/>
      <c r="E126" s="32">
        <v>0.19273246999999999</v>
      </c>
      <c r="F126" s="33">
        <v>7.5168350000000004E-3</v>
      </c>
      <c r="G126" s="33">
        <v>-0.57886099999999996</v>
      </c>
      <c r="H126" s="33">
        <v>-0.71503779999999995</v>
      </c>
      <c r="I126" s="33">
        <f t="shared" si="1"/>
        <v>-0.42879398833333332</v>
      </c>
      <c r="J126" s="92">
        <v>0.16719999999999999</v>
      </c>
      <c r="K126" s="93">
        <v>8.0699999999999994E-2</v>
      </c>
      <c r="L126" s="94">
        <v>-1.55</v>
      </c>
      <c r="M126" s="94">
        <v>-1.23</v>
      </c>
      <c r="N126" s="94">
        <v>-0.45</v>
      </c>
      <c r="O126" s="95">
        <v>-1.08</v>
      </c>
      <c r="P126" s="72" t="s">
        <v>426</v>
      </c>
    </row>
    <row r="127" spans="1:16" s="31" customFormat="1" ht="12.75">
      <c r="A127" s="31" t="s">
        <v>427</v>
      </c>
      <c r="B127" s="31" t="s">
        <v>428</v>
      </c>
      <c r="C127" s="31" t="s">
        <v>429</v>
      </c>
      <c r="D127" s="32">
        <v>0.11871779</v>
      </c>
      <c r="E127" s="32">
        <v>6.2418587999999997E-2</v>
      </c>
      <c r="F127" s="33">
        <v>0.75063409999999997</v>
      </c>
      <c r="G127" s="33">
        <v>1.700823</v>
      </c>
      <c r="H127" s="33">
        <v>2.0851554999999999</v>
      </c>
      <c r="I127" s="33">
        <f t="shared" si="1"/>
        <v>1.5122042</v>
      </c>
      <c r="J127" s="92">
        <v>0.20430000000000001</v>
      </c>
      <c r="K127" s="93">
        <v>0.1186</v>
      </c>
      <c r="L127" s="94">
        <v>2.8</v>
      </c>
      <c r="M127" s="94">
        <v>2.6</v>
      </c>
      <c r="N127" s="94">
        <v>0.48</v>
      </c>
      <c r="O127" s="95">
        <v>1.96</v>
      </c>
      <c r="P127" s="72" t="s">
        <v>205</v>
      </c>
    </row>
    <row r="128" spans="1:16" s="31" customFormat="1" ht="12.75">
      <c r="A128" s="31" t="s">
        <v>430</v>
      </c>
      <c r="B128" s="31" t="s">
        <v>431</v>
      </c>
      <c r="C128" s="31" t="s">
        <v>432</v>
      </c>
      <c r="D128" s="32">
        <v>0.21884203999999999</v>
      </c>
      <c r="E128" s="32">
        <v>0.15595323999999999</v>
      </c>
      <c r="F128" s="33">
        <v>-0.14228624000000001</v>
      </c>
      <c r="G128" s="33">
        <v>-8.7584540000000002E-2</v>
      </c>
      <c r="H128" s="33">
        <v>-1.5431429E-2</v>
      </c>
      <c r="I128" s="33">
        <f t="shared" si="1"/>
        <v>-8.1767403000000002E-2</v>
      </c>
      <c r="J128" s="92">
        <v>0.14299999999999999</v>
      </c>
      <c r="K128" s="93">
        <v>5.3199999999999997E-2</v>
      </c>
      <c r="L128" s="94">
        <v>-0.23</v>
      </c>
      <c r="M128" s="94">
        <v>-0.21</v>
      </c>
      <c r="N128" s="94">
        <v>-0.09</v>
      </c>
      <c r="O128" s="95">
        <v>-0.18</v>
      </c>
      <c r="P128" s="72" t="s">
        <v>433</v>
      </c>
    </row>
    <row r="129" spans="1:16" s="31" customFormat="1" ht="12.75">
      <c r="A129" s="31" t="s">
        <v>434</v>
      </c>
      <c r="B129" s="31" t="s">
        <v>435</v>
      </c>
      <c r="C129" s="31" t="s">
        <v>436</v>
      </c>
      <c r="D129" s="32">
        <v>8.2693310000000006E-2</v>
      </c>
      <c r="E129" s="32">
        <v>3.1558405999999997E-2</v>
      </c>
      <c r="F129" s="33">
        <v>-0.69401442999999996</v>
      </c>
      <c r="G129" s="33">
        <v>-0.42710506999999998</v>
      </c>
      <c r="H129" s="33">
        <v>-0.40620849999999997</v>
      </c>
      <c r="I129" s="33">
        <f t="shared" si="1"/>
        <v>-0.5091093333333333</v>
      </c>
      <c r="J129" s="92">
        <v>0.20200000000000001</v>
      </c>
      <c r="K129" s="93">
        <v>0.1163</v>
      </c>
      <c r="L129" s="94">
        <v>-1.58</v>
      </c>
      <c r="M129" s="94">
        <v>-1.59</v>
      </c>
      <c r="N129" s="94">
        <v>-0.28999999999999998</v>
      </c>
      <c r="O129" s="95">
        <v>-1.1499999999999999</v>
      </c>
      <c r="P129" s="72" t="s">
        <v>108</v>
      </c>
    </row>
    <row r="130" spans="1:16" s="31" customFormat="1" ht="12.75">
      <c r="A130" s="31" t="s">
        <v>437</v>
      </c>
      <c r="B130" s="31" t="s">
        <v>438</v>
      </c>
      <c r="C130" s="31" t="s">
        <v>439</v>
      </c>
      <c r="D130" s="32"/>
      <c r="E130" s="32"/>
      <c r="F130" s="33"/>
      <c r="G130" s="33"/>
      <c r="H130" s="33"/>
      <c r="I130" s="33"/>
      <c r="J130" s="72" t="s">
        <v>16</v>
      </c>
      <c r="K130" s="96" t="s">
        <v>16</v>
      </c>
      <c r="L130" s="94" t="s">
        <v>16</v>
      </c>
      <c r="M130" s="94" t="s">
        <v>16</v>
      </c>
      <c r="N130" s="94" t="s">
        <v>16</v>
      </c>
      <c r="O130" s="95" t="s">
        <v>16</v>
      </c>
      <c r="P130" s="72" t="s">
        <v>16</v>
      </c>
    </row>
    <row r="131" spans="1:16" s="31" customFormat="1" ht="24">
      <c r="A131" s="31" t="s">
        <v>440</v>
      </c>
      <c r="B131" s="31" t="s">
        <v>441</v>
      </c>
      <c r="C131" s="31" t="s">
        <v>442</v>
      </c>
      <c r="D131" s="32">
        <v>4.4648833999999998E-2</v>
      </c>
      <c r="E131" s="32">
        <v>2.9136534000000001E-3</v>
      </c>
      <c r="F131" s="33">
        <v>0.56173306999999995</v>
      </c>
      <c r="G131" s="33">
        <v>0.64289790000000002</v>
      </c>
      <c r="H131" s="33">
        <v>0.67585269999999997</v>
      </c>
      <c r="I131" s="33">
        <f t="shared" si="1"/>
        <v>0.62682788999999994</v>
      </c>
      <c r="J131" s="92">
        <v>0.48509999999999998</v>
      </c>
      <c r="K131" s="93">
        <v>0.4073</v>
      </c>
      <c r="L131" s="94">
        <v>0.38</v>
      </c>
      <c r="M131" s="94">
        <v>-0.23</v>
      </c>
      <c r="N131" s="94">
        <v>0.69</v>
      </c>
      <c r="O131" s="95">
        <v>0.28000000000000003</v>
      </c>
      <c r="P131" s="72" t="s">
        <v>23</v>
      </c>
    </row>
    <row r="132" spans="1:16" s="31" customFormat="1" ht="12.75">
      <c r="A132" s="31" t="s">
        <v>443</v>
      </c>
      <c r="B132" s="31" t="s">
        <v>444</v>
      </c>
      <c r="C132" s="31" t="s">
        <v>445</v>
      </c>
      <c r="D132" s="32"/>
      <c r="E132" s="32">
        <v>7.1458700000000003E-3</v>
      </c>
      <c r="F132" s="33">
        <v>1.6167475</v>
      </c>
      <c r="G132" s="33">
        <v>1.2717338</v>
      </c>
      <c r="H132" s="33">
        <v>1.6940584999999999</v>
      </c>
      <c r="I132" s="33">
        <f t="shared" si="1"/>
        <v>1.5275132666666666</v>
      </c>
      <c r="J132" s="72" t="s">
        <v>16</v>
      </c>
      <c r="K132" s="93">
        <v>0.52539999999999998</v>
      </c>
      <c r="L132" s="94">
        <v>-0.3</v>
      </c>
      <c r="M132" s="94">
        <v>0.19</v>
      </c>
      <c r="N132" s="94">
        <v>0.92</v>
      </c>
      <c r="O132" s="95">
        <v>0.27</v>
      </c>
      <c r="P132" s="72" t="s">
        <v>143</v>
      </c>
    </row>
    <row r="133" spans="1:16" s="31" customFormat="1" ht="12.75">
      <c r="A133" s="31" t="s">
        <v>446</v>
      </c>
      <c r="B133" s="31" t="s">
        <v>447</v>
      </c>
      <c r="C133" s="31" t="s">
        <v>448</v>
      </c>
      <c r="D133" s="32"/>
      <c r="E133" s="32"/>
      <c r="F133" s="33"/>
      <c r="G133" s="33"/>
      <c r="H133" s="33"/>
      <c r="I133" s="33"/>
      <c r="J133" s="72" t="s">
        <v>16</v>
      </c>
      <c r="K133" s="96" t="s">
        <v>16</v>
      </c>
      <c r="L133" s="94" t="s">
        <v>16</v>
      </c>
      <c r="M133" s="94" t="s">
        <v>16</v>
      </c>
      <c r="N133" s="94" t="s">
        <v>16</v>
      </c>
      <c r="O133" s="95" t="s">
        <v>16</v>
      </c>
      <c r="P133" s="72" t="s">
        <v>16</v>
      </c>
    </row>
    <row r="134" spans="1:16" s="31" customFormat="1" ht="12.75">
      <c r="A134" s="31" t="s">
        <v>449</v>
      </c>
      <c r="B134" s="31" t="s">
        <v>450</v>
      </c>
      <c r="C134" s="31" t="s">
        <v>451</v>
      </c>
      <c r="D134" s="32"/>
      <c r="E134" s="32">
        <v>0.96976863999999996</v>
      </c>
      <c r="F134" s="33">
        <v>8.3816089999999996E-2</v>
      </c>
      <c r="G134" s="33">
        <v>0.47614669999999998</v>
      </c>
      <c r="H134" s="33">
        <v>-0.60032350000000001</v>
      </c>
      <c r="I134" s="33">
        <f t="shared" ref="I134:I138" si="2">AVERAGE(F134:H134)</f>
        <v>-1.3453570000000026E-2</v>
      </c>
      <c r="J134" s="92">
        <v>0.2039</v>
      </c>
      <c r="K134" s="93">
        <v>0.1182</v>
      </c>
      <c r="L134" s="94">
        <v>4.22</v>
      </c>
      <c r="M134" s="94">
        <v>0.77</v>
      </c>
      <c r="N134" s="94">
        <v>4.46</v>
      </c>
      <c r="O134" s="95">
        <v>3.15</v>
      </c>
      <c r="P134" s="72" t="s">
        <v>180</v>
      </c>
    </row>
    <row r="135" spans="1:16" s="31" customFormat="1" ht="24">
      <c r="A135" s="31" t="s">
        <v>452</v>
      </c>
      <c r="B135" s="31" t="s">
        <v>453</v>
      </c>
      <c r="C135" s="31" t="s">
        <v>454</v>
      </c>
      <c r="D135" s="32"/>
      <c r="E135" s="32">
        <v>0.85700120000000002</v>
      </c>
      <c r="F135" s="33">
        <v>-0.31040475000000001</v>
      </c>
      <c r="G135" s="33">
        <v>-0.30955895999999999</v>
      </c>
      <c r="H135" s="33">
        <v>0.46218595000000001</v>
      </c>
      <c r="I135" s="33">
        <f t="shared" si="2"/>
        <v>-5.2592586666666642E-2</v>
      </c>
      <c r="J135" s="72" t="s">
        <v>16</v>
      </c>
      <c r="K135" s="93">
        <v>0.86160000000000003</v>
      </c>
      <c r="L135" s="94">
        <v>-0.39</v>
      </c>
      <c r="M135" s="94">
        <v>0.05</v>
      </c>
      <c r="N135" s="94">
        <v>0.49</v>
      </c>
      <c r="O135" s="95">
        <v>0.05</v>
      </c>
      <c r="P135" s="72" t="s">
        <v>23</v>
      </c>
    </row>
    <row r="136" spans="1:16" s="31" customFormat="1" ht="12.75">
      <c r="A136" s="31" t="s">
        <v>455</v>
      </c>
      <c r="B136" s="31" t="s">
        <v>456</v>
      </c>
      <c r="C136" s="31" t="s">
        <v>457</v>
      </c>
      <c r="D136" s="32">
        <v>4.0361210000000002E-2</v>
      </c>
      <c r="E136" s="32">
        <v>1.2881253000000001E-3</v>
      </c>
      <c r="F136" s="33">
        <v>-0.49827771999999998</v>
      </c>
      <c r="G136" s="33">
        <v>-0.45423752000000001</v>
      </c>
      <c r="H136" s="33">
        <v>-0.51252690000000001</v>
      </c>
      <c r="I136" s="33">
        <f t="shared" si="2"/>
        <v>-0.48834738</v>
      </c>
      <c r="J136" s="92">
        <v>0.1212</v>
      </c>
      <c r="K136" s="93">
        <v>2.9600000000000001E-2</v>
      </c>
      <c r="L136" s="94">
        <v>-0.19</v>
      </c>
      <c r="M136" s="94">
        <v>-0.32</v>
      </c>
      <c r="N136" s="94">
        <v>-0.21</v>
      </c>
      <c r="O136" s="95">
        <v>-0.24</v>
      </c>
      <c r="P136" s="72" t="s">
        <v>205</v>
      </c>
    </row>
    <row r="137" spans="1:16" s="31" customFormat="1" ht="36">
      <c r="A137" s="31" t="s">
        <v>458</v>
      </c>
      <c r="B137" s="31" t="s">
        <v>459</v>
      </c>
      <c r="C137" s="31" t="s">
        <v>460</v>
      </c>
      <c r="D137" s="32">
        <v>3.7114599999999998E-2</v>
      </c>
      <c r="E137" s="32">
        <v>2.7099999999999997E-4</v>
      </c>
      <c r="F137" s="33">
        <v>3.7255118</v>
      </c>
      <c r="G137" s="33">
        <v>3.5471132000000001</v>
      </c>
      <c r="H137" s="33">
        <v>3.5479188000000002</v>
      </c>
      <c r="I137" s="33">
        <f t="shared" si="2"/>
        <v>3.606847933333333</v>
      </c>
      <c r="J137" s="92">
        <v>5.21E-2</v>
      </c>
      <c r="K137" s="93">
        <v>1E-4</v>
      </c>
      <c r="L137" s="94">
        <v>5.53</v>
      </c>
      <c r="M137" s="94">
        <v>5.45</v>
      </c>
      <c r="N137" s="94">
        <v>5.65</v>
      </c>
      <c r="O137" s="95">
        <v>5.55</v>
      </c>
      <c r="P137" s="72" t="s">
        <v>461</v>
      </c>
    </row>
    <row r="138" spans="1:16" s="31" customFormat="1" ht="12.75">
      <c r="A138" s="31" t="s">
        <v>462</v>
      </c>
      <c r="B138" s="31" t="s">
        <v>463</v>
      </c>
      <c r="C138" s="31" t="s">
        <v>464</v>
      </c>
      <c r="D138" s="32">
        <v>0.2614012</v>
      </c>
      <c r="E138" s="32">
        <v>0.19685896999999999</v>
      </c>
      <c r="F138" s="33">
        <v>0.76745560000000002</v>
      </c>
      <c r="G138" s="33">
        <v>0.59903189999999995</v>
      </c>
      <c r="H138" s="33">
        <v>2.9347116999999998</v>
      </c>
      <c r="I138" s="33">
        <f t="shared" si="2"/>
        <v>1.4337330666666663</v>
      </c>
      <c r="J138" s="92">
        <v>8.8400000000000006E-2</v>
      </c>
      <c r="K138" s="93">
        <v>5.3E-3</v>
      </c>
      <c r="L138" s="94">
        <v>3.65</v>
      </c>
      <c r="M138" s="94">
        <v>2.92</v>
      </c>
      <c r="N138" s="94">
        <v>3.7</v>
      </c>
      <c r="O138" s="95">
        <v>3.42</v>
      </c>
      <c r="P138" s="72" t="s">
        <v>465</v>
      </c>
    </row>
    <row r="139" spans="1:16" s="31" customFormat="1" ht="12.75">
      <c r="A139" s="31" t="s">
        <v>466</v>
      </c>
      <c r="B139" s="31" t="s">
        <v>467</v>
      </c>
      <c r="C139" s="31" t="s">
        <v>468</v>
      </c>
      <c r="D139" s="32"/>
      <c r="E139" s="32"/>
      <c r="F139" s="33"/>
      <c r="G139" s="33"/>
      <c r="H139" s="33"/>
      <c r="I139" s="33"/>
      <c r="J139" s="72" t="s">
        <v>16</v>
      </c>
      <c r="K139" s="96" t="s">
        <v>16</v>
      </c>
      <c r="L139" s="94" t="s">
        <v>16</v>
      </c>
      <c r="M139" s="94" t="s">
        <v>16</v>
      </c>
      <c r="N139" s="94" t="s">
        <v>16</v>
      </c>
      <c r="O139" s="95" t="s">
        <v>16</v>
      </c>
      <c r="P139" s="72" t="s">
        <v>16</v>
      </c>
    </row>
    <row r="140" spans="1:16" s="31" customFormat="1" ht="24">
      <c r="A140" s="31" t="s">
        <v>469</v>
      </c>
      <c r="B140" s="31" t="s">
        <v>470</v>
      </c>
      <c r="C140" s="31" t="s">
        <v>471</v>
      </c>
      <c r="D140" s="32"/>
      <c r="E140" s="32">
        <v>0.11848742</v>
      </c>
      <c r="F140" s="33">
        <v>-5.9927954999999998E-2</v>
      </c>
      <c r="G140" s="33">
        <v>-0.34716945999999999</v>
      </c>
      <c r="H140" s="33">
        <v>-0.28008357</v>
      </c>
      <c r="I140" s="33">
        <f t="shared" ref="I140:I168" si="3">AVERAGE(F140:H140)</f>
        <v>-0.22906032833333331</v>
      </c>
      <c r="J140" s="72" t="s">
        <v>16</v>
      </c>
      <c r="K140" s="93">
        <v>0.22090000000000001</v>
      </c>
      <c r="L140" s="94">
        <v>0.04</v>
      </c>
      <c r="M140" s="94">
        <v>1.69</v>
      </c>
      <c r="N140" s="94">
        <v>0.78</v>
      </c>
      <c r="O140" s="95">
        <v>0.84</v>
      </c>
      <c r="P140" s="72" t="s">
        <v>23</v>
      </c>
    </row>
    <row r="141" spans="1:16" s="31" customFormat="1" ht="24">
      <c r="A141" s="31" t="s">
        <v>472</v>
      </c>
      <c r="B141" s="31" t="s">
        <v>473</v>
      </c>
      <c r="C141" s="31" t="s">
        <v>474</v>
      </c>
      <c r="D141" s="32">
        <v>7.3505335000000005E-2</v>
      </c>
      <c r="E141" s="32">
        <v>2.3827142999999999E-2</v>
      </c>
      <c r="F141" s="33">
        <v>-0.59567934</v>
      </c>
      <c r="G141" s="33">
        <v>-0.37502295000000002</v>
      </c>
      <c r="H141" s="33">
        <v>-0.65499870000000004</v>
      </c>
      <c r="I141" s="33">
        <f t="shared" si="3"/>
        <v>-0.54190032999999993</v>
      </c>
      <c r="J141" s="92">
        <v>0.24479999999999999</v>
      </c>
      <c r="K141" s="93">
        <v>0.15959999999999999</v>
      </c>
      <c r="L141" s="94">
        <v>-0.09</v>
      </c>
      <c r="M141" s="94">
        <v>-0.72</v>
      </c>
      <c r="N141" s="94">
        <v>-1.07</v>
      </c>
      <c r="O141" s="95">
        <v>-0.63</v>
      </c>
      <c r="P141" s="72" t="s">
        <v>23</v>
      </c>
    </row>
    <row r="142" spans="1:16" s="31" customFormat="1" ht="24">
      <c r="A142" s="31" t="s">
        <v>475</v>
      </c>
      <c r="B142" s="31" t="s">
        <v>476</v>
      </c>
      <c r="C142" s="31" t="s">
        <v>477</v>
      </c>
      <c r="D142" s="32">
        <v>4.1831769999999997E-2</v>
      </c>
      <c r="E142" s="32">
        <v>1.8415435999999999E-3</v>
      </c>
      <c r="F142" s="33">
        <v>-2.1298442</v>
      </c>
      <c r="G142" s="33">
        <v>-2.2916370000000001</v>
      </c>
      <c r="H142" s="33">
        <v>-1.9742960000000001</v>
      </c>
      <c r="I142" s="33">
        <f t="shared" si="3"/>
        <v>-2.1319257333333335</v>
      </c>
      <c r="J142" s="92">
        <v>0.13830000000000001</v>
      </c>
      <c r="K142" s="93">
        <v>4.7300000000000002E-2</v>
      </c>
      <c r="L142" s="94">
        <v>-1.42</v>
      </c>
      <c r="M142" s="94">
        <v>-0.92</v>
      </c>
      <c r="N142" s="94">
        <v>-2.06</v>
      </c>
      <c r="O142" s="95">
        <v>-1.46</v>
      </c>
      <c r="P142" s="72" t="s">
        <v>23</v>
      </c>
    </row>
    <row r="143" spans="1:16" s="31" customFormat="1" ht="24">
      <c r="A143" s="31" t="s">
        <v>478</v>
      </c>
      <c r="B143" s="31" t="s">
        <v>479</v>
      </c>
      <c r="C143" s="31" t="s">
        <v>480</v>
      </c>
      <c r="D143" s="32">
        <v>0.21805267</v>
      </c>
      <c r="E143" s="32">
        <v>0.15517637000000001</v>
      </c>
      <c r="F143" s="33">
        <v>0.25091841999999998</v>
      </c>
      <c r="G143" s="33">
        <v>0.92438275000000003</v>
      </c>
      <c r="H143" s="33">
        <v>0.28844916999999998</v>
      </c>
      <c r="I143" s="33">
        <f t="shared" si="3"/>
        <v>0.48791677999999999</v>
      </c>
      <c r="J143" s="92">
        <v>0.1275</v>
      </c>
      <c r="K143" s="93">
        <v>3.5900000000000001E-2</v>
      </c>
      <c r="L143" s="94">
        <v>0.56999999999999995</v>
      </c>
      <c r="M143" s="94">
        <v>1.1000000000000001</v>
      </c>
      <c r="N143" s="94">
        <v>1.1399999999999999</v>
      </c>
      <c r="O143" s="95">
        <v>0.94</v>
      </c>
      <c r="P143" s="72" t="s">
        <v>23</v>
      </c>
    </row>
    <row r="144" spans="1:16" s="31" customFormat="1" ht="24">
      <c r="A144" s="31" t="s">
        <v>481</v>
      </c>
      <c r="B144" s="31" t="s">
        <v>482</v>
      </c>
      <c r="C144" s="31" t="s">
        <v>483</v>
      </c>
      <c r="D144" s="32">
        <v>0.10365465</v>
      </c>
      <c r="E144" s="32">
        <v>4.9030244000000001E-2</v>
      </c>
      <c r="F144" s="33">
        <v>-0.365427</v>
      </c>
      <c r="G144" s="33">
        <v>-0.57747360000000003</v>
      </c>
      <c r="H144" s="33">
        <v>-0.26348874</v>
      </c>
      <c r="I144" s="33">
        <f t="shared" si="3"/>
        <v>-0.40212977999999994</v>
      </c>
      <c r="J144" s="92">
        <v>0.1009</v>
      </c>
      <c r="K144" s="93">
        <v>1.12E-2</v>
      </c>
      <c r="L144" s="94">
        <v>-0.55000000000000004</v>
      </c>
      <c r="M144" s="94">
        <v>-0.8</v>
      </c>
      <c r="N144" s="94">
        <v>-0.68</v>
      </c>
      <c r="O144" s="95">
        <v>-0.68</v>
      </c>
      <c r="P144" s="72" t="s">
        <v>56</v>
      </c>
    </row>
    <row r="145" spans="1:16" s="31" customFormat="1" ht="12.75">
      <c r="A145" s="31" t="s">
        <v>484</v>
      </c>
      <c r="B145" s="31" t="s">
        <v>485</v>
      </c>
      <c r="C145" s="31" t="s">
        <v>486</v>
      </c>
      <c r="D145" s="32">
        <v>0.22579779</v>
      </c>
      <c r="E145" s="32">
        <v>0.16262798000000001</v>
      </c>
      <c r="F145" s="33">
        <v>0.13919065999999999</v>
      </c>
      <c r="G145" s="33">
        <v>0.9296217</v>
      </c>
      <c r="H145" s="33">
        <v>0.43098540000000002</v>
      </c>
      <c r="I145" s="33">
        <f t="shared" si="3"/>
        <v>0.49993258666666662</v>
      </c>
      <c r="J145" s="92">
        <v>0.13200000000000001</v>
      </c>
      <c r="K145" s="93">
        <v>4.1000000000000002E-2</v>
      </c>
      <c r="L145" s="94">
        <v>-0.36</v>
      </c>
      <c r="M145" s="94">
        <v>-0.2</v>
      </c>
      <c r="N145" s="94">
        <v>-0.2</v>
      </c>
      <c r="O145" s="95">
        <v>-0.25</v>
      </c>
      <c r="P145" s="72" t="s">
        <v>487</v>
      </c>
    </row>
    <row r="146" spans="1:16" s="31" customFormat="1" ht="12.75">
      <c r="A146" s="31" t="s">
        <v>488</v>
      </c>
      <c r="B146" s="31" t="s">
        <v>489</v>
      </c>
      <c r="C146" s="31" t="s">
        <v>490</v>
      </c>
      <c r="D146" s="32">
        <v>3.645553E-2</v>
      </c>
      <c r="E146" s="32">
        <v>1.4999999999999999E-4</v>
      </c>
      <c r="F146" s="33">
        <v>-0.50764275000000003</v>
      </c>
      <c r="G146" s="33">
        <v>-0.52089410000000003</v>
      </c>
      <c r="H146" s="33">
        <v>-0.4994574</v>
      </c>
      <c r="I146" s="33">
        <f t="shared" si="3"/>
        <v>-0.5093314166666667</v>
      </c>
      <c r="J146" s="92">
        <v>0.77329999999999999</v>
      </c>
      <c r="K146" s="93">
        <v>0.72470000000000001</v>
      </c>
      <c r="L146" s="94">
        <v>0.2</v>
      </c>
      <c r="M146" s="94">
        <v>0.28999999999999998</v>
      </c>
      <c r="N146" s="94">
        <v>-0.27</v>
      </c>
      <c r="O146" s="95">
        <v>7.0000000000000007E-2</v>
      </c>
      <c r="P146" s="72" t="s">
        <v>491</v>
      </c>
    </row>
    <row r="147" spans="1:16" s="31" customFormat="1" ht="12.75">
      <c r="A147" s="31" t="s">
        <v>492</v>
      </c>
      <c r="B147" s="31" t="s">
        <v>493</v>
      </c>
      <c r="C147" s="31" t="s">
        <v>494</v>
      </c>
      <c r="D147" s="32"/>
      <c r="E147" s="32">
        <v>0.60667073999999999</v>
      </c>
      <c r="F147" s="33">
        <v>-0.66578409999999999</v>
      </c>
      <c r="G147" s="33">
        <v>-0.34825990000000001</v>
      </c>
      <c r="H147" s="33">
        <v>0.42571098000000002</v>
      </c>
      <c r="I147" s="33">
        <f t="shared" si="3"/>
        <v>-0.19611100666666662</v>
      </c>
      <c r="J147" s="92">
        <v>0.1641</v>
      </c>
      <c r="K147" s="93">
        <v>7.6999999999999999E-2</v>
      </c>
      <c r="L147" s="94">
        <v>6.11</v>
      </c>
      <c r="M147" s="94">
        <v>4.93</v>
      </c>
      <c r="N147" s="94">
        <v>1.86</v>
      </c>
      <c r="O147" s="95">
        <v>4.3</v>
      </c>
      <c r="P147" s="72" t="s">
        <v>180</v>
      </c>
    </row>
    <row r="148" spans="1:16" s="31" customFormat="1" ht="12.75">
      <c r="A148" s="31" t="s">
        <v>495</v>
      </c>
      <c r="B148" s="31" t="s">
        <v>496</v>
      </c>
      <c r="C148" s="31" t="s">
        <v>497</v>
      </c>
      <c r="D148" s="32"/>
      <c r="E148" s="32">
        <v>1.2659158E-2</v>
      </c>
      <c r="F148" s="33">
        <v>-1.5451056999999999</v>
      </c>
      <c r="G148" s="33">
        <v>-1.3921285999999999</v>
      </c>
      <c r="H148" s="33">
        <v>-1.0370387999999999</v>
      </c>
      <c r="I148" s="33">
        <f t="shared" si="3"/>
        <v>-1.3247576999999999</v>
      </c>
      <c r="J148" s="92">
        <v>0.1062</v>
      </c>
      <c r="K148" s="93">
        <v>1.5100000000000001E-2</v>
      </c>
      <c r="L148" s="94">
        <v>2.48</v>
      </c>
      <c r="M148" s="94">
        <v>1.59</v>
      </c>
      <c r="N148" s="94">
        <v>2.15</v>
      </c>
      <c r="O148" s="95">
        <v>2.0699999999999998</v>
      </c>
      <c r="P148" s="72" t="s">
        <v>334</v>
      </c>
    </row>
    <row r="149" spans="1:16" s="31" customFormat="1" ht="12.75">
      <c r="A149" s="31" t="s">
        <v>498</v>
      </c>
      <c r="B149" s="31" t="s">
        <v>499</v>
      </c>
      <c r="C149" s="31" t="s">
        <v>500</v>
      </c>
      <c r="D149" s="32">
        <v>0.20275122000000001</v>
      </c>
      <c r="E149" s="32">
        <v>0.14062859</v>
      </c>
      <c r="F149" s="33">
        <v>8.3137619999999995E-2</v>
      </c>
      <c r="G149" s="33">
        <v>2.6706802000000002E-2</v>
      </c>
      <c r="H149" s="33">
        <v>0.15512656999999999</v>
      </c>
      <c r="I149" s="33">
        <f t="shared" si="3"/>
        <v>8.8323663999999982E-2</v>
      </c>
      <c r="J149" s="92">
        <v>0.2908</v>
      </c>
      <c r="K149" s="93">
        <v>0.2064</v>
      </c>
      <c r="L149" s="94">
        <v>0.22</v>
      </c>
      <c r="M149" s="94">
        <v>0.46</v>
      </c>
      <c r="N149" s="94">
        <v>0.02</v>
      </c>
      <c r="O149" s="95">
        <v>0.23</v>
      </c>
      <c r="P149" s="72" t="s">
        <v>501</v>
      </c>
    </row>
    <row r="150" spans="1:16" s="31" customFormat="1" ht="12.75">
      <c r="A150" s="31" t="s">
        <v>502</v>
      </c>
      <c r="B150" s="31" t="s">
        <v>503</v>
      </c>
      <c r="C150" s="31" t="s">
        <v>504</v>
      </c>
      <c r="D150" s="32">
        <v>8.1916370000000002E-2</v>
      </c>
      <c r="E150" s="32">
        <v>3.0836820000000001E-2</v>
      </c>
      <c r="F150" s="33">
        <v>0.78897463999999995</v>
      </c>
      <c r="G150" s="33">
        <v>1.0567302999999999</v>
      </c>
      <c r="H150" s="33">
        <v>0.55814074999999996</v>
      </c>
      <c r="I150" s="33">
        <f t="shared" si="3"/>
        <v>0.8012818966666666</v>
      </c>
      <c r="J150" s="92">
        <v>0.1229</v>
      </c>
      <c r="K150" s="93">
        <v>3.1300000000000001E-2</v>
      </c>
      <c r="L150" s="94">
        <v>3.48</v>
      </c>
      <c r="M150" s="94">
        <v>1.81</v>
      </c>
      <c r="N150" s="94">
        <v>2.72</v>
      </c>
      <c r="O150" s="95">
        <v>2.67</v>
      </c>
      <c r="P150" s="72" t="s">
        <v>465</v>
      </c>
    </row>
    <row r="151" spans="1:16" s="31" customFormat="1" ht="12.75">
      <c r="A151" s="31" t="s">
        <v>505</v>
      </c>
      <c r="B151" s="31" t="s">
        <v>506</v>
      </c>
      <c r="C151" s="31" t="s">
        <v>507</v>
      </c>
      <c r="D151" s="32"/>
      <c r="E151" s="32"/>
      <c r="F151" s="33"/>
      <c r="G151" s="33"/>
      <c r="H151" s="33"/>
      <c r="I151" s="33"/>
      <c r="J151" s="72" t="s">
        <v>16</v>
      </c>
      <c r="K151" s="96" t="s">
        <v>16</v>
      </c>
      <c r="L151" s="94" t="s">
        <v>16</v>
      </c>
      <c r="M151" s="94" t="s">
        <v>16</v>
      </c>
      <c r="N151" s="94" t="s">
        <v>16</v>
      </c>
      <c r="O151" s="95" t="s">
        <v>16</v>
      </c>
      <c r="P151" s="72" t="s">
        <v>16</v>
      </c>
    </row>
    <row r="152" spans="1:16" s="31" customFormat="1" ht="12.75">
      <c r="A152" s="31" t="s">
        <v>508</v>
      </c>
      <c r="B152" s="31" t="s">
        <v>509</v>
      </c>
      <c r="C152" s="31" t="s">
        <v>510</v>
      </c>
      <c r="D152" s="32">
        <v>3.645553E-2</v>
      </c>
      <c r="E152" s="32">
        <v>1.7100000000000001E-4</v>
      </c>
      <c r="F152" s="33">
        <v>3.7133427000000001</v>
      </c>
      <c r="G152" s="33">
        <v>3.8706670000000001</v>
      </c>
      <c r="H152" s="33">
        <v>3.7339845</v>
      </c>
      <c r="I152" s="33">
        <f t="shared" si="3"/>
        <v>3.7726647333333339</v>
      </c>
      <c r="J152" s="92">
        <v>8.9700000000000002E-2</v>
      </c>
      <c r="K152" s="93">
        <v>5.7999999999999996E-3</v>
      </c>
      <c r="L152" s="94">
        <v>1.78</v>
      </c>
      <c r="M152" s="94">
        <v>1.93</v>
      </c>
      <c r="N152" s="94">
        <v>1.48</v>
      </c>
      <c r="O152" s="95">
        <v>1.73</v>
      </c>
      <c r="P152" s="72" t="s">
        <v>108</v>
      </c>
    </row>
    <row r="153" spans="1:16" s="31" customFormat="1" ht="12.75">
      <c r="A153" s="31" t="s">
        <v>511</v>
      </c>
      <c r="B153" s="31" t="s">
        <v>512</v>
      </c>
      <c r="C153" s="31" t="s">
        <v>513</v>
      </c>
      <c r="D153" s="32"/>
      <c r="E153" s="32">
        <v>1.7839184000000001E-2</v>
      </c>
      <c r="F153" s="33">
        <v>0.78633569999999997</v>
      </c>
      <c r="G153" s="33">
        <v>1.2735987</v>
      </c>
      <c r="H153" s="33">
        <v>1.1014242000000001</v>
      </c>
      <c r="I153" s="33">
        <f t="shared" si="3"/>
        <v>1.0537862</v>
      </c>
      <c r="J153" s="72" t="s">
        <v>16</v>
      </c>
      <c r="K153" s="93">
        <v>0.88129999999999997</v>
      </c>
      <c r="L153" s="94">
        <v>-0.04</v>
      </c>
      <c r="M153" s="94">
        <v>-0.2</v>
      </c>
      <c r="N153" s="94">
        <v>0.18</v>
      </c>
      <c r="O153" s="95">
        <v>-0.02</v>
      </c>
      <c r="P153" s="72" t="s">
        <v>108</v>
      </c>
    </row>
    <row r="154" spans="1:16" s="31" customFormat="1" ht="24">
      <c r="A154" s="31" t="s">
        <v>514</v>
      </c>
      <c r="B154" s="31" t="s">
        <v>515</v>
      </c>
      <c r="C154" s="31" t="s">
        <v>516</v>
      </c>
      <c r="D154" s="32"/>
      <c r="E154" s="32">
        <v>0.12734760000000001</v>
      </c>
      <c r="F154" s="33">
        <v>0.15165517000000001</v>
      </c>
      <c r="G154" s="33">
        <v>1.028006</v>
      </c>
      <c r="H154" s="33">
        <v>0.99753755</v>
      </c>
      <c r="I154" s="33">
        <f t="shared" si="3"/>
        <v>0.72573290666666657</v>
      </c>
      <c r="J154" s="92">
        <v>0.75760000000000005</v>
      </c>
      <c r="K154" s="93">
        <v>0.70679999999999998</v>
      </c>
      <c r="L154" s="94">
        <v>0.04</v>
      </c>
      <c r="M154" s="94">
        <v>-0.22</v>
      </c>
      <c r="N154" s="94">
        <v>0.43</v>
      </c>
      <c r="O154" s="95">
        <v>0.08</v>
      </c>
      <c r="P154" s="72" t="s">
        <v>23</v>
      </c>
    </row>
    <row r="155" spans="1:16" s="31" customFormat="1" ht="12.75">
      <c r="A155" s="31" t="s">
        <v>517</v>
      </c>
      <c r="B155" s="31" t="s">
        <v>518</v>
      </c>
      <c r="C155" s="31" t="s">
        <v>519</v>
      </c>
      <c r="D155" s="32"/>
      <c r="E155" s="32"/>
      <c r="F155" s="33"/>
      <c r="G155" s="33"/>
      <c r="H155" s="33"/>
      <c r="I155" s="33"/>
      <c r="J155" s="72" t="s">
        <v>16</v>
      </c>
      <c r="K155" s="96" t="s">
        <v>16</v>
      </c>
      <c r="L155" s="94" t="s">
        <v>16</v>
      </c>
      <c r="M155" s="94" t="s">
        <v>16</v>
      </c>
      <c r="N155" s="94" t="s">
        <v>16</v>
      </c>
      <c r="O155" s="95" t="s">
        <v>16</v>
      </c>
      <c r="P155" s="72" t="s">
        <v>16</v>
      </c>
    </row>
    <row r="156" spans="1:16" s="31" customFormat="1" ht="12.75">
      <c r="A156" s="31" t="s">
        <v>520</v>
      </c>
      <c r="B156" s="31" t="s">
        <v>521</v>
      </c>
      <c r="C156" s="31" t="s">
        <v>522</v>
      </c>
      <c r="D156" s="32"/>
      <c r="E156" s="32"/>
      <c r="F156" s="33"/>
      <c r="G156" s="33"/>
      <c r="H156" s="33"/>
      <c r="I156" s="33"/>
      <c r="J156" s="72" t="s">
        <v>16</v>
      </c>
      <c r="K156" s="96" t="s">
        <v>16</v>
      </c>
      <c r="L156" s="94" t="s">
        <v>16</v>
      </c>
      <c r="M156" s="94" t="s">
        <v>16</v>
      </c>
      <c r="N156" s="94" t="s">
        <v>16</v>
      </c>
      <c r="O156" s="95" t="s">
        <v>16</v>
      </c>
      <c r="P156" s="72" t="s">
        <v>16</v>
      </c>
    </row>
    <row r="157" spans="1:16" s="31" customFormat="1" ht="12.75">
      <c r="A157" s="31" t="s">
        <v>523</v>
      </c>
      <c r="B157" s="31" t="s">
        <v>524</v>
      </c>
      <c r="C157" s="31" t="s">
        <v>525</v>
      </c>
      <c r="D157" s="32">
        <v>0.15915441999999999</v>
      </c>
      <c r="E157" s="32">
        <v>9.9411440000000004E-2</v>
      </c>
      <c r="F157" s="33">
        <v>7.4946479999999996E-2</v>
      </c>
      <c r="G157" s="33">
        <v>0.327158</v>
      </c>
      <c r="H157" s="33">
        <v>0.29747590000000002</v>
      </c>
      <c r="I157" s="33">
        <f t="shared" si="3"/>
        <v>0.23319345999999999</v>
      </c>
      <c r="J157" s="72" t="s">
        <v>16</v>
      </c>
      <c r="K157" s="93">
        <v>0.21809999999999999</v>
      </c>
      <c r="L157" s="94">
        <v>0.12</v>
      </c>
      <c r="M157" s="94">
        <v>0.42</v>
      </c>
      <c r="N157" s="94">
        <v>0.05</v>
      </c>
      <c r="O157" s="95">
        <v>0.2</v>
      </c>
      <c r="P157" s="72" t="s">
        <v>108</v>
      </c>
    </row>
    <row r="158" spans="1:16" s="31" customFormat="1" ht="24">
      <c r="A158" s="31" t="s">
        <v>526</v>
      </c>
      <c r="B158" s="31" t="s">
        <v>527</v>
      </c>
      <c r="C158" s="31" t="s">
        <v>528</v>
      </c>
      <c r="D158" s="32">
        <v>5.5948390000000001E-2</v>
      </c>
      <c r="E158" s="32">
        <v>1.002786E-2</v>
      </c>
      <c r="F158" s="33">
        <v>-0.73854730000000002</v>
      </c>
      <c r="G158" s="33">
        <v>-0.89693730000000005</v>
      </c>
      <c r="H158" s="33">
        <v>-0.63433932999999998</v>
      </c>
      <c r="I158" s="33">
        <f t="shared" si="3"/>
        <v>-0.75660797666666679</v>
      </c>
      <c r="J158" s="92">
        <v>0.13500000000000001</v>
      </c>
      <c r="K158" s="93">
        <v>4.3900000000000002E-2</v>
      </c>
      <c r="L158" s="94">
        <v>-0.72</v>
      </c>
      <c r="M158" s="94">
        <v>-1.56</v>
      </c>
      <c r="N158" s="94">
        <v>-1.07</v>
      </c>
      <c r="O158" s="95">
        <v>-1.1200000000000001</v>
      </c>
      <c r="P158" s="72" t="s">
        <v>23</v>
      </c>
    </row>
    <row r="159" spans="1:16" s="31" customFormat="1" ht="24">
      <c r="A159" s="31" t="s">
        <v>529</v>
      </c>
      <c r="B159" s="31" t="s">
        <v>530</v>
      </c>
      <c r="C159" s="31" t="s">
        <v>531</v>
      </c>
      <c r="D159" s="32">
        <v>8.1015870000000004E-2</v>
      </c>
      <c r="E159" s="32">
        <v>3.0033996E-2</v>
      </c>
      <c r="F159" s="33">
        <v>1.360187</v>
      </c>
      <c r="G159" s="33">
        <v>0.76137924000000001</v>
      </c>
      <c r="H159" s="33">
        <v>0.91551870000000002</v>
      </c>
      <c r="I159" s="33">
        <f t="shared" si="3"/>
        <v>1.0123616466666665</v>
      </c>
      <c r="J159" s="92">
        <v>0.1167</v>
      </c>
      <c r="K159" s="93">
        <v>2.3800000000000002E-2</v>
      </c>
      <c r="L159" s="94">
        <v>1.95</v>
      </c>
      <c r="M159" s="94">
        <v>1.84</v>
      </c>
      <c r="N159" s="94">
        <v>2.95</v>
      </c>
      <c r="O159" s="95">
        <v>2.25</v>
      </c>
      <c r="P159" s="72" t="s">
        <v>23</v>
      </c>
    </row>
    <row r="160" spans="1:16" s="31" customFormat="1" ht="24">
      <c r="A160" s="31" t="s">
        <v>532</v>
      </c>
      <c r="B160" s="31" t="s">
        <v>533</v>
      </c>
      <c r="C160" s="31" t="s">
        <v>534</v>
      </c>
      <c r="D160" s="32">
        <v>4.7107186000000002E-2</v>
      </c>
      <c r="E160" s="32">
        <v>4.6480690000000003E-3</v>
      </c>
      <c r="F160" s="33">
        <v>-0.92530730000000005</v>
      </c>
      <c r="G160" s="33">
        <v>-0.94296639999999998</v>
      </c>
      <c r="H160" s="33">
        <v>-0.75529670000000004</v>
      </c>
      <c r="I160" s="33">
        <f t="shared" si="3"/>
        <v>-0.87452346666666669</v>
      </c>
      <c r="J160" s="92">
        <v>0.1007</v>
      </c>
      <c r="K160" s="93">
        <v>1.0800000000000001E-2</v>
      </c>
      <c r="L160" s="94">
        <v>-1.21</v>
      </c>
      <c r="M160" s="94">
        <v>-0.86</v>
      </c>
      <c r="N160" s="94">
        <v>-0.95</v>
      </c>
      <c r="O160" s="95">
        <v>-1.01</v>
      </c>
      <c r="P160" s="72" t="s">
        <v>23</v>
      </c>
    </row>
    <row r="161" spans="1:16" s="31" customFormat="1" ht="24">
      <c r="A161" s="31" t="s">
        <v>535</v>
      </c>
      <c r="B161" s="31" t="s">
        <v>536</v>
      </c>
      <c r="C161" s="31" t="s">
        <v>537</v>
      </c>
      <c r="D161" s="32">
        <v>7.7515169999999994E-2</v>
      </c>
      <c r="E161" s="32">
        <v>2.6946393999999999E-2</v>
      </c>
      <c r="F161" s="33">
        <v>-0.24374767999999999</v>
      </c>
      <c r="G161" s="33">
        <v>-0.25982663</v>
      </c>
      <c r="H161" s="33">
        <v>-0.14415175</v>
      </c>
      <c r="I161" s="33">
        <f t="shared" si="3"/>
        <v>-0.21590868666666665</v>
      </c>
      <c r="J161" s="92">
        <v>9.7600000000000006E-2</v>
      </c>
      <c r="K161" s="93">
        <v>9.4000000000000004E-3</v>
      </c>
      <c r="L161" s="94">
        <v>0.82</v>
      </c>
      <c r="M161" s="94">
        <v>0.95</v>
      </c>
      <c r="N161" s="94">
        <v>0.67</v>
      </c>
      <c r="O161" s="95">
        <v>0.81</v>
      </c>
      <c r="P161" s="72" t="s">
        <v>23</v>
      </c>
    </row>
    <row r="162" spans="1:16" s="31" customFormat="1" ht="12.75">
      <c r="A162" s="31" t="s">
        <v>538</v>
      </c>
      <c r="B162" s="31" t="s">
        <v>539</v>
      </c>
      <c r="C162" s="31" t="s">
        <v>540</v>
      </c>
      <c r="D162" s="32"/>
      <c r="E162" s="32"/>
      <c r="F162" s="33"/>
      <c r="G162" s="33"/>
      <c r="H162" s="33"/>
      <c r="I162" s="33"/>
      <c r="J162" s="72" t="s">
        <v>16</v>
      </c>
      <c r="K162" s="96" t="s">
        <v>16</v>
      </c>
      <c r="L162" s="94" t="s">
        <v>16</v>
      </c>
      <c r="M162" s="94" t="s">
        <v>16</v>
      </c>
      <c r="N162" s="94" t="s">
        <v>16</v>
      </c>
      <c r="O162" s="95" t="s">
        <v>16</v>
      </c>
      <c r="P162" s="72" t="s">
        <v>16</v>
      </c>
    </row>
    <row r="163" spans="1:16" s="31" customFormat="1" ht="24">
      <c r="A163" s="31" t="s">
        <v>541</v>
      </c>
      <c r="B163" s="31" t="s">
        <v>542</v>
      </c>
      <c r="C163" s="31" t="s">
        <v>543</v>
      </c>
      <c r="D163" s="32"/>
      <c r="E163" s="32">
        <v>0.27285304999999999</v>
      </c>
      <c r="F163" s="33">
        <v>4.8486210000000002E-2</v>
      </c>
      <c r="G163" s="33">
        <v>-0.22482437999999999</v>
      </c>
      <c r="H163" s="33">
        <v>-0.32066636999999998</v>
      </c>
      <c r="I163" s="33">
        <f t="shared" si="3"/>
        <v>-0.16566817999999997</v>
      </c>
      <c r="J163" s="92">
        <v>0.49059999999999998</v>
      </c>
      <c r="K163" s="93">
        <v>0.41299999999999998</v>
      </c>
      <c r="L163" s="94">
        <v>-0.03</v>
      </c>
      <c r="M163" s="94">
        <v>0.39</v>
      </c>
      <c r="N163" s="94">
        <v>0.04</v>
      </c>
      <c r="O163" s="95">
        <v>0.13</v>
      </c>
      <c r="P163" s="72" t="s">
        <v>23</v>
      </c>
    </row>
    <row r="164" spans="1:16" s="31" customFormat="1" ht="12.75">
      <c r="A164" s="31" t="s">
        <v>544</v>
      </c>
      <c r="B164" s="31" t="s">
        <v>545</v>
      </c>
      <c r="C164" s="31" t="s">
        <v>546</v>
      </c>
      <c r="D164" s="32">
        <v>8.9182600000000001E-2</v>
      </c>
      <c r="E164" s="32">
        <v>3.6817476000000002E-2</v>
      </c>
      <c r="F164" s="33">
        <v>-1.0478945</v>
      </c>
      <c r="G164" s="33">
        <v>-1.1001415000000001</v>
      </c>
      <c r="H164" s="33">
        <v>-0.54451559999999999</v>
      </c>
      <c r="I164" s="33">
        <f t="shared" si="3"/>
        <v>-0.89751720000000013</v>
      </c>
      <c r="J164" s="92">
        <v>0.1023</v>
      </c>
      <c r="K164" s="93">
        <v>1.23E-2</v>
      </c>
      <c r="L164" s="94">
        <v>-1.19</v>
      </c>
      <c r="M164" s="94">
        <v>-0.87</v>
      </c>
      <c r="N164" s="94">
        <v>-0.86</v>
      </c>
      <c r="O164" s="95">
        <v>-0.97</v>
      </c>
      <c r="P164" s="72" t="s">
        <v>487</v>
      </c>
    </row>
    <row r="165" spans="1:16" s="31" customFormat="1" ht="12.75">
      <c r="A165" s="31" t="s">
        <v>547</v>
      </c>
      <c r="B165" s="31" t="s">
        <v>548</v>
      </c>
      <c r="C165" s="31" t="s">
        <v>549</v>
      </c>
      <c r="D165" s="32"/>
      <c r="E165" s="32">
        <v>0.58748690000000003</v>
      </c>
      <c r="F165" s="33">
        <v>-0.71677685000000002</v>
      </c>
      <c r="G165" s="33">
        <v>-0.37144329999999998</v>
      </c>
      <c r="H165" s="33">
        <v>0.43350594999999997</v>
      </c>
      <c r="I165" s="33">
        <f t="shared" si="3"/>
        <v>-0.21823806666666665</v>
      </c>
      <c r="J165" s="72" t="s">
        <v>16</v>
      </c>
      <c r="K165" s="93">
        <v>3.6299999999999999E-2</v>
      </c>
      <c r="L165" s="94">
        <v>0.49</v>
      </c>
      <c r="M165" s="94">
        <v>0.96</v>
      </c>
      <c r="N165" s="94">
        <v>0.96</v>
      </c>
      <c r="O165" s="95">
        <v>0.8</v>
      </c>
      <c r="P165" s="72" t="s">
        <v>550</v>
      </c>
    </row>
    <row r="166" spans="1:16" s="31" customFormat="1" ht="12.75">
      <c r="A166" s="31" t="s">
        <v>551</v>
      </c>
      <c r="C166" s="31" t="s">
        <v>552</v>
      </c>
      <c r="D166" s="32"/>
      <c r="E166" s="32"/>
      <c r="F166" s="33"/>
      <c r="G166" s="33"/>
      <c r="H166" s="33"/>
      <c r="I166" s="33"/>
      <c r="J166" s="72" t="s">
        <v>16</v>
      </c>
      <c r="K166" s="96" t="s">
        <v>16</v>
      </c>
      <c r="L166" s="94" t="s">
        <v>16</v>
      </c>
      <c r="M166" s="94" t="s">
        <v>16</v>
      </c>
      <c r="N166" s="94" t="s">
        <v>16</v>
      </c>
      <c r="O166" s="95" t="s">
        <v>16</v>
      </c>
      <c r="P166" s="72" t="s">
        <v>16</v>
      </c>
    </row>
    <row r="167" spans="1:16" s="31" customFormat="1" ht="12.75">
      <c r="A167" s="31" t="s">
        <v>553</v>
      </c>
      <c r="B167" s="31" t="s">
        <v>554</v>
      </c>
      <c r="C167" s="31" t="s">
        <v>555</v>
      </c>
      <c r="D167" s="32"/>
      <c r="E167" s="32"/>
      <c r="F167" s="33"/>
      <c r="G167" s="33"/>
      <c r="H167" s="33"/>
      <c r="I167" s="33"/>
      <c r="J167" s="72" t="s">
        <v>16</v>
      </c>
      <c r="K167" s="96" t="s">
        <v>16</v>
      </c>
      <c r="L167" s="94" t="s">
        <v>16</v>
      </c>
      <c r="M167" s="94" t="s">
        <v>16</v>
      </c>
      <c r="N167" s="94" t="s">
        <v>16</v>
      </c>
      <c r="O167" s="95" t="s">
        <v>16</v>
      </c>
      <c r="P167" s="72" t="s">
        <v>16</v>
      </c>
    </row>
    <row r="168" spans="1:16" s="31" customFormat="1" ht="12.75">
      <c r="A168" s="34" t="s">
        <v>556</v>
      </c>
      <c r="B168" s="34" t="s">
        <v>557</v>
      </c>
      <c r="C168" s="34" t="s">
        <v>558</v>
      </c>
      <c r="D168" s="90"/>
      <c r="E168" s="90">
        <v>0.50990290000000005</v>
      </c>
      <c r="F168" s="91">
        <v>-0.69401789999999997</v>
      </c>
      <c r="G168" s="91">
        <v>-0.44110080000000002</v>
      </c>
      <c r="H168" s="91">
        <v>0.36974626999999999</v>
      </c>
      <c r="I168" s="91">
        <f t="shared" si="3"/>
        <v>-0.25512414333333333</v>
      </c>
      <c r="J168" s="68" t="s">
        <v>16</v>
      </c>
      <c r="K168" s="106">
        <v>0.74429999999999996</v>
      </c>
      <c r="L168" s="107">
        <v>-0.34</v>
      </c>
      <c r="M168" s="107">
        <v>-0.12</v>
      </c>
      <c r="N168" s="107">
        <v>0.26</v>
      </c>
      <c r="O168" s="108">
        <v>-7.0000000000000007E-2</v>
      </c>
      <c r="P168" s="68" t="s">
        <v>108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66"/>
  <sheetViews>
    <sheetView zoomScale="60" zoomScaleNormal="60" workbookViewId="0">
      <selection activeCell="J2" sqref="J2:O2"/>
    </sheetView>
  </sheetViews>
  <sheetFormatPr defaultColWidth="8.875" defaultRowHeight="14.25"/>
  <cols>
    <col min="1" max="1" width="14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7" width="8.875" style="5" customWidth="1"/>
    <col min="18" max="16384" width="8.875" style="5"/>
  </cols>
  <sheetData>
    <row r="1" spans="1:16" ht="18.75">
      <c r="A1" s="36" t="s">
        <v>4118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2750</v>
      </c>
      <c r="B5" s="112" t="s">
        <v>2751</v>
      </c>
      <c r="C5" s="112" t="s">
        <v>2752</v>
      </c>
      <c r="D5" s="113"/>
      <c r="E5" s="113">
        <v>0.95656759999999996</v>
      </c>
      <c r="F5" s="114">
        <v>1.0631309</v>
      </c>
      <c r="G5" s="114">
        <v>-0.2197511</v>
      </c>
      <c r="H5" s="114">
        <v>-0.95200013999999999</v>
      </c>
      <c r="I5" s="114">
        <f>AVERAGE(F5:H5)</f>
        <v>-3.6206779999999994E-2</v>
      </c>
      <c r="J5" s="130" t="s">
        <v>16</v>
      </c>
      <c r="K5" s="182">
        <v>0.57697810000000005</v>
      </c>
      <c r="L5" s="137">
        <v>-0.05</v>
      </c>
      <c r="M5" s="137">
        <v>0.11</v>
      </c>
      <c r="N5" s="137">
        <v>-0.28999999999999998</v>
      </c>
      <c r="O5" s="137">
        <v>-0.08</v>
      </c>
      <c r="P5" s="130" t="s">
        <v>2016</v>
      </c>
    </row>
    <row r="6" spans="1:16" s="45" customFormat="1" ht="24">
      <c r="A6" s="115" t="s">
        <v>2753</v>
      </c>
      <c r="B6" s="45" t="s">
        <v>2754</v>
      </c>
      <c r="C6" s="45" t="s">
        <v>2755</v>
      </c>
      <c r="D6" s="116"/>
      <c r="E6" s="116">
        <v>0.58987396999999997</v>
      </c>
      <c r="F6" s="117">
        <v>-0.69020159999999997</v>
      </c>
      <c r="G6" s="117">
        <v>-0.36978867999999998</v>
      </c>
      <c r="H6" s="117">
        <v>0.42657815999999998</v>
      </c>
      <c r="I6" s="117">
        <f t="shared" ref="I6:I66" si="0">AVERAGE(F6:H6)</f>
        <v>-0.21113737333333335</v>
      </c>
      <c r="J6" s="125" t="s">
        <v>16</v>
      </c>
      <c r="K6" s="181">
        <v>0.76711929999999995</v>
      </c>
      <c r="L6" s="136">
        <v>-0.32</v>
      </c>
      <c r="M6" s="136">
        <v>-0.11</v>
      </c>
      <c r="N6" s="136">
        <v>0.26</v>
      </c>
      <c r="O6" s="136">
        <v>-0.06</v>
      </c>
      <c r="P6" s="125" t="s">
        <v>2756</v>
      </c>
    </row>
    <row r="7" spans="1:16" s="45" customFormat="1" ht="12.75">
      <c r="A7" s="115" t="s">
        <v>2757</v>
      </c>
      <c r="B7" s="45" t="s">
        <v>2758</v>
      </c>
      <c r="C7" s="45" t="s">
        <v>2759</v>
      </c>
      <c r="D7" s="116"/>
      <c r="E7" s="116"/>
      <c r="F7" s="117"/>
      <c r="G7" s="117"/>
      <c r="H7" s="117"/>
      <c r="I7" s="117"/>
      <c r="J7" s="125" t="s">
        <v>16</v>
      </c>
      <c r="K7" s="181" t="s">
        <v>16</v>
      </c>
      <c r="L7" s="136" t="s">
        <v>16</v>
      </c>
      <c r="M7" s="136" t="s">
        <v>16</v>
      </c>
      <c r="N7" s="136" t="s">
        <v>16</v>
      </c>
      <c r="O7" s="136" t="s">
        <v>16</v>
      </c>
      <c r="P7" s="125" t="s">
        <v>16</v>
      </c>
    </row>
    <row r="8" spans="1:16" s="45" customFormat="1" ht="12.75">
      <c r="A8" s="115" t="s">
        <v>2760</v>
      </c>
      <c r="B8" s="45" t="s">
        <v>2761</v>
      </c>
      <c r="C8" s="45" t="s">
        <v>2762</v>
      </c>
      <c r="D8" s="116">
        <v>6.8713220000000005E-2</v>
      </c>
      <c r="E8" s="116">
        <v>2.0109472999999999E-2</v>
      </c>
      <c r="F8" s="117">
        <v>0.53552869999999997</v>
      </c>
      <c r="G8" s="117">
        <v>0.3513732</v>
      </c>
      <c r="H8" s="117">
        <v>0.36075494000000002</v>
      </c>
      <c r="I8" s="117">
        <f t="shared" si="0"/>
        <v>0.41588561333333335</v>
      </c>
      <c r="J8" s="122">
        <v>0.11840000000000001</v>
      </c>
      <c r="K8" s="181">
        <v>2.5532546E-2</v>
      </c>
      <c r="L8" s="136">
        <v>1.06</v>
      </c>
      <c r="M8" s="136">
        <v>1.42</v>
      </c>
      <c r="N8" s="136">
        <v>0.81</v>
      </c>
      <c r="O8" s="136">
        <v>1.1000000000000001</v>
      </c>
      <c r="P8" s="125" t="s">
        <v>2763</v>
      </c>
    </row>
    <row r="9" spans="1:16" s="45" customFormat="1" ht="12.75">
      <c r="A9" s="115" t="s">
        <v>2764</v>
      </c>
      <c r="B9" s="45" t="s">
        <v>2765</v>
      </c>
      <c r="C9" s="45" t="s">
        <v>2766</v>
      </c>
      <c r="D9" s="116">
        <v>4.7265287000000003E-2</v>
      </c>
      <c r="E9" s="116">
        <v>4.7917143000000004E-3</v>
      </c>
      <c r="F9" s="117">
        <v>1.5330869</v>
      </c>
      <c r="G9" s="117">
        <v>1.9521651</v>
      </c>
      <c r="H9" s="117">
        <v>1.739134</v>
      </c>
      <c r="I9" s="117">
        <f t="shared" si="0"/>
        <v>1.7414620000000001</v>
      </c>
      <c r="J9" s="122">
        <v>8.8400000000000006E-2</v>
      </c>
      <c r="K9" s="181">
        <v>5.2556520000000004E-3</v>
      </c>
      <c r="L9" s="136">
        <v>1.04</v>
      </c>
      <c r="M9" s="136">
        <v>1.07</v>
      </c>
      <c r="N9" s="136">
        <v>0.84</v>
      </c>
      <c r="O9" s="136">
        <v>0.98</v>
      </c>
      <c r="P9" s="125" t="s">
        <v>2767</v>
      </c>
    </row>
    <row r="10" spans="1:16" s="45" customFormat="1" ht="12.75">
      <c r="A10" s="115" t="s">
        <v>2768</v>
      </c>
      <c r="B10" s="45" t="s">
        <v>2769</v>
      </c>
      <c r="C10" s="45" t="s">
        <v>2770</v>
      </c>
      <c r="D10" s="116">
        <v>0.67203190000000002</v>
      </c>
      <c r="E10" s="116">
        <v>0.61958826</v>
      </c>
      <c r="F10" s="117">
        <v>0.10464817</v>
      </c>
      <c r="G10" s="117">
        <v>-0.18717766</v>
      </c>
      <c r="H10" s="117">
        <v>-6.5142140000000001E-2</v>
      </c>
      <c r="I10" s="117">
        <f t="shared" si="0"/>
        <v>-4.9223876666666666E-2</v>
      </c>
      <c r="J10" s="122">
        <v>0.1875</v>
      </c>
      <c r="K10" s="181">
        <v>0.10198204</v>
      </c>
      <c r="L10" s="136">
        <v>0.24</v>
      </c>
      <c r="M10" s="136">
        <v>0.51</v>
      </c>
      <c r="N10" s="136">
        <v>0.17</v>
      </c>
      <c r="O10" s="136">
        <v>0.31</v>
      </c>
      <c r="P10" s="125" t="s">
        <v>2771</v>
      </c>
    </row>
    <row r="11" spans="1:16" s="45" customFormat="1" ht="12.75">
      <c r="A11" s="115" t="s">
        <v>2772</v>
      </c>
      <c r="B11" s="45" t="s">
        <v>2773</v>
      </c>
      <c r="C11" s="45" t="s">
        <v>2774</v>
      </c>
      <c r="D11" s="116"/>
      <c r="E11" s="116"/>
      <c r="F11" s="117"/>
      <c r="G11" s="117"/>
      <c r="H11" s="117"/>
      <c r="I11" s="117"/>
      <c r="J11" s="125" t="s">
        <v>16</v>
      </c>
      <c r="K11" s="181" t="s">
        <v>16</v>
      </c>
      <c r="L11" s="136" t="s">
        <v>16</v>
      </c>
      <c r="M11" s="136" t="s">
        <v>16</v>
      </c>
      <c r="N11" s="136" t="s">
        <v>16</v>
      </c>
      <c r="O11" s="136" t="s">
        <v>16</v>
      </c>
      <c r="P11" s="125" t="s">
        <v>16</v>
      </c>
    </row>
    <row r="12" spans="1:16" s="45" customFormat="1" ht="12.75">
      <c r="A12" s="115" t="s">
        <v>2775</v>
      </c>
      <c r="B12" s="45" t="s">
        <v>2776</v>
      </c>
      <c r="C12" s="45" t="s">
        <v>2777</v>
      </c>
      <c r="D12" s="116">
        <v>6.3192990000000004E-2</v>
      </c>
      <c r="E12" s="116">
        <v>1.5571099999999999E-2</v>
      </c>
      <c r="F12" s="117">
        <v>0.39494227999999998</v>
      </c>
      <c r="G12" s="117">
        <v>0.51396560000000002</v>
      </c>
      <c r="H12" s="117">
        <v>0.33581448000000003</v>
      </c>
      <c r="I12" s="117">
        <f t="shared" si="0"/>
        <v>0.41490745333333329</v>
      </c>
      <c r="J12" s="122">
        <v>0.17549999999999999</v>
      </c>
      <c r="K12" s="181">
        <v>8.9772260000000006E-2</v>
      </c>
      <c r="L12" s="136">
        <v>0.4</v>
      </c>
      <c r="M12" s="136">
        <v>0.11</v>
      </c>
      <c r="N12" s="136">
        <v>0.31</v>
      </c>
      <c r="O12" s="136">
        <v>0.27</v>
      </c>
      <c r="P12" s="125" t="s">
        <v>2778</v>
      </c>
    </row>
    <row r="13" spans="1:16" s="45" customFormat="1" ht="12.75">
      <c r="A13" s="115" t="s">
        <v>2779</v>
      </c>
      <c r="B13" s="45" t="s">
        <v>2780</v>
      </c>
      <c r="C13" s="45" t="s">
        <v>2781</v>
      </c>
      <c r="D13" s="116">
        <v>3.8359850000000001E-2</v>
      </c>
      <c r="E13" s="116">
        <v>5.6999999999999998E-4</v>
      </c>
      <c r="F13" s="117">
        <v>0.76668733</v>
      </c>
      <c r="G13" s="117">
        <v>0.7449732</v>
      </c>
      <c r="H13" s="117">
        <v>0.70633020000000002</v>
      </c>
      <c r="I13" s="117">
        <f t="shared" si="0"/>
        <v>0.7393302433333333</v>
      </c>
      <c r="J13" s="122">
        <v>0.10829999999999999</v>
      </c>
      <c r="K13" s="181">
        <v>1.6698386999999999E-2</v>
      </c>
      <c r="L13" s="136">
        <v>0.92</v>
      </c>
      <c r="M13" s="136">
        <v>0.79</v>
      </c>
      <c r="N13" s="136">
        <v>0.57999999999999996</v>
      </c>
      <c r="O13" s="136">
        <v>0.76</v>
      </c>
      <c r="P13" s="125" t="s">
        <v>2782</v>
      </c>
    </row>
    <row r="14" spans="1:16" s="45" customFormat="1" ht="12.75">
      <c r="A14" s="115" t="s">
        <v>2783</v>
      </c>
      <c r="B14" s="45" t="s">
        <v>2784</v>
      </c>
      <c r="C14" s="45" t="s">
        <v>2785</v>
      </c>
      <c r="D14" s="116"/>
      <c r="E14" s="116"/>
      <c r="F14" s="117"/>
      <c r="G14" s="117"/>
      <c r="H14" s="117"/>
      <c r="I14" s="117"/>
      <c r="J14" s="125" t="s">
        <v>16</v>
      </c>
      <c r="K14" s="181" t="s">
        <v>16</v>
      </c>
      <c r="L14" s="136" t="s">
        <v>16</v>
      </c>
      <c r="M14" s="136" t="s">
        <v>16</v>
      </c>
      <c r="N14" s="136" t="s">
        <v>16</v>
      </c>
      <c r="O14" s="136" t="s">
        <v>16</v>
      </c>
      <c r="P14" s="125" t="s">
        <v>16</v>
      </c>
    </row>
    <row r="15" spans="1:16" s="45" customFormat="1" ht="12.75">
      <c r="A15" s="115" t="s">
        <v>2786</v>
      </c>
      <c r="B15" s="45" t="s">
        <v>2787</v>
      </c>
      <c r="C15" s="45" t="s">
        <v>2788</v>
      </c>
      <c r="D15" s="116"/>
      <c r="E15" s="116">
        <v>0.9263325</v>
      </c>
      <c r="F15" s="117">
        <v>-0.70997120000000002</v>
      </c>
      <c r="G15" s="117">
        <v>-0.4130914</v>
      </c>
      <c r="H15" s="117">
        <v>1.3216109</v>
      </c>
      <c r="I15" s="117">
        <f t="shared" si="0"/>
        <v>6.6182766666666712E-2</v>
      </c>
      <c r="J15" s="125" t="s">
        <v>16</v>
      </c>
      <c r="K15" s="181">
        <v>0.18092684000000001</v>
      </c>
      <c r="L15" s="136">
        <v>-1.85</v>
      </c>
      <c r="M15" s="136">
        <v>-1.51</v>
      </c>
      <c r="N15" s="136">
        <v>-0.03</v>
      </c>
      <c r="O15" s="136">
        <v>-1.1299999999999999</v>
      </c>
      <c r="P15" s="125" t="s">
        <v>2789</v>
      </c>
    </row>
    <row r="16" spans="1:16" s="45" customFormat="1" ht="12.75">
      <c r="A16" s="115" t="s">
        <v>2790</v>
      </c>
      <c r="B16" s="45" t="s">
        <v>2791</v>
      </c>
      <c r="C16" s="45" t="s">
        <v>2792</v>
      </c>
      <c r="D16" s="116"/>
      <c r="E16" s="116"/>
      <c r="F16" s="117"/>
      <c r="G16" s="117"/>
      <c r="H16" s="117"/>
      <c r="I16" s="117"/>
      <c r="J16" s="125" t="s">
        <v>16</v>
      </c>
      <c r="K16" s="181" t="s">
        <v>16</v>
      </c>
      <c r="L16" s="136" t="s">
        <v>16</v>
      </c>
      <c r="M16" s="136" t="s">
        <v>16</v>
      </c>
      <c r="N16" s="136" t="s">
        <v>16</v>
      </c>
      <c r="O16" s="136" t="s">
        <v>16</v>
      </c>
      <c r="P16" s="125" t="s">
        <v>16</v>
      </c>
    </row>
    <row r="17" spans="1:16" s="45" customFormat="1" ht="12.75">
      <c r="A17" s="115" t="s">
        <v>2793</v>
      </c>
      <c r="B17" s="45" t="s">
        <v>2794</v>
      </c>
      <c r="C17" s="45" t="s">
        <v>2795</v>
      </c>
      <c r="D17" s="116"/>
      <c r="E17" s="116">
        <v>0.53925824</v>
      </c>
      <c r="F17" s="117">
        <v>-0.71129936000000005</v>
      </c>
      <c r="G17" s="117">
        <v>-0.42195951999999998</v>
      </c>
      <c r="H17" s="117">
        <v>0.4000862</v>
      </c>
      <c r="I17" s="117">
        <f t="shared" si="0"/>
        <v>-0.24439089333333333</v>
      </c>
      <c r="J17" s="125" t="s">
        <v>16</v>
      </c>
      <c r="K17" s="181">
        <v>0.20023313000000001</v>
      </c>
      <c r="L17" s="136">
        <v>-0.5</v>
      </c>
      <c r="M17" s="136">
        <v>-0.27</v>
      </c>
      <c r="N17" s="136">
        <v>-1.67</v>
      </c>
      <c r="O17" s="136">
        <v>-0.81</v>
      </c>
      <c r="P17" s="125" t="s">
        <v>2016</v>
      </c>
    </row>
    <row r="18" spans="1:16" s="45" customFormat="1" ht="12.75">
      <c r="A18" s="115" t="s">
        <v>2796</v>
      </c>
      <c r="C18" s="45" t="s">
        <v>2797</v>
      </c>
      <c r="D18" s="116"/>
      <c r="E18" s="116"/>
      <c r="F18" s="117"/>
      <c r="G18" s="117"/>
      <c r="H18" s="117"/>
      <c r="I18" s="117"/>
      <c r="J18" s="125" t="s">
        <v>16</v>
      </c>
      <c r="K18" s="181" t="s">
        <v>16</v>
      </c>
      <c r="L18" s="136" t="s">
        <v>16</v>
      </c>
      <c r="M18" s="136" t="s">
        <v>16</v>
      </c>
      <c r="N18" s="136" t="s">
        <v>16</v>
      </c>
      <c r="O18" s="136" t="s">
        <v>16</v>
      </c>
      <c r="P18" s="125" t="s">
        <v>16</v>
      </c>
    </row>
    <row r="19" spans="1:16" s="45" customFormat="1" ht="12.75">
      <c r="A19" s="115" t="s">
        <v>2798</v>
      </c>
      <c r="B19" s="45" t="s">
        <v>2799</v>
      </c>
      <c r="C19" s="45" t="s">
        <v>2800</v>
      </c>
      <c r="D19" s="116">
        <v>0.115230046</v>
      </c>
      <c r="E19" s="116">
        <v>5.946336E-2</v>
      </c>
      <c r="F19" s="117">
        <v>0.12144182000000001</v>
      </c>
      <c r="G19" s="117">
        <v>5.2014240000000003E-2</v>
      </c>
      <c r="H19" s="117">
        <v>0.13931183999999999</v>
      </c>
      <c r="I19" s="117">
        <f t="shared" si="0"/>
        <v>0.10425596666666666</v>
      </c>
      <c r="J19" s="122">
        <v>0.89370000000000005</v>
      </c>
      <c r="K19" s="181">
        <v>0.86872990000000005</v>
      </c>
      <c r="L19" s="136">
        <v>-0.06</v>
      </c>
      <c r="M19" s="136">
        <v>0.03</v>
      </c>
      <c r="N19" s="136">
        <v>0.01</v>
      </c>
      <c r="O19" s="136">
        <v>-0.01</v>
      </c>
      <c r="P19" s="125" t="s">
        <v>2801</v>
      </c>
    </row>
    <row r="20" spans="1:16" s="45" customFormat="1" ht="12.75">
      <c r="A20" s="115" t="s">
        <v>2802</v>
      </c>
      <c r="B20" s="45" t="s">
        <v>2803</v>
      </c>
      <c r="C20" s="45" t="s">
        <v>2804</v>
      </c>
      <c r="D20" s="116">
        <v>4.7550898000000001E-2</v>
      </c>
      <c r="E20" s="116">
        <v>5.0142040000000004E-3</v>
      </c>
      <c r="F20" s="117">
        <v>1.2333593</v>
      </c>
      <c r="G20" s="117">
        <v>1.0142298000000001</v>
      </c>
      <c r="H20" s="117">
        <v>1.2886047</v>
      </c>
      <c r="I20" s="117">
        <f t="shared" si="0"/>
        <v>1.1787312666666667</v>
      </c>
      <c r="J20" s="122">
        <v>0.12139999999999999</v>
      </c>
      <c r="K20" s="181">
        <v>2.9853662E-2</v>
      </c>
      <c r="L20" s="136">
        <v>3.11</v>
      </c>
      <c r="M20" s="136">
        <v>2.2200000000000002</v>
      </c>
      <c r="N20" s="136">
        <v>1.69</v>
      </c>
      <c r="O20" s="136">
        <v>2.34</v>
      </c>
      <c r="P20" s="125" t="s">
        <v>2016</v>
      </c>
    </row>
    <row r="21" spans="1:16" s="45" customFormat="1" ht="12.75">
      <c r="A21" s="115" t="s">
        <v>2805</v>
      </c>
      <c r="C21" s="45" t="s">
        <v>2806</v>
      </c>
      <c r="D21" s="116"/>
      <c r="E21" s="116"/>
      <c r="F21" s="117"/>
      <c r="G21" s="117"/>
      <c r="H21" s="117"/>
      <c r="I21" s="117"/>
      <c r="J21" s="125" t="s">
        <v>16</v>
      </c>
      <c r="K21" s="181" t="s">
        <v>16</v>
      </c>
      <c r="L21" s="136" t="s">
        <v>16</v>
      </c>
      <c r="M21" s="136" t="s">
        <v>16</v>
      </c>
      <c r="N21" s="136" t="s">
        <v>16</v>
      </c>
      <c r="O21" s="136" t="s">
        <v>16</v>
      </c>
      <c r="P21" s="125" t="s">
        <v>16</v>
      </c>
    </row>
    <row r="22" spans="1:16" s="45" customFormat="1" ht="12.75">
      <c r="A22" s="115" t="s">
        <v>2807</v>
      </c>
      <c r="B22" s="45" t="s">
        <v>2808</v>
      </c>
      <c r="C22" s="45" t="s">
        <v>2809</v>
      </c>
      <c r="D22" s="116">
        <v>7.778765E-2</v>
      </c>
      <c r="E22" s="116">
        <v>2.727601E-2</v>
      </c>
      <c r="F22" s="117">
        <v>-0.22214982999999999</v>
      </c>
      <c r="G22" s="117">
        <v>-0.40856632999999998</v>
      </c>
      <c r="H22" s="117">
        <v>-0.33141090000000001</v>
      </c>
      <c r="I22" s="117">
        <f t="shared" si="0"/>
        <v>-0.32070902000000001</v>
      </c>
      <c r="J22" s="122">
        <v>0.12859999999999999</v>
      </c>
      <c r="K22" s="181">
        <v>3.7174325000000001E-2</v>
      </c>
      <c r="L22" s="136">
        <v>0.14000000000000001</v>
      </c>
      <c r="M22" s="136">
        <v>0.28000000000000003</v>
      </c>
      <c r="N22" s="136">
        <v>0.28999999999999998</v>
      </c>
      <c r="O22" s="136">
        <v>0.24</v>
      </c>
      <c r="P22" s="125" t="s">
        <v>2016</v>
      </c>
    </row>
    <row r="23" spans="1:16" s="45" customFormat="1" ht="12.75">
      <c r="A23" s="115" t="s">
        <v>2810</v>
      </c>
      <c r="B23" s="45" t="s">
        <v>2811</v>
      </c>
      <c r="C23" s="45" t="s">
        <v>2812</v>
      </c>
      <c r="D23" s="116">
        <v>5.102744E-2</v>
      </c>
      <c r="E23" s="116">
        <v>6.7624827E-3</v>
      </c>
      <c r="F23" s="117">
        <v>-0.27605246999999999</v>
      </c>
      <c r="G23" s="117">
        <v>-0.21102613000000001</v>
      </c>
      <c r="H23" s="117">
        <v>-0.22611529</v>
      </c>
      <c r="I23" s="117">
        <f t="shared" si="0"/>
        <v>-0.23773129666666667</v>
      </c>
      <c r="J23" s="122">
        <v>0.1057</v>
      </c>
      <c r="K23" s="181">
        <v>1.4606701999999999E-2</v>
      </c>
      <c r="L23" s="136">
        <v>-0.14000000000000001</v>
      </c>
      <c r="M23" s="136">
        <v>-0.21</v>
      </c>
      <c r="N23" s="136">
        <v>-0.2</v>
      </c>
      <c r="O23" s="136">
        <v>-0.19</v>
      </c>
      <c r="P23" s="125" t="s">
        <v>2016</v>
      </c>
    </row>
    <row r="24" spans="1:16" s="45" customFormat="1" ht="12.75">
      <c r="A24" s="115" t="s">
        <v>2813</v>
      </c>
      <c r="B24" s="45" t="s">
        <v>2814</v>
      </c>
      <c r="C24" s="45" t="s">
        <v>2815</v>
      </c>
      <c r="D24" s="116"/>
      <c r="E24" s="116">
        <v>0.23746798999999999</v>
      </c>
      <c r="F24" s="117">
        <v>0.69062659999999998</v>
      </c>
      <c r="G24" s="117">
        <v>-8.9756749999999996E-2</v>
      </c>
      <c r="H24" s="117">
        <v>0.80120449999999999</v>
      </c>
      <c r="I24" s="117">
        <f t="shared" si="0"/>
        <v>0.46735811666666666</v>
      </c>
      <c r="J24" s="122">
        <v>0.1416</v>
      </c>
      <c r="K24" s="181">
        <v>5.168238E-2</v>
      </c>
      <c r="L24" s="136">
        <v>1.23</v>
      </c>
      <c r="M24" s="136">
        <v>0.65</v>
      </c>
      <c r="N24" s="136">
        <v>0.63</v>
      </c>
      <c r="O24" s="136">
        <v>0.84</v>
      </c>
      <c r="P24" s="125" t="s">
        <v>2016</v>
      </c>
    </row>
    <row r="25" spans="1:16" s="45" customFormat="1" ht="12.75">
      <c r="A25" s="115" t="s">
        <v>2816</v>
      </c>
      <c r="B25" s="45" t="s">
        <v>2817</v>
      </c>
      <c r="C25" s="45" t="s">
        <v>2818</v>
      </c>
      <c r="D25" s="116">
        <v>8.6507894000000002E-2</v>
      </c>
      <c r="E25" s="116">
        <v>3.4584499999999997E-2</v>
      </c>
      <c r="F25" s="117">
        <v>0.37446775999999998</v>
      </c>
      <c r="G25" s="117">
        <v>0.72224056999999997</v>
      </c>
      <c r="H25" s="117">
        <v>0.50037896999999998</v>
      </c>
      <c r="I25" s="117">
        <f t="shared" si="0"/>
        <v>0.53236243333333333</v>
      </c>
      <c r="J25" s="122">
        <v>0.1363</v>
      </c>
      <c r="K25" s="181">
        <v>4.5120130000000001E-2</v>
      </c>
      <c r="L25" s="136">
        <v>0.36</v>
      </c>
      <c r="M25" s="136">
        <v>0.68</v>
      </c>
      <c r="N25" s="136">
        <v>0.37</v>
      </c>
      <c r="O25" s="136">
        <v>0.47</v>
      </c>
      <c r="P25" s="125" t="s">
        <v>2016</v>
      </c>
    </row>
    <row r="26" spans="1:16" s="45" customFormat="1" ht="12.75">
      <c r="A26" s="115" t="s">
        <v>2819</v>
      </c>
      <c r="B26" s="45" t="s">
        <v>2820</v>
      </c>
      <c r="C26" s="45" t="s">
        <v>2821</v>
      </c>
      <c r="D26" s="116">
        <v>5.7423442999999998E-2</v>
      </c>
      <c r="E26" s="116">
        <v>1.092738E-2</v>
      </c>
      <c r="F26" s="117">
        <v>0.23369119999999999</v>
      </c>
      <c r="G26" s="117">
        <v>0.33875746000000001</v>
      </c>
      <c r="H26" s="117">
        <v>0.29783340000000003</v>
      </c>
      <c r="I26" s="117">
        <f t="shared" si="0"/>
        <v>0.29009402000000001</v>
      </c>
      <c r="J26" s="122">
        <v>0.153</v>
      </c>
      <c r="K26" s="181">
        <v>6.5113110000000002E-2</v>
      </c>
      <c r="L26" s="136">
        <v>0.17</v>
      </c>
      <c r="M26" s="136">
        <v>0.21</v>
      </c>
      <c r="N26" s="136">
        <v>7.0000000000000007E-2</v>
      </c>
      <c r="O26" s="136">
        <v>0.15</v>
      </c>
      <c r="P26" s="125" t="s">
        <v>2016</v>
      </c>
    </row>
    <row r="27" spans="1:16" s="45" customFormat="1" ht="12.75">
      <c r="A27" s="115" t="s">
        <v>2822</v>
      </c>
      <c r="B27" s="45" t="s">
        <v>2823</v>
      </c>
      <c r="C27" s="45" t="s">
        <v>2824</v>
      </c>
      <c r="D27" s="116">
        <v>7.0180290000000006E-2</v>
      </c>
      <c r="E27" s="116">
        <v>2.128617E-2</v>
      </c>
      <c r="F27" s="117">
        <v>-0.10572139999999999</v>
      </c>
      <c r="G27" s="117">
        <v>-9.2151670000000005E-2</v>
      </c>
      <c r="H27" s="117">
        <v>-6.2207203000000003E-2</v>
      </c>
      <c r="I27" s="117">
        <f t="shared" si="0"/>
        <v>-8.6693424333333324E-2</v>
      </c>
      <c r="J27" s="122">
        <v>0.14710000000000001</v>
      </c>
      <c r="K27" s="181">
        <v>5.8119744000000001E-2</v>
      </c>
      <c r="L27" s="136">
        <v>0.44</v>
      </c>
      <c r="M27" s="136">
        <v>0.42</v>
      </c>
      <c r="N27" s="136">
        <v>0.17</v>
      </c>
      <c r="O27" s="136">
        <v>0.34</v>
      </c>
      <c r="P27" s="125" t="s">
        <v>2825</v>
      </c>
    </row>
    <row r="28" spans="1:16" s="45" customFormat="1" ht="12.75">
      <c r="A28" s="115" t="s">
        <v>2826</v>
      </c>
      <c r="B28" s="45" t="s">
        <v>2827</v>
      </c>
      <c r="C28" s="45" t="s">
        <v>2828</v>
      </c>
      <c r="D28" s="116">
        <v>0.28101438000000001</v>
      </c>
      <c r="E28" s="116">
        <v>0.21640733000000001</v>
      </c>
      <c r="F28" s="117">
        <v>-0.19190219</v>
      </c>
      <c r="G28" s="117">
        <v>-0.23677638000000001</v>
      </c>
      <c r="H28" s="117">
        <v>1.4555854999999999E-2</v>
      </c>
      <c r="I28" s="117">
        <f t="shared" si="0"/>
        <v>-0.13804090499999999</v>
      </c>
      <c r="J28" s="122">
        <v>0.39</v>
      </c>
      <c r="K28" s="181">
        <v>0.30836633000000002</v>
      </c>
      <c r="L28" s="136">
        <v>7.0000000000000007E-2</v>
      </c>
      <c r="M28" s="136">
        <v>-0.02</v>
      </c>
      <c r="N28" s="136">
        <v>0.08</v>
      </c>
      <c r="O28" s="136">
        <v>0.04</v>
      </c>
      <c r="P28" s="125" t="s">
        <v>2771</v>
      </c>
    </row>
    <row r="29" spans="1:16" s="45" customFormat="1" ht="12.75">
      <c r="A29" s="115" t="s">
        <v>2829</v>
      </c>
      <c r="B29" s="45" t="s">
        <v>2830</v>
      </c>
      <c r="C29" s="45" t="s">
        <v>2831</v>
      </c>
      <c r="D29" s="116">
        <v>8.8522379999999998E-2</v>
      </c>
      <c r="E29" s="116">
        <v>3.6142046999999997E-2</v>
      </c>
      <c r="F29" s="117">
        <v>-0.23919204999999999</v>
      </c>
      <c r="G29" s="117">
        <v>-0.41472533</v>
      </c>
      <c r="H29" s="117">
        <v>-0.24060154</v>
      </c>
      <c r="I29" s="117">
        <f t="shared" si="0"/>
        <v>-0.29817297333333331</v>
      </c>
      <c r="J29" s="122">
        <v>0.41049999999999998</v>
      </c>
      <c r="K29" s="181">
        <v>0.32925280000000001</v>
      </c>
      <c r="L29" s="136">
        <v>-0.22</v>
      </c>
      <c r="M29" s="136">
        <v>-0.16</v>
      </c>
      <c r="N29" s="136">
        <v>0.06</v>
      </c>
      <c r="O29" s="136">
        <v>-0.11</v>
      </c>
      <c r="P29" s="125" t="s">
        <v>184</v>
      </c>
    </row>
    <row r="30" spans="1:16" s="45" customFormat="1" ht="12.75">
      <c r="A30" s="115" t="s">
        <v>2832</v>
      </c>
      <c r="B30" s="45" t="s">
        <v>2833</v>
      </c>
      <c r="C30" s="45" t="s">
        <v>2834</v>
      </c>
      <c r="D30" s="116">
        <v>4.3137662E-2</v>
      </c>
      <c r="E30" s="116">
        <v>2.1768713E-3</v>
      </c>
      <c r="F30" s="117">
        <v>-0.42447665000000001</v>
      </c>
      <c r="G30" s="117">
        <v>-0.36091711999999998</v>
      </c>
      <c r="H30" s="117">
        <v>-0.39245409999999997</v>
      </c>
      <c r="I30" s="117">
        <f t="shared" si="0"/>
        <v>-0.39261595666666665</v>
      </c>
      <c r="J30" s="122">
        <v>0.22109999999999999</v>
      </c>
      <c r="K30" s="181">
        <v>0.13587668999999999</v>
      </c>
      <c r="L30" s="136">
        <v>-0.24</v>
      </c>
      <c r="M30" s="136">
        <v>-0.53</v>
      </c>
      <c r="N30" s="136">
        <v>-0.12</v>
      </c>
      <c r="O30" s="136">
        <v>-0.3</v>
      </c>
      <c r="P30" s="125" t="s">
        <v>2835</v>
      </c>
    </row>
    <row r="31" spans="1:16" s="45" customFormat="1" ht="12.75">
      <c r="A31" s="115" t="s">
        <v>2836</v>
      </c>
      <c r="B31" s="45" t="s">
        <v>2837</v>
      </c>
      <c r="C31" s="45" t="s">
        <v>2838</v>
      </c>
      <c r="D31" s="116">
        <v>0.23300399999999999</v>
      </c>
      <c r="E31" s="116">
        <v>0.16935923999999999</v>
      </c>
      <c r="F31" s="117">
        <v>0.27089012000000001</v>
      </c>
      <c r="G31" s="117">
        <v>0.73083019999999999</v>
      </c>
      <c r="H31" s="117">
        <v>0.13677400000000001</v>
      </c>
      <c r="I31" s="117">
        <f t="shared" si="0"/>
        <v>0.37949810666666667</v>
      </c>
      <c r="J31" s="122">
        <v>0.26500000000000001</v>
      </c>
      <c r="K31" s="181">
        <v>0.18002328000000001</v>
      </c>
      <c r="L31" s="136">
        <v>-0.44</v>
      </c>
      <c r="M31" s="136">
        <v>-0.6</v>
      </c>
      <c r="N31" s="136">
        <v>-0.02</v>
      </c>
      <c r="O31" s="136">
        <v>-0.35</v>
      </c>
      <c r="P31" s="125" t="s">
        <v>2016</v>
      </c>
    </row>
    <row r="32" spans="1:16" s="45" customFormat="1" ht="12.75">
      <c r="A32" s="115" t="s">
        <v>2839</v>
      </c>
      <c r="B32" s="45" t="s">
        <v>2840</v>
      </c>
      <c r="C32" s="45" t="s">
        <v>2841</v>
      </c>
      <c r="D32" s="116"/>
      <c r="E32" s="116"/>
      <c r="F32" s="117"/>
      <c r="G32" s="117"/>
      <c r="H32" s="117"/>
      <c r="I32" s="117"/>
      <c r="J32" s="125" t="s">
        <v>16</v>
      </c>
      <c r="K32" s="181" t="s">
        <v>16</v>
      </c>
      <c r="L32" s="136" t="s">
        <v>16</v>
      </c>
      <c r="M32" s="136" t="s">
        <v>16</v>
      </c>
      <c r="N32" s="136" t="s">
        <v>16</v>
      </c>
      <c r="O32" s="136" t="s">
        <v>16</v>
      </c>
      <c r="P32" s="125" t="s">
        <v>16</v>
      </c>
    </row>
    <row r="33" spans="1:16" s="45" customFormat="1" ht="12.75">
      <c r="A33" s="115" t="s">
        <v>2842</v>
      </c>
      <c r="B33" s="45" t="s">
        <v>2843</v>
      </c>
      <c r="C33" s="45" t="s">
        <v>2844</v>
      </c>
      <c r="D33" s="116">
        <v>0.12208407</v>
      </c>
      <c r="E33" s="116">
        <v>6.5268024999999993E-2</v>
      </c>
      <c r="F33" s="117">
        <v>-0.16260055000000001</v>
      </c>
      <c r="G33" s="117">
        <v>-5.7373554E-2</v>
      </c>
      <c r="H33" s="117">
        <v>-0.12191915</v>
      </c>
      <c r="I33" s="117">
        <f t="shared" si="0"/>
        <v>-0.11396441800000001</v>
      </c>
      <c r="J33" s="122">
        <v>0.1351</v>
      </c>
      <c r="K33" s="181">
        <v>4.4037025E-2</v>
      </c>
      <c r="L33" s="136">
        <v>0.73</v>
      </c>
      <c r="M33" s="136">
        <v>1.07</v>
      </c>
      <c r="N33" s="136">
        <v>0.5</v>
      </c>
      <c r="O33" s="136">
        <v>0.77</v>
      </c>
      <c r="P33" s="125" t="s">
        <v>2845</v>
      </c>
    </row>
    <row r="34" spans="1:16" s="45" customFormat="1" ht="12.75">
      <c r="A34" s="115" t="s">
        <v>2846</v>
      </c>
      <c r="B34" s="45" t="s">
        <v>2847</v>
      </c>
      <c r="C34" s="45" t="s">
        <v>2848</v>
      </c>
      <c r="D34" s="116"/>
      <c r="E34" s="116"/>
      <c r="F34" s="117"/>
      <c r="G34" s="117"/>
      <c r="H34" s="117"/>
      <c r="I34" s="117"/>
      <c r="J34" s="125" t="s">
        <v>16</v>
      </c>
      <c r="K34" s="181" t="s">
        <v>16</v>
      </c>
      <c r="L34" s="136" t="s">
        <v>16</v>
      </c>
      <c r="M34" s="136" t="s">
        <v>16</v>
      </c>
      <c r="N34" s="136" t="s">
        <v>16</v>
      </c>
      <c r="O34" s="136" t="s">
        <v>16</v>
      </c>
      <c r="P34" s="125" t="s">
        <v>16</v>
      </c>
    </row>
    <row r="35" spans="1:16" s="45" customFormat="1" ht="12.75">
      <c r="A35" s="115" t="s">
        <v>2849</v>
      </c>
      <c r="B35" s="45" t="s">
        <v>2850</v>
      </c>
      <c r="C35" s="45" t="s">
        <v>2851</v>
      </c>
      <c r="D35" s="116">
        <v>0.48974299999999998</v>
      </c>
      <c r="E35" s="116">
        <v>0.42585810000000002</v>
      </c>
      <c r="F35" s="117">
        <v>0.10265639</v>
      </c>
      <c r="G35" s="117">
        <v>-0.23503589999999999</v>
      </c>
      <c r="H35" s="117">
        <v>-0.17818068000000001</v>
      </c>
      <c r="I35" s="117">
        <f t="shared" si="0"/>
        <v>-0.10352006333333334</v>
      </c>
      <c r="J35" s="122">
        <v>0.34620000000000001</v>
      </c>
      <c r="K35" s="181">
        <v>0.26350483000000002</v>
      </c>
      <c r="L35" s="136">
        <v>-0.41</v>
      </c>
      <c r="M35" s="136">
        <v>-0.34</v>
      </c>
      <c r="N35" s="136">
        <v>7.0000000000000007E-2</v>
      </c>
      <c r="O35" s="136">
        <v>-0.23</v>
      </c>
      <c r="P35" s="125" t="s">
        <v>2845</v>
      </c>
    </row>
    <row r="36" spans="1:16" s="45" customFormat="1" ht="12.75">
      <c r="A36" s="115" t="s">
        <v>2852</v>
      </c>
      <c r="B36" s="45" t="s">
        <v>2853</v>
      </c>
      <c r="C36" s="45" t="s">
        <v>2854</v>
      </c>
      <c r="D36" s="116"/>
      <c r="E36" s="116">
        <v>3.750788E-2</v>
      </c>
      <c r="F36" s="117">
        <v>0.84912496999999998</v>
      </c>
      <c r="G36" s="117">
        <v>1.3135041999999999</v>
      </c>
      <c r="H36" s="117">
        <v>1.7493367</v>
      </c>
      <c r="I36" s="117">
        <f t="shared" si="0"/>
        <v>1.3039886233333331</v>
      </c>
      <c r="J36" s="122">
        <v>6.7199999999999996E-2</v>
      </c>
      <c r="K36" s="181">
        <v>4.7013402000000001E-4</v>
      </c>
      <c r="L36" s="136">
        <v>1.69</v>
      </c>
      <c r="M36" s="136">
        <v>1.77</v>
      </c>
      <c r="N36" s="136">
        <v>1.65</v>
      </c>
      <c r="O36" s="136">
        <v>1.7</v>
      </c>
      <c r="P36" s="125" t="s">
        <v>2016</v>
      </c>
    </row>
    <row r="37" spans="1:16" s="45" customFormat="1" ht="12.75">
      <c r="A37" s="115" t="s">
        <v>2855</v>
      </c>
      <c r="B37" s="45" t="s">
        <v>2856</v>
      </c>
      <c r="C37" s="45" t="s">
        <v>2857</v>
      </c>
      <c r="D37" s="116">
        <v>4.6706869999999998E-2</v>
      </c>
      <c r="E37" s="116">
        <v>4.1042487000000002E-3</v>
      </c>
      <c r="F37" s="117">
        <v>-0.55270680000000005</v>
      </c>
      <c r="G37" s="117">
        <v>-0.51525586999999995</v>
      </c>
      <c r="H37" s="117">
        <v>-0.63875380000000004</v>
      </c>
      <c r="I37" s="117">
        <f t="shared" si="0"/>
        <v>-0.56890549000000001</v>
      </c>
      <c r="J37" s="122">
        <v>0.13339999999999999</v>
      </c>
      <c r="K37" s="181">
        <v>4.228676E-2</v>
      </c>
      <c r="L37" s="136">
        <v>-1.1100000000000001</v>
      </c>
      <c r="M37" s="136">
        <v>-0.61</v>
      </c>
      <c r="N37" s="136">
        <v>-0.61</v>
      </c>
      <c r="O37" s="136">
        <v>-0.78</v>
      </c>
      <c r="P37" s="125" t="s">
        <v>2016</v>
      </c>
    </row>
    <row r="38" spans="1:16" s="45" customFormat="1" ht="12.75">
      <c r="A38" s="115" t="s">
        <v>2858</v>
      </c>
      <c r="B38" s="45" t="s">
        <v>2859</v>
      </c>
      <c r="C38" s="45" t="s">
        <v>2860</v>
      </c>
      <c r="D38" s="116"/>
      <c r="E38" s="116">
        <v>0.55262160000000005</v>
      </c>
      <c r="F38" s="117">
        <v>-0.64145169999999996</v>
      </c>
      <c r="G38" s="117">
        <v>-0.4188578</v>
      </c>
      <c r="H38" s="117">
        <v>0.39309045999999997</v>
      </c>
      <c r="I38" s="117">
        <f t="shared" si="0"/>
        <v>-0.22240634666666667</v>
      </c>
      <c r="J38" s="125" t="s">
        <v>16</v>
      </c>
      <c r="K38" s="181">
        <v>0.29817822999999999</v>
      </c>
      <c r="L38" s="136">
        <v>1.59</v>
      </c>
      <c r="M38" s="136">
        <v>-0.44</v>
      </c>
      <c r="N38" s="136">
        <v>2.1</v>
      </c>
      <c r="O38" s="136">
        <v>1.08</v>
      </c>
      <c r="P38" s="125" t="s">
        <v>108</v>
      </c>
    </row>
    <row r="39" spans="1:16" s="45" customFormat="1" ht="12.75">
      <c r="A39" s="115" t="s">
        <v>2861</v>
      </c>
      <c r="B39" s="45" t="s">
        <v>2862</v>
      </c>
      <c r="C39" s="45" t="s">
        <v>2863</v>
      </c>
      <c r="D39" s="116">
        <v>5.3427732999999998E-2</v>
      </c>
      <c r="E39" s="116">
        <v>8.3310390000000002E-3</v>
      </c>
      <c r="F39" s="117">
        <v>-0.1942644</v>
      </c>
      <c r="G39" s="117">
        <v>-0.2420187</v>
      </c>
      <c r="H39" s="117">
        <v>-0.17955212000000001</v>
      </c>
      <c r="I39" s="117">
        <f t="shared" si="0"/>
        <v>-0.20527840666666666</v>
      </c>
      <c r="J39" s="122">
        <v>0.21129999999999999</v>
      </c>
      <c r="K39" s="181">
        <v>0.12613529000000001</v>
      </c>
      <c r="L39" s="136">
        <v>-0.98</v>
      </c>
      <c r="M39" s="136">
        <v>-1.1000000000000001</v>
      </c>
      <c r="N39" s="136">
        <v>-0.16</v>
      </c>
      <c r="O39" s="136">
        <v>-0.75</v>
      </c>
      <c r="P39" s="125" t="s">
        <v>2763</v>
      </c>
    </row>
    <row r="40" spans="1:16" s="45" customFormat="1" ht="12.75">
      <c r="A40" s="115" t="s">
        <v>2864</v>
      </c>
      <c r="B40" s="45" t="s">
        <v>2865</v>
      </c>
      <c r="C40" s="45" t="s">
        <v>2866</v>
      </c>
      <c r="D40" s="116"/>
      <c r="E40" s="116"/>
      <c r="F40" s="117"/>
      <c r="G40" s="117"/>
      <c r="H40" s="117"/>
      <c r="I40" s="117"/>
      <c r="J40" s="125" t="s">
        <v>16</v>
      </c>
      <c r="K40" s="181" t="s">
        <v>16</v>
      </c>
      <c r="L40" s="136" t="s">
        <v>16</v>
      </c>
      <c r="M40" s="136" t="s">
        <v>16</v>
      </c>
      <c r="N40" s="136" t="s">
        <v>16</v>
      </c>
      <c r="O40" s="136" t="s">
        <v>16</v>
      </c>
      <c r="P40" s="125" t="s">
        <v>16</v>
      </c>
    </row>
    <row r="41" spans="1:16" s="45" customFormat="1" ht="12.75">
      <c r="A41" s="115" t="s">
        <v>2867</v>
      </c>
      <c r="B41" s="45" t="s">
        <v>2868</v>
      </c>
      <c r="C41" s="45" t="s">
        <v>2869</v>
      </c>
      <c r="D41" s="116">
        <v>0.10070812</v>
      </c>
      <c r="E41" s="116">
        <v>4.6386549999999999E-2</v>
      </c>
      <c r="F41" s="117">
        <v>-9.1339110000000001E-2</v>
      </c>
      <c r="G41" s="117">
        <v>-0.18132217</v>
      </c>
      <c r="H41" s="117">
        <v>-0.21107392</v>
      </c>
      <c r="I41" s="117">
        <f t="shared" si="0"/>
        <v>-0.16124506666666669</v>
      </c>
      <c r="J41" s="122">
        <v>0.19289999999999999</v>
      </c>
      <c r="K41" s="181">
        <v>0.1071613</v>
      </c>
      <c r="L41" s="136">
        <v>-0.35</v>
      </c>
      <c r="M41" s="136">
        <v>-0.33</v>
      </c>
      <c r="N41" s="136">
        <v>-7.0000000000000007E-2</v>
      </c>
      <c r="O41" s="136">
        <v>-0.25</v>
      </c>
      <c r="P41" s="125" t="s">
        <v>2016</v>
      </c>
    </row>
    <row r="42" spans="1:16" s="45" customFormat="1" ht="12.75">
      <c r="A42" s="115" t="s">
        <v>2870</v>
      </c>
      <c r="B42" s="45" t="s">
        <v>2871</v>
      </c>
      <c r="C42" s="45" t="s">
        <v>2872</v>
      </c>
      <c r="D42" s="116">
        <v>0.15896716999999999</v>
      </c>
      <c r="E42" s="116">
        <v>9.9191630000000003E-2</v>
      </c>
      <c r="F42" s="117">
        <v>-0.1994958</v>
      </c>
      <c r="G42" s="117">
        <v>-0.87044202999999998</v>
      </c>
      <c r="H42" s="117">
        <v>-0.71320397000000002</v>
      </c>
      <c r="I42" s="117">
        <f t="shared" si="0"/>
        <v>-0.59438060000000004</v>
      </c>
      <c r="J42" s="122">
        <v>0.4945</v>
      </c>
      <c r="K42" s="181">
        <v>0.41709644000000001</v>
      </c>
      <c r="L42" s="136">
        <v>-0.35</v>
      </c>
      <c r="M42" s="136">
        <v>0.22</v>
      </c>
      <c r="N42" s="136">
        <v>-0.64</v>
      </c>
      <c r="O42" s="136">
        <v>-0.26</v>
      </c>
      <c r="P42" s="125" t="s">
        <v>2016</v>
      </c>
    </row>
    <row r="43" spans="1:16" s="45" customFormat="1" ht="12.75">
      <c r="A43" s="115" t="s">
        <v>2873</v>
      </c>
      <c r="B43" s="45" t="s">
        <v>2874</v>
      </c>
      <c r="C43" s="45" t="s">
        <v>2875</v>
      </c>
      <c r="D43" s="116"/>
      <c r="E43" s="116"/>
      <c r="F43" s="117"/>
      <c r="G43" s="117"/>
      <c r="H43" s="117"/>
      <c r="I43" s="117"/>
      <c r="J43" s="125" t="s">
        <v>16</v>
      </c>
      <c r="K43" s="181" t="s">
        <v>16</v>
      </c>
      <c r="L43" s="136" t="s">
        <v>16</v>
      </c>
      <c r="M43" s="136" t="s">
        <v>16</v>
      </c>
      <c r="N43" s="136" t="s">
        <v>16</v>
      </c>
      <c r="O43" s="136" t="s">
        <v>16</v>
      </c>
      <c r="P43" s="125" t="s">
        <v>16</v>
      </c>
    </row>
    <row r="44" spans="1:16" s="45" customFormat="1" ht="12.75">
      <c r="A44" s="115" t="s">
        <v>2876</v>
      </c>
      <c r="B44" s="45" t="s">
        <v>2877</v>
      </c>
      <c r="C44" s="45" t="s">
        <v>2878</v>
      </c>
      <c r="D44" s="116">
        <v>4.7723285999999997E-2</v>
      </c>
      <c r="E44" s="116">
        <v>5.1936706999999999E-3</v>
      </c>
      <c r="F44" s="117">
        <v>-0.79093546000000003</v>
      </c>
      <c r="G44" s="117">
        <v>-0.86277866000000003</v>
      </c>
      <c r="H44" s="117">
        <v>-1.0091934</v>
      </c>
      <c r="I44" s="117">
        <f t="shared" si="0"/>
        <v>-0.88763584000000006</v>
      </c>
      <c r="J44" s="122">
        <v>0.1159</v>
      </c>
      <c r="K44" s="181">
        <v>2.3145802E-2</v>
      </c>
      <c r="L44" s="136">
        <v>-1.39</v>
      </c>
      <c r="M44" s="136">
        <v>-1.24</v>
      </c>
      <c r="N44" s="136">
        <v>-0.8</v>
      </c>
      <c r="O44" s="136">
        <v>-1.1499999999999999</v>
      </c>
      <c r="P44" s="125" t="s">
        <v>2767</v>
      </c>
    </row>
    <row r="45" spans="1:16" s="45" customFormat="1" ht="12.75">
      <c r="A45" s="115" t="s">
        <v>2879</v>
      </c>
      <c r="B45" s="45" t="s">
        <v>2880</v>
      </c>
      <c r="C45" s="45" t="s">
        <v>2881</v>
      </c>
      <c r="D45" s="116">
        <v>0.21478016999999999</v>
      </c>
      <c r="E45" s="116">
        <v>0.15203384</v>
      </c>
      <c r="F45" s="117">
        <v>0.24972818999999999</v>
      </c>
      <c r="G45" s="117">
        <v>0.47208961999999999</v>
      </c>
      <c r="H45" s="117">
        <v>6.9127999999999995E-2</v>
      </c>
      <c r="I45" s="117">
        <f t="shared" si="0"/>
        <v>0.26364860333333334</v>
      </c>
      <c r="J45" s="122">
        <v>0.14380000000000001</v>
      </c>
      <c r="K45" s="181">
        <v>5.4293220000000003E-2</v>
      </c>
      <c r="L45" s="136">
        <v>0.55000000000000004</v>
      </c>
      <c r="M45" s="136">
        <v>0.44</v>
      </c>
      <c r="N45" s="136">
        <v>0.22</v>
      </c>
      <c r="O45" s="136">
        <v>0.4</v>
      </c>
      <c r="P45" s="125" t="s">
        <v>2016</v>
      </c>
    </row>
    <row r="46" spans="1:16" s="45" customFormat="1" ht="12.75">
      <c r="A46" s="115" t="s">
        <v>2882</v>
      </c>
      <c r="B46" s="45" t="s">
        <v>2883</v>
      </c>
      <c r="C46" s="45" t="s">
        <v>2884</v>
      </c>
      <c r="D46" s="116"/>
      <c r="E46" s="116"/>
      <c r="F46" s="117"/>
      <c r="G46" s="117"/>
      <c r="H46" s="117"/>
      <c r="I46" s="117"/>
      <c r="J46" s="125" t="s">
        <v>16</v>
      </c>
      <c r="K46" s="181" t="s">
        <v>16</v>
      </c>
      <c r="L46" s="136" t="s">
        <v>16</v>
      </c>
      <c r="M46" s="136" t="s">
        <v>16</v>
      </c>
      <c r="N46" s="136" t="s">
        <v>16</v>
      </c>
      <c r="O46" s="136" t="s">
        <v>16</v>
      </c>
      <c r="P46" s="125" t="s">
        <v>16</v>
      </c>
    </row>
    <row r="47" spans="1:16" s="45" customFormat="1" ht="12.75">
      <c r="A47" s="115" t="s">
        <v>2885</v>
      </c>
      <c r="B47" s="45" t="s">
        <v>2886</v>
      </c>
      <c r="C47" s="45" t="s">
        <v>2887</v>
      </c>
      <c r="D47" s="116"/>
      <c r="E47" s="116"/>
      <c r="F47" s="117"/>
      <c r="G47" s="117"/>
      <c r="H47" s="117"/>
      <c r="I47" s="117"/>
      <c r="J47" s="125" t="s">
        <v>16</v>
      </c>
      <c r="K47" s="181" t="s">
        <v>16</v>
      </c>
      <c r="L47" s="136" t="s">
        <v>16</v>
      </c>
      <c r="M47" s="136" t="s">
        <v>16</v>
      </c>
      <c r="N47" s="136" t="s">
        <v>16</v>
      </c>
      <c r="O47" s="136" t="s">
        <v>16</v>
      </c>
      <c r="P47" s="125" t="s">
        <v>16</v>
      </c>
    </row>
    <row r="48" spans="1:16" s="45" customFormat="1" ht="12.75">
      <c r="A48" s="115" t="s">
        <v>2888</v>
      </c>
      <c r="B48" s="45" t="s">
        <v>2889</v>
      </c>
      <c r="C48" s="45" t="s">
        <v>2890</v>
      </c>
      <c r="D48" s="116"/>
      <c r="E48" s="116"/>
      <c r="F48" s="117"/>
      <c r="G48" s="117"/>
      <c r="H48" s="117"/>
      <c r="I48" s="117"/>
      <c r="J48" s="125" t="s">
        <v>16</v>
      </c>
      <c r="K48" s="181" t="s">
        <v>16</v>
      </c>
      <c r="L48" s="136" t="s">
        <v>16</v>
      </c>
      <c r="M48" s="136" t="s">
        <v>16</v>
      </c>
      <c r="N48" s="136" t="s">
        <v>16</v>
      </c>
      <c r="O48" s="136" t="s">
        <v>16</v>
      </c>
      <c r="P48" s="125" t="s">
        <v>16</v>
      </c>
    </row>
    <row r="49" spans="1:16" s="45" customFormat="1" ht="12.75">
      <c r="A49" s="115" t="s">
        <v>2891</v>
      </c>
      <c r="B49" s="45" t="s">
        <v>2892</v>
      </c>
      <c r="C49" s="45" t="s">
        <v>2893</v>
      </c>
      <c r="D49" s="116">
        <v>0.15073843000000001</v>
      </c>
      <c r="E49" s="116">
        <v>9.1981869999999993E-2</v>
      </c>
      <c r="F49" s="117">
        <v>-0.15775191999999999</v>
      </c>
      <c r="G49" s="117">
        <v>-0.36929794999999999</v>
      </c>
      <c r="H49" s="117">
        <v>-0.14379990000000001</v>
      </c>
      <c r="I49" s="117">
        <f t="shared" si="0"/>
        <v>-0.22361658999999998</v>
      </c>
      <c r="J49" s="122">
        <v>0.12330000000000001</v>
      </c>
      <c r="K49" s="181">
        <v>3.1789339999999999E-2</v>
      </c>
      <c r="L49" s="136">
        <v>1.21</v>
      </c>
      <c r="M49" s="136">
        <v>0.9</v>
      </c>
      <c r="N49" s="136">
        <v>0.63</v>
      </c>
      <c r="O49" s="136">
        <v>0.91</v>
      </c>
      <c r="P49" s="125" t="s">
        <v>2016</v>
      </c>
    </row>
    <row r="50" spans="1:16" s="45" customFormat="1" ht="12.75">
      <c r="A50" s="115" t="s">
        <v>2894</v>
      </c>
      <c r="B50" s="45" t="s">
        <v>2895</v>
      </c>
      <c r="C50" s="45" t="s">
        <v>2896</v>
      </c>
      <c r="D50" s="116"/>
      <c r="E50" s="116">
        <v>2.3527513999999999E-2</v>
      </c>
      <c r="F50" s="117">
        <v>1.1481233</v>
      </c>
      <c r="G50" s="117">
        <v>1.5198849999999999</v>
      </c>
      <c r="H50" s="117">
        <v>0.88260715999999995</v>
      </c>
      <c r="I50" s="117">
        <f t="shared" si="0"/>
        <v>1.1835384866666667</v>
      </c>
      <c r="J50" s="125" t="s">
        <v>16</v>
      </c>
      <c r="K50" s="181">
        <v>0.87813839999999999</v>
      </c>
      <c r="L50" s="136">
        <v>-0.45</v>
      </c>
      <c r="M50" s="136">
        <v>0.59</v>
      </c>
      <c r="N50" s="136">
        <v>0.02</v>
      </c>
      <c r="O50" s="136">
        <v>0.05</v>
      </c>
      <c r="P50" s="125" t="s">
        <v>2016</v>
      </c>
    </row>
    <row r="51" spans="1:16" s="45" customFormat="1" ht="12.75">
      <c r="A51" s="115" t="s">
        <v>2897</v>
      </c>
      <c r="B51" s="45" t="s">
        <v>2898</v>
      </c>
      <c r="C51" s="45" t="s">
        <v>2899</v>
      </c>
      <c r="D51" s="116">
        <v>8.8763739999999994E-2</v>
      </c>
      <c r="E51" s="116">
        <v>3.6366112999999999E-2</v>
      </c>
      <c r="F51" s="117">
        <v>0.45041134999999999</v>
      </c>
      <c r="G51" s="117">
        <v>0.28229606000000002</v>
      </c>
      <c r="H51" s="117">
        <v>0.24240439</v>
      </c>
      <c r="I51" s="117">
        <f t="shared" si="0"/>
        <v>0.32503726666666666</v>
      </c>
      <c r="J51" s="122">
        <v>0.50060000000000004</v>
      </c>
      <c r="K51" s="181">
        <v>0.4238941</v>
      </c>
      <c r="L51" s="136">
        <v>0.04</v>
      </c>
      <c r="M51" s="136">
        <v>-0.33</v>
      </c>
      <c r="N51" s="136">
        <v>-0.05</v>
      </c>
      <c r="O51" s="136">
        <v>-0.11</v>
      </c>
      <c r="P51" s="125" t="s">
        <v>2016</v>
      </c>
    </row>
    <row r="52" spans="1:16" s="45" customFormat="1" ht="12.75">
      <c r="A52" s="115" t="s">
        <v>2900</v>
      </c>
      <c r="C52" s="45" t="s">
        <v>2901</v>
      </c>
      <c r="D52" s="116"/>
      <c r="E52" s="116"/>
      <c r="F52" s="117"/>
      <c r="G52" s="117"/>
      <c r="H52" s="117"/>
      <c r="I52" s="117"/>
      <c r="J52" s="125" t="s">
        <v>16</v>
      </c>
      <c r="K52" s="181" t="s">
        <v>16</v>
      </c>
      <c r="L52" s="136" t="s">
        <v>16</v>
      </c>
      <c r="M52" s="136" t="s">
        <v>16</v>
      </c>
      <c r="N52" s="136" t="s">
        <v>16</v>
      </c>
      <c r="O52" s="136" t="s">
        <v>16</v>
      </c>
      <c r="P52" s="125" t="s">
        <v>16</v>
      </c>
    </row>
    <row r="53" spans="1:16" s="45" customFormat="1" ht="12.75">
      <c r="A53" s="115" t="s">
        <v>2902</v>
      </c>
      <c r="B53" s="45" t="s">
        <v>2903</v>
      </c>
      <c r="C53" s="45" t="s">
        <v>2904</v>
      </c>
      <c r="D53" s="116">
        <v>0.12581009000000001</v>
      </c>
      <c r="E53" s="116">
        <v>6.8716180000000002E-2</v>
      </c>
      <c r="F53" s="117">
        <v>-0.19649564</v>
      </c>
      <c r="G53" s="117">
        <v>-0.14995188000000001</v>
      </c>
      <c r="H53" s="117">
        <v>-0.36616984000000002</v>
      </c>
      <c r="I53" s="117">
        <f t="shared" si="0"/>
        <v>-0.23753912000000002</v>
      </c>
      <c r="J53" s="122">
        <v>0.21249999999999999</v>
      </c>
      <c r="K53" s="181">
        <v>0.12725553000000001</v>
      </c>
      <c r="L53" s="136">
        <v>-0.39</v>
      </c>
      <c r="M53" s="136">
        <v>-0.36</v>
      </c>
      <c r="N53" s="136">
        <v>-0.06</v>
      </c>
      <c r="O53" s="136">
        <v>-0.27</v>
      </c>
      <c r="P53" s="125" t="s">
        <v>2016</v>
      </c>
    </row>
    <row r="54" spans="1:16" s="45" customFormat="1" ht="12.75">
      <c r="A54" s="115" t="s">
        <v>2905</v>
      </c>
      <c r="B54" s="45" t="s">
        <v>2906</v>
      </c>
      <c r="C54" s="45" t="s">
        <v>2907</v>
      </c>
      <c r="D54" s="116">
        <v>0.19991713999999999</v>
      </c>
      <c r="E54" s="116">
        <v>0.13785700000000001</v>
      </c>
      <c r="F54" s="117">
        <v>0.22119325000000001</v>
      </c>
      <c r="G54" s="117">
        <v>3.103059E-2</v>
      </c>
      <c r="H54" s="117">
        <v>0.26279439999999998</v>
      </c>
      <c r="I54" s="117">
        <f t="shared" si="0"/>
        <v>0.17167274666666668</v>
      </c>
      <c r="J54" s="122">
        <v>9.5200000000000007E-2</v>
      </c>
      <c r="K54" s="181">
        <v>8.0046509999999998E-3</v>
      </c>
      <c r="L54" s="136">
        <v>0.13</v>
      </c>
      <c r="M54" s="136">
        <v>0.15</v>
      </c>
      <c r="N54" s="136">
        <v>0.11</v>
      </c>
      <c r="O54" s="136">
        <v>0.13</v>
      </c>
      <c r="P54" s="125" t="s">
        <v>2908</v>
      </c>
    </row>
    <row r="55" spans="1:16" s="45" customFormat="1" ht="12.75">
      <c r="A55" s="115" t="s">
        <v>2909</v>
      </c>
      <c r="B55" s="45" t="s">
        <v>2910</v>
      </c>
      <c r="C55" s="45" t="s">
        <v>2911</v>
      </c>
      <c r="D55" s="116">
        <v>0.34027039999999997</v>
      </c>
      <c r="E55" s="116">
        <v>0.27452799999999999</v>
      </c>
      <c r="F55" s="117">
        <v>-1.5138637999999999E-2</v>
      </c>
      <c r="G55" s="117">
        <v>-7.3186899999999999E-2</v>
      </c>
      <c r="H55" s="117">
        <v>-0.29926014000000001</v>
      </c>
      <c r="I55" s="117">
        <f t="shared" si="0"/>
        <v>-0.129195226</v>
      </c>
      <c r="J55" s="122">
        <v>0.37480000000000002</v>
      </c>
      <c r="K55" s="181">
        <v>0.29252696</v>
      </c>
      <c r="L55" s="136">
        <v>0.01</v>
      </c>
      <c r="M55" s="136">
        <v>-0.28999999999999998</v>
      </c>
      <c r="N55" s="136">
        <v>-0.1</v>
      </c>
      <c r="O55" s="136">
        <v>-0.13</v>
      </c>
      <c r="P55" s="125" t="s">
        <v>2016</v>
      </c>
    </row>
    <row r="56" spans="1:16" s="45" customFormat="1" ht="12.75">
      <c r="A56" s="115" t="s">
        <v>2912</v>
      </c>
      <c r="B56" s="45" t="s">
        <v>2913</v>
      </c>
      <c r="C56" s="45" t="s">
        <v>2914</v>
      </c>
      <c r="D56" s="116">
        <v>4.6837996999999999E-2</v>
      </c>
      <c r="E56" s="116">
        <v>4.2421050000000004E-3</v>
      </c>
      <c r="F56" s="117">
        <v>0.28265098</v>
      </c>
      <c r="G56" s="117">
        <v>0.34033965999999999</v>
      </c>
      <c r="H56" s="117">
        <v>0.35090724000000001</v>
      </c>
      <c r="I56" s="117">
        <f t="shared" si="0"/>
        <v>0.32463262666666665</v>
      </c>
      <c r="J56" s="122">
        <v>0.3301</v>
      </c>
      <c r="K56" s="181">
        <v>0.24666202000000001</v>
      </c>
      <c r="L56" s="136">
        <v>0.36</v>
      </c>
      <c r="M56" s="136">
        <v>0.33</v>
      </c>
      <c r="N56" s="136">
        <v>-0.05</v>
      </c>
      <c r="O56" s="136">
        <v>0.21</v>
      </c>
      <c r="P56" s="125" t="s">
        <v>2016</v>
      </c>
    </row>
    <row r="57" spans="1:16" s="45" customFormat="1" ht="12.75">
      <c r="A57" s="115" t="s">
        <v>2915</v>
      </c>
      <c r="B57" s="45" t="s">
        <v>2916</v>
      </c>
      <c r="C57" s="45" t="s">
        <v>2917</v>
      </c>
      <c r="D57" s="116">
        <v>4.1511060000000002E-2</v>
      </c>
      <c r="E57" s="116">
        <v>1.7641054000000001E-3</v>
      </c>
      <c r="F57" s="117">
        <v>0.30790131999999998</v>
      </c>
      <c r="G57" s="117">
        <v>0.26649103000000002</v>
      </c>
      <c r="H57" s="117">
        <v>0.28330997000000002</v>
      </c>
      <c r="I57" s="117">
        <f t="shared" si="0"/>
        <v>0.28590077333333336</v>
      </c>
      <c r="J57" s="122">
        <v>0.23469999999999999</v>
      </c>
      <c r="K57" s="181">
        <v>0.14960153000000001</v>
      </c>
      <c r="L57" s="136">
        <v>-0.38</v>
      </c>
      <c r="M57" s="136">
        <v>-0.77</v>
      </c>
      <c r="N57" s="136">
        <v>-0.13</v>
      </c>
      <c r="O57" s="136">
        <v>-0.42</v>
      </c>
      <c r="P57" s="125" t="s">
        <v>2016</v>
      </c>
    </row>
    <row r="58" spans="1:16" s="45" customFormat="1" ht="12.75">
      <c r="A58" s="115" t="s">
        <v>2918</v>
      </c>
      <c r="B58" s="45" t="s">
        <v>2919</v>
      </c>
      <c r="C58" s="45" t="s">
        <v>2920</v>
      </c>
      <c r="D58" s="116"/>
      <c r="E58" s="116"/>
      <c r="F58" s="117"/>
      <c r="G58" s="117"/>
      <c r="H58" s="117"/>
      <c r="I58" s="117"/>
      <c r="J58" s="125" t="s">
        <v>16</v>
      </c>
      <c r="K58" s="181" t="s">
        <v>16</v>
      </c>
      <c r="L58" s="136" t="s">
        <v>16</v>
      </c>
      <c r="M58" s="136" t="s">
        <v>16</v>
      </c>
      <c r="N58" s="136" t="s">
        <v>16</v>
      </c>
      <c r="O58" s="136" t="s">
        <v>16</v>
      </c>
      <c r="P58" s="125" t="s">
        <v>16</v>
      </c>
    </row>
    <row r="59" spans="1:16" s="45" customFormat="1" ht="12.75">
      <c r="A59" s="115" t="s">
        <v>2921</v>
      </c>
      <c r="B59" s="45" t="s">
        <v>2922</v>
      </c>
      <c r="C59" s="45" t="s">
        <v>2923</v>
      </c>
      <c r="D59" s="116">
        <v>4.6970724999999998E-2</v>
      </c>
      <c r="E59" s="116">
        <v>4.3880730000000001E-3</v>
      </c>
      <c r="F59" s="117">
        <v>0.4757632</v>
      </c>
      <c r="G59" s="117">
        <v>0.44515403999999997</v>
      </c>
      <c r="H59" s="117">
        <v>0.37828165000000002</v>
      </c>
      <c r="I59" s="117">
        <f t="shared" si="0"/>
        <v>0.43306629666666668</v>
      </c>
      <c r="J59" s="122">
        <v>0.1532</v>
      </c>
      <c r="K59" s="181">
        <v>6.5301319999999996E-2</v>
      </c>
      <c r="L59" s="136">
        <v>0.9</v>
      </c>
      <c r="M59" s="136">
        <v>0.35</v>
      </c>
      <c r="N59" s="136">
        <v>0.54</v>
      </c>
      <c r="O59" s="136">
        <v>0.6</v>
      </c>
      <c r="P59" s="125" t="s">
        <v>2016</v>
      </c>
    </row>
    <row r="60" spans="1:16" s="45" customFormat="1" ht="12.75">
      <c r="A60" s="115" t="s">
        <v>2924</v>
      </c>
      <c r="B60" s="45" t="s">
        <v>2925</v>
      </c>
      <c r="C60" s="45" t="s">
        <v>2926</v>
      </c>
      <c r="D60" s="116">
        <v>4.0361210000000002E-2</v>
      </c>
      <c r="E60" s="116">
        <v>1.3127726E-3</v>
      </c>
      <c r="F60" s="117">
        <v>0.69360529999999998</v>
      </c>
      <c r="G60" s="117">
        <v>0.61158745999999997</v>
      </c>
      <c r="H60" s="117">
        <v>0.65695049999999999</v>
      </c>
      <c r="I60" s="117">
        <f t="shared" si="0"/>
        <v>0.65404775333333331</v>
      </c>
      <c r="J60" s="122">
        <v>0.1028</v>
      </c>
      <c r="K60" s="181">
        <v>1.24773765E-2</v>
      </c>
      <c r="L60" s="136">
        <v>1.32</v>
      </c>
      <c r="M60" s="136">
        <v>0.99</v>
      </c>
      <c r="N60" s="136">
        <v>0.93</v>
      </c>
      <c r="O60" s="136">
        <v>1.08</v>
      </c>
      <c r="P60" s="125" t="s">
        <v>2016</v>
      </c>
    </row>
    <row r="61" spans="1:16" s="45" customFormat="1" ht="12.75">
      <c r="A61" s="115" t="s">
        <v>2927</v>
      </c>
      <c r="B61" s="45" t="s">
        <v>2928</v>
      </c>
      <c r="C61" s="45" t="s">
        <v>2929</v>
      </c>
      <c r="D61" s="116">
        <v>7.9175270000000006E-2</v>
      </c>
      <c r="E61" s="116">
        <v>2.854522E-2</v>
      </c>
      <c r="F61" s="117">
        <v>-0.24721624</v>
      </c>
      <c r="G61" s="117">
        <v>-0.42998322999999999</v>
      </c>
      <c r="H61" s="117">
        <v>-0.28697687</v>
      </c>
      <c r="I61" s="117">
        <f t="shared" si="0"/>
        <v>-0.32139211333333334</v>
      </c>
      <c r="J61" s="122">
        <v>0.1376</v>
      </c>
      <c r="K61" s="181">
        <v>4.6521960000000001E-2</v>
      </c>
      <c r="L61" s="136">
        <v>-0.56000000000000005</v>
      </c>
      <c r="M61" s="136">
        <v>-0.27</v>
      </c>
      <c r="N61" s="136">
        <v>-0.34</v>
      </c>
      <c r="O61" s="136">
        <v>-0.39</v>
      </c>
      <c r="P61" s="125" t="s">
        <v>2845</v>
      </c>
    </row>
    <row r="62" spans="1:16" s="45" customFormat="1" ht="12.75">
      <c r="A62" s="115" t="s">
        <v>2930</v>
      </c>
      <c r="C62" s="45" t="s">
        <v>2931</v>
      </c>
      <c r="D62" s="116"/>
      <c r="E62" s="116"/>
      <c r="F62" s="117"/>
      <c r="G62" s="117"/>
      <c r="H62" s="117"/>
      <c r="I62" s="117"/>
      <c r="J62" s="125" t="s">
        <v>16</v>
      </c>
      <c r="K62" s="181" t="s">
        <v>16</v>
      </c>
      <c r="L62" s="136" t="s">
        <v>16</v>
      </c>
      <c r="M62" s="136" t="s">
        <v>16</v>
      </c>
      <c r="N62" s="136" t="s">
        <v>16</v>
      </c>
      <c r="O62" s="136" t="s">
        <v>16</v>
      </c>
      <c r="P62" s="125" t="s">
        <v>16</v>
      </c>
    </row>
    <row r="63" spans="1:16" s="45" customFormat="1" ht="12.75">
      <c r="A63" s="115" t="s">
        <v>2932</v>
      </c>
      <c r="B63" s="45" t="s">
        <v>2933</v>
      </c>
      <c r="C63" s="45" t="s">
        <v>2934</v>
      </c>
      <c r="D63" s="116">
        <v>0.34346177999999999</v>
      </c>
      <c r="E63" s="116">
        <v>0.27790530000000002</v>
      </c>
      <c r="F63" s="117">
        <v>0.13579758</v>
      </c>
      <c r="G63" s="117">
        <v>0.17193601999999999</v>
      </c>
      <c r="H63" s="117">
        <v>-3.0983051000000001E-2</v>
      </c>
      <c r="I63" s="117">
        <f t="shared" si="0"/>
        <v>9.2250182999999999E-2</v>
      </c>
      <c r="J63" s="122">
        <v>0.27989999999999998</v>
      </c>
      <c r="K63" s="181">
        <v>0.19509857999999999</v>
      </c>
      <c r="L63" s="136">
        <v>0.6</v>
      </c>
      <c r="M63" s="136">
        <v>1.31</v>
      </c>
      <c r="N63" s="136">
        <v>0.1</v>
      </c>
      <c r="O63" s="136">
        <v>0.67</v>
      </c>
      <c r="P63" s="125" t="s">
        <v>374</v>
      </c>
    </row>
    <row r="64" spans="1:16" s="45" customFormat="1" ht="12.75">
      <c r="A64" s="115" t="s">
        <v>2935</v>
      </c>
      <c r="B64" s="45" t="s">
        <v>2936</v>
      </c>
      <c r="C64" s="45" t="s">
        <v>2937</v>
      </c>
      <c r="D64" s="116"/>
      <c r="E64" s="116"/>
      <c r="F64" s="117"/>
      <c r="G64" s="117"/>
      <c r="H64" s="117"/>
      <c r="I64" s="117"/>
      <c r="J64" s="125" t="s">
        <v>16</v>
      </c>
      <c r="K64" s="181" t="s">
        <v>16</v>
      </c>
      <c r="L64" s="136" t="s">
        <v>16</v>
      </c>
      <c r="M64" s="136" t="s">
        <v>16</v>
      </c>
      <c r="N64" s="136" t="s">
        <v>16</v>
      </c>
      <c r="O64" s="136" t="s">
        <v>16</v>
      </c>
      <c r="P64" s="125" t="s">
        <v>16</v>
      </c>
    </row>
    <row r="65" spans="1:16" s="45" customFormat="1" ht="12.75">
      <c r="A65" s="115" t="s">
        <v>2938</v>
      </c>
      <c r="C65" s="45" t="s">
        <v>2939</v>
      </c>
      <c r="D65" s="116"/>
      <c r="E65" s="116"/>
      <c r="F65" s="117"/>
      <c r="G65" s="117"/>
      <c r="H65" s="117"/>
      <c r="I65" s="117"/>
      <c r="J65" s="125" t="s">
        <v>16</v>
      </c>
      <c r="K65" s="181" t="s">
        <v>16</v>
      </c>
      <c r="L65" s="136" t="s">
        <v>16</v>
      </c>
      <c r="M65" s="136" t="s">
        <v>16</v>
      </c>
      <c r="N65" s="136" t="s">
        <v>16</v>
      </c>
      <c r="O65" s="136" t="s">
        <v>16</v>
      </c>
      <c r="P65" s="125" t="s">
        <v>16</v>
      </c>
    </row>
    <row r="66" spans="1:16" s="45" customFormat="1" ht="12.75">
      <c r="A66" s="118" t="s">
        <v>2940</v>
      </c>
      <c r="B66" s="119" t="s">
        <v>2941</v>
      </c>
      <c r="C66" s="119" t="s">
        <v>2942</v>
      </c>
      <c r="D66" s="120">
        <v>6.9761829999999997E-2</v>
      </c>
      <c r="E66" s="120">
        <v>2.1010134E-2</v>
      </c>
      <c r="F66" s="121">
        <v>-6.1592969999999997E-2</v>
      </c>
      <c r="G66" s="121">
        <v>-0.10163683</v>
      </c>
      <c r="H66" s="121">
        <v>-7.5669249999999993E-2</v>
      </c>
      <c r="I66" s="121">
        <f t="shared" si="0"/>
        <v>-7.9633016666666653E-2</v>
      </c>
      <c r="J66" s="131">
        <v>0.1066</v>
      </c>
      <c r="K66" s="183">
        <v>1.5521597999999999E-2</v>
      </c>
      <c r="L66" s="138">
        <v>-0.36</v>
      </c>
      <c r="M66" s="138">
        <v>-0.49</v>
      </c>
      <c r="N66" s="138">
        <v>-0.33</v>
      </c>
      <c r="O66" s="138">
        <v>-0.39</v>
      </c>
      <c r="P66" s="134" t="s">
        <v>2016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150"/>
  <sheetViews>
    <sheetView zoomScale="70" zoomScaleNormal="70" workbookViewId="0">
      <selection activeCell="C2" sqref="C2"/>
    </sheetView>
  </sheetViews>
  <sheetFormatPr defaultColWidth="8.875" defaultRowHeight="14.25"/>
  <cols>
    <col min="1" max="1" width="10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44" t="s">
        <v>4119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2943</v>
      </c>
      <c r="B5" s="112" t="s">
        <v>2944</v>
      </c>
      <c r="C5" s="112" t="s">
        <v>3206</v>
      </c>
      <c r="D5" s="113"/>
      <c r="E5" s="113">
        <v>0.98490392999999998</v>
      </c>
      <c r="F5" s="114">
        <v>-4.2394962000000001E-2</v>
      </c>
      <c r="G5" s="114">
        <v>-0.36074904000000002</v>
      </c>
      <c r="H5" s="114">
        <v>0.38922366000000003</v>
      </c>
      <c r="I5" s="114">
        <f>AVERAGE(F5:H5)</f>
        <v>-4.6401139999999912E-3</v>
      </c>
      <c r="J5" s="130" t="s">
        <v>16</v>
      </c>
      <c r="K5" s="167">
        <v>0.50378274999999995</v>
      </c>
      <c r="L5" s="137">
        <v>0.46</v>
      </c>
      <c r="M5" s="137">
        <v>0.91</v>
      </c>
      <c r="N5" s="137">
        <v>-0.42</v>
      </c>
      <c r="O5" s="137">
        <v>0.32</v>
      </c>
      <c r="P5" s="130" t="s">
        <v>2016</v>
      </c>
    </row>
    <row r="6" spans="1:16" s="45" customFormat="1" ht="12.75">
      <c r="A6" s="115" t="s">
        <v>2945</v>
      </c>
      <c r="B6" s="45" t="s">
        <v>2946</v>
      </c>
      <c r="C6" s="45" t="s">
        <v>3207</v>
      </c>
      <c r="D6" s="116">
        <v>8.0883010000000005E-2</v>
      </c>
      <c r="E6" s="116">
        <v>2.9908926999999998E-2</v>
      </c>
      <c r="F6" s="117">
        <v>-0.31099176000000001</v>
      </c>
      <c r="G6" s="117">
        <v>-0.39590776</v>
      </c>
      <c r="H6" s="117">
        <v>-0.56640243999999995</v>
      </c>
      <c r="I6" s="117">
        <f t="shared" ref="I6:I69" si="0">AVERAGE(F6:H6)</f>
        <v>-0.42443398666666665</v>
      </c>
      <c r="J6" s="122">
        <v>0.1444</v>
      </c>
      <c r="K6" s="166">
        <v>5.4680276999999999E-2</v>
      </c>
      <c r="L6" s="136">
        <v>-0.31</v>
      </c>
      <c r="M6" s="136">
        <v>-0.68</v>
      </c>
      <c r="N6" s="136">
        <v>-0.4</v>
      </c>
      <c r="O6" s="136">
        <v>-0.46</v>
      </c>
      <c r="P6" s="125" t="s">
        <v>2016</v>
      </c>
    </row>
    <row r="7" spans="1:16" s="45" customFormat="1" ht="12.75">
      <c r="A7" s="115" t="s">
        <v>2947</v>
      </c>
      <c r="B7" s="45" t="s">
        <v>3208</v>
      </c>
      <c r="C7" s="45" t="s">
        <v>3209</v>
      </c>
      <c r="D7" s="116"/>
      <c r="E7" s="116"/>
      <c r="F7" s="117"/>
      <c r="G7" s="117"/>
      <c r="H7" s="117"/>
      <c r="I7" s="117"/>
      <c r="J7" s="125" t="s">
        <v>16</v>
      </c>
      <c r="K7" s="166" t="s">
        <v>16</v>
      </c>
      <c r="L7" s="136" t="s">
        <v>16</v>
      </c>
      <c r="M7" s="136" t="s">
        <v>16</v>
      </c>
      <c r="N7" s="136" t="s">
        <v>16</v>
      </c>
      <c r="O7" s="136" t="s">
        <v>16</v>
      </c>
      <c r="P7" s="125" t="s">
        <v>16</v>
      </c>
    </row>
    <row r="8" spans="1:16" s="45" customFormat="1" ht="12.75">
      <c r="A8" s="115" t="s">
        <v>2948</v>
      </c>
      <c r="B8" s="45" t="s">
        <v>2949</v>
      </c>
      <c r="C8" s="45" t="s">
        <v>3210</v>
      </c>
      <c r="D8" s="116">
        <v>7.2961590000000007E-2</v>
      </c>
      <c r="E8" s="116">
        <v>2.3459432999999998E-2</v>
      </c>
      <c r="F8" s="117">
        <v>-0.53341866000000004</v>
      </c>
      <c r="G8" s="117">
        <v>-0.47588542</v>
      </c>
      <c r="H8" s="117">
        <v>-0.77899945000000004</v>
      </c>
      <c r="I8" s="117">
        <f t="shared" si="0"/>
        <v>-0.59610117666666673</v>
      </c>
      <c r="J8" s="122">
        <v>0.23319999999999999</v>
      </c>
      <c r="K8" s="166">
        <v>0.14806725000000001</v>
      </c>
      <c r="L8" s="136">
        <v>-0.14000000000000001</v>
      </c>
      <c r="M8" s="136">
        <v>-0.09</v>
      </c>
      <c r="N8" s="136">
        <v>-0.37</v>
      </c>
      <c r="O8" s="136">
        <v>-0.2</v>
      </c>
      <c r="P8" s="125" t="s">
        <v>2950</v>
      </c>
    </row>
    <row r="9" spans="1:16" s="45" customFormat="1" ht="12.75">
      <c r="A9" s="115" t="s">
        <v>2951</v>
      </c>
      <c r="B9" s="45" t="s">
        <v>3211</v>
      </c>
      <c r="C9" s="45" t="s">
        <v>3212</v>
      </c>
      <c r="D9" s="116"/>
      <c r="E9" s="116"/>
      <c r="F9" s="117"/>
      <c r="G9" s="117"/>
      <c r="H9" s="117"/>
      <c r="I9" s="117"/>
      <c r="J9" s="125" t="s">
        <v>16</v>
      </c>
      <c r="K9" s="166" t="s">
        <v>16</v>
      </c>
      <c r="L9" s="136" t="s">
        <v>16</v>
      </c>
      <c r="M9" s="136" t="s">
        <v>16</v>
      </c>
      <c r="N9" s="136" t="s">
        <v>16</v>
      </c>
      <c r="O9" s="136" t="s">
        <v>16</v>
      </c>
      <c r="P9" s="125" t="s">
        <v>16</v>
      </c>
    </row>
    <row r="10" spans="1:16" s="45" customFormat="1" ht="12.75">
      <c r="A10" s="115" t="s">
        <v>2952</v>
      </c>
      <c r="B10" s="45" t="s">
        <v>2953</v>
      </c>
      <c r="C10" s="45" t="s">
        <v>3213</v>
      </c>
      <c r="D10" s="116"/>
      <c r="E10" s="116">
        <v>0.10568184999999999</v>
      </c>
      <c r="F10" s="117">
        <v>-0.3829226</v>
      </c>
      <c r="G10" s="117">
        <v>-1.3648933000000001</v>
      </c>
      <c r="H10" s="117">
        <v>-0.7037139</v>
      </c>
      <c r="I10" s="117">
        <f t="shared" si="0"/>
        <v>-0.81717659999999992</v>
      </c>
      <c r="J10" s="122">
        <v>0.16589999999999999</v>
      </c>
      <c r="K10" s="166">
        <v>7.8954086000000007E-2</v>
      </c>
      <c r="L10" s="136">
        <v>-0.86</v>
      </c>
      <c r="M10" s="136">
        <v>-0.43</v>
      </c>
      <c r="N10" s="136">
        <v>-0.33</v>
      </c>
      <c r="O10" s="136">
        <v>-0.54</v>
      </c>
      <c r="P10" s="125" t="s">
        <v>374</v>
      </c>
    </row>
    <row r="11" spans="1:16" s="45" customFormat="1" ht="12.75">
      <c r="A11" s="115" t="s">
        <v>2954</v>
      </c>
      <c r="B11" s="45" t="s">
        <v>2955</v>
      </c>
      <c r="C11" s="45" t="s">
        <v>3214</v>
      </c>
      <c r="D11" s="116">
        <v>4.7107186000000002E-2</v>
      </c>
      <c r="E11" s="116">
        <v>4.6920193999999997E-3</v>
      </c>
      <c r="F11" s="117">
        <v>0.72932050000000004</v>
      </c>
      <c r="G11" s="117">
        <v>0.9135972</v>
      </c>
      <c r="H11" s="117">
        <v>0.77501297000000002</v>
      </c>
      <c r="I11" s="117">
        <f t="shared" si="0"/>
        <v>0.80597689000000006</v>
      </c>
      <c r="J11" s="122">
        <v>0.14169999999999999</v>
      </c>
      <c r="K11" s="166">
        <v>5.1756730000000001E-2</v>
      </c>
      <c r="L11" s="136">
        <v>0.79</v>
      </c>
      <c r="M11" s="136">
        <v>0.44</v>
      </c>
      <c r="N11" s="136">
        <v>0.39</v>
      </c>
      <c r="O11" s="136">
        <v>0.54</v>
      </c>
      <c r="P11" s="125" t="s">
        <v>828</v>
      </c>
    </row>
    <row r="12" spans="1:16" s="45" customFormat="1" ht="12.75">
      <c r="A12" s="115" t="s">
        <v>2956</v>
      </c>
      <c r="B12" s="45" t="s">
        <v>2957</v>
      </c>
      <c r="C12" s="45" t="s">
        <v>3215</v>
      </c>
      <c r="D12" s="116">
        <v>4.4331849999999999E-2</v>
      </c>
      <c r="E12" s="116">
        <v>2.7593046E-3</v>
      </c>
      <c r="F12" s="117">
        <v>-0.43764492999999999</v>
      </c>
      <c r="G12" s="117">
        <v>-0.51686483999999999</v>
      </c>
      <c r="H12" s="117">
        <v>-0.51272297</v>
      </c>
      <c r="I12" s="117">
        <f t="shared" si="0"/>
        <v>-0.48907758000000001</v>
      </c>
      <c r="J12" s="122">
        <v>0.1229</v>
      </c>
      <c r="K12" s="166">
        <v>3.1260320000000001E-2</v>
      </c>
      <c r="L12" s="136">
        <v>-0.15</v>
      </c>
      <c r="M12" s="136">
        <v>-0.27</v>
      </c>
      <c r="N12" s="136">
        <v>-0.28000000000000003</v>
      </c>
      <c r="O12" s="136">
        <v>-0.23</v>
      </c>
      <c r="P12" s="125" t="s">
        <v>2958</v>
      </c>
    </row>
    <row r="13" spans="1:16" s="45" customFormat="1" ht="12.75">
      <c r="A13" s="115" t="s">
        <v>2959</v>
      </c>
      <c r="B13" s="45" t="s">
        <v>2960</v>
      </c>
      <c r="C13" s="45" t="s">
        <v>3216</v>
      </c>
      <c r="D13" s="116"/>
      <c r="E13" s="116">
        <v>0.9332819</v>
      </c>
      <c r="F13" s="117">
        <v>-9.3801259999999997E-2</v>
      </c>
      <c r="G13" s="117">
        <v>-0.36072123</v>
      </c>
      <c r="H13" s="117">
        <v>0.39201429999999998</v>
      </c>
      <c r="I13" s="117">
        <f t="shared" si="0"/>
        <v>-2.0836063333333339E-2</v>
      </c>
      <c r="J13" s="122">
        <v>0.1014</v>
      </c>
      <c r="K13" s="166">
        <v>1.1740384E-2</v>
      </c>
      <c r="L13" s="136">
        <v>4.79</v>
      </c>
      <c r="M13" s="136">
        <v>3.7</v>
      </c>
      <c r="N13" s="136">
        <v>5.44</v>
      </c>
      <c r="O13" s="136">
        <v>4.6399999999999997</v>
      </c>
      <c r="P13" s="125" t="s">
        <v>2961</v>
      </c>
    </row>
    <row r="14" spans="1:16" s="45" customFormat="1" ht="12.75">
      <c r="A14" s="115" t="s">
        <v>2962</v>
      </c>
      <c r="B14" s="45" t="s">
        <v>2963</v>
      </c>
      <c r="C14" s="45" t="s">
        <v>3217</v>
      </c>
      <c r="D14" s="116">
        <v>0.53709510000000005</v>
      </c>
      <c r="E14" s="116">
        <v>0.47554733999999999</v>
      </c>
      <c r="F14" s="117">
        <v>-7.1026829999999999E-2</v>
      </c>
      <c r="G14" s="117">
        <v>0.42763662000000002</v>
      </c>
      <c r="H14" s="117">
        <v>3.8736840000000002E-2</v>
      </c>
      <c r="I14" s="117">
        <f t="shared" si="0"/>
        <v>0.13178221000000001</v>
      </c>
      <c r="J14" s="125" t="s">
        <v>16</v>
      </c>
      <c r="K14" s="166">
        <v>0.45912312999999999</v>
      </c>
      <c r="L14" s="136">
        <v>0.16</v>
      </c>
      <c r="M14" s="136">
        <v>-0.14000000000000001</v>
      </c>
      <c r="N14" s="136">
        <v>-0.68</v>
      </c>
      <c r="O14" s="136">
        <v>-0.22</v>
      </c>
      <c r="P14" s="125" t="s">
        <v>2964</v>
      </c>
    </row>
    <row r="15" spans="1:16" s="45" customFormat="1" ht="12.75">
      <c r="A15" s="115" t="s">
        <v>2965</v>
      </c>
      <c r="B15" s="45" t="s">
        <v>2966</v>
      </c>
      <c r="C15" s="45" t="s">
        <v>3218</v>
      </c>
      <c r="D15" s="116">
        <v>6.6245059999999995E-2</v>
      </c>
      <c r="E15" s="116">
        <v>1.7999362000000001E-2</v>
      </c>
      <c r="F15" s="117">
        <v>-0.81729025</v>
      </c>
      <c r="G15" s="117">
        <v>-0.52585539999999997</v>
      </c>
      <c r="H15" s="117">
        <v>-0.82372380000000001</v>
      </c>
      <c r="I15" s="117">
        <f t="shared" si="0"/>
        <v>-0.7222898166666667</v>
      </c>
      <c r="J15" s="122">
        <v>0.1794</v>
      </c>
      <c r="K15" s="166">
        <v>9.360839E-2</v>
      </c>
      <c r="L15" s="136">
        <v>-0.43</v>
      </c>
      <c r="M15" s="136">
        <v>-0.4</v>
      </c>
      <c r="N15" s="136">
        <v>-1.02</v>
      </c>
      <c r="O15" s="136">
        <v>-0.61</v>
      </c>
      <c r="P15" s="125" t="s">
        <v>2967</v>
      </c>
    </row>
    <row r="16" spans="1:16" s="45" customFormat="1" ht="12.75">
      <c r="A16" s="115" t="s">
        <v>2968</v>
      </c>
      <c r="B16" s="45" t="s">
        <v>2969</v>
      </c>
      <c r="C16" s="45" t="s">
        <v>3219</v>
      </c>
      <c r="D16" s="116"/>
      <c r="E16" s="116">
        <v>0.34652107999999998</v>
      </c>
      <c r="F16" s="117">
        <v>-2.2563461999999999</v>
      </c>
      <c r="G16" s="117">
        <v>-0.87801706999999996</v>
      </c>
      <c r="H16" s="117">
        <v>0.36327759999999998</v>
      </c>
      <c r="I16" s="117">
        <f t="shared" si="0"/>
        <v>-0.9236952233333332</v>
      </c>
      <c r="J16" s="122">
        <v>0.33489999999999998</v>
      </c>
      <c r="K16" s="166">
        <v>0.25164655000000002</v>
      </c>
      <c r="L16" s="136">
        <v>-0.12</v>
      </c>
      <c r="M16" s="136">
        <v>-0.84</v>
      </c>
      <c r="N16" s="136">
        <v>-0.16</v>
      </c>
      <c r="O16" s="136">
        <v>-0.37</v>
      </c>
      <c r="P16" s="125" t="s">
        <v>374</v>
      </c>
    </row>
    <row r="17" spans="1:16" s="45" customFormat="1" ht="12.75">
      <c r="A17" s="115" t="s">
        <v>2970</v>
      </c>
      <c r="B17" s="45" t="s">
        <v>2971</v>
      </c>
      <c r="C17" s="45" t="s">
        <v>3220</v>
      </c>
      <c r="D17" s="116"/>
      <c r="E17" s="116">
        <v>0.86116269999999995</v>
      </c>
      <c r="F17" s="117">
        <v>-2.3450121000000001E-2</v>
      </c>
      <c r="G17" s="117">
        <v>-0.51510482999999996</v>
      </c>
      <c r="H17" s="117">
        <v>0.3839574</v>
      </c>
      <c r="I17" s="117">
        <f t="shared" si="0"/>
        <v>-5.1532516999999979E-2</v>
      </c>
      <c r="J17" s="122">
        <v>0.112</v>
      </c>
      <c r="K17" s="166">
        <v>1.9860777999999999E-2</v>
      </c>
      <c r="L17" s="136">
        <v>3.63</v>
      </c>
      <c r="M17" s="136">
        <v>3.92</v>
      </c>
      <c r="N17" s="136">
        <v>2.38</v>
      </c>
      <c r="O17" s="136">
        <v>3.31</v>
      </c>
      <c r="P17" s="125" t="s">
        <v>2972</v>
      </c>
    </row>
    <row r="18" spans="1:16" s="45" customFormat="1" ht="12.75">
      <c r="A18" s="115" t="s">
        <v>3221</v>
      </c>
      <c r="B18" s="45" t="s">
        <v>2973</v>
      </c>
      <c r="C18" s="45" t="s">
        <v>3222</v>
      </c>
      <c r="D18" s="116">
        <v>4.3552372999999998E-2</v>
      </c>
      <c r="E18" s="116">
        <v>2.3528447E-3</v>
      </c>
      <c r="F18" s="117">
        <v>3.615767</v>
      </c>
      <c r="G18" s="117">
        <v>4.0138372999999996</v>
      </c>
      <c r="H18" s="117">
        <v>4.2796016000000003</v>
      </c>
      <c r="I18" s="117">
        <f t="shared" si="0"/>
        <v>3.9697353</v>
      </c>
      <c r="J18" s="122">
        <v>7.7100000000000002E-2</v>
      </c>
      <c r="K18" s="166">
        <v>1.2715351999999999E-3</v>
      </c>
      <c r="L18" s="136">
        <v>3.3</v>
      </c>
      <c r="M18" s="136">
        <v>3.13</v>
      </c>
      <c r="N18" s="136">
        <v>3.54</v>
      </c>
      <c r="O18" s="136">
        <v>3.32</v>
      </c>
      <c r="P18" s="125" t="s">
        <v>2950</v>
      </c>
    </row>
    <row r="19" spans="1:16" s="45" customFormat="1" ht="12.75">
      <c r="A19" s="115" t="s">
        <v>3223</v>
      </c>
      <c r="B19" s="45" t="s">
        <v>2974</v>
      </c>
      <c r="C19" s="45" t="s">
        <v>3224</v>
      </c>
      <c r="D19" s="116">
        <v>7.3272674999999995E-2</v>
      </c>
      <c r="E19" s="116">
        <v>2.3654273E-2</v>
      </c>
      <c r="F19" s="117">
        <v>2.4659648000000001</v>
      </c>
      <c r="G19" s="117">
        <v>1.9280109999999999</v>
      </c>
      <c r="H19" s="117">
        <v>1.4156032000000001</v>
      </c>
      <c r="I19" s="117">
        <f t="shared" si="0"/>
        <v>1.9365263333333331</v>
      </c>
      <c r="J19" s="122">
        <v>8.5400000000000004E-2</v>
      </c>
      <c r="K19" s="166">
        <v>3.9357347000000004E-3</v>
      </c>
      <c r="L19" s="136">
        <v>3.6</v>
      </c>
      <c r="M19" s="136">
        <v>3.29</v>
      </c>
      <c r="N19" s="136">
        <v>4.08</v>
      </c>
      <c r="O19" s="136">
        <v>3.66</v>
      </c>
      <c r="P19" s="125" t="s">
        <v>2975</v>
      </c>
    </row>
    <row r="20" spans="1:16" s="45" customFormat="1" ht="12.75">
      <c r="A20" s="115" t="s">
        <v>2976</v>
      </c>
      <c r="B20" s="45" t="s">
        <v>2977</v>
      </c>
      <c r="C20" s="45" t="s">
        <v>3225</v>
      </c>
      <c r="D20" s="116"/>
      <c r="E20" s="116">
        <v>4.7860026E-2</v>
      </c>
      <c r="F20" s="117">
        <v>-0.72042315999999995</v>
      </c>
      <c r="G20" s="117">
        <v>-1.1713245000000001</v>
      </c>
      <c r="H20" s="117">
        <v>-0.55189805999999997</v>
      </c>
      <c r="I20" s="117">
        <f t="shared" si="0"/>
        <v>-0.81454857333333341</v>
      </c>
      <c r="J20" s="122">
        <v>0.23130000000000001</v>
      </c>
      <c r="K20" s="166">
        <v>0.14603761000000001</v>
      </c>
      <c r="L20" s="136">
        <v>-0.79</v>
      </c>
      <c r="M20" s="136">
        <v>-0.76</v>
      </c>
      <c r="N20" s="136">
        <v>-7.0000000000000007E-2</v>
      </c>
      <c r="O20" s="136">
        <v>-0.54</v>
      </c>
      <c r="P20" s="125" t="s">
        <v>2978</v>
      </c>
    </row>
    <row r="21" spans="1:16" s="45" customFormat="1" ht="12.75">
      <c r="A21" s="115" t="s">
        <v>2979</v>
      </c>
      <c r="B21" s="45" t="s">
        <v>2980</v>
      </c>
      <c r="C21" s="45" t="s">
        <v>3226</v>
      </c>
      <c r="D21" s="116"/>
      <c r="E21" s="116">
        <v>0.56137364999999995</v>
      </c>
      <c r="F21" s="117">
        <v>-0.69902635000000002</v>
      </c>
      <c r="G21" s="117">
        <v>-0.39590979999999998</v>
      </c>
      <c r="H21" s="117">
        <v>0.40978969999999998</v>
      </c>
      <c r="I21" s="117">
        <f t="shared" si="0"/>
        <v>-0.22838215000000006</v>
      </c>
      <c r="J21" s="125" t="s">
        <v>16</v>
      </c>
      <c r="K21" s="166">
        <v>0.74918245999999999</v>
      </c>
      <c r="L21" s="136">
        <v>-0.32</v>
      </c>
      <c r="M21" s="136">
        <v>-0.13</v>
      </c>
      <c r="N21" s="136">
        <v>0.26</v>
      </c>
      <c r="O21" s="136">
        <v>-0.06</v>
      </c>
      <c r="P21" s="125" t="s">
        <v>2016</v>
      </c>
    </row>
    <row r="22" spans="1:16" s="45" customFormat="1" ht="12.75">
      <c r="A22" s="115" t="s">
        <v>2981</v>
      </c>
      <c r="B22" s="45" t="s">
        <v>2982</v>
      </c>
      <c r="C22" s="45" t="s">
        <v>3227</v>
      </c>
      <c r="D22" s="116">
        <v>6.1191126999999998E-2</v>
      </c>
      <c r="E22" s="116">
        <v>1.3902573E-2</v>
      </c>
      <c r="F22" s="117">
        <v>1.2648959</v>
      </c>
      <c r="G22" s="117">
        <v>1.2353289999999999</v>
      </c>
      <c r="H22" s="117">
        <v>1.7567006000000001</v>
      </c>
      <c r="I22" s="117">
        <f t="shared" si="0"/>
        <v>1.4189751666666668</v>
      </c>
      <c r="J22" s="122">
        <v>0.81359999999999999</v>
      </c>
      <c r="K22" s="166">
        <v>0.77244650000000004</v>
      </c>
      <c r="L22" s="136">
        <v>-0.51</v>
      </c>
      <c r="M22" s="136">
        <v>-0.21</v>
      </c>
      <c r="N22" s="136">
        <v>0.44</v>
      </c>
      <c r="O22" s="136">
        <v>-0.09</v>
      </c>
      <c r="P22" s="125" t="s">
        <v>2983</v>
      </c>
    </row>
    <row r="23" spans="1:16" s="45" customFormat="1" ht="12.75">
      <c r="A23" s="115" t="s">
        <v>2984</v>
      </c>
      <c r="B23" s="45" t="s">
        <v>2985</v>
      </c>
      <c r="C23" s="45" t="s">
        <v>3228</v>
      </c>
      <c r="D23" s="116">
        <v>0.37861788000000002</v>
      </c>
      <c r="E23" s="116">
        <v>0.31306064</v>
      </c>
      <c r="F23" s="117">
        <v>-9.3066659999999996E-2</v>
      </c>
      <c r="G23" s="117">
        <v>2.9983408999999999E-2</v>
      </c>
      <c r="H23" s="117">
        <v>-0.1449657</v>
      </c>
      <c r="I23" s="117">
        <f t="shared" si="0"/>
        <v>-6.9349650333333332E-2</v>
      </c>
      <c r="J23" s="122">
        <v>0.10929999999999999</v>
      </c>
      <c r="K23" s="166">
        <v>1.7790029999999998E-2</v>
      </c>
      <c r="L23" s="136">
        <v>-0.31</v>
      </c>
      <c r="M23" s="136">
        <v>-0.2</v>
      </c>
      <c r="N23" s="136">
        <v>-0.22</v>
      </c>
      <c r="O23" s="136">
        <v>-0.25</v>
      </c>
      <c r="P23" s="125" t="s">
        <v>2986</v>
      </c>
    </row>
    <row r="24" spans="1:16" s="45" customFormat="1" ht="12.75">
      <c r="A24" s="115" t="s">
        <v>2987</v>
      </c>
      <c r="B24" s="45" t="s">
        <v>2988</v>
      </c>
      <c r="C24" s="45" t="s">
        <v>3229</v>
      </c>
      <c r="D24" s="116">
        <v>4.5554403E-2</v>
      </c>
      <c r="E24" s="116">
        <v>3.2683893000000001E-3</v>
      </c>
      <c r="F24" s="117">
        <v>0.16660965999999999</v>
      </c>
      <c r="G24" s="117">
        <v>0.14682780000000001</v>
      </c>
      <c r="H24" s="117">
        <v>0.17915724</v>
      </c>
      <c r="I24" s="117">
        <f t="shared" si="0"/>
        <v>0.16419823333333333</v>
      </c>
      <c r="J24" s="122">
        <v>0.53990000000000005</v>
      </c>
      <c r="K24" s="166">
        <v>0.46549425</v>
      </c>
      <c r="L24" s="136">
        <v>-0.04</v>
      </c>
      <c r="M24" s="136">
        <v>0.22</v>
      </c>
      <c r="N24" s="136">
        <v>0.03</v>
      </c>
      <c r="O24" s="136">
        <v>7.0000000000000007E-2</v>
      </c>
      <c r="P24" s="125" t="s">
        <v>2989</v>
      </c>
    </row>
    <row r="25" spans="1:16" s="45" customFormat="1" ht="12.75">
      <c r="A25" s="115" t="s">
        <v>2990</v>
      </c>
      <c r="B25" s="45" t="s">
        <v>2991</v>
      </c>
      <c r="C25" s="45" t="s">
        <v>3230</v>
      </c>
      <c r="D25" s="116">
        <v>9.6748269999999997E-2</v>
      </c>
      <c r="E25" s="116">
        <v>4.2914223000000001E-2</v>
      </c>
      <c r="F25" s="117">
        <v>-0.30200565000000001</v>
      </c>
      <c r="G25" s="117">
        <v>-0.62229060000000003</v>
      </c>
      <c r="H25" s="117">
        <v>-0.40164</v>
      </c>
      <c r="I25" s="117">
        <f t="shared" si="0"/>
        <v>-0.44197875000000003</v>
      </c>
      <c r="J25" s="122">
        <v>9.4600000000000004E-2</v>
      </c>
      <c r="K25" s="166">
        <v>7.8411479999999992E-3</v>
      </c>
      <c r="L25" s="136">
        <v>-0.34</v>
      </c>
      <c r="M25" s="136">
        <v>-0.28000000000000003</v>
      </c>
      <c r="N25" s="136">
        <v>-0.25</v>
      </c>
      <c r="O25" s="136">
        <v>-0.28999999999999998</v>
      </c>
      <c r="P25" s="125" t="s">
        <v>2992</v>
      </c>
    </row>
    <row r="26" spans="1:16" s="45" customFormat="1" ht="12.75">
      <c r="A26" s="115" t="s">
        <v>2993</v>
      </c>
      <c r="B26" s="45" t="s">
        <v>2994</v>
      </c>
      <c r="C26" s="45" t="s">
        <v>3231</v>
      </c>
      <c r="D26" s="116">
        <v>7.1740280000000003E-2</v>
      </c>
      <c r="E26" s="116">
        <v>2.2485102999999999E-2</v>
      </c>
      <c r="F26" s="117">
        <v>-0.78901569999999999</v>
      </c>
      <c r="G26" s="117">
        <v>-0.58109180000000005</v>
      </c>
      <c r="H26" s="117">
        <v>-0.4697885</v>
      </c>
      <c r="I26" s="117">
        <f t="shared" si="0"/>
        <v>-0.61329866666666666</v>
      </c>
      <c r="J26" s="122">
        <v>0.1103</v>
      </c>
      <c r="K26" s="166">
        <v>1.8356793999999999E-2</v>
      </c>
      <c r="L26" s="136">
        <v>-1.01</v>
      </c>
      <c r="M26" s="136">
        <v>-0.62</v>
      </c>
      <c r="N26" s="136">
        <v>-0.85</v>
      </c>
      <c r="O26" s="136">
        <v>-0.83</v>
      </c>
      <c r="P26" s="125" t="s">
        <v>2016</v>
      </c>
    </row>
    <row r="27" spans="1:16" s="45" customFormat="1" ht="12.75">
      <c r="A27" s="115" t="s">
        <v>2995</v>
      </c>
      <c r="B27" s="45" t="s">
        <v>2996</v>
      </c>
      <c r="C27" s="45" t="s">
        <v>3232</v>
      </c>
      <c r="D27" s="116"/>
      <c r="E27" s="116">
        <v>0.55127424000000003</v>
      </c>
      <c r="F27" s="117">
        <v>-0.68797945999999999</v>
      </c>
      <c r="G27" s="117">
        <v>-0.40557571999999997</v>
      </c>
      <c r="H27" s="117">
        <v>0.39951444000000003</v>
      </c>
      <c r="I27" s="117">
        <f t="shared" si="0"/>
        <v>-0.23134691333333335</v>
      </c>
      <c r="J27" s="125" t="s">
        <v>16</v>
      </c>
      <c r="K27" s="166">
        <v>0.73064410000000002</v>
      </c>
      <c r="L27" s="136">
        <v>-0.33</v>
      </c>
      <c r="M27" s="136">
        <v>-0.14000000000000001</v>
      </c>
      <c r="N27" s="136">
        <v>0.26</v>
      </c>
      <c r="O27" s="136">
        <v>-7.0000000000000007E-2</v>
      </c>
      <c r="P27" s="125" t="s">
        <v>2016</v>
      </c>
    </row>
    <row r="28" spans="1:16" s="45" customFormat="1" ht="12.75">
      <c r="A28" s="115" t="s">
        <v>2997</v>
      </c>
      <c r="B28" s="45" t="s">
        <v>3233</v>
      </c>
      <c r="C28" s="45" t="s">
        <v>3234</v>
      </c>
      <c r="D28" s="116"/>
      <c r="E28" s="116"/>
      <c r="F28" s="117"/>
      <c r="G28" s="117"/>
      <c r="H28" s="117"/>
      <c r="I28" s="117"/>
      <c r="J28" s="125" t="s">
        <v>16</v>
      </c>
      <c r="K28" s="166" t="s">
        <v>16</v>
      </c>
      <c r="L28" s="136" t="s">
        <v>16</v>
      </c>
      <c r="M28" s="136" t="s">
        <v>16</v>
      </c>
      <c r="N28" s="136" t="s">
        <v>16</v>
      </c>
      <c r="O28" s="136" t="s">
        <v>16</v>
      </c>
      <c r="P28" s="125" t="s">
        <v>16</v>
      </c>
    </row>
    <row r="29" spans="1:16" s="45" customFormat="1" ht="24">
      <c r="A29" s="115" t="s">
        <v>2998</v>
      </c>
      <c r="B29" s="45" t="s">
        <v>2999</v>
      </c>
      <c r="C29" s="45" t="s">
        <v>2806</v>
      </c>
      <c r="D29" s="116">
        <v>3.645553E-2</v>
      </c>
      <c r="E29" s="116">
        <v>1.3100000000000001E-4</v>
      </c>
      <c r="F29" s="117">
        <v>-1.0630497999999999</v>
      </c>
      <c r="G29" s="117">
        <v>-1.1045073999999999</v>
      </c>
      <c r="H29" s="117">
        <v>-1.0741634</v>
      </c>
      <c r="I29" s="117">
        <f t="shared" si="0"/>
        <v>-1.0805735333333333</v>
      </c>
      <c r="J29" s="122">
        <v>0.53859999999999997</v>
      </c>
      <c r="K29" s="166">
        <v>0.46405785999999999</v>
      </c>
      <c r="L29" s="136">
        <v>-0.6</v>
      </c>
      <c r="M29" s="136">
        <v>0.47</v>
      </c>
      <c r="N29" s="136">
        <v>-1.18</v>
      </c>
      <c r="O29" s="136">
        <v>-0.43</v>
      </c>
      <c r="P29" s="125" t="s">
        <v>3000</v>
      </c>
    </row>
    <row r="30" spans="1:16" s="45" customFormat="1" ht="12.75">
      <c r="A30" s="115" t="s">
        <v>3001</v>
      </c>
      <c r="B30" s="45" t="s">
        <v>3002</v>
      </c>
      <c r="C30" s="45" t="s">
        <v>3235</v>
      </c>
      <c r="D30" s="116"/>
      <c r="E30" s="116">
        <v>6.9279599999999997E-2</v>
      </c>
      <c r="F30" s="117">
        <v>-0.64947902999999996</v>
      </c>
      <c r="G30" s="117">
        <v>-0.36899373000000002</v>
      </c>
      <c r="H30" s="117">
        <v>-0.25278141999999998</v>
      </c>
      <c r="I30" s="117">
        <f t="shared" si="0"/>
        <v>-0.42375139333333328</v>
      </c>
      <c r="J30" s="125" t="s">
        <v>16</v>
      </c>
      <c r="K30" s="166">
        <v>0.73390650000000002</v>
      </c>
      <c r="L30" s="136">
        <v>-0.35</v>
      </c>
      <c r="M30" s="136">
        <v>-0.14000000000000001</v>
      </c>
      <c r="N30" s="136">
        <v>0.27</v>
      </c>
      <c r="O30" s="136">
        <v>-7.0000000000000007E-2</v>
      </c>
      <c r="P30" s="125" t="s">
        <v>3003</v>
      </c>
    </row>
    <row r="31" spans="1:16" s="45" customFormat="1" ht="12.75">
      <c r="A31" s="115" t="s">
        <v>3004</v>
      </c>
      <c r="B31" s="45" t="s">
        <v>3005</v>
      </c>
      <c r="C31" s="45" t="s">
        <v>3236</v>
      </c>
      <c r="D31" s="116">
        <v>0.33127309999999999</v>
      </c>
      <c r="E31" s="116">
        <v>0.26579249999999999</v>
      </c>
      <c r="F31" s="117">
        <v>-0.1425352</v>
      </c>
      <c r="G31" s="117">
        <v>-0.18418694999999999</v>
      </c>
      <c r="H31" s="117">
        <v>2.8362226000000001E-2</v>
      </c>
      <c r="I31" s="117">
        <f t="shared" si="0"/>
        <v>-9.9453308000000004E-2</v>
      </c>
      <c r="J31" s="122">
        <v>0.68769999999999998</v>
      </c>
      <c r="K31" s="166">
        <v>0.62652534000000004</v>
      </c>
      <c r="L31" s="136">
        <v>0.01</v>
      </c>
      <c r="M31" s="136">
        <v>0.15</v>
      </c>
      <c r="N31" s="136">
        <v>-0.51</v>
      </c>
      <c r="O31" s="136">
        <v>-0.11</v>
      </c>
      <c r="P31" s="125" t="s">
        <v>2016</v>
      </c>
    </row>
    <row r="32" spans="1:16" s="45" customFormat="1" ht="12.75">
      <c r="A32" s="115" t="s">
        <v>3006</v>
      </c>
      <c r="B32" s="45" t="s">
        <v>3007</v>
      </c>
      <c r="C32" s="45" t="s">
        <v>3237</v>
      </c>
      <c r="D32" s="116">
        <v>3.9485081999999998E-2</v>
      </c>
      <c r="E32" s="116">
        <v>8.6600000000000002E-4</v>
      </c>
      <c r="F32" s="117">
        <v>0.88735810000000004</v>
      </c>
      <c r="G32" s="117">
        <v>0.80122459999999995</v>
      </c>
      <c r="H32" s="117">
        <v>0.84502120000000003</v>
      </c>
      <c r="I32" s="117">
        <f t="shared" si="0"/>
        <v>0.84453463333333334</v>
      </c>
      <c r="J32" s="122">
        <v>0.43780000000000002</v>
      </c>
      <c r="K32" s="166">
        <v>0.35843834000000002</v>
      </c>
      <c r="L32" s="136">
        <v>0.51</v>
      </c>
      <c r="M32" s="136">
        <v>-0.23</v>
      </c>
      <c r="N32" s="136">
        <v>0.91</v>
      </c>
      <c r="O32" s="136">
        <v>0.4</v>
      </c>
      <c r="P32" s="125" t="s">
        <v>2016</v>
      </c>
    </row>
    <row r="33" spans="1:16" s="45" customFormat="1" ht="12.75">
      <c r="A33" s="115" t="s">
        <v>3008</v>
      </c>
      <c r="B33" s="45" t="s">
        <v>3009</v>
      </c>
      <c r="C33" s="45" t="s">
        <v>3238</v>
      </c>
      <c r="D33" s="116">
        <v>8.6688794E-2</v>
      </c>
      <c r="E33" s="116">
        <v>3.470997E-2</v>
      </c>
      <c r="F33" s="117">
        <v>-0.3702802</v>
      </c>
      <c r="G33" s="117">
        <v>-0.25192255000000002</v>
      </c>
      <c r="H33" s="117">
        <v>-0.49969010000000003</v>
      </c>
      <c r="I33" s="117">
        <f t="shared" si="0"/>
        <v>-0.37396428333333337</v>
      </c>
      <c r="J33" s="122">
        <v>0.1938</v>
      </c>
      <c r="K33" s="166">
        <v>0.108080074</v>
      </c>
      <c r="L33" s="136">
        <v>-0.15</v>
      </c>
      <c r="M33" s="136">
        <v>-0.03</v>
      </c>
      <c r="N33" s="136">
        <v>-0.15</v>
      </c>
      <c r="O33" s="136">
        <v>-0.11</v>
      </c>
      <c r="P33" s="125" t="s">
        <v>2016</v>
      </c>
    </row>
    <row r="34" spans="1:16" s="45" customFormat="1" ht="12.75">
      <c r="A34" s="115" t="s">
        <v>3010</v>
      </c>
      <c r="B34" s="45" t="s">
        <v>3239</v>
      </c>
      <c r="C34" s="45" t="s">
        <v>3240</v>
      </c>
      <c r="D34" s="116"/>
      <c r="E34" s="116"/>
      <c r="F34" s="117"/>
      <c r="G34" s="117"/>
      <c r="H34" s="117"/>
      <c r="I34" s="117"/>
      <c r="J34" s="125" t="s">
        <v>16</v>
      </c>
      <c r="K34" s="166" t="s">
        <v>16</v>
      </c>
      <c r="L34" s="136" t="s">
        <v>16</v>
      </c>
      <c r="M34" s="136" t="s">
        <v>16</v>
      </c>
      <c r="N34" s="136" t="s">
        <v>16</v>
      </c>
      <c r="O34" s="136" t="s">
        <v>16</v>
      </c>
      <c r="P34" s="125" t="s">
        <v>16</v>
      </c>
    </row>
    <row r="35" spans="1:16" s="45" customFormat="1" ht="12.75">
      <c r="A35" s="115" t="s">
        <v>3011</v>
      </c>
      <c r="B35" s="45" t="s">
        <v>3012</v>
      </c>
      <c r="C35" s="45" t="s">
        <v>3241</v>
      </c>
      <c r="D35" s="116">
        <v>0.1390044</v>
      </c>
      <c r="E35" s="116">
        <v>8.1004850000000003E-2</v>
      </c>
      <c r="F35" s="117">
        <v>0.56759009999999999</v>
      </c>
      <c r="G35" s="117">
        <v>1.4188814000000001</v>
      </c>
      <c r="H35" s="117">
        <v>0.66873689999999997</v>
      </c>
      <c r="I35" s="117">
        <f t="shared" si="0"/>
        <v>0.88506946666666664</v>
      </c>
      <c r="J35" s="122">
        <v>0.12690000000000001</v>
      </c>
      <c r="K35" s="166">
        <v>3.5177185999999999E-2</v>
      </c>
      <c r="L35" s="136">
        <v>0.44</v>
      </c>
      <c r="M35" s="136">
        <v>0.23</v>
      </c>
      <c r="N35" s="136">
        <v>0.45</v>
      </c>
      <c r="O35" s="136">
        <v>0.37</v>
      </c>
      <c r="P35" s="125" t="s">
        <v>2016</v>
      </c>
    </row>
    <row r="36" spans="1:16" s="45" customFormat="1" ht="12.75">
      <c r="A36" s="115" t="s">
        <v>3013</v>
      </c>
      <c r="B36" s="45" t="s">
        <v>3014</v>
      </c>
      <c r="C36" s="45" t="s">
        <v>3242</v>
      </c>
      <c r="D36" s="116"/>
      <c r="E36" s="116">
        <v>0.80516980000000005</v>
      </c>
      <c r="F36" s="117">
        <v>-8.7255449999999998E-2</v>
      </c>
      <c r="G36" s="117">
        <v>0.28322560000000002</v>
      </c>
      <c r="H36" s="117">
        <v>-0.35098794</v>
      </c>
      <c r="I36" s="117">
        <f t="shared" si="0"/>
        <v>-5.1672596666666661E-2</v>
      </c>
      <c r="J36" s="125" t="s">
        <v>16</v>
      </c>
      <c r="K36" s="166">
        <v>0.18025041999999999</v>
      </c>
      <c r="L36" s="136">
        <v>1.78</v>
      </c>
      <c r="M36" s="136">
        <v>0.39</v>
      </c>
      <c r="N36" s="136">
        <v>0.52</v>
      </c>
      <c r="O36" s="136">
        <v>0.9</v>
      </c>
      <c r="P36" s="125" t="s">
        <v>2972</v>
      </c>
    </row>
    <row r="37" spans="1:16" s="45" customFormat="1" ht="12.75">
      <c r="A37" s="115" t="s">
        <v>3015</v>
      </c>
      <c r="B37" s="45" t="s">
        <v>3016</v>
      </c>
      <c r="C37" s="45" t="s">
        <v>3243</v>
      </c>
      <c r="D37" s="116">
        <v>3.7114599999999998E-2</v>
      </c>
      <c r="E37" s="116">
        <v>2.42E-4</v>
      </c>
      <c r="F37" s="117">
        <v>2.1248379000000002</v>
      </c>
      <c r="G37" s="117">
        <v>2.0934708</v>
      </c>
      <c r="H37" s="117">
        <v>2.2054086000000002</v>
      </c>
      <c r="I37" s="117">
        <f t="shared" si="0"/>
        <v>2.1412391</v>
      </c>
      <c r="J37" s="122">
        <v>0.11890000000000001</v>
      </c>
      <c r="K37" s="166">
        <v>2.623882E-2</v>
      </c>
      <c r="L37" s="136">
        <v>3.87</v>
      </c>
      <c r="M37" s="136">
        <v>2.56</v>
      </c>
      <c r="N37" s="136">
        <v>4.6399999999999997</v>
      </c>
      <c r="O37" s="136">
        <v>3.69</v>
      </c>
      <c r="P37" s="125" t="s">
        <v>3017</v>
      </c>
    </row>
    <row r="38" spans="1:16" s="45" customFormat="1" ht="12.75">
      <c r="A38" s="115" t="s">
        <v>3018</v>
      </c>
      <c r="B38" s="45" t="s">
        <v>3019</v>
      </c>
      <c r="C38" s="45" t="s">
        <v>3244</v>
      </c>
      <c r="D38" s="116">
        <v>0.10670892</v>
      </c>
      <c r="E38" s="116">
        <v>5.1839362999999999E-2</v>
      </c>
      <c r="F38" s="117">
        <v>-0.27462676000000003</v>
      </c>
      <c r="G38" s="117">
        <v>-0.15874866000000001</v>
      </c>
      <c r="H38" s="117">
        <v>-0.12898254000000001</v>
      </c>
      <c r="I38" s="117">
        <f t="shared" si="0"/>
        <v>-0.18745265333333336</v>
      </c>
      <c r="J38" s="122">
        <v>0.21959999999999999</v>
      </c>
      <c r="K38" s="166">
        <v>0.13433528</v>
      </c>
      <c r="L38" s="136">
        <v>-0.05</v>
      </c>
      <c r="M38" s="136">
        <v>-7.0000000000000007E-2</v>
      </c>
      <c r="N38" s="136">
        <v>-0.19</v>
      </c>
      <c r="O38" s="136">
        <v>-0.1</v>
      </c>
      <c r="P38" s="125" t="s">
        <v>2016</v>
      </c>
    </row>
    <row r="39" spans="1:16" s="45" customFormat="1" ht="12.75">
      <c r="A39" s="115" t="s">
        <v>3020</v>
      </c>
      <c r="B39" s="45" t="s">
        <v>3021</v>
      </c>
      <c r="C39" s="45" t="s">
        <v>3245</v>
      </c>
      <c r="D39" s="116">
        <v>8.5614850000000006E-2</v>
      </c>
      <c r="E39" s="116">
        <v>3.3930915999999998E-2</v>
      </c>
      <c r="F39" s="117">
        <v>0.71246635999999997</v>
      </c>
      <c r="G39" s="117">
        <v>0.99476624000000002</v>
      </c>
      <c r="H39" s="117">
        <v>0.51254080000000002</v>
      </c>
      <c r="I39" s="117">
        <f t="shared" si="0"/>
        <v>0.73992446666666678</v>
      </c>
      <c r="J39" s="122">
        <v>0.31009999999999999</v>
      </c>
      <c r="K39" s="166">
        <v>0.22618547</v>
      </c>
      <c r="L39" s="136">
        <v>0.3</v>
      </c>
      <c r="M39" s="136">
        <v>0.36</v>
      </c>
      <c r="N39" s="136">
        <v>-0.03</v>
      </c>
      <c r="O39" s="136">
        <v>0.21</v>
      </c>
      <c r="P39" s="125" t="s">
        <v>3022</v>
      </c>
    </row>
    <row r="40" spans="1:16" s="45" customFormat="1" ht="12.75">
      <c r="A40" s="115" t="s">
        <v>3246</v>
      </c>
      <c r="B40" s="45" t="s">
        <v>3023</v>
      </c>
      <c r="C40" s="45" t="s">
        <v>3247</v>
      </c>
      <c r="D40" s="116">
        <v>6.7309670000000002E-2</v>
      </c>
      <c r="E40" s="116">
        <v>1.8979913000000001E-2</v>
      </c>
      <c r="F40" s="117">
        <v>1.6400851999999999</v>
      </c>
      <c r="G40" s="117">
        <v>1.5227466000000001</v>
      </c>
      <c r="H40" s="117">
        <v>1.0074787000000001</v>
      </c>
      <c r="I40" s="117">
        <f t="shared" si="0"/>
        <v>1.3901035000000002</v>
      </c>
      <c r="J40" s="122">
        <v>7.7100000000000002E-2</v>
      </c>
      <c r="K40" s="166">
        <v>1.5656775000000001E-3</v>
      </c>
      <c r="L40" s="136">
        <v>1.3</v>
      </c>
      <c r="M40" s="136">
        <v>1.17</v>
      </c>
      <c r="N40" s="136">
        <v>1.33</v>
      </c>
      <c r="O40" s="136">
        <v>1.27</v>
      </c>
      <c r="P40" s="125" t="s">
        <v>3024</v>
      </c>
    </row>
    <row r="41" spans="1:16" s="45" customFormat="1" ht="12.75">
      <c r="A41" s="115" t="s">
        <v>3025</v>
      </c>
      <c r="B41" s="45" t="s">
        <v>3248</v>
      </c>
      <c r="C41" s="45" t="s">
        <v>3249</v>
      </c>
      <c r="D41" s="116"/>
      <c r="E41" s="116"/>
      <c r="F41" s="117"/>
      <c r="G41" s="117"/>
      <c r="H41" s="117"/>
      <c r="I41" s="117"/>
      <c r="J41" s="125" t="s">
        <v>16</v>
      </c>
      <c r="K41" s="166" t="s">
        <v>16</v>
      </c>
      <c r="L41" s="136" t="s">
        <v>16</v>
      </c>
      <c r="M41" s="136" t="s">
        <v>16</v>
      </c>
      <c r="N41" s="136" t="s">
        <v>16</v>
      </c>
      <c r="O41" s="136" t="s">
        <v>16</v>
      </c>
      <c r="P41" s="125" t="s">
        <v>16</v>
      </c>
    </row>
    <row r="42" spans="1:16" s="45" customFormat="1" ht="12.75">
      <c r="A42" s="115" t="s">
        <v>3026</v>
      </c>
      <c r="B42" s="45" t="s">
        <v>3027</v>
      </c>
      <c r="C42" s="45" t="s">
        <v>3250</v>
      </c>
      <c r="D42" s="116"/>
      <c r="E42" s="116">
        <v>0.57254190000000005</v>
      </c>
      <c r="F42" s="117">
        <v>-0.70718044000000002</v>
      </c>
      <c r="G42" s="117">
        <v>-0.39294200000000001</v>
      </c>
      <c r="H42" s="117">
        <v>0.42390070000000002</v>
      </c>
      <c r="I42" s="117">
        <f t="shared" si="0"/>
        <v>-0.22540724666666667</v>
      </c>
      <c r="J42" s="125" t="s">
        <v>16</v>
      </c>
      <c r="K42" s="166">
        <v>0.62978849999999997</v>
      </c>
      <c r="L42" s="136">
        <v>-0.38</v>
      </c>
      <c r="M42" s="136">
        <v>-0.16</v>
      </c>
      <c r="N42" s="136">
        <v>0.23</v>
      </c>
      <c r="O42" s="136">
        <v>-0.1</v>
      </c>
      <c r="P42" s="125" t="s">
        <v>2983</v>
      </c>
    </row>
    <row r="43" spans="1:16" s="45" customFormat="1" ht="12.75">
      <c r="A43" s="115" t="s">
        <v>3028</v>
      </c>
      <c r="B43" s="45" t="s">
        <v>3029</v>
      </c>
      <c r="C43" s="45" t="s">
        <v>3251</v>
      </c>
      <c r="D43" s="116">
        <v>0.54628306999999998</v>
      </c>
      <c r="E43" s="116">
        <v>0.48541042000000001</v>
      </c>
      <c r="F43" s="117">
        <v>-0.17161750000000001</v>
      </c>
      <c r="G43" s="117">
        <v>0.20036598</v>
      </c>
      <c r="H43" s="117">
        <v>0.39351848</v>
      </c>
      <c r="I43" s="117">
        <f t="shared" si="0"/>
        <v>0.14075565333333331</v>
      </c>
      <c r="J43" s="122">
        <v>0.31530000000000002</v>
      </c>
      <c r="K43" s="166">
        <v>0.23155032</v>
      </c>
      <c r="L43" s="136">
        <v>-0.13</v>
      </c>
      <c r="M43" s="136">
        <v>0.01</v>
      </c>
      <c r="N43" s="136">
        <v>-0.21</v>
      </c>
      <c r="O43" s="136">
        <v>-0.11</v>
      </c>
      <c r="P43" s="125" t="s">
        <v>2983</v>
      </c>
    </row>
    <row r="44" spans="1:16" s="45" customFormat="1" ht="12.75">
      <c r="A44" s="115" t="s">
        <v>3030</v>
      </c>
      <c r="B44" s="45" t="s">
        <v>3031</v>
      </c>
      <c r="C44" s="45" t="s">
        <v>3252</v>
      </c>
      <c r="D44" s="116">
        <v>0.15187117</v>
      </c>
      <c r="E44" s="116">
        <v>9.2920569999999994E-2</v>
      </c>
      <c r="F44" s="117">
        <v>0.30545339999999999</v>
      </c>
      <c r="G44" s="117">
        <v>0.43497190000000002</v>
      </c>
      <c r="H44" s="117">
        <v>0.113441415</v>
      </c>
      <c r="I44" s="117">
        <f t="shared" si="0"/>
        <v>0.28462223833333339</v>
      </c>
      <c r="J44" s="122">
        <v>0.86229999999999996</v>
      </c>
      <c r="K44" s="166">
        <v>0.8312117</v>
      </c>
      <c r="L44" s="136">
        <v>7.0000000000000007E-2</v>
      </c>
      <c r="M44" s="136">
        <v>0.28000000000000003</v>
      </c>
      <c r="N44" s="136">
        <v>-0.53</v>
      </c>
      <c r="O44" s="136">
        <v>-0.06</v>
      </c>
      <c r="P44" s="125" t="s">
        <v>2016</v>
      </c>
    </row>
    <row r="45" spans="1:16" s="45" customFormat="1" ht="12.75">
      <c r="A45" s="115" t="s">
        <v>3032</v>
      </c>
      <c r="B45" s="45" t="s">
        <v>3253</v>
      </c>
      <c r="C45" s="45" t="s">
        <v>3254</v>
      </c>
      <c r="D45" s="116"/>
      <c r="E45" s="116"/>
      <c r="F45" s="117"/>
      <c r="G45" s="117"/>
      <c r="H45" s="117"/>
      <c r="I45" s="117"/>
      <c r="J45" s="125" t="s">
        <v>16</v>
      </c>
      <c r="K45" s="166" t="s">
        <v>16</v>
      </c>
      <c r="L45" s="136" t="s">
        <v>16</v>
      </c>
      <c r="M45" s="136" t="s">
        <v>16</v>
      </c>
      <c r="N45" s="136" t="s">
        <v>16</v>
      </c>
      <c r="O45" s="136" t="s">
        <v>16</v>
      </c>
      <c r="P45" s="125" t="s">
        <v>16</v>
      </c>
    </row>
    <row r="46" spans="1:16" s="45" customFormat="1" ht="12.75">
      <c r="A46" s="115" t="s">
        <v>3033</v>
      </c>
      <c r="B46" s="45" t="s">
        <v>3034</v>
      </c>
      <c r="C46" s="45" t="s">
        <v>3255</v>
      </c>
      <c r="D46" s="116"/>
      <c r="E46" s="116">
        <v>0.10163883</v>
      </c>
      <c r="F46" s="117">
        <v>0.29502633</v>
      </c>
      <c r="G46" s="117">
        <v>0.92905515000000005</v>
      </c>
      <c r="H46" s="117">
        <v>0.44009609999999999</v>
      </c>
      <c r="I46" s="117">
        <f t="shared" si="0"/>
        <v>0.55472586000000002</v>
      </c>
      <c r="J46" s="125" t="s">
        <v>16</v>
      </c>
      <c r="K46" s="166">
        <v>5.8643042999999999E-2</v>
      </c>
      <c r="L46" s="136">
        <v>0.54</v>
      </c>
      <c r="M46" s="136">
        <v>0.41</v>
      </c>
      <c r="N46" s="136">
        <v>0.21</v>
      </c>
      <c r="O46" s="136">
        <v>0.39</v>
      </c>
      <c r="P46" s="125" t="s">
        <v>108</v>
      </c>
    </row>
    <row r="47" spans="1:16" s="45" customFormat="1" ht="12.75">
      <c r="A47" s="115" t="s">
        <v>3035</v>
      </c>
      <c r="B47" s="45" t="s">
        <v>3256</v>
      </c>
      <c r="C47" s="45" t="s">
        <v>3257</v>
      </c>
      <c r="D47" s="116"/>
      <c r="E47" s="116"/>
      <c r="F47" s="117"/>
      <c r="G47" s="117"/>
      <c r="H47" s="117"/>
      <c r="I47" s="117"/>
      <c r="J47" s="125" t="s">
        <v>16</v>
      </c>
      <c r="K47" s="166" t="s">
        <v>16</v>
      </c>
      <c r="L47" s="136" t="s">
        <v>16</v>
      </c>
      <c r="M47" s="136" t="s">
        <v>16</v>
      </c>
      <c r="N47" s="136" t="s">
        <v>16</v>
      </c>
      <c r="O47" s="136" t="s">
        <v>16</v>
      </c>
      <c r="P47" s="125" t="s">
        <v>16</v>
      </c>
    </row>
    <row r="48" spans="1:16" s="45" customFormat="1" ht="12.75">
      <c r="A48" s="115" t="s">
        <v>3036</v>
      </c>
      <c r="B48" s="45" t="s">
        <v>3258</v>
      </c>
      <c r="C48" s="45" t="s">
        <v>3259</v>
      </c>
      <c r="D48" s="116"/>
      <c r="E48" s="116"/>
      <c r="F48" s="117"/>
      <c r="G48" s="117"/>
      <c r="H48" s="117"/>
      <c r="I48" s="117"/>
      <c r="J48" s="125" t="s">
        <v>16</v>
      </c>
      <c r="K48" s="166" t="s">
        <v>16</v>
      </c>
      <c r="L48" s="136" t="s">
        <v>16</v>
      </c>
      <c r="M48" s="136" t="s">
        <v>16</v>
      </c>
      <c r="N48" s="136" t="s">
        <v>16</v>
      </c>
      <c r="O48" s="136" t="s">
        <v>16</v>
      </c>
      <c r="P48" s="125" t="s">
        <v>16</v>
      </c>
    </row>
    <row r="49" spans="1:16" s="45" customFormat="1" ht="12.75">
      <c r="A49" s="115" t="s">
        <v>3037</v>
      </c>
      <c r="B49" s="45" t="s">
        <v>3038</v>
      </c>
      <c r="C49" s="45" t="s">
        <v>3260</v>
      </c>
      <c r="D49" s="116">
        <v>0.116759986</v>
      </c>
      <c r="E49" s="116">
        <v>6.0756523E-2</v>
      </c>
      <c r="F49" s="117">
        <v>1.2443833</v>
      </c>
      <c r="G49" s="117">
        <v>3.3914906999999999</v>
      </c>
      <c r="H49" s="117">
        <v>2.7623600000000001</v>
      </c>
      <c r="I49" s="117">
        <f t="shared" si="0"/>
        <v>2.466078</v>
      </c>
      <c r="J49" s="122">
        <v>0.1066</v>
      </c>
      <c r="K49" s="166">
        <v>1.5538735E-2</v>
      </c>
      <c r="L49" s="136">
        <v>3.97</v>
      </c>
      <c r="M49" s="136">
        <v>3.44</v>
      </c>
      <c r="N49" s="136">
        <v>2.54</v>
      </c>
      <c r="O49" s="136">
        <v>3.32</v>
      </c>
      <c r="P49" s="125" t="s">
        <v>3039</v>
      </c>
    </row>
    <row r="50" spans="1:16" s="45" customFormat="1" ht="12.75">
      <c r="A50" s="115" t="s">
        <v>3040</v>
      </c>
      <c r="B50" s="45" t="s">
        <v>3261</v>
      </c>
      <c r="C50" s="45" t="s">
        <v>3262</v>
      </c>
      <c r="D50" s="116"/>
      <c r="E50" s="116"/>
      <c r="F50" s="117"/>
      <c r="G50" s="117"/>
      <c r="H50" s="117"/>
      <c r="I50" s="117"/>
      <c r="J50" s="125" t="s">
        <v>16</v>
      </c>
      <c r="K50" s="166" t="s">
        <v>16</v>
      </c>
      <c r="L50" s="136" t="s">
        <v>16</v>
      </c>
      <c r="M50" s="136" t="s">
        <v>16</v>
      </c>
      <c r="N50" s="136" t="s">
        <v>16</v>
      </c>
      <c r="O50" s="136" t="s">
        <v>16</v>
      </c>
      <c r="P50" s="125" t="s">
        <v>16</v>
      </c>
    </row>
    <row r="51" spans="1:16" s="45" customFormat="1" ht="12.75">
      <c r="A51" s="115" t="s">
        <v>3041</v>
      </c>
      <c r="B51" s="45" t="s">
        <v>3263</v>
      </c>
      <c r="C51" s="45" t="s">
        <v>3264</v>
      </c>
      <c r="D51" s="116"/>
      <c r="E51" s="116"/>
      <c r="F51" s="117"/>
      <c r="G51" s="117"/>
      <c r="H51" s="117"/>
      <c r="I51" s="117"/>
      <c r="J51" s="125" t="s">
        <v>16</v>
      </c>
      <c r="K51" s="166" t="s">
        <v>16</v>
      </c>
      <c r="L51" s="136" t="s">
        <v>16</v>
      </c>
      <c r="M51" s="136" t="s">
        <v>16</v>
      </c>
      <c r="N51" s="136" t="s">
        <v>16</v>
      </c>
      <c r="O51" s="136" t="s">
        <v>16</v>
      </c>
      <c r="P51" s="125" t="s">
        <v>16</v>
      </c>
    </row>
    <row r="52" spans="1:16" s="45" customFormat="1" ht="12.75">
      <c r="A52" s="115" t="s">
        <v>3042</v>
      </c>
      <c r="B52" s="45" t="s">
        <v>3043</v>
      </c>
      <c r="C52" s="45" t="s">
        <v>3265</v>
      </c>
      <c r="D52" s="116"/>
      <c r="E52" s="116">
        <v>0.31824896000000003</v>
      </c>
      <c r="F52" s="117">
        <v>0.4400019</v>
      </c>
      <c r="G52" s="117">
        <v>-0.112619</v>
      </c>
      <c r="H52" s="117">
        <v>0.34893045</v>
      </c>
      <c r="I52" s="117">
        <f t="shared" si="0"/>
        <v>0.22543778333333334</v>
      </c>
      <c r="J52" s="125" t="s">
        <v>16</v>
      </c>
      <c r="K52" s="166">
        <v>0.11480002</v>
      </c>
      <c r="L52" s="136">
        <v>-0.51</v>
      </c>
      <c r="M52" s="136">
        <v>-0.22</v>
      </c>
      <c r="N52" s="136">
        <v>-0.92</v>
      </c>
      <c r="O52" s="136">
        <v>-0.55000000000000004</v>
      </c>
      <c r="P52" s="125" t="s">
        <v>3024</v>
      </c>
    </row>
    <row r="53" spans="1:16" s="45" customFormat="1" ht="12.75">
      <c r="A53" s="115" t="s">
        <v>3266</v>
      </c>
      <c r="B53" s="45" t="s">
        <v>3044</v>
      </c>
      <c r="C53" s="45" t="s">
        <v>3267</v>
      </c>
      <c r="D53" s="116"/>
      <c r="E53" s="116">
        <v>0.34273005000000001</v>
      </c>
      <c r="F53" s="117">
        <v>-0.28408630000000001</v>
      </c>
      <c r="G53" s="117">
        <v>-3.69653E-2</v>
      </c>
      <c r="H53" s="117">
        <v>-2.1640462999999999</v>
      </c>
      <c r="I53" s="117">
        <f t="shared" si="0"/>
        <v>-0.82836596666666662</v>
      </c>
      <c r="J53" s="122">
        <v>9.7600000000000006E-2</v>
      </c>
      <c r="K53" s="166">
        <v>9.4307060000000005E-3</v>
      </c>
      <c r="L53" s="136">
        <v>-1.82</v>
      </c>
      <c r="M53" s="136">
        <v>-1.89</v>
      </c>
      <c r="N53" s="136">
        <v>-1.36</v>
      </c>
      <c r="O53" s="136">
        <v>-1.69</v>
      </c>
      <c r="P53" s="125" t="s">
        <v>108</v>
      </c>
    </row>
    <row r="54" spans="1:16" s="45" customFormat="1" ht="12.75">
      <c r="A54" s="115" t="s">
        <v>3045</v>
      </c>
      <c r="B54" s="45" t="s">
        <v>3046</v>
      </c>
      <c r="C54" s="45" t="s">
        <v>3268</v>
      </c>
      <c r="D54" s="116"/>
      <c r="E54" s="116">
        <v>3.7711397000000001E-2</v>
      </c>
      <c r="F54" s="117">
        <v>-0.70189893000000003</v>
      </c>
      <c r="G54" s="117">
        <v>-1.4561651</v>
      </c>
      <c r="H54" s="117">
        <v>-1.1145925999999999</v>
      </c>
      <c r="I54" s="117">
        <f t="shared" si="0"/>
        <v>-1.0908855433333333</v>
      </c>
      <c r="J54" s="122">
        <v>0.1186</v>
      </c>
      <c r="K54" s="166">
        <v>2.5751066999999999E-2</v>
      </c>
      <c r="L54" s="136">
        <v>-1.72</v>
      </c>
      <c r="M54" s="136">
        <v>-1.0900000000000001</v>
      </c>
      <c r="N54" s="136">
        <v>-1.07</v>
      </c>
      <c r="O54" s="136">
        <v>-1.29</v>
      </c>
      <c r="P54" s="125" t="s">
        <v>3047</v>
      </c>
    </row>
    <row r="55" spans="1:16" s="45" customFormat="1" ht="12.75">
      <c r="A55" s="115" t="s">
        <v>3048</v>
      </c>
      <c r="B55" s="45" t="s">
        <v>3049</v>
      </c>
      <c r="C55" s="45" t="s">
        <v>3269</v>
      </c>
      <c r="D55" s="116"/>
      <c r="E55" s="116">
        <v>0.67102499999999998</v>
      </c>
      <c r="F55" s="117">
        <v>0.11579616</v>
      </c>
      <c r="G55" s="117">
        <v>-0.5137176</v>
      </c>
      <c r="H55" s="117">
        <v>9.3197346E-2</v>
      </c>
      <c r="I55" s="117">
        <f t="shared" si="0"/>
        <v>-0.101574698</v>
      </c>
      <c r="J55" s="125" t="s">
        <v>16</v>
      </c>
      <c r="K55" s="166">
        <v>6.6968810000000004E-2</v>
      </c>
      <c r="L55" s="136">
        <v>0.34</v>
      </c>
      <c r="M55" s="136">
        <v>0.46</v>
      </c>
      <c r="N55" s="136">
        <v>0.16</v>
      </c>
      <c r="O55" s="136">
        <v>0.32</v>
      </c>
      <c r="P55" s="125" t="s">
        <v>3050</v>
      </c>
    </row>
    <row r="56" spans="1:16" s="45" customFormat="1" ht="12.75">
      <c r="A56" s="115" t="s">
        <v>3051</v>
      </c>
      <c r="B56" s="45" t="s">
        <v>3052</v>
      </c>
      <c r="C56" s="45" t="s">
        <v>3270</v>
      </c>
      <c r="D56" s="116">
        <v>3.7435400000000001E-2</v>
      </c>
      <c r="E56" s="116">
        <v>3.9500000000000001E-4</v>
      </c>
      <c r="F56" s="117">
        <v>-0.76853349999999998</v>
      </c>
      <c r="G56" s="117">
        <v>-0.82334125000000002</v>
      </c>
      <c r="H56" s="117">
        <v>-0.79513632999999995</v>
      </c>
      <c r="I56" s="117">
        <f t="shared" si="0"/>
        <v>-0.79567036000000002</v>
      </c>
      <c r="J56" s="122">
        <v>0.1661</v>
      </c>
      <c r="K56" s="166">
        <v>7.9165496000000002E-2</v>
      </c>
      <c r="L56" s="136">
        <v>-0.28000000000000003</v>
      </c>
      <c r="M56" s="136">
        <v>-0.52</v>
      </c>
      <c r="N56" s="136">
        <v>-0.85</v>
      </c>
      <c r="O56" s="136">
        <v>-0.55000000000000004</v>
      </c>
      <c r="P56" s="125" t="s">
        <v>3053</v>
      </c>
    </row>
    <row r="57" spans="1:16" s="45" customFormat="1" ht="12.75">
      <c r="A57" s="115" t="s">
        <v>3054</v>
      </c>
      <c r="B57" s="45" t="s">
        <v>3055</v>
      </c>
      <c r="C57" s="45" t="s">
        <v>3271</v>
      </c>
      <c r="D57" s="116">
        <v>0.26802376</v>
      </c>
      <c r="E57" s="116">
        <v>0.20337304</v>
      </c>
      <c r="F57" s="117">
        <v>-0.21091028000000001</v>
      </c>
      <c r="G57" s="117">
        <v>-0.14073177000000001</v>
      </c>
      <c r="H57" s="117">
        <v>1.7828739E-3</v>
      </c>
      <c r="I57" s="117">
        <f t="shared" si="0"/>
        <v>-0.11661972536666669</v>
      </c>
      <c r="J57" s="122">
        <v>0.72719999999999996</v>
      </c>
      <c r="K57" s="166">
        <v>0.67196244000000005</v>
      </c>
      <c r="L57" s="136">
        <v>-0.08</v>
      </c>
      <c r="M57" s="136">
        <v>0.02</v>
      </c>
      <c r="N57" s="136">
        <v>0.16</v>
      </c>
      <c r="O57" s="136">
        <v>0.03</v>
      </c>
      <c r="P57" s="125" t="s">
        <v>2016</v>
      </c>
    </row>
    <row r="58" spans="1:16" s="45" customFormat="1" ht="12.75">
      <c r="A58" s="115" t="s">
        <v>3056</v>
      </c>
      <c r="B58" s="45" t="s">
        <v>3272</v>
      </c>
      <c r="C58" s="45" t="s">
        <v>3273</v>
      </c>
      <c r="D58" s="116"/>
      <c r="E58" s="116"/>
      <c r="F58" s="117"/>
      <c r="G58" s="117"/>
      <c r="H58" s="117"/>
      <c r="I58" s="117"/>
      <c r="J58" s="125" t="s">
        <v>16</v>
      </c>
      <c r="K58" s="166" t="s">
        <v>16</v>
      </c>
      <c r="L58" s="136" t="s">
        <v>16</v>
      </c>
      <c r="M58" s="136" t="s">
        <v>16</v>
      </c>
      <c r="N58" s="136" t="s">
        <v>16</v>
      </c>
      <c r="O58" s="136" t="s">
        <v>16</v>
      </c>
      <c r="P58" s="125" t="s">
        <v>16</v>
      </c>
    </row>
    <row r="59" spans="1:16" s="45" customFormat="1" ht="12.75">
      <c r="A59" s="115" t="s">
        <v>3057</v>
      </c>
      <c r="B59" s="45" t="s">
        <v>3058</v>
      </c>
      <c r="C59" s="45" t="s">
        <v>3274</v>
      </c>
      <c r="D59" s="116">
        <v>0.31317106</v>
      </c>
      <c r="E59" s="116">
        <v>0.24818319</v>
      </c>
      <c r="F59" s="117">
        <v>-0.41299533999999999</v>
      </c>
      <c r="G59" s="117">
        <v>-0.55470269999999999</v>
      </c>
      <c r="H59" s="117">
        <v>6.3380264000000006E-2</v>
      </c>
      <c r="I59" s="117">
        <f t="shared" si="0"/>
        <v>-0.30143925866666665</v>
      </c>
      <c r="J59" s="122">
        <v>0.20349999999999999</v>
      </c>
      <c r="K59" s="166">
        <v>0.117781185</v>
      </c>
      <c r="L59" s="136">
        <v>-0.76</v>
      </c>
      <c r="M59" s="136">
        <v>-0.16</v>
      </c>
      <c r="N59" s="136">
        <v>-0.47</v>
      </c>
      <c r="O59" s="136">
        <v>-0.46</v>
      </c>
      <c r="P59" s="125" t="s">
        <v>3059</v>
      </c>
    </row>
    <row r="60" spans="1:16" s="45" customFormat="1" ht="12.75">
      <c r="A60" s="115" t="s">
        <v>3060</v>
      </c>
      <c r="C60" s="45" t="s">
        <v>3275</v>
      </c>
      <c r="D60" s="116"/>
      <c r="E60" s="116"/>
      <c r="F60" s="117"/>
      <c r="G60" s="117"/>
      <c r="H60" s="117"/>
      <c r="I60" s="117"/>
      <c r="J60" s="125" t="s">
        <v>16</v>
      </c>
      <c r="K60" s="166" t="s">
        <v>16</v>
      </c>
      <c r="L60" s="136" t="s">
        <v>16</v>
      </c>
      <c r="M60" s="136" t="s">
        <v>16</v>
      </c>
      <c r="N60" s="136" t="s">
        <v>16</v>
      </c>
      <c r="O60" s="136" t="s">
        <v>16</v>
      </c>
      <c r="P60" s="125" t="s">
        <v>16</v>
      </c>
    </row>
    <row r="61" spans="1:16" s="45" customFormat="1" ht="12.75">
      <c r="A61" s="115" t="s">
        <v>3061</v>
      </c>
      <c r="B61" s="45" t="s">
        <v>3062</v>
      </c>
      <c r="C61" s="45" t="s">
        <v>3276</v>
      </c>
      <c r="D61" s="116"/>
      <c r="E61" s="116">
        <v>0.53650730000000002</v>
      </c>
      <c r="F61" s="117">
        <v>-0.68749159999999998</v>
      </c>
      <c r="G61" s="117">
        <v>-0.43566683</v>
      </c>
      <c r="H61" s="117">
        <v>0.39638763999999999</v>
      </c>
      <c r="I61" s="117">
        <f t="shared" si="0"/>
        <v>-0.24225693000000001</v>
      </c>
      <c r="J61" s="125" t="s">
        <v>16</v>
      </c>
      <c r="K61" s="166">
        <v>0.51998929999999999</v>
      </c>
      <c r="L61" s="136">
        <v>-0.47</v>
      </c>
      <c r="M61" s="136">
        <v>-0.25</v>
      </c>
      <c r="N61" s="136">
        <v>0.24</v>
      </c>
      <c r="O61" s="136">
        <v>-0.16</v>
      </c>
      <c r="P61" s="125" t="s">
        <v>2016</v>
      </c>
    </row>
    <row r="62" spans="1:16" s="45" customFormat="1" ht="12.75">
      <c r="A62" s="115" t="s">
        <v>3063</v>
      </c>
      <c r="B62" s="45" t="s">
        <v>3064</v>
      </c>
      <c r="C62" s="45" t="s">
        <v>3277</v>
      </c>
      <c r="D62" s="116"/>
      <c r="E62" s="116">
        <v>0.41276410000000002</v>
      </c>
      <c r="F62" s="117">
        <v>-0.66186047000000003</v>
      </c>
      <c r="G62" s="117">
        <v>-0.37212840000000003</v>
      </c>
      <c r="H62" s="117">
        <v>0.22770597000000001</v>
      </c>
      <c r="I62" s="117">
        <f t="shared" si="0"/>
        <v>-0.26876096666666666</v>
      </c>
      <c r="J62" s="125" t="s">
        <v>16</v>
      </c>
      <c r="K62" s="166">
        <v>8.3909065000000005E-2</v>
      </c>
      <c r="L62" s="136">
        <v>-0.47</v>
      </c>
      <c r="M62" s="136">
        <v>-0.53</v>
      </c>
      <c r="N62" s="136">
        <v>-0.15</v>
      </c>
      <c r="O62" s="136">
        <v>-0.38</v>
      </c>
      <c r="P62" s="125" t="s">
        <v>3065</v>
      </c>
    </row>
    <row r="63" spans="1:16" s="45" customFormat="1" ht="12.75">
      <c r="A63" s="115" t="s">
        <v>3066</v>
      </c>
      <c r="B63" s="45" t="s">
        <v>3067</v>
      </c>
      <c r="C63" s="45" t="s">
        <v>3278</v>
      </c>
      <c r="D63" s="116"/>
      <c r="E63" s="116">
        <v>0.11892233000000001</v>
      </c>
      <c r="F63" s="117">
        <v>-0.74617719999999998</v>
      </c>
      <c r="G63" s="117">
        <v>-0.47264804999999999</v>
      </c>
      <c r="H63" s="117">
        <v>-0.14787724999999999</v>
      </c>
      <c r="I63" s="117">
        <f t="shared" si="0"/>
        <v>-0.45556750000000007</v>
      </c>
      <c r="J63" s="122">
        <v>0.23219999999999999</v>
      </c>
      <c r="K63" s="166">
        <v>0.14697589999999999</v>
      </c>
      <c r="L63" s="136">
        <v>-0.5</v>
      </c>
      <c r="M63" s="136">
        <v>-0.05</v>
      </c>
      <c r="N63" s="136">
        <v>-0.48</v>
      </c>
      <c r="O63" s="136">
        <v>-0.34</v>
      </c>
      <c r="P63" s="125" t="s">
        <v>3068</v>
      </c>
    </row>
    <row r="64" spans="1:16" s="45" customFormat="1" ht="12.75">
      <c r="A64" s="115" t="s">
        <v>3069</v>
      </c>
      <c r="B64" s="45" t="s">
        <v>3070</v>
      </c>
      <c r="C64" s="45" t="s">
        <v>3279</v>
      </c>
      <c r="D64" s="116">
        <v>4.7081104999999998E-2</v>
      </c>
      <c r="E64" s="116">
        <v>4.5354604E-3</v>
      </c>
      <c r="F64" s="117">
        <v>-0.16370872</v>
      </c>
      <c r="G64" s="117">
        <v>-0.20436478</v>
      </c>
      <c r="H64" s="117">
        <v>-0.17394356</v>
      </c>
      <c r="I64" s="117">
        <f t="shared" si="0"/>
        <v>-0.18067235333333334</v>
      </c>
      <c r="J64" s="122">
        <v>0.1832</v>
      </c>
      <c r="K64" s="166">
        <v>9.7430649999999994E-2</v>
      </c>
      <c r="L64" s="136">
        <v>1.31</v>
      </c>
      <c r="M64" s="136">
        <v>0.48</v>
      </c>
      <c r="N64" s="136">
        <v>0.56000000000000005</v>
      </c>
      <c r="O64" s="136">
        <v>0.78</v>
      </c>
      <c r="P64" s="125" t="s">
        <v>3071</v>
      </c>
    </row>
    <row r="65" spans="1:16" s="45" customFormat="1" ht="12.75">
      <c r="A65" s="115" t="s">
        <v>3072</v>
      </c>
      <c r="B65" s="45" t="s">
        <v>3073</v>
      </c>
      <c r="C65" s="45" t="s">
        <v>3280</v>
      </c>
      <c r="D65" s="116">
        <v>0.13047294000000001</v>
      </c>
      <c r="E65" s="116">
        <v>7.3190539999999998E-2</v>
      </c>
      <c r="F65" s="117">
        <v>0.20286082</v>
      </c>
      <c r="G65" s="117">
        <v>8.0965176E-2</v>
      </c>
      <c r="H65" s="117">
        <v>0.10569961999999999</v>
      </c>
      <c r="I65" s="117">
        <f t="shared" si="0"/>
        <v>0.129841872</v>
      </c>
      <c r="J65" s="122">
        <v>0.38940000000000002</v>
      </c>
      <c r="K65" s="166">
        <v>0.3074653</v>
      </c>
      <c r="L65" s="136">
        <v>-0.06</v>
      </c>
      <c r="M65" s="136">
        <v>-0.6</v>
      </c>
      <c r="N65" s="136">
        <v>-7.0000000000000007E-2</v>
      </c>
      <c r="O65" s="136">
        <v>-0.24</v>
      </c>
      <c r="P65" s="125" t="s">
        <v>2016</v>
      </c>
    </row>
    <row r="66" spans="1:16" s="45" customFormat="1" ht="12.75">
      <c r="A66" s="115" t="s">
        <v>3074</v>
      </c>
      <c r="B66" s="45" t="s">
        <v>3281</v>
      </c>
      <c r="C66" s="45" t="s">
        <v>3282</v>
      </c>
      <c r="D66" s="116"/>
      <c r="E66" s="116"/>
      <c r="F66" s="117"/>
      <c r="G66" s="117"/>
      <c r="H66" s="117"/>
      <c r="I66" s="117"/>
      <c r="J66" s="125" t="s">
        <v>16</v>
      </c>
      <c r="K66" s="166" t="s">
        <v>16</v>
      </c>
      <c r="L66" s="136" t="s">
        <v>16</v>
      </c>
      <c r="M66" s="136" t="s">
        <v>16</v>
      </c>
      <c r="N66" s="136" t="s">
        <v>16</v>
      </c>
      <c r="O66" s="136" t="s">
        <v>16</v>
      </c>
      <c r="P66" s="125" t="s">
        <v>16</v>
      </c>
    </row>
    <row r="67" spans="1:16" s="45" customFormat="1" ht="12.75">
      <c r="A67" s="115" t="s">
        <v>3283</v>
      </c>
      <c r="B67" s="45" t="s">
        <v>3075</v>
      </c>
      <c r="C67" s="45" t="s">
        <v>3284</v>
      </c>
      <c r="D67" s="116"/>
      <c r="E67" s="116">
        <v>4.0819756999999998E-2</v>
      </c>
      <c r="F67" s="117">
        <v>1.4636437</v>
      </c>
      <c r="G67" s="117">
        <v>0.76568550000000002</v>
      </c>
      <c r="H67" s="117">
        <v>1.6528957</v>
      </c>
      <c r="I67" s="117">
        <f t="shared" si="0"/>
        <v>1.2940749666666667</v>
      </c>
      <c r="J67" s="122">
        <v>8.7800000000000003E-2</v>
      </c>
      <c r="K67" s="166">
        <v>4.7753365000000004E-3</v>
      </c>
      <c r="L67" s="136">
        <v>3.23</v>
      </c>
      <c r="M67" s="136">
        <v>2.99</v>
      </c>
      <c r="N67" s="136">
        <v>3.77</v>
      </c>
      <c r="O67" s="136">
        <v>3.33</v>
      </c>
      <c r="P67" s="125" t="s">
        <v>2016</v>
      </c>
    </row>
    <row r="68" spans="1:16" s="45" customFormat="1" ht="12.75">
      <c r="A68" s="115" t="s">
        <v>3076</v>
      </c>
      <c r="B68" s="45" t="s">
        <v>3077</v>
      </c>
      <c r="C68" s="45" t="s">
        <v>3285</v>
      </c>
      <c r="D68" s="116">
        <v>0.10060835</v>
      </c>
      <c r="E68" s="116">
        <v>4.6322513000000003E-2</v>
      </c>
      <c r="F68" s="117">
        <v>-0.62791914000000004</v>
      </c>
      <c r="G68" s="117">
        <v>-0.42421449999999999</v>
      </c>
      <c r="H68" s="117">
        <v>-0.93193519999999996</v>
      </c>
      <c r="I68" s="117">
        <f t="shared" si="0"/>
        <v>-0.66135628000000002</v>
      </c>
      <c r="J68" s="122">
        <v>0.80300000000000005</v>
      </c>
      <c r="K68" s="166">
        <v>0.75975599999999999</v>
      </c>
      <c r="L68" s="136">
        <v>0.39</v>
      </c>
      <c r="M68" s="136">
        <v>-0.36</v>
      </c>
      <c r="N68" s="136">
        <v>-0.28000000000000003</v>
      </c>
      <c r="O68" s="136">
        <v>-0.08</v>
      </c>
      <c r="P68" s="125" t="s">
        <v>2986</v>
      </c>
    </row>
    <row r="69" spans="1:16" s="45" customFormat="1" ht="12.75">
      <c r="A69" s="115" t="s">
        <v>3078</v>
      </c>
      <c r="B69" s="45" t="s">
        <v>3079</v>
      </c>
      <c r="C69" s="45" t="s">
        <v>3286</v>
      </c>
      <c r="D69" s="116">
        <v>0.13076024999999999</v>
      </c>
      <c r="E69" s="116">
        <v>7.3430319999999993E-2</v>
      </c>
      <c r="F69" s="117">
        <v>5.6964103000000002E-2</v>
      </c>
      <c r="G69" s="117">
        <v>0.17581189999999999</v>
      </c>
      <c r="H69" s="117">
        <v>0.12812808000000001</v>
      </c>
      <c r="I69" s="117">
        <f t="shared" si="0"/>
        <v>0.120301361</v>
      </c>
      <c r="J69" s="122">
        <v>0.44169999999999998</v>
      </c>
      <c r="K69" s="166">
        <v>0.36259279999999999</v>
      </c>
      <c r="L69" s="136">
        <v>-0.12</v>
      </c>
      <c r="M69" s="136">
        <v>0.05</v>
      </c>
      <c r="N69" s="136">
        <v>-0.44</v>
      </c>
      <c r="O69" s="136">
        <v>-0.17</v>
      </c>
      <c r="P69" s="125" t="s">
        <v>3080</v>
      </c>
    </row>
    <row r="70" spans="1:16" s="45" customFormat="1" ht="12.75">
      <c r="A70" s="115" t="s">
        <v>3081</v>
      </c>
      <c r="B70" s="45" t="s">
        <v>3082</v>
      </c>
      <c r="C70" s="45" t="s">
        <v>3287</v>
      </c>
      <c r="D70" s="116">
        <v>0.74277249999999995</v>
      </c>
      <c r="E70" s="116">
        <v>0.69845179999999996</v>
      </c>
      <c r="F70" s="117">
        <v>-9.8907544999999999E-2</v>
      </c>
      <c r="G70" s="117">
        <v>0.21700467000000001</v>
      </c>
      <c r="H70" s="117">
        <v>-0.33130454999999998</v>
      </c>
      <c r="I70" s="117">
        <f t="shared" ref="I70:I133" si="1">AVERAGE(F70:H70)</f>
        <v>-7.1069141666666655E-2</v>
      </c>
      <c r="J70" s="125" t="s">
        <v>16</v>
      </c>
      <c r="K70" s="166">
        <v>0.50163809999999998</v>
      </c>
      <c r="L70" s="136">
        <v>0.01</v>
      </c>
      <c r="M70" s="136">
        <v>-0.27</v>
      </c>
      <c r="N70" s="136">
        <v>0.03</v>
      </c>
      <c r="O70" s="136">
        <v>-0.08</v>
      </c>
      <c r="P70" s="125" t="s">
        <v>2016</v>
      </c>
    </row>
    <row r="71" spans="1:16" s="189" customFormat="1" ht="12.75">
      <c r="A71" s="188" t="s">
        <v>3288</v>
      </c>
      <c r="B71" s="189" t="s">
        <v>3289</v>
      </c>
      <c r="C71" s="189" t="s">
        <v>3290</v>
      </c>
      <c r="D71" s="190">
        <v>8.4312990000000004E-2</v>
      </c>
      <c r="E71" s="190">
        <v>3.2933549999999999E-2</v>
      </c>
      <c r="F71" s="191">
        <v>2.5888420000000001</v>
      </c>
      <c r="G71" s="191">
        <v>3.5374249999999998</v>
      </c>
      <c r="H71" s="191">
        <v>1.8309964000000001</v>
      </c>
      <c r="I71" s="191">
        <f t="shared" si="1"/>
        <v>2.6524211333333336</v>
      </c>
      <c r="J71" s="192">
        <v>7.8399999999999997E-2</v>
      </c>
      <c r="K71" s="193">
        <v>2.1447469999999998E-3</v>
      </c>
      <c r="L71" s="194">
        <v>6.31</v>
      </c>
      <c r="M71" s="194">
        <v>5.67</v>
      </c>
      <c r="N71" s="194">
        <v>6.66</v>
      </c>
      <c r="O71" s="194">
        <v>6.21</v>
      </c>
      <c r="P71" s="195" t="s">
        <v>3083</v>
      </c>
    </row>
    <row r="72" spans="1:16" s="45" customFormat="1" ht="12.75">
      <c r="A72" s="115" t="s">
        <v>3084</v>
      </c>
      <c r="B72" s="45" t="s">
        <v>3085</v>
      </c>
      <c r="C72" s="45" t="s">
        <v>3291</v>
      </c>
      <c r="D72" s="116">
        <v>9.5526550000000002E-2</v>
      </c>
      <c r="E72" s="116">
        <v>4.1881285999999997E-2</v>
      </c>
      <c r="F72" s="117">
        <v>-0.33087929999999999</v>
      </c>
      <c r="G72" s="117">
        <v>-0.32888590000000001</v>
      </c>
      <c r="H72" s="117">
        <v>-0.59508530000000004</v>
      </c>
      <c r="I72" s="117">
        <f t="shared" si="1"/>
        <v>-0.41828350000000003</v>
      </c>
      <c r="J72" s="122">
        <v>5.21E-2</v>
      </c>
      <c r="K72" s="166">
        <v>9.6500000000000001E-5</v>
      </c>
      <c r="L72" s="136">
        <v>-0.49</v>
      </c>
      <c r="M72" s="136">
        <v>-0.48</v>
      </c>
      <c r="N72" s="136">
        <v>-0.5</v>
      </c>
      <c r="O72" s="136">
        <v>-0.49</v>
      </c>
      <c r="P72" s="125" t="s">
        <v>2016</v>
      </c>
    </row>
    <row r="73" spans="1:16" s="45" customFormat="1" ht="12.75">
      <c r="A73" s="115" t="s">
        <v>3086</v>
      </c>
      <c r="B73" s="45" t="s">
        <v>3087</v>
      </c>
      <c r="C73" s="45" t="s">
        <v>3292</v>
      </c>
      <c r="D73" s="116"/>
      <c r="E73" s="116">
        <v>0.17726070999999999</v>
      </c>
      <c r="F73" s="117">
        <v>-1.1701954999999999</v>
      </c>
      <c r="G73" s="117">
        <v>-1.3170407</v>
      </c>
      <c r="H73" s="117">
        <v>-2.3606317000000002E-2</v>
      </c>
      <c r="I73" s="117">
        <f t="shared" si="1"/>
        <v>-0.83694750566666665</v>
      </c>
      <c r="J73" s="122">
        <v>0.18429999999999999</v>
      </c>
      <c r="K73" s="166">
        <v>9.8446290000000006E-2</v>
      </c>
      <c r="L73" s="136">
        <v>-0.28000000000000003</v>
      </c>
      <c r="M73" s="136">
        <v>-1.1000000000000001</v>
      </c>
      <c r="N73" s="136">
        <v>-1.2</v>
      </c>
      <c r="O73" s="136">
        <v>-0.86</v>
      </c>
      <c r="P73" s="125" t="s">
        <v>2016</v>
      </c>
    </row>
    <row r="74" spans="1:16" s="45" customFormat="1" ht="12.75">
      <c r="A74" s="115" t="s">
        <v>3088</v>
      </c>
      <c r="B74" s="45" t="s">
        <v>3089</v>
      </c>
      <c r="C74" s="45" t="s">
        <v>3293</v>
      </c>
      <c r="D74" s="116">
        <v>4.7081104999999998E-2</v>
      </c>
      <c r="E74" s="116">
        <v>4.4480246000000003E-3</v>
      </c>
      <c r="F74" s="117">
        <v>-0.83276360000000005</v>
      </c>
      <c r="G74" s="117">
        <v>-0.77237699999999998</v>
      </c>
      <c r="H74" s="117">
        <v>-0.66028123999999999</v>
      </c>
      <c r="I74" s="117">
        <f t="shared" si="1"/>
        <v>-0.75514061333333338</v>
      </c>
      <c r="J74" s="122">
        <v>0.1125</v>
      </c>
      <c r="K74" s="166">
        <v>2.0512533999999999E-2</v>
      </c>
      <c r="L74" s="136">
        <v>-0.56000000000000005</v>
      </c>
      <c r="M74" s="136">
        <v>-0.74</v>
      </c>
      <c r="N74" s="136">
        <v>-0.93</v>
      </c>
      <c r="O74" s="136">
        <v>-0.75</v>
      </c>
      <c r="P74" s="125" t="s">
        <v>3090</v>
      </c>
    </row>
    <row r="75" spans="1:16" s="45" customFormat="1" ht="12.75">
      <c r="A75" s="115" t="s">
        <v>3294</v>
      </c>
      <c r="B75" s="45" t="s">
        <v>3091</v>
      </c>
      <c r="C75" s="45" t="s">
        <v>3295</v>
      </c>
      <c r="D75" s="116">
        <v>5.8066850000000003E-2</v>
      </c>
      <c r="E75" s="116">
        <v>1.1394033E-2</v>
      </c>
      <c r="F75" s="117">
        <v>2.6792660000000001</v>
      </c>
      <c r="G75" s="117">
        <v>1.8340672</v>
      </c>
      <c r="H75" s="117">
        <v>2.2940521</v>
      </c>
      <c r="I75" s="117">
        <f t="shared" si="1"/>
        <v>2.2691284333333335</v>
      </c>
      <c r="J75" s="122">
        <v>9.69E-2</v>
      </c>
      <c r="K75" s="166">
        <v>8.9566320000000008E-3</v>
      </c>
      <c r="L75" s="136">
        <v>5.37</v>
      </c>
      <c r="M75" s="136">
        <v>4.1900000000000004</v>
      </c>
      <c r="N75" s="136">
        <v>3.99</v>
      </c>
      <c r="O75" s="136">
        <v>4.5199999999999996</v>
      </c>
      <c r="P75" s="125" t="s">
        <v>2967</v>
      </c>
    </row>
    <row r="76" spans="1:16" s="45" customFormat="1" ht="12.75">
      <c r="A76" s="115" t="s">
        <v>3092</v>
      </c>
      <c r="B76" s="45" t="s">
        <v>3093</v>
      </c>
      <c r="C76" s="45" t="s">
        <v>3296</v>
      </c>
      <c r="D76" s="116">
        <v>6.5757499999999997E-2</v>
      </c>
      <c r="E76" s="116">
        <v>1.7505283999999999E-2</v>
      </c>
      <c r="F76" s="117">
        <v>-0.98071090000000005</v>
      </c>
      <c r="G76" s="117">
        <v>-1.0454855000000001</v>
      </c>
      <c r="H76" s="117">
        <v>-0.65766144000000004</v>
      </c>
      <c r="I76" s="117">
        <f t="shared" si="1"/>
        <v>-0.89461928000000002</v>
      </c>
      <c r="J76" s="122">
        <v>0.1207</v>
      </c>
      <c r="K76" s="166">
        <v>2.8437181999999998E-2</v>
      </c>
      <c r="L76" s="136">
        <v>-0.44</v>
      </c>
      <c r="M76" s="136">
        <v>-0.78</v>
      </c>
      <c r="N76" s="136">
        <v>-0.78</v>
      </c>
      <c r="O76" s="136">
        <v>-0.67</v>
      </c>
      <c r="P76" s="125" t="s">
        <v>2016</v>
      </c>
    </row>
    <row r="77" spans="1:16" s="45" customFormat="1" ht="12.75">
      <c r="A77" s="115" t="s">
        <v>3094</v>
      </c>
      <c r="B77" s="45" t="s">
        <v>3095</v>
      </c>
      <c r="C77" s="45" t="s">
        <v>3297</v>
      </c>
      <c r="D77" s="116"/>
      <c r="E77" s="116">
        <v>1.7679713999999999E-2</v>
      </c>
      <c r="F77" s="117">
        <v>1.1658561999999999</v>
      </c>
      <c r="G77" s="117">
        <v>0.76134500000000005</v>
      </c>
      <c r="H77" s="117">
        <v>1.1971544999999999</v>
      </c>
      <c r="I77" s="117">
        <f t="shared" si="1"/>
        <v>1.0414519</v>
      </c>
      <c r="J77" s="122">
        <v>0.21340000000000001</v>
      </c>
      <c r="K77" s="166">
        <v>0.12823917000000001</v>
      </c>
      <c r="L77" s="136">
        <v>0.4</v>
      </c>
      <c r="M77" s="136">
        <v>0.25</v>
      </c>
      <c r="N77" s="136">
        <v>0.94</v>
      </c>
      <c r="O77" s="136">
        <v>0.53</v>
      </c>
      <c r="P77" s="125" t="s">
        <v>2989</v>
      </c>
    </row>
    <row r="78" spans="1:16" s="45" customFormat="1" ht="12.75">
      <c r="A78" s="115" t="s">
        <v>3096</v>
      </c>
      <c r="B78" s="45" t="s">
        <v>3097</v>
      </c>
      <c r="C78" s="45" t="s">
        <v>3298</v>
      </c>
      <c r="D78" s="116"/>
      <c r="E78" s="116">
        <v>0.87707376000000004</v>
      </c>
      <c r="F78" s="117">
        <v>3.1050620000000001E-2</v>
      </c>
      <c r="G78" s="117">
        <v>-0.3455568</v>
      </c>
      <c r="H78" s="117">
        <v>0.43257131999999998</v>
      </c>
      <c r="I78" s="117">
        <f t="shared" si="1"/>
        <v>3.9355046666666671E-2</v>
      </c>
      <c r="J78" s="125" t="s">
        <v>16</v>
      </c>
      <c r="K78" s="166">
        <v>0.69832026999999997</v>
      </c>
      <c r="L78" s="136">
        <v>0.31</v>
      </c>
      <c r="M78" s="136">
        <v>-0.12</v>
      </c>
      <c r="N78" s="136">
        <v>-0.02</v>
      </c>
      <c r="O78" s="136">
        <v>0.06</v>
      </c>
      <c r="P78" s="125" t="s">
        <v>3098</v>
      </c>
    </row>
    <row r="79" spans="1:16" s="45" customFormat="1" ht="12.75">
      <c r="A79" s="115" t="s">
        <v>3099</v>
      </c>
      <c r="B79" s="45" t="s">
        <v>3100</v>
      </c>
      <c r="C79" s="45" t="s">
        <v>3299</v>
      </c>
      <c r="D79" s="116"/>
      <c r="E79" s="116">
        <v>8.3125286000000007E-2</v>
      </c>
      <c r="F79" s="117">
        <v>-2.4522808</v>
      </c>
      <c r="G79" s="117">
        <v>-1.7871861</v>
      </c>
      <c r="H79" s="117">
        <v>-0.70932890000000004</v>
      </c>
      <c r="I79" s="117">
        <f t="shared" si="1"/>
        <v>-1.6495986</v>
      </c>
      <c r="J79" s="125" t="s">
        <v>16</v>
      </c>
      <c r="K79" s="166">
        <v>0.78967620000000005</v>
      </c>
      <c r="L79" s="136">
        <v>0</v>
      </c>
      <c r="M79" s="136">
        <v>0.49</v>
      </c>
      <c r="N79" s="136">
        <v>-0.28000000000000003</v>
      </c>
      <c r="O79" s="136">
        <v>7.0000000000000007E-2</v>
      </c>
      <c r="P79" s="125" t="s">
        <v>2958</v>
      </c>
    </row>
    <row r="80" spans="1:16" s="45" customFormat="1" ht="24">
      <c r="A80" s="115" t="s">
        <v>3101</v>
      </c>
      <c r="B80" s="45" t="s">
        <v>3102</v>
      </c>
      <c r="C80" s="45" t="s">
        <v>3300</v>
      </c>
      <c r="D80" s="116">
        <v>7.2278805000000002E-2</v>
      </c>
      <c r="E80" s="116">
        <v>2.2973866999999999E-2</v>
      </c>
      <c r="F80" s="117">
        <v>1.2212744</v>
      </c>
      <c r="G80" s="117">
        <v>1.5335835</v>
      </c>
      <c r="H80" s="117">
        <v>0.88538749999999999</v>
      </c>
      <c r="I80" s="117">
        <f t="shared" si="1"/>
        <v>1.2134151333333334</v>
      </c>
      <c r="J80" s="122">
        <v>0.1181</v>
      </c>
      <c r="K80" s="166">
        <v>2.5399009E-2</v>
      </c>
      <c r="L80" s="136">
        <v>1.72</v>
      </c>
      <c r="M80" s="136">
        <v>1.04</v>
      </c>
      <c r="N80" s="136">
        <v>1.1399999999999999</v>
      </c>
      <c r="O80" s="136">
        <v>1.3</v>
      </c>
      <c r="P80" s="125" t="s">
        <v>3103</v>
      </c>
    </row>
    <row r="81" spans="1:16" s="45" customFormat="1" ht="12.75">
      <c r="A81" s="115" t="s">
        <v>3104</v>
      </c>
      <c r="B81" s="45" t="s">
        <v>3105</v>
      </c>
      <c r="C81" s="45" t="s">
        <v>3301</v>
      </c>
      <c r="D81" s="116"/>
      <c r="E81" s="116">
        <v>0.56270933000000001</v>
      </c>
      <c r="F81" s="117">
        <v>-0.71160800000000002</v>
      </c>
      <c r="G81" s="117">
        <v>-0.39567932</v>
      </c>
      <c r="H81" s="117">
        <v>0.41507986000000002</v>
      </c>
      <c r="I81" s="117">
        <f t="shared" si="1"/>
        <v>-0.23073581999999995</v>
      </c>
      <c r="J81" s="125" t="s">
        <v>16</v>
      </c>
      <c r="K81" s="166">
        <v>6.8023130000000001E-2</v>
      </c>
      <c r="L81" s="136">
        <v>-0.34</v>
      </c>
      <c r="M81" s="136">
        <v>-0.12</v>
      </c>
      <c r="N81" s="136">
        <v>-0.32</v>
      </c>
      <c r="O81" s="136">
        <v>-0.26</v>
      </c>
      <c r="P81" s="125" t="s">
        <v>2983</v>
      </c>
    </row>
    <row r="82" spans="1:16" s="45" customFormat="1" ht="12.75">
      <c r="A82" s="115" t="s">
        <v>3106</v>
      </c>
      <c r="B82" s="45" t="s">
        <v>3302</v>
      </c>
      <c r="C82" s="45" t="s">
        <v>3303</v>
      </c>
      <c r="D82" s="116">
        <v>9.8679269999999999E-2</v>
      </c>
      <c r="E82" s="116">
        <v>4.4625860000000003E-2</v>
      </c>
      <c r="F82" s="117">
        <v>1.0826538999999999</v>
      </c>
      <c r="G82" s="117">
        <v>2.1916408999999999</v>
      </c>
      <c r="H82" s="117">
        <v>1.3331995000000001</v>
      </c>
      <c r="I82" s="117">
        <f t="shared" si="1"/>
        <v>1.5358314333333334</v>
      </c>
      <c r="J82" s="122">
        <v>0.75660000000000005</v>
      </c>
      <c r="K82" s="166">
        <v>0.70571863999999995</v>
      </c>
      <c r="L82" s="136">
        <v>-0.7</v>
      </c>
      <c r="M82" s="136">
        <v>-7.0000000000000007E-2</v>
      </c>
      <c r="N82" s="136">
        <v>0.37</v>
      </c>
      <c r="O82" s="136">
        <v>-0.14000000000000001</v>
      </c>
      <c r="P82" s="125" t="s">
        <v>2016</v>
      </c>
    </row>
    <row r="83" spans="1:16" s="45" customFormat="1" ht="12.75">
      <c r="A83" s="115" t="s">
        <v>3107</v>
      </c>
      <c r="B83" s="45" t="s">
        <v>3108</v>
      </c>
      <c r="C83" s="45" t="s">
        <v>3304</v>
      </c>
      <c r="D83" s="116"/>
      <c r="E83" s="116">
        <v>0.5466685</v>
      </c>
      <c r="F83" s="117">
        <v>-0.70222459999999998</v>
      </c>
      <c r="G83" s="117">
        <v>-0.4191723</v>
      </c>
      <c r="H83" s="117">
        <v>0.40487012</v>
      </c>
      <c r="I83" s="117">
        <f t="shared" si="1"/>
        <v>-0.23884225999999997</v>
      </c>
      <c r="J83" s="125" t="s">
        <v>16</v>
      </c>
      <c r="K83" s="166">
        <v>9.6322370000000004E-2</v>
      </c>
      <c r="L83" s="136">
        <v>-0.32</v>
      </c>
      <c r="M83" s="136">
        <v>-0.1</v>
      </c>
      <c r="N83" s="136">
        <v>-0.16</v>
      </c>
      <c r="O83" s="136">
        <v>-0.19</v>
      </c>
      <c r="P83" s="125" t="s">
        <v>108</v>
      </c>
    </row>
    <row r="84" spans="1:16" s="45" customFormat="1" ht="12.75">
      <c r="A84" s="115" t="s">
        <v>3109</v>
      </c>
      <c r="B84" s="45" t="s">
        <v>3110</v>
      </c>
      <c r="C84" s="45" t="s">
        <v>3305</v>
      </c>
      <c r="D84" s="116"/>
      <c r="E84" s="116">
        <v>0.1312509</v>
      </c>
      <c r="F84" s="117">
        <v>-0.67033149999999997</v>
      </c>
      <c r="G84" s="117">
        <v>-0.33844718000000001</v>
      </c>
      <c r="H84" s="117">
        <v>-0.14086185000000001</v>
      </c>
      <c r="I84" s="117">
        <f t="shared" si="1"/>
        <v>-0.38321351000000003</v>
      </c>
      <c r="J84" s="125" t="s">
        <v>16</v>
      </c>
      <c r="K84" s="166">
        <v>0.24276410000000001</v>
      </c>
      <c r="L84" s="136">
        <v>0.57999999999999996</v>
      </c>
      <c r="M84" s="136">
        <v>-0.08</v>
      </c>
      <c r="N84" s="136">
        <v>0.68</v>
      </c>
      <c r="O84" s="136">
        <v>0.39</v>
      </c>
      <c r="P84" s="125" t="s">
        <v>3024</v>
      </c>
    </row>
    <row r="85" spans="1:16" s="45" customFormat="1" ht="12.75">
      <c r="A85" s="115" t="s">
        <v>3111</v>
      </c>
      <c r="B85" s="45" t="s">
        <v>3112</v>
      </c>
      <c r="C85" s="45" t="s">
        <v>3306</v>
      </c>
      <c r="D85" s="116"/>
      <c r="E85" s="116">
        <v>0.12218566</v>
      </c>
      <c r="F85" s="117">
        <v>-0.19244578000000001</v>
      </c>
      <c r="G85" s="117">
        <v>-0.11892078</v>
      </c>
      <c r="H85" s="117">
        <v>-0.43755050000000001</v>
      </c>
      <c r="I85" s="117">
        <f t="shared" si="1"/>
        <v>-0.24963902000000002</v>
      </c>
      <c r="J85" s="125" t="s">
        <v>16</v>
      </c>
      <c r="K85" s="166">
        <v>0.13962524000000001</v>
      </c>
      <c r="L85" s="136">
        <v>-0.42</v>
      </c>
      <c r="M85" s="136">
        <v>-0.2</v>
      </c>
      <c r="N85" s="136">
        <v>-0.09</v>
      </c>
      <c r="O85" s="136">
        <v>-0.24</v>
      </c>
      <c r="P85" s="125" t="s">
        <v>3024</v>
      </c>
    </row>
    <row r="86" spans="1:16" s="45" customFormat="1" ht="12.75">
      <c r="A86" s="115" t="s">
        <v>3113</v>
      </c>
      <c r="B86" s="45" t="s">
        <v>3307</v>
      </c>
      <c r="C86" s="45" t="s">
        <v>3308</v>
      </c>
      <c r="D86" s="116"/>
      <c r="E86" s="116"/>
      <c r="F86" s="117"/>
      <c r="G86" s="117"/>
      <c r="H86" s="117"/>
      <c r="I86" s="117"/>
      <c r="J86" s="125" t="s">
        <v>16</v>
      </c>
      <c r="K86" s="166" t="s">
        <v>16</v>
      </c>
      <c r="L86" s="136" t="s">
        <v>16</v>
      </c>
      <c r="M86" s="136" t="s">
        <v>16</v>
      </c>
      <c r="N86" s="136" t="s">
        <v>16</v>
      </c>
      <c r="O86" s="136" t="s">
        <v>16</v>
      </c>
      <c r="P86" s="125" t="s">
        <v>16</v>
      </c>
    </row>
    <row r="87" spans="1:16" s="45" customFormat="1" ht="12.75">
      <c r="A87" s="115" t="s">
        <v>3114</v>
      </c>
      <c r="B87" s="45" t="s">
        <v>3115</v>
      </c>
      <c r="C87" s="45" t="s">
        <v>3309</v>
      </c>
      <c r="D87" s="116">
        <v>4.6125602000000002E-2</v>
      </c>
      <c r="E87" s="116">
        <v>3.7159820000000001E-3</v>
      </c>
      <c r="F87" s="117">
        <v>1.2987496000000001</v>
      </c>
      <c r="G87" s="117">
        <v>1.3572465</v>
      </c>
      <c r="H87" s="117">
        <v>1.5820666999999999</v>
      </c>
      <c r="I87" s="117">
        <f t="shared" si="1"/>
        <v>1.4126875999999999</v>
      </c>
      <c r="J87" s="125" t="s">
        <v>16</v>
      </c>
      <c r="K87" s="166">
        <v>6.3075569999999997E-2</v>
      </c>
      <c r="L87" s="136">
        <v>1.24</v>
      </c>
      <c r="M87" s="136">
        <v>1.26</v>
      </c>
      <c r="N87" s="136">
        <v>0.47</v>
      </c>
      <c r="O87" s="136">
        <v>0.99</v>
      </c>
      <c r="P87" s="125" t="s">
        <v>2983</v>
      </c>
    </row>
    <row r="88" spans="1:16" s="45" customFormat="1" ht="12.75">
      <c r="A88" s="115" t="s">
        <v>3116</v>
      </c>
      <c r="B88" s="45" t="s">
        <v>3310</v>
      </c>
      <c r="C88" s="45" t="s">
        <v>3311</v>
      </c>
      <c r="D88" s="116"/>
      <c r="E88" s="116"/>
      <c r="F88" s="117"/>
      <c r="G88" s="117"/>
      <c r="H88" s="117"/>
      <c r="I88" s="117"/>
      <c r="J88" s="125" t="s">
        <v>16</v>
      </c>
      <c r="K88" s="166" t="s">
        <v>16</v>
      </c>
      <c r="L88" s="136" t="s">
        <v>16</v>
      </c>
      <c r="M88" s="136" t="s">
        <v>16</v>
      </c>
      <c r="N88" s="136" t="s">
        <v>16</v>
      </c>
      <c r="O88" s="136" t="s">
        <v>16</v>
      </c>
      <c r="P88" s="125" t="s">
        <v>16</v>
      </c>
    </row>
    <row r="89" spans="1:16" s="45" customFormat="1" ht="12.75">
      <c r="A89" s="115" t="s">
        <v>3117</v>
      </c>
      <c r="B89" s="45" t="s">
        <v>3118</v>
      </c>
      <c r="C89" s="45" t="s">
        <v>3312</v>
      </c>
      <c r="D89" s="116">
        <v>5.743902E-2</v>
      </c>
      <c r="E89" s="116">
        <v>1.0934474E-2</v>
      </c>
      <c r="F89" s="117">
        <v>-0.69119839999999999</v>
      </c>
      <c r="G89" s="117">
        <v>-0.95037660000000002</v>
      </c>
      <c r="H89" s="117">
        <v>-0.71438120000000005</v>
      </c>
      <c r="I89" s="117">
        <f t="shared" si="1"/>
        <v>-0.78531873333333335</v>
      </c>
      <c r="J89" s="122">
        <v>0.16200000000000001</v>
      </c>
      <c r="K89" s="166">
        <v>7.4903524999999999E-2</v>
      </c>
      <c r="L89" s="136">
        <v>-0.47</v>
      </c>
      <c r="M89" s="136">
        <v>-0.28999999999999998</v>
      </c>
      <c r="N89" s="136">
        <v>-0.16</v>
      </c>
      <c r="O89" s="136">
        <v>-0.31</v>
      </c>
      <c r="P89" s="125" t="s">
        <v>2016</v>
      </c>
    </row>
    <row r="90" spans="1:16" s="45" customFormat="1" ht="12.75">
      <c r="A90" s="115" t="s">
        <v>3119</v>
      </c>
      <c r="B90" s="45" t="s">
        <v>3120</v>
      </c>
      <c r="C90" s="45" t="s">
        <v>3313</v>
      </c>
      <c r="D90" s="116">
        <v>0.2530096</v>
      </c>
      <c r="E90" s="116">
        <v>0.18870503999999999</v>
      </c>
      <c r="F90" s="117">
        <v>-0.15511604000000001</v>
      </c>
      <c r="G90" s="117">
        <v>-0.36611640000000001</v>
      </c>
      <c r="H90" s="117">
        <v>-4.0379512999999999E-2</v>
      </c>
      <c r="I90" s="117">
        <f t="shared" si="1"/>
        <v>-0.18720398433333332</v>
      </c>
      <c r="J90" s="122">
        <v>0.13339999999999999</v>
      </c>
      <c r="K90" s="166">
        <v>4.2297161999999999E-2</v>
      </c>
      <c r="L90" s="136">
        <v>0.41</v>
      </c>
      <c r="M90" s="136">
        <v>0.19</v>
      </c>
      <c r="N90" s="136">
        <v>0.31</v>
      </c>
      <c r="O90" s="136">
        <v>0.3</v>
      </c>
      <c r="P90" s="125" t="s">
        <v>2983</v>
      </c>
    </row>
    <row r="91" spans="1:16" s="45" customFormat="1" ht="12.75">
      <c r="A91" s="115" t="s">
        <v>3121</v>
      </c>
      <c r="B91" s="45" t="s">
        <v>3122</v>
      </c>
      <c r="C91" s="45" t="s">
        <v>3314</v>
      </c>
      <c r="D91" s="116"/>
      <c r="E91" s="116">
        <v>0.12949359999999999</v>
      </c>
      <c r="F91" s="117">
        <v>-0.70271510000000004</v>
      </c>
      <c r="G91" s="117">
        <v>-0.40960425</v>
      </c>
      <c r="H91" s="117">
        <v>-1.6175740999999999</v>
      </c>
      <c r="I91" s="117">
        <f t="shared" si="1"/>
        <v>-0.90996448333333324</v>
      </c>
      <c r="J91" s="125" t="s">
        <v>16</v>
      </c>
      <c r="K91" s="166">
        <v>0.63413229999999998</v>
      </c>
      <c r="L91" s="136">
        <v>-0.33</v>
      </c>
      <c r="M91" s="136">
        <v>-0.14000000000000001</v>
      </c>
      <c r="N91" s="136">
        <v>0.21</v>
      </c>
      <c r="O91" s="136">
        <v>-0.09</v>
      </c>
      <c r="P91" s="125" t="s">
        <v>2016</v>
      </c>
    </row>
    <row r="92" spans="1:16" s="45" customFormat="1" ht="12.75">
      <c r="A92" s="115" t="s">
        <v>3123</v>
      </c>
      <c r="B92" s="45" t="s">
        <v>3124</v>
      </c>
      <c r="C92" s="45" t="s">
        <v>3315</v>
      </c>
      <c r="D92" s="116">
        <v>9.145781E-2</v>
      </c>
      <c r="E92" s="116">
        <v>3.8565475000000002E-2</v>
      </c>
      <c r="F92" s="117">
        <v>-0.45259342000000002</v>
      </c>
      <c r="G92" s="117">
        <v>-0.58279990000000004</v>
      </c>
      <c r="H92" s="117">
        <v>-0.89061210000000002</v>
      </c>
      <c r="I92" s="117">
        <f t="shared" si="1"/>
        <v>-0.64200180666666673</v>
      </c>
      <c r="J92" s="122">
        <v>0.1132</v>
      </c>
      <c r="K92" s="166">
        <v>2.1300937999999998E-2</v>
      </c>
      <c r="L92" s="136">
        <v>-0.33</v>
      </c>
      <c r="M92" s="136">
        <v>-0.41</v>
      </c>
      <c r="N92" s="136">
        <v>-0.24</v>
      </c>
      <c r="O92" s="136">
        <v>-0.33</v>
      </c>
      <c r="P92" s="125" t="s">
        <v>2016</v>
      </c>
    </row>
    <row r="93" spans="1:16" s="45" customFormat="1" ht="12.75">
      <c r="A93" s="115" t="s">
        <v>3125</v>
      </c>
      <c r="B93" s="45" t="s">
        <v>3316</v>
      </c>
      <c r="C93" s="45" t="s">
        <v>3317</v>
      </c>
      <c r="D93" s="116"/>
      <c r="E93" s="116"/>
      <c r="F93" s="117"/>
      <c r="G93" s="117"/>
      <c r="H93" s="117"/>
      <c r="I93" s="117"/>
      <c r="J93" s="125" t="s">
        <v>16</v>
      </c>
      <c r="K93" s="166" t="s">
        <v>16</v>
      </c>
      <c r="L93" s="136" t="s">
        <v>16</v>
      </c>
      <c r="M93" s="136" t="s">
        <v>16</v>
      </c>
      <c r="N93" s="136" t="s">
        <v>16</v>
      </c>
      <c r="O93" s="136" t="s">
        <v>16</v>
      </c>
      <c r="P93" s="125" t="s">
        <v>16</v>
      </c>
    </row>
    <row r="94" spans="1:16" s="45" customFormat="1" ht="12.75">
      <c r="A94" s="115" t="s">
        <v>3126</v>
      </c>
      <c r="B94" s="45" t="s">
        <v>3318</v>
      </c>
      <c r="C94" s="45" t="s">
        <v>3319</v>
      </c>
      <c r="D94" s="116"/>
      <c r="E94" s="116"/>
      <c r="F94" s="117"/>
      <c r="G94" s="117"/>
      <c r="H94" s="117"/>
      <c r="I94" s="117"/>
      <c r="J94" s="125" t="s">
        <v>16</v>
      </c>
      <c r="K94" s="166" t="s">
        <v>16</v>
      </c>
      <c r="L94" s="136" t="s">
        <v>16</v>
      </c>
      <c r="M94" s="136" t="s">
        <v>16</v>
      </c>
      <c r="N94" s="136" t="s">
        <v>16</v>
      </c>
      <c r="O94" s="136" t="s">
        <v>16</v>
      </c>
      <c r="P94" s="125" t="s">
        <v>16</v>
      </c>
    </row>
    <row r="95" spans="1:16" s="45" customFormat="1" ht="12.75">
      <c r="A95" s="115" t="s">
        <v>3127</v>
      </c>
      <c r="B95" s="45" t="s">
        <v>3320</v>
      </c>
      <c r="C95" s="45" t="s">
        <v>3321</v>
      </c>
      <c r="D95" s="116"/>
      <c r="E95" s="116"/>
      <c r="F95" s="117"/>
      <c r="G95" s="117"/>
      <c r="H95" s="117"/>
      <c r="I95" s="117"/>
      <c r="J95" s="125" t="s">
        <v>16</v>
      </c>
      <c r="K95" s="166" t="s">
        <v>16</v>
      </c>
      <c r="L95" s="136" t="s">
        <v>16</v>
      </c>
      <c r="M95" s="136" t="s">
        <v>16</v>
      </c>
      <c r="N95" s="136" t="s">
        <v>16</v>
      </c>
      <c r="O95" s="136" t="s">
        <v>16</v>
      </c>
      <c r="P95" s="125" t="s">
        <v>16</v>
      </c>
    </row>
    <row r="96" spans="1:16" s="45" customFormat="1" ht="12.75">
      <c r="A96" s="115" t="s">
        <v>3128</v>
      </c>
      <c r="B96" s="45" t="s">
        <v>3129</v>
      </c>
      <c r="C96" s="45" t="s">
        <v>3322</v>
      </c>
      <c r="D96" s="116">
        <v>5.6791109999999999E-2</v>
      </c>
      <c r="E96" s="116">
        <v>1.06337145E-2</v>
      </c>
      <c r="F96" s="117">
        <v>0.47571560000000002</v>
      </c>
      <c r="G96" s="117">
        <v>0.56655690000000003</v>
      </c>
      <c r="H96" s="117">
        <v>0.39421656999999999</v>
      </c>
      <c r="I96" s="117">
        <f t="shared" si="1"/>
        <v>0.47882969000000003</v>
      </c>
      <c r="J96" s="125" t="s">
        <v>16</v>
      </c>
      <c r="K96" s="166">
        <v>7.5407230000000006E-2</v>
      </c>
      <c r="L96" s="136">
        <v>0.13</v>
      </c>
      <c r="M96" s="136">
        <v>0.27</v>
      </c>
      <c r="N96" s="136">
        <v>0.39</v>
      </c>
      <c r="O96" s="136">
        <v>0.27</v>
      </c>
      <c r="P96" s="125" t="s">
        <v>2958</v>
      </c>
    </row>
    <row r="97" spans="1:16" s="45" customFormat="1" ht="12.75">
      <c r="A97" s="115" t="s">
        <v>3130</v>
      </c>
      <c r="B97" s="45" t="s">
        <v>3131</v>
      </c>
      <c r="C97" s="45" t="s">
        <v>3323</v>
      </c>
      <c r="D97" s="116">
        <v>9.8733849999999998E-2</v>
      </c>
      <c r="E97" s="116">
        <v>4.4681482000000002E-2</v>
      </c>
      <c r="F97" s="117">
        <v>0.43692969999999998</v>
      </c>
      <c r="G97" s="117">
        <v>0.94327780000000006</v>
      </c>
      <c r="H97" s="117">
        <v>0.95021427000000003</v>
      </c>
      <c r="I97" s="117">
        <f t="shared" si="1"/>
        <v>0.77680725666666672</v>
      </c>
      <c r="J97" s="122">
        <v>0.1772</v>
      </c>
      <c r="K97" s="166">
        <v>9.1481595999999998E-2</v>
      </c>
      <c r="L97" s="136">
        <v>1.21</v>
      </c>
      <c r="M97" s="136">
        <v>0.59</v>
      </c>
      <c r="N97" s="136">
        <v>0.42</v>
      </c>
      <c r="O97" s="136">
        <v>0.74</v>
      </c>
      <c r="P97" s="125" t="s">
        <v>3071</v>
      </c>
    </row>
    <row r="98" spans="1:16" s="45" customFormat="1" ht="12.75">
      <c r="A98" s="115" t="s">
        <v>3132</v>
      </c>
      <c r="B98" s="45" t="s">
        <v>3133</v>
      </c>
      <c r="C98" s="45" t="s">
        <v>3324</v>
      </c>
      <c r="D98" s="116">
        <v>4.6125602000000002E-2</v>
      </c>
      <c r="E98" s="116">
        <v>3.7487415E-3</v>
      </c>
      <c r="F98" s="117">
        <v>-0.37734030000000002</v>
      </c>
      <c r="G98" s="117">
        <v>-0.32596920000000001</v>
      </c>
      <c r="H98" s="117">
        <v>-0.30830960000000002</v>
      </c>
      <c r="I98" s="117">
        <f t="shared" si="1"/>
        <v>-0.3372063666666667</v>
      </c>
      <c r="J98" s="122">
        <v>0.73880000000000001</v>
      </c>
      <c r="K98" s="166">
        <v>0.68504229999999999</v>
      </c>
      <c r="L98" s="136">
        <v>0.03</v>
      </c>
      <c r="M98" s="136">
        <v>-0.32</v>
      </c>
      <c r="N98" s="136">
        <v>0.1</v>
      </c>
      <c r="O98" s="136">
        <v>-0.06</v>
      </c>
      <c r="P98" s="125" t="s">
        <v>3134</v>
      </c>
    </row>
    <row r="99" spans="1:16" s="45" customFormat="1" ht="12.75">
      <c r="A99" s="115" t="s">
        <v>3135</v>
      </c>
      <c r="B99" s="45" t="s">
        <v>3136</v>
      </c>
      <c r="C99" s="45" t="s">
        <v>3325</v>
      </c>
      <c r="D99" s="116"/>
      <c r="E99" s="116">
        <v>0.13889973999999999</v>
      </c>
      <c r="F99" s="117">
        <v>3.2135250000000002</v>
      </c>
      <c r="G99" s="117">
        <v>1.8061328999999999</v>
      </c>
      <c r="H99" s="117">
        <v>0.53621863999999997</v>
      </c>
      <c r="I99" s="117">
        <f t="shared" si="1"/>
        <v>1.8519588466666665</v>
      </c>
      <c r="J99" s="125" t="s">
        <v>16</v>
      </c>
      <c r="K99" s="166">
        <v>2.2160171999999999E-2</v>
      </c>
      <c r="L99" s="136">
        <v>4.9000000000000004</v>
      </c>
      <c r="M99" s="136">
        <v>5.1100000000000003</v>
      </c>
      <c r="N99" s="136">
        <v>3.04</v>
      </c>
      <c r="O99" s="136">
        <v>4.3499999999999996</v>
      </c>
      <c r="P99" s="125" t="s">
        <v>3024</v>
      </c>
    </row>
    <row r="100" spans="1:16" s="45" customFormat="1" ht="12.75">
      <c r="A100" s="115" t="s">
        <v>3137</v>
      </c>
      <c r="B100" s="45" t="s">
        <v>3138</v>
      </c>
      <c r="C100" s="45" t="s">
        <v>2901</v>
      </c>
      <c r="D100" s="116">
        <v>5.1196739999999998E-2</v>
      </c>
      <c r="E100" s="116">
        <v>6.8108696E-3</v>
      </c>
      <c r="F100" s="117">
        <v>-0.58007620000000004</v>
      </c>
      <c r="G100" s="117">
        <v>-0.52514070000000002</v>
      </c>
      <c r="H100" s="117">
        <v>-0.43411149999999998</v>
      </c>
      <c r="I100" s="117">
        <f t="shared" si="1"/>
        <v>-0.51310946666666668</v>
      </c>
      <c r="J100" s="122">
        <v>0.15629999999999999</v>
      </c>
      <c r="K100" s="166">
        <v>6.8618689999999996E-2</v>
      </c>
      <c r="L100" s="136">
        <v>-0.37</v>
      </c>
      <c r="M100" s="136">
        <v>-0.3</v>
      </c>
      <c r="N100" s="136">
        <v>-0.72</v>
      </c>
      <c r="O100" s="136">
        <v>-0.46</v>
      </c>
      <c r="P100" s="125" t="s">
        <v>2016</v>
      </c>
    </row>
    <row r="101" spans="1:16" s="45" customFormat="1" ht="12.75">
      <c r="A101" s="115" t="s">
        <v>3326</v>
      </c>
      <c r="B101" s="45" t="s">
        <v>3139</v>
      </c>
      <c r="C101" s="45" t="s">
        <v>3327</v>
      </c>
      <c r="D101" s="116">
        <v>5.2200995E-2</v>
      </c>
      <c r="E101" s="116">
        <v>7.4355560000000003E-3</v>
      </c>
      <c r="F101" s="117">
        <v>2.1781320000000002</v>
      </c>
      <c r="G101" s="117">
        <v>2.8961782</v>
      </c>
      <c r="H101" s="117">
        <v>2.3654082000000001</v>
      </c>
      <c r="I101" s="117">
        <f t="shared" si="1"/>
        <v>2.4799061333333334</v>
      </c>
      <c r="J101" s="122">
        <v>9.2899999999999996E-2</v>
      </c>
      <c r="K101" s="166">
        <v>6.9884005999999999E-3</v>
      </c>
      <c r="L101" s="136">
        <v>2.33</v>
      </c>
      <c r="M101" s="136">
        <v>2.2400000000000002</v>
      </c>
      <c r="N101" s="136">
        <v>1.76</v>
      </c>
      <c r="O101" s="136">
        <v>2.11</v>
      </c>
      <c r="P101" s="125" t="s">
        <v>2983</v>
      </c>
    </row>
    <row r="102" spans="1:16" s="45" customFormat="1" ht="12.75">
      <c r="A102" s="115" t="s">
        <v>3140</v>
      </c>
      <c r="B102" s="45" t="s">
        <v>3141</v>
      </c>
      <c r="C102" s="45" t="s">
        <v>3328</v>
      </c>
      <c r="D102" s="116">
        <v>8.9429499999999995E-2</v>
      </c>
      <c r="E102" s="116">
        <v>3.7004013000000002E-2</v>
      </c>
      <c r="F102" s="117">
        <v>-0.12926486000000001</v>
      </c>
      <c r="G102" s="117">
        <v>-0.15670966</v>
      </c>
      <c r="H102" s="117">
        <v>-7.5512850000000006E-2</v>
      </c>
      <c r="I102" s="117">
        <f t="shared" si="1"/>
        <v>-0.12049579000000001</v>
      </c>
      <c r="J102" s="122">
        <v>0.1988</v>
      </c>
      <c r="K102" s="166">
        <v>0.11292213</v>
      </c>
      <c r="L102" s="136">
        <v>-0.19</v>
      </c>
      <c r="M102" s="136">
        <v>-0.68</v>
      </c>
      <c r="N102" s="136">
        <v>-0.32</v>
      </c>
      <c r="O102" s="136">
        <v>-0.4</v>
      </c>
      <c r="P102" s="125" t="s">
        <v>2016</v>
      </c>
    </row>
    <row r="103" spans="1:16" s="45" customFormat="1" ht="12.75">
      <c r="A103" s="115" t="s">
        <v>3142</v>
      </c>
      <c r="B103" s="45" t="s">
        <v>3143</v>
      </c>
      <c r="C103" s="45" t="s">
        <v>3329</v>
      </c>
      <c r="D103" s="116">
        <v>0.19817309</v>
      </c>
      <c r="E103" s="116">
        <v>0.13628496000000001</v>
      </c>
      <c r="F103" s="117">
        <v>0.31177519999999997</v>
      </c>
      <c r="G103" s="117">
        <v>0.26748179999999999</v>
      </c>
      <c r="H103" s="117">
        <v>3.7897119999999999E-2</v>
      </c>
      <c r="I103" s="117">
        <f t="shared" si="1"/>
        <v>0.20571803999999996</v>
      </c>
      <c r="J103" s="122">
        <v>0.19769999999999999</v>
      </c>
      <c r="K103" s="166">
        <v>0.11179591999999999</v>
      </c>
      <c r="L103" s="136">
        <v>-0.3</v>
      </c>
      <c r="M103" s="136">
        <v>-0.09</v>
      </c>
      <c r="N103" s="136">
        <v>-0.13</v>
      </c>
      <c r="O103" s="136">
        <v>-0.17</v>
      </c>
      <c r="P103" s="125" t="s">
        <v>2016</v>
      </c>
    </row>
    <row r="104" spans="1:16" s="45" customFormat="1" ht="12.75">
      <c r="A104" s="115" t="s">
        <v>3144</v>
      </c>
      <c r="B104" s="45" t="s">
        <v>3145</v>
      </c>
      <c r="C104" s="45" t="s">
        <v>3330</v>
      </c>
      <c r="D104" s="116"/>
      <c r="E104" s="116">
        <v>0.15010190000000001</v>
      </c>
      <c r="F104" s="117">
        <v>0.88087945999999995</v>
      </c>
      <c r="G104" s="117">
        <v>0.13775399999999999</v>
      </c>
      <c r="H104" s="117">
        <v>0.45460026999999997</v>
      </c>
      <c r="I104" s="117">
        <f t="shared" si="1"/>
        <v>0.49107791000000001</v>
      </c>
      <c r="J104" s="122">
        <v>0.39689999999999998</v>
      </c>
      <c r="K104" s="166">
        <v>0.31549593999999997</v>
      </c>
      <c r="L104" s="136">
        <v>-0.54</v>
      </c>
      <c r="M104" s="136">
        <v>-0.79</v>
      </c>
      <c r="N104" s="136">
        <v>0.18</v>
      </c>
      <c r="O104" s="136">
        <v>-0.38</v>
      </c>
      <c r="P104" s="125" t="s">
        <v>2016</v>
      </c>
    </row>
    <row r="105" spans="1:16" s="45" customFormat="1" ht="12.75">
      <c r="A105" s="115" t="s">
        <v>3146</v>
      </c>
      <c r="B105" s="45" t="s">
        <v>3147</v>
      </c>
      <c r="C105" s="45" t="s">
        <v>3331</v>
      </c>
      <c r="D105" s="116"/>
      <c r="E105" s="116">
        <v>0.43506479999999997</v>
      </c>
      <c r="F105" s="117">
        <v>-0.53908133999999996</v>
      </c>
      <c r="G105" s="117">
        <v>-0.50665634999999998</v>
      </c>
      <c r="H105" s="117">
        <v>0.27384183000000001</v>
      </c>
      <c r="I105" s="117">
        <f t="shared" si="1"/>
        <v>-0.25729861999999998</v>
      </c>
      <c r="J105" s="125" t="s">
        <v>16</v>
      </c>
      <c r="K105" s="166">
        <v>1.7342003000000002E-2</v>
      </c>
      <c r="L105" s="136">
        <v>0.49</v>
      </c>
      <c r="M105" s="136">
        <v>0.65</v>
      </c>
      <c r="N105" s="136">
        <v>0.42</v>
      </c>
      <c r="O105" s="136">
        <v>0.52</v>
      </c>
      <c r="P105" s="125" t="s">
        <v>2983</v>
      </c>
    </row>
    <row r="106" spans="1:16" s="45" customFormat="1" ht="12.75">
      <c r="A106" s="115" t="s">
        <v>3148</v>
      </c>
      <c r="B106" s="45" t="s">
        <v>3149</v>
      </c>
      <c r="C106" s="45" t="s">
        <v>3332</v>
      </c>
      <c r="D106" s="116">
        <v>0.19199695</v>
      </c>
      <c r="E106" s="116">
        <v>0.13027082000000001</v>
      </c>
      <c r="F106" s="117">
        <v>-0.14776511000000001</v>
      </c>
      <c r="G106" s="117">
        <v>-1.0626062999999999</v>
      </c>
      <c r="H106" s="117">
        <v>-0.87766074999999999</v>
      </c>
      <c r="I106" s="117">
        <f t="shared" si="1"/>
        <v>-0.69601071999999997</v>
      </c>
      <c r="J106" s="122">
        <v>8.7900000000000006E-2</v>
      </c>
      <c r="K106" s="166">
        <v>4.8101749999999999E-3</v>
      </c>
      <c r="L106" s="136">
        <v>-0.74</v>
      </c>
      <c r="M106" s="136">
        <v>-0.71</v>
      </c>
      <c r="N106" s="136">
        <v>-0.89</v>
      </c>
      <c r="O106" s="136">
        <v>-0.78</v>
      </c>
      <c r="P106" s="125" t="s">
        <v>2016</v>
      </c>
    </row>
    <row r="107" spans="1:16" s="45" customFormat="1" ht="12.75">
      <c r="A107" s="115" t="s">
        <v>3150</v>
      </c>
      <c r="B107" s="45" t="s">
        <v>3151</v>
      </c>
      <c r="C107" s="45" t="s">
        <v>3333</v>
      </c>
      <c r="D107" s="116">
        <v>0.45767140000000001</v>
      </c>
      <c r="E107" s="116">
        <v>0.39290318000000002</v>
      </c>
      <c r="F107" s="117">
        <v>1.5637427999999998E-2</v>
      </c>
      <c r="G107" s="117">
        <v>1.5450953999999999E-2</v>
      </c>
      <c r="H107" s="117">
        <v>0.59510993999999995</v>
      </c>
      <c r="I107" s="117">
        <f t="shared" si="1"/>
        <v>0.20873277399999998</v>
      </c>
      <c r="J107" s="125" t="s">
        <v>16</v>
      </c>
      <c r="K107" s="166">
        <v>0.1941399</v>
      </c>
      <c r="L107" s="136">
        <v>0.89</v>
      </c>
      <c r="M107" s="136">
        <v>1.1399999999999999</v>
      </c>
      <c r="N107" s="136">
        <v>-0.01</v>
      </c>
      <c r="O107" s="136">
        <v>0.67</v>
      </c>
      <c r="P107" s="125" t="s">
        <v>3053</v>
      </c>
    </row>
    <row r="108" spans="1:16" s="45" customFormat="1" ht="12.75">
      <c r="A108" s="115" t="s">
        <v>3152</v>
      </c>
      <c r="B108" s="45" t="s">
        <v>3153</v>
      </c>
      <c r="C108" s="45" t="s">
        <v>3334</v>
      </c>
      <c r="D108" s="116">
        <v>5.4885674000000002E-2</v>
      </c>
      <c r="E108" s="116">
        <v>9.3881390000000002E-3</v>
      </c>
      <c r="F108" s="117">
        <v>-0.19002144000000001</v>
      </c>
      <c r="G108" s="117">
        <v>-0.15003203000000001</v>
      </c>
      <c r="H108" s="117">
        <v>-0.21118540999999999</v>
      </c>
      <c r="I108" s="117">
        <f t="shared" si="1"/>
        <v>-0.18374629333333334</v>
      </c>
      <c r="J108" s="122">
        <v>0.15029999999999999</v>
      </c>
      <c r="K108" s="166">
        <v>6.2357652999999999E-2</v>
      </c>
      <c r="L108" s="136">
        <v>0.23</v>
      </c>
      <c r="M108" s="136">
        <v>0.21</v>
      </c>
      <c r="N108" s="136">
        <v>0.08</v>
      </c>
      <c r="O108" s="136">
        <v>0.18</v>
      </c>
      <c r="P108" s="125" t="s">
        <v>3024</v>
      </c>
    </row>
    <row r="109" spans="1:16" s="45" customFormat="1" ht="12.75">
      <c r="A109" s="115" t="s">
        <v>3154</v>
      </c>
      <c r="B109" s="45" t="s">
        <v>3335</v>
      </c>
      <c r="C109" s="45" t="s">
        <v>3336</v>
      </c>
      <c r="D109" s="116"/>
      <c r="E109" s="116"/>
      <c r="F109" s="117"/>
      <c r="G109" s="117"/>
      <c r="H109" s="117"/>
      <c r="I109" s="117"/>
      <c r="J109" s="125" t="s">
        <v>16</v>
      </c>
      <c r="K109" s="166" t="s">
        <v>16</v>
      </c>
      <c r="L109" s="136" t="s">
        <v>16</v>
      </c>
      <c r="M109" s="136" t="s">
        <v>16</v>
      </c>
      <c r="N109" s="136" t="s">
        <v>16</v>
      </c>
      <c r="O109" s="136" t="s">
        <v>16</v>
      </c>
      <c r="P109" s="125" t="s">
        <v>16</v>
      </c>
    </row>
    <row r="110" spans="1:16" s="45" customFormat="1" ht="12.75">
      <c r="A110" s="115" t="s">
        <v>3155</v>
      </c>
      <c r="B110" s="45" t="s">
        <v>3156</v>
      </c>
      <c r="C110" s="45" t="s">
        <v>3337</v>
      </c>
      <c r="D110" s="116">
        <v>8.8186399999999998E-2</v>
      </c>
      <c r="E110" s="116">
        <v>3.5864264E-2</v>
      </c>
      <c r="F110" s="117">
        <v>0.70297915</v>
      </c>
      <c r="G110" s="117">
        <v>1.113615</v>
      </c>
      <c r="H110" s="117">
        <v>0.60029690000000002</v>
      </c>
      <c r="I110" s="117">
        <f t="shared" si="1"/>
        <v>0.80563035000000005</v>
      </c>
      <c r="J110" s="122">
        <v>9.9000000000000005E-2</v>
      </c>
      <c r="K110" s="166">
        <v>9.8768164999999998E-3</v>
      </c>
      <c r="L110" s="136">
        <v>-0.31</v>
      </c>
      <c r="M110" s="136">
        <v>-0.38</v>
      </c>
      <c r="N110" s="136">
        <v>-0.27</v>
      </c>
      <c r="O110" s="136">
        <v>-0.32</v>
      </c>
      <c r="P110" s="125" t="s">
        <v>2016</v>
      </c>
    </row>
    <row r="111" spans="1:16" s="45" customFormat="1" ht="12.75">
      <c r="A111" s="115" t="s">
        <v>3157</v>
      </c>
      <c r="B111" s="45" t="s">
        <v>3158</v>
      </c>
      <c r="C111" s="45" t="s">
        <v>3338</v>
      </c>
      <c r="D111" s="116">
        <v>4.3519336999999998E-2</v>
      </c>
      <c r="E111" s="116">
        <v>2.2964193000000002E-3</v>
      </c>
      <c r="F111" s="117">
        <v>1.1302289999999999</v>
      </c>
      <c r="G111" s="117">
        <v>1.335474</v>
      </c>
      <c r="H111" s="117">
        <v>1.2406025000000001</v>
      </c>
      <c r="I111" s="117">
        <f t="shared" si="1"/>
        <v>1.2354351666666668</v>
      </c>
      <c r="J111" s="122">
        <v>0.11609999999999999</v>
      </c>
      <c r="K111" s="166">
        <v>2.32377E-2</v>
      </c>
      <c r="L111" s="136">
        <v>1.99</v>
      </c>
      <c r="M111" s="136">
        <v>1.26</v>
      </c>
      <c r="N111" s="136">
        <v>1.31</v>
      </c>
      <c r="O111" s="136">
        <v>1.52</v>
      </c>
      <c r="P111" s="125" t="s">
        <v>2016</v>
      </c>
    </row>
    <row r="112" spans="1:16" s="45" customFormat="1" ht="12.75">
      <c r="A112" s="115" t="s">
        <v>3159</v>
      </c>
      <c r="B112" s="45" t="s">
        <v>3160</v>
      </c>
      <c r="C112" s="45" t="s">
        <v>3339</v>
      </c>
      <c r="D112" s="116">
        <v>0.20039578</v>
      </c>
      <c r="E112" s="116">
        <v>0.13836420999999999</v>
      </c>
      <c r="F112" s="117">
        <v>5.7395037000000003E-2</v>
      </c>
      <c r="G112" s="117">
        <v>0.49475467000000001</v>
      </c>
      <c r="H112" s="117">
        <v>0.42504977999999999</v>
      </c>
      <c r="I112" s="117">
        <f t="shared" si="1"/>
        <v>0.32573316233333333</v>
      </c>
      <c r="J112" s="122">
        <v>0.13619999999999999</v>
      </c>
      <c r="K112" s="166">
        <v>4.5094295999999999E-2</v>
      </c>
      <c r="L112" s="136">
        <v>-0.51</v>
      </c>
      <c r="M112" s="136">
        <v>-0.57999999999999996</v>
      </c>
      <c r="N112" s="136">
        <v>-1</v>
      </c>
      <c r="O112" s="136">
        <v>-0.7</v>
      </c>
      <c r="P112" s="125" t="s">
        <v>3161</v>
      </c>
    </row>
    <row r="113" spans="1:16" s="45" customFormat="1" ht="12.75">
      <c r="A113" s="115" t="s">
        <v>3162</v>
      </c>
      <c r="B113" s="45" t="s">
        <v>3163</v>
      </c>
      <c r="C113" s="45" t="s">
        <v>3340</v>
      </c>
      <c r="D113" s="116">
        <v>0.11894457999999999</v>
      </c>
      <c r="E113" s="116">
        <v>6.2597685E-2</v>
      </c>
      <c r="F113" s="117">
        <v>0.87490844999999995</v>
      </c>
      <c r="G113" s="117">
        <v>0.92241424000000005</v>
      </c>
      <c r="H113" s="117">
        <v>0.33898020000000001</v>
      </c>
      <c r="I113" s="117">
        <f t="shared" si="1"/>
        <v>0.71210096333333339</v>
      </c>
      <c r="J113" s="122">
        <v>0.1784</v>
      </c>
      <c r="K113" s="166">
        <v>9.2645674999999997E-2</v>
      </c>
      <c r="L113" s="136">
        <v>-0.97</v>
      </c>
      <c r="M113" s="136">
        <v>-0.51</v>
      </c>
      <c r="N113" s="136">
        <v>-0.31</v>
      </c>
      <c r="O113" s="136">
        <v>-0.6</v>
      </c>
      <c r="P113" s="125" t="s">
        <v>3164</v>
      </c>
    </row>
    <row r="114" spans="1:16" s="45" customFormat="1" ht="12.75">
      <c r="A114" s="115" t="s">
        <v>3165</v>
      </c>
      <c r="B114" s="45" t="s">
        <v>3166</v>
      </c>
      <c r="C114" s="45" t="s">
        <v>3341</v>
      </c>
      <c r="D114" s="116">
        <v>0.35567933000000002</v>
      </c>
      <c r="E114" s="116">
        <v>0.29016888000000002</v>
      </c>
      <c r="F114" s="117">
        <v>-4.7641676000000001E-2</v>
      </c>
      <c r="G114" s="117">
        <v>0.19632146</v>
      </c>
      <c r="H114" s="117">
        <v>0.20644087999999999</v>
      </c>
      <c r="I114" s="117">
        <f t="shared" si="1"/>
        <v>0.11837355466666666</v>
      </c>
      <c r="J114" s="122">
        <v>0.56940000000000002</v>
      </c>
      <c r="K114" s="166">
        <v>0.49715187999999999</v>
      </c>
      <c r="L114" s="136">
        <v>0.28999999999999998</v>
      </c>
      <c r="M114" s="136">
        <v>0.18</v>
      </c>
      <c r="N114" s="136">
        <v>-0.15</v>
      </c>
      <c r="O114" s="136">
        <v>0.11</v>
      </c>
      <c r="P114" s="125" t="s">
        <v>3024</v>
      </c>
    </row>
    <row r="115" spans="1:16" s="45" customFormat="1" ht="12.75">
      <c r="A115" s="115" t="s">
        <v>3167</v>
      </c>
      <c r="B115" s="45" t="s">
        <v>3342</v>
      </c>
      <c r="C115" s="45" t="s">
        <v>3343</v>
      </c>
      <c r="D115" s="116"/>
      <c r="E115" s="116"/>
      <c r="F115" s="117"/>
      <c r="G115" s="117"/>
      <c r="H115" s="117"/>
      <c r="I115" s="117"/>
      <c r="J115" s="125" t="s">
        <v>16</v>
      </c>
      <c r="K115" s="166" t="s">
        <v>16</v>
      </c>
      <c r="L115" s="136" t="s">
        <v>16</v>
      </c>
      <c r="M115" s="136" t="s">
        <v>16</v>
      </c>
      <c r="N115" s="136" t="s">
        <v>16</v>
      </c>
      <c r="O115" s="136" t="s">
        <v>16</v>
      </c>
      <c r="P115" s="125" t="s">
        <v>16</v>
      </c>
    </row>
    <row r="116" spans="1:16" s="45" customFormat="1" ht="12.75">
      <c r="A116" s="115" t="s">
        <v>3168</v>
      </c>
      <c r="B116" s="45" t="s">
        <v>3169</v>
      </c>
      <c r="C116" s="45" t="s">
        <v>3344</v>
      </c>
      <c r="D116" s="116">
        <v>7.4393870000000001E-2</v>
      </c>
      <c r="E116" s="116">
        <v>2.4505264999999998E-2</v>
      </c>
      <c r="F116" s="117">
        <v>-0.48634347</v>
      </c>
      <c r="G116" s="117">
        <v>-0.28992172999999999</v>
      </c>
      <c r="H116" s="117">
        <v>-0.49988460000000001</v>
      </c>
      <c r="I116" s="117">
        <f t="shared" si="1"/>
        <v>-0.42538326666666665</v>
      </c>
      <c r="J116" s="122">
        <v>0.23930000000000001</v>
      </c>
      <c r="K116" s="166">
        <v>0.15418378999999999</v>
      </c>
      <c r="L116" s="136">
        <v>-0.08</v>
      </c>
      <c r="M116" s="136">
        <v>-0.54</v>
      </c>
      <c r="N116" s="136">
        <v>-0.8</v>
      </c>
      <c r="O116" s="136">
        <v>-0.47</v>
      </c>
      <c r="P116" s="125" t="s">
        <v>2016</v>
      </c>
    </row>
    <row r="117" spans="1:16" s="45" customFormat="1" ht="12.75">
      <c r="A117" s="115" t="s">
        <v>3170</v>
      </c>
      <c r="B117" s="45" t="s">
        <v>3171</v>
      </c>
      <c r="C117" s="45" t="s">
        <v>3345</v>
      </c>
      <c r="D117" s="116">
        <v>5.5015429999999997E-2</v>
      </c>
      <c r="E117" s="116">
        <v>9.4764180000000003E-3</v>
      </c>
      <c r="F117" s="117">
        <v>0.53516149999999996</v>
      </c>
      <c r="G117" s="117">
        <v>0.68965160000000003</v>
      </c>
      <c r="H117" s="117">
        <v>0.50774090000000005</v>
      </c>
      <c r="I117" s="117">
        <f t="shared" si="1"/>
        <v>0.57751799999999998</v>
      </c>
      <c r="J117" s="122">
        <v>0.34649999999999997</v>
      </c>
      <c r="K117" s="166">
        <v>0.26377946000000002</v>
      </c>
      <c r="L117" s="136">
        <v>0.13</v>
      </c>
      <c r="M117" s="136">
        <v>0.3</v>
      </c>
      <c r="N117" s="136">
        <v>-0.01</v>
      </c>
      <c r="O117" s="136">
        <v>0.14000000000000001</v>
      </c>
      <c r="P117" s="125" t="s">
        <v>3172</v>
      </c>
    </row>
    <row r="118" spans="1:16" s="45" customFormat="1" ht="12.75">
      <c r="A118" s="115" t="s">
        <v>3173</v>
      </c>
      <c r="B118" s="45" t="s">
        <v>3174</v>
      </c>
      <c r="C118" s="45" t="s">
        <v>3346</v>
      </c>
      <c r="D118" s="116"/>
      <c r="E118" s="116">
        <v>0.67111160000000003</v>
      </c>
      <c r="F118" s="117">
        <v>-0.69288689999999997</v>
      </c>
      <c r="G118" s="117">
        <v>-0.28373670000000001</v>
      </c>
      <c r="H118" s="117">
        <v>0.47233075000000002</v>
      </c>
      <c r="I118" s="117">
        <f t="shared" si="1"/>
        <v>-0.16809761666666664</v>
      </c>
      <c r="J118" s="125" t="s">
        <v>16</v>
      </c>
      <c r="K118" s="166">
        <v>0.66251450000000001</v>
      </c>
      <c r="L118" s="136">
        <v>-0.42</v>
      </c>
      <c r="M118" s="136">
        <v>-0.28999999999999998</v>
      </c>
      <c r="N118" s="136">
        <v>0.35</v>
      </c>
      <c r="O118" s="136">
        <v>-0.12</v>
      </c>
      <c r="P118" s="125" t="s">
        <v>3175</v>
      </c>
    </row>
    <row r="119" spans="1:16" s="45" customFormat="1" ht="12.75">
      <c r="A119" s="115" t="s">
        <v>3176</v>
      </c>
      <c r="B119" s="45" t="s">
        <v>3177</v>
      </c>
      <c r="C119" s="45" t="s">
        <v>3347</v>
      </c>
      <c r="D119" s="116">
        <v>5.6791109999999999E-2</v>
      </c>
      <c r="E119" s="116">
        <v>1.0666079E-2</v>
      </c>
      <c r="F119" s="117">
        <v>0.61993399999999999</v>
      </c>
      <c r="G119" s="117">
        <v>0.51295559999999996</v>
      </c>
      <c r="H119" s="117">
        <v>0.43237969999999998</v>
      </c>
      <c r="I119" s="117">
        <f t="shared" si="1"/>
        <v>0.52175643333333332</v>
      </c>
      <c r="J119" s="122">
        <v>0.185</v>
      </c>
      <c r="K119" s="166">
        <v>9.9217059999999996E-2</v>
      </c>
      <c r="L119" s="136">
        <v>1.02</v>
      </c>
      <c r="M119" s="136">
        <v>0.35</v>
      </c>
      <c r="N119" s="136">
        <v>0.46</v>
      </c>
      <c r="O119" s="136">
        <v>0.61</v>
      </c>
      <c r="P119" s="125" t="s">
        <v>2016</v>
      </c>
    </row>
    <row r="120" spans="1:16" s="45" customFormat="1" ht="12.75">
      <c r="A120" s="115" t="s">
        <v>3178</v>
      </c>
      <c r="B120" s="45" t="s">
        <v>3179</v>
      </c>
      <c r="C120" s="45" t="s">
        <v>3348</v>
      </c>
      <c r="D120" s="116"/>
      <c r="E120" s="116">
        <v>0.48006233999999998</v>
      </c>
      <c r="F120" s="117">
        <v>-0.80679922999999998</v>
      </c>
      <c r="G120" s="117">
        <v>-0.48295589999999999</v>
      </c>
      <c r="H120" s="117">
        <v>0.37732280000000001</v>
      </c>
      <c r="I120" s="117">
        <f t="shared" si="1"/>
        <v>-0.30414411000000002</v>
      </c>
      <c r="J120" s="125" t="s">
        <v>16</v>
      </c>
      <c r="K120" s="166">
        <v>1.9984620000000002E-2</v>
      </c>
      <c r="L120" s="136">
        <v>-1.0900000000000001</v>
      </c>
      <c r="M120" s="136">
        <v>-0.88</v>
      </c>
      <c r="N120" s="136">
        <v>-0.66</v>
      </c>
      <c r="O120" s="136">
        <v>-0.88</v>
      </c>
      <c r="P120" s="125" t="s">
        <v>108</v>
      </c>
    </row>
    <row r="121" spans="1:16" s="45" customFormat="1" ht="12.75">
      <c r="A121" s="115" t="s">
        <v>3180</v>
      </c>
      <c r="B121" s="45" t="s">
        <v>3181</v>
      </c>
      <c r="C121" s="45" t="s">
        <v>3349</v>
      </c>
      <c r="D121" s="116"/>
      <c r="E121" s="116">
        <v>0.17505860000000001</v>
      </c>
      <c r="F121" s="117">
        <v>0.44586935999999999</v>
      </c>
      <c r="G121" s="117">
        <v>1.1048232999999999E-2</v>
      </c>
      <c r="H121" s="117">
        <v>0.49320278000000001</v>
      </c>
      <c r="I121" s="117">
        <f t="shared" si="1"/>
        <v>0.31670679100000004</v>
      </c>
      <c r="J121" s="122">
        <v>0.13300000000000001</v>
      </c>
      <c r="K121" s="166">
        <v>4.1875884000000002E-2</v>
      </c>
      <c r="L121" s="136">
        <v>0.13</v>
      </c>
      <c r="M121" s="136">
        <v>0.21</v>
      </c>
      <c r="N121" s="136">
        <v>0.1</v>
      </c>
      <c r="O121" s="136">
        <v>0.15</v>
      </c>
      <c r="P121" s="125" t="s">
        <v>3182</v>
      </c>
    </row>
    <row r="122" spans="1:16" s="45" customFormat="1" ht="12.75">
      <c r="A122" s="115" t="s">
        <v>3183</v>
      </c>
      <c r="B122" s="45" t="s">
        <v>3184</v>
      </c>
      <c r="C122" s="45" t="s">
        <v>3350</v>
      </c>
      <c r="D122" s="116"/>
      <c r="E122" s="116">
        <v>0.58702940000000003</v>
      </c>
      <c r="F122" s="117">
        <v>-0.63634869999999999</v>
      </c>
      <c r="G122" s="117">
        <v>-0.35305219999999998</v>
      </c>
      <c r="H122" s="117">
        <v>0.39658937</v>
      </c>
      <c r="I122" s="117">
        <f t="shared" si="1"/>
        <v>-0.19760384333333328</v>
      </c>
      <c r="J122" s="125" t="s">
        <v>16</v>
      </c>
      <c r="K122" s="166">
        <v>0.79986285999999995</v>
      </c>
      <c r="L122" s="136">
        <v>-0.04</v>
      </c>
      <c r="M122" s="136">
        <v>0.31</v>
      </c>
      <c r="N122" s="136">
        <v>-0.15</v>
      </c>
      <c r="O122" s="136">
        <v>0.04</v>
      </c>
      <c r="P122" s="125" t="s">
        <v>2016</v>
      </c>
    </row>
    <row r="123" spans="1:16" s="45" customFormat="1" ht="12.75">
      <c r="A123" s="115" t="s">
        <v>3185</v>
      </c>
      <c r="B123" s="45" t="s">
        <v>3186</v>
      </c>
      <c r="C123" s="45" t="s">
        <v>3351</v>
      </c>
      <c r="D123" s="116"/>
      <c r="E123" s="116">
        <v>0.55674400000000002</v>
      </c>
      <c r="F123" s="117">
        <v>-0.66043633000000002</v>
      </c>
      <c r="G123" s="117">
        <v>-0.41873284999999999</v>
      </c>
      <c r="H123" s="117">
        <v>0.40356562000000001</v>
      </c>
      <c r="I123" s="117">
        <f t="shared" si="1"/>
        <v>-0.22520118666666669</v>
      </c>
      <c r="J123" s="125" t="s">
        <v>16</v>
      </c>
      <c r="K123" s="166">
        <v>0.14297170000000001</v>
      </c>
      <c r="L123" s="136">
        <v>-0.4</v>
      </c>
      <c r="M123" s="136">
        <v>-0.17</v>
      </c>
      <c r="N123" s="136">
        <v>-0.86</v>
      </c>
      <c r="O123" s="136">
        <v>-0.48</v>
      </c>
      <c r="P123" s="125" t="s">
        <v>3024</v>
      </c>
    </row>
    <row r="124" spans="1:16" s="45" customFormat="1" ht="12.75">
      <c r="A124" s="115" t="s">
        <v>3187</v>
      </c>
      <c r="B124" s="45" t="s">
        <v>3188</v>
      </c>
      <c r="C124" s="45" t="s">
        <v>3352</v>
      </c>
      <c r="D124" s="116"/>
      <c r="E124" s="116">
        <v>1.7179478000000001E-2</v>
      </c>
      <c r="F124" s="117">
        <v>1.5793834</v>
      </c>
      <c r="G124" s="117">
        <v>1.4563216999999999</v>
      </c>
      <c r="H124" s="117">
        <v>0.9935406</v>
      </c>
      <c r="I124" s="117">
        <f t="shared" si="1"/>
        <v>1.3430818999999998</v>
      </c>
      <c r="J124" s="125" t="s">
        <v>16</v>
      </c>
      <c r="K124" s="166">
        <v>6.4876970000000006E-2</v>
      </c>
      <c r="L124" s="136">
        <v>1.77</v>
      </c>
      <c r="M124" s="136">
        <v>0.62</v>
      </c>
      <c r="N124" s="136">
        <v>1.42</v>
      </c>
      <c r="O124" s="136">
        <v>1.27</v>
      </c>
      <c r="P124" s="125" t="s">
        <v>2016</v>
      </c>
    </row>
    <row r="125" spans="1:16" s="45" customFormat="1" ht="12.75">
      <c r="A125" s="115" t="s">
        <v>3189</v>
      </c>
      <c r="B125" s="45" t="s">
        <v>3190</v>
      </c>
      <c r="C125" s="45" t="s">
        <v>2931</v>
      </c>
      <c r="D125" s="116">
        <v>5.1483683000000002E-2</v>
      </c>
      <c r="E125" s="116">
        <v>6.9714403000000003E-3</v>
      </c>
      <c r="F125" s="117">
        <v>-0.93479489999999998</v>
      </c>
      <c r="G125" s="117">
        <v>-0.71322059999999998</v>
      </c>
      <c r="H125" s="117">
        <v>-0.92267555000000001</v>
      </c>
      <c r="I125" s="117">
        <f t="shared" si="1"/>
        <v>-0.85689701666666673</v>
      </c>
      <c r="J125" s="122">
        <v>0.1628</v>
      </c>
      <c r="K125" s="166">
        <v>7.5750139999999994E-2</v>
      </c>
      <c r="L125" s="136">
        <v>-1.3</v>
      </c>
      <c r="M125" s="136">
        <v>-0.54</v>
      </c>
      <c r="N125" s="136">
        <v>-0.63</v>
      </c>
      <c r="O125" s="136">
        <v>-0.82</v>
      </c>
      <c r="P125" s="125" t="s">
        <v>2016</v>
      </c>
    </row>
    <row r="126" spans="1:16" s="45" customFormat="1" ht="12.75">
      <c r="A126" s="115" t="s">
        <v>3191</v>
      </c>
      <c r="B126" s="45" t="s">
        <v>3192</v>
      </c>
      <c r="C126" s="45" t="s">
        <v>3353</v>
      </c>
      <c r="D126" s="116"/>
      <c r="E126" s="116">
        <v>0.52167403999999995</v>
      </c>
      <c r="F126" s="117">
        <v>0.66965839999999999</v>
      </c>
      <c r="G126" s="117">
        <v>-0.36439856999999998</v>
      </c>
      <c r="H126" s="117">
        <v>0.41314625999999999</v>
      </c>
      <c r="I126" s="117">
        <f t="shared" si="1"/>
        <v>0.23946869666666667</v>
      </c>
      <c r="J126" s="125" t="s">
        <v>16</v>
      </c>
      <c r="K126" s="166">
        <v>0.30425593000000001</v>
      </c>
      <c r="L126" s="136">
        <v>-0.36</v>
      </c>
      <c r="M126" s="136">
        <v>-0.88</v>
      </c>
      <c r="N126" s="136">
        <v>0.09</v>
      </c>
      <c r="O126" s="136">
        <v>-0.38</v>
      </c>
      <c r="P126" s="125" t="s">
        <v>3182</v>
      </c>
    </row>
    <row r="127" spans="1:16" s="45" customFormat="1" ht="12.75">
      <c r="A127" s="115" t="s">
        <v>3193</v>
      </c>
      <c r="B127" s="45" t="s">
        <v>3354</v>
      </c>
      <c r="C127" s="45" t="s">
        <v>3355</v>
      </c>
      <c r="D127" s="116"/>
      <c r="E127" s="116"/>
      <c r="F127" s="117"/>
      <c r="G127" s="117"/>
      <c r="H127" s="117"/>
      <c r="I127" s="117"/>
      <c r="J127" s="125" t="s">
        <v>16</v>
      </c>
      <c r="K127" s="166" t="s">
        <v>16</v>
      </c>
      <c r="L127" s="136" t="s">
        <v>16</v>
      </c>
      <c r="M127" s="136" t="s">
        <v>16</v>
      </c>
      <c r="N127" s="136" t="s">
        <v>16</v>
      </c>
      <c r="O127" s="136" t="s">
        <v>16</v>
      </c>
      <c r="P127" s="125" t="s">
        <v>16</v>
      </c>
    </row>
    <row r="128" spans="1:16" s="45" customFormat="1" ht="12.75">
      <c r="A128" s="115" t="s">
        <v>3194</v>
      </c>
      <c r="B128" s="45" t="s">
        <v>3195</v>
      </c>
      <c r="C128" s="45" t="s">
        <v>3356</v>
      </c>
      <c r="D128" s="116">
        <v>0.22921345000000001</v>
      </c>
      <c r="E128" s="116">
        <v>0.16585443999999999</v>
      </c>
      <c r="F128" s="117">
        <v>-4.8889179999999997E-2</v>
      </c>
      <c r="G128" s="117">
        <v>-0.10491467</v>
      </c>
      <c r="H128" s="117">
        <v>-0.26810157000000001</v>
      </c>
      <c r="I128" s="117">
        <f t="shared" si="1"/>
        <v>-0.14063513999999999</v>
      </c>
      <c r="J128" s="122">
        <v>0.1221</v>
      </c>
      <c r="K128" s="166">
        <v>3.0615440000000001E-2</v>
      </c>
      <c r="L128" s="136">
        <v>-0.51</v>
      </c>
      <c r="M128" s="136">
        <v>-0.38</v>
      </c>
      <c r="N128" s="136">
        <v>-0.71</v>
      </c>
      <c r="O128" s="136">
        <v>-0.53</v>
      </c>
      <c r="P128" s="125" t="s">
        <v>184</v>
      </c>
    </row>
    <row r="129" spans="1:16" s="45" customFormat="1" ht="12.75">
      <c r="A129" s="115" t="s">
        <v>3196</v>
      </c>
      <c r="B129" s="45" t="s">
        <v>3197</v>
      </c>
      <c r="C129" s="45" t="s">
        <v>3357</v>
      </c>
      <c r="D129" s="116">
        <v>6.2189746999999997E-2</v>
      </c>
      <c r="E129" s="116">
        <v>1.4621149999999999E-2</v>
      </c>
      <c r="F129" s="117">
        <v>-0.4786453</v>
      </c>
      <c r="G129" s="117">
        <v>-0.63077074</v>
      </c>
      <c r="H129" s="117">
        <v>-0.73820794000000001</v>
      </c>
      <c r="I129" s="117">
        <f t="shared" si="1"/>
        <v>-0.61587465999999991</v>
      </c>
      <c r="J129" s="122">
        <v>0.35160000000000002</v>
      </c>
      <c r="K129" s="166">
        <v>0.26904210000000001</v>
      </c>
      <c r="L129" s="136">
        <v>-0.28999999999999998</v>
      </c>
      <c r="M129" s="136">
        <v>0.06</v>
      </c>
      <c r="N129" s="136">
        <v>-0.34</v>
      </c>
      <c r="O129" s="136">
        <v>-0.19</v>
      </c>
      <c r="P129" s="125" t="s">
        <v>2989</v>
      </c>
    </row>
    <row r="130" spans="1:16" s="45" customFormat="1" ht="12.75">
      <c r="A130" s="115" t="s">
        <v>3198</v>
      </c>
      <c r="B130" s="45" t="s">
        <v>3358</v>
      </c>
      <c r="C130" s="45" t="s">
        <v>3359</v>
      </c>
      <c r="D130" s="116"/>
      <c r="E130" s="116"/>
      <c r="F130" s="117"/>
      <c r="G130" s="117"/>
      <c r="H130" s="117"/>
      <c r="I130" s="117"/>
      <c r="J130" s="125" t="s">
        <v>16</v>
      </c>
      <c r="K130" s="166" t="s">
        <v>16</v>
      </c>
      <c r="L130" s="136" t="s">
        <v>16</v>
      </c>
      <c r="M130" s="136" t="s">
        <v>16</v>
      </c>
      <c r="N130" s="136" t="s">
        <v>16</v>
      </c>
      <c r="O130" s="136" t="s">
        <v>16</v>
      </c>
      <c r="P130" s="125" t="s">
        <v>16</v>
      </c>
    </row>
    <row r="131" spans="1:16" s="45" customFormat="1" ht="12.75">
      <c r="A131" s="115" t="s">
        <v>3199</v>
      </c>
      <c r="B131" s="45" t="s">
        <v>3200</v>
      </c>
      <c r="C131" s="45" t="s">
        <v>3360</v>
      </c>
      <c r="D131" s="116"/>
      <c r="E131" s="116">
        <v>8.268414E-3</v>
      </c>
      <c r="F131" s="117">
        <v>1.7789208000000001</v>
      </c>
      <c r="G131" s="117">
        <v>2.0150106000000001</v>
      </c>
      <c r="H131" s="117">
        <v>2.4283166</v>
      </c>
      <c r="I131" s="117">
        <f t="shared" si="1"/>
        <v>2.074082666666667</v>
      </c>
      <c r="J131" s="122">
        <v>0.1103</v>
      </c>
      <c r="K131" s="166">
        <v>1.8518412000000001E-2</v>
      </c>
      <c r="L131" s="136">
        <v>3.83</v>
      </c>
      <c r="M131" s="136">
        <v>3.46</v>
      </c>
      <c r="N131" s="136">
        <v>5.36</v>
      </c>
      <c r="O131" s="136">
        <v>4.22</v>
      </c>
      <c r="P131" s="125" t="s">
        <v>3201</v>
      </c>
    </row>
    <row r="132" spans="1:16" s="45" customFormat="1" ht="12.75">
      <c r="A132" s="115" t="s">
        <v>3202</v>
      </c>
      <c r="B132" s="45" t="s">
        <v>3203</v>
      </c>
      <c r="C132" s="45" t="s">
        <v>2939</v>
      </c>
      <c r="D132" s="116">
        <v>0.16259994</v>
      </c>
      <c r="E132" s="116">
        <v>0.10256303999999999</v>
      </c>
      <c r="F132" s="117">
        <v>-0.3949781</v>
      </c>
      <c r="G132" s="117">
        <v>-0.59595109999999996</v>
      </c>
      <c r="H132" s="117">
        <v>-1.2572764999999999</v>
      </c>
      <c r="I132" s="117">
        <f t="shared" si="1"/>
        <v>-0.74940189999999995</v>
      </c>
      <c r="J132" s="122">
        <v>0.34039999999999998</v>
      </c>
      <c r="K132" s="166">
        <v>0.25753292</v>
      </c>
      <c r="L132" s="136">
        <v>-1.67</v>
      </c>
      <c r="M132" s="136">
        <v>0.09</v>
      </c>
      <c r="N132" s="136">
        <v>-0.82</v>
      </c>
      <c r="O132" s="136">
        <v>-0.8</v>
      </c>
      <c r="P132" s="125" t="s">
        <v>3068</v>
      </c>
    </row>
    <row r="133" spans="1:16" s="45" customFormat="1" ht="12.75">
      <c r="A133" s="118" t="s">
        <v>3204</v>
      </c>
      <c r="B133" s="119" t="s">
        <v>3205</v>
      </c>
      <c r="C133" s="119" t="s">
        <v>3361</v>
      </c>
      <c r="D133" s="120">
        <v>0.21870506000000001</v>
      </c>
      <c r="E133" s="120">
        <v>0.15579867</v>
      </c>
      <c r="F133" s="121">
        <v>-0.15761512999999999</v>
      </c>
      <c r="G133" s="121">
        <v>-0.39482546000000002</v>
      </c>
      <c r="H133" s="121">
        <v>-8.0116300000000001E-2</v>
      </c>
      <c r="I133" s="121">
        <f t="shared" si="1"/>
        <v>-0.21085229666666669</v>
      </c>
      <c r="J133" s="131">
        <v>0.1198</v>
      </c>
      <c r="K133" s="168">
        <v>2.7155466E-2</v>
      </c>
      <c r="L133" s="138">
        <v>-0.8</v>
      </c>
      <c r="M133" s="138">
        <v>-0.48</v>
      </c>
      <c r="N133" s="138">
        <v>-0.53</v>
      </c>
      <c r="O133" s="138">
        <v>-0.6</v>
      </c>
      <c r="P133" s="134" t="s">
        <v>2016</v>
      </c>
    </row>
    <row r="134" spans="1:16" s="22" customFormat="1">
      <c r="A134" s="46"/>
      <c r="P134" s="47"/>
    </row>
    <row r="135" spans="1:16" s="22" customFormat="1">
      <c r="A135" s="46"/>
      <c r="P135" s="47"/>
    </row>
    <row r="136" spans="1:16" s="22" customFormat="1">
      <c r="A136" s="46"/>
      <c r="P136" s="47"/>
    </row>
    <row r="137" spans="1:16" s="22" customFormat="1">
      <c r="A137" s="46"/>
      <c r="P137" s="47"/>
    </row>
    <row r="138" spans="1:16" s="22" customFormat="1">
      <c r="A138" s="46"/>
      <c r="P138" s="47"/>
    </row>
    <row r="139" spans="1:16" s="22" customFormat="1">
      <c r="A139" s="46"/>
      <c r="P139" s="47"/>
    </row>
    <row r="140" spans="1:16" s="22" customFormat="1">
      <c r="A140" s="46"/>
      <c r="P140" s="47"/>
    </row>
    <row r="141" spans="1:16" s="22" customFormat="1">
      <c r="A141" s="46"/>
      <c r="P141" s="47"/>
    </row>
    <row r="142" spans="1:16" s="22" customFormat="1">
      <c r="A142" s="46"/>
      <c r="P142" s="47"/>
    </row>
    <row r="143" spans="1:16" s="22" customFormat="1">
      <c r="A143" s="46"/>
      <c r="P143" s="47"/>
    </row>
    <row r="144" spans="1:16" s="22" customFormat="1">
      <c r="A144" s="46"/>
      <c r="P144" s="47"/>
    </row>
    <row r="145" spans="1:16" s="22" customFormat="1">
      <c r="A145" s="46"/>
      <c r="P145" s="47"/>
    </row>
    <row r="146" spans="1:16" s="22" customFormat="1">
      <c r="A146" s="46"/>
      <c r="P146" s="47"/>
    </row>
    <row r="147" spans="1:16" s="22" customFormat="1">
      <c r="A147" s="46"/>
      <c r="P147" s="47"/>
    </row>
    <row r="148" spans="1:16" s="22" customFormat="1">
      <c r="A148" s="46"/>
      <c r="P148" s="47"/>
    </row>
    <row r="149" spans="1:16" s="22" customFormat="1">
      <c r="A149" s="46"/>
      <c r="P149" s="47"/>
    </row>
    <row r="150" spans="1:16" s="22" customFormat="1">
      <c r="A150" s="46"/>
      <c r="P150" s="47"/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35"/>
  <sheetViews>
    <sheetView zoomScale="60" zoomScaleNormal="60" workbookViewId="0">
      <selection activeCell="D2" sqref="D2:I2"/>
    </sheetView>
  </sheetViews>
  <sheetFormatPr defaultColWidth="8.875" defaultRowHeight="14.25"/>
  <cols>
    <col min="1" max="1" width="10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6" t="s">
        <v>4120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3362</v>
      </c>
      <c r="B5" s="112" t="s">
        <v>3363</v>
      </c>
      <c r="C5" s="112" t="s">
        <v>3364</v>
      </c>
      <c r="D5" s="113"/>
      <c r="E5" s="113">
        <v>6.5839569999999997E-3</v>
      </c>
      <c r="F5" s="114">
        <v>-1.5517521999999999</v>
      </c>
      <c r="G5" s="114">
        <v>-1.3276817000000001</v>
      </c>
      <c r="H5" s="114">
        <v>-1.7649511</v>
      </c>
      <c r="I5" s="114">
        <f>AVERAGE(F5:H5)</f>
        <v>-1.5481283333333333</v>
      </c>
      <c r="J5" s="200">
        <v>0.1056</v>
      </c>
      <c r="K5" s="143">
        <v>1.456437E-2</v>
      </c>
      <c r="L5" s="114">
        <v>-0.72</v>
      </c>
      <c r="M5" s="114">
        <v>-0.51</v>
      </c>
      <c r="N5" s="114">
        <v>-0.79</v>
      </c>
      <c r="O5" s="114">
        <v>-0.67</v>
      </c>
      <c r="P5" s="201" t="s">
        <v>3365</v>
      </c>
    </row>
    <row r="6" spans="1:16" s="45" customFormat="1" ht="12.75">
      <c r="A6" s="115" t="s">
        <v>3366</v>
      </c>
      <c r="B6" s="45" t="s">
        <v>3367</v>
      </c>
      <c r="C6" s="45" t="s">
        <v>3368</v>
      </c>
      <c r="D6" s="116"/>
      <c r="E6" s="116">
        <v>5.0817117000000002E-2</v>
      </c>
      <c r="F6" s="117">
        <v>-0.64080179999999998</v>
      </c>
      <c r="G6" s="117">
        <v>-0.34491536</v>
      </c>
      <c r="H6" s="117">
        <v>-0.83397909999999997</v>
      </c>
      <c r="I6" s="117">
        <f t="shared" ref="I6:I68" si="0">AVERAGE(F6:H6)</f>
        <v>-0.60656542000000002</v>
      </c>
      <c r="K6" s="144">
        <v>0.2629976</v>
      </c>
      <c r="L6" s="117">
        <v>-0.04</v>
      </c>
      <c r="M6" s="117">
        <v>0.27</v>
      </c>
      <c r="N6" s="117">
        <v>0.19</v>
      </c>
      <c r="O6" s="117">
        <v>0.14000000000000001</v>
      </c>
      <c r="P6" s="197" t="s">
        <v>3369</v>
      </c>
    </row>
    <row r="7" spans="1:16" s="45" customFormat="1" ht="12.75">
      <c r="A7" s="115" t="s">
        <v>3370</v>
      </c>
      <c r="B7" s="45" t="s">
        <v>3371</v>
      </c>
      <c r="C7" s="45" t="s">
        <v>3372</v>
      </c>
      <c r="D7" s="116">
        <v>6.0221884000000003E-2</v>
      </c>
      <c r="E7" s="116">
        <v>1.2944895999999999E-2</v>
      </c>
      <c r="F7" s="117">
        <v>-0.41016203000000001</v>
      </c>
      <c r="G7" s="117">
        <v>-0.61492869999999999</v>
      </c>
      <c r="H7" s="117">
        <v>-0.54666230000000005</v>
      </c>
      <c r="I7" s="117">
        <f t="shared" si="0"/>
        <v>-0.52391767666666667</v>
      </c>
      <c r="J7" s="198">
        <v>0.22989999999999999</v>
      </c>
      <c r="K7" s="144">
        <v>0.14465544</v>
      </c>
      <c r="L7" s="117">
        <v>-0.15</v>
      </c>
      <c r="M7" s="117">
        <v>-7.0000000000000007E-2</v>
      </c>
      <c r="N7" s="117">
        <v>-0.33</v>
      </c>
      <c r="O7" s="117">
        <v>-0.18</v>
      </c>
      <c r="P7" s="197" t="s">
        <v>3369</v>
      </c>
    </row>
    <row r="8" spans="1:16" s="45" customFormat="1" ht="12.75">
      <c r="A8" s="115" t="s">
        <v>3373</v>
      </c>
      <c r="B8" s="45" t="s">
        <v>3374</v>
      </c>
      <c r="C8" s="45" t="s">
        <v>3375</v>
      </c>
      <c r="D8" s="116">
        <v>4.0361210000000002E-2</v>
      </c>
      <c r="E8" s="116">
        <v>1.4006286000000001E-3</v>
      </c>
      <c r="F8" s="117">
        <v>1.0415517000000001</v>
      </c>
      <c r="G8" s="117">
        <v>0.98615843000000003</v>
      </c>
      <c r="H8" s="117">
        <v>0.91460896000000003</v>
      </c>
      <c r="I8" s="117">
        <f t="shared" si="0"/>
        <v>0.98077302999999993</v>
      </c>
      <c r="J8" s="198">
        <v>0.10589999999999999</v>
      </c>
      <c r="K8" s="144">
        <v>1.4805528E-2</v>
      </c>
      <c r="L8" s="117">
        <v>1.46</v>
      </c>
      <c r="M8" s="117">
        <v>1</v>
      </c>
      <c r="N8" s="117">
        <v>1.52</v>
      </c>
      <c r="O8" s="117">
        <v>1.33</v>
      </c>
      <c r="P8" s="197" t="s">
        <v>3369</v>
      </c>
    </row>
    <row r="9" spans="1:16" s="45" customFormat="1" ht="12.75">
      <c r="A9" s="115" t="s">
        <v>3376</v>
      </c>
      <c r="B9" s="45" t="s">
        <v>3377</v>
      </c>
      <c r="C9" s="45" t="s">
        <v>3378</v>
      </c>
      <c r="D9" s="116"/>
      <c r="E9" s="116">
        <v>0.59813349999999998</v>
      </c>
      <c r="F9" s="117">
        <v>-0.71254872999999996</v>
      </c>
      <c r="G9" s="117">
        <v>-0.36111945000000001</v>
      </c>
      <c r="H9" s="117">
        <v>0.43915534000000001</v>
      </c>
      <c r="I9" s="117">
        <f t="shared" si="0"/>
        <v>-0.21150427999999996</v>
      </c>
      <c r="K9" s="144">
        <v>0.90315809999999996</v>
      </c>
      <c r="L9" s="117">
        <v>-0.34</v>
      </c>
      <c r="M9" s="117">
        <v>0.51</v>
      </c>
      <c r="N9" s="117">
        <v>-7.0000000000000007E-2</v>
      </c>
      <c r="O9" s="117">
        <v>0.03</v>
      </c>
      <c r="P9" s="197" t="s">
        <v>3369</v>
      </c>
    </row>
    <row r="10" spans="1:16" s="45" customFormat="1" ht="12.75">
      <c r="A10" s="115" t="s">
        <v>3379</v>
      </c>
      <c r="B10" s="45" t="s">
        <v>3380</v>
      </c>
      <c r="C10" s="45" t="s">
        <v>3381</v>
      </c>
      <c r="D10" s="116">
        <v>4.0361210000000002E-2</v>
      </c>
      <c r="E10" s="116">
        <v>1.1128391E-3</v>
      </c>
      <c r="F10" s="117">
        <v>-0.68939890000000004</v>
      </c>
      <c r="G10" s="117">
        <v>-0.64076613999999998</v>
      </c>
      <c r="H10" s="117">
        <v>-0.61562055000000004</v>
      </c>
      <c r="I10" s="117">
        <f t="shared" si="0"/>
        <v>-0.64859519666666665</v>
      </c>
      <c r="J10" s="198">
        <v>0.1615</v>
      </c>
      <c r="K10" s="144">
        <v>7.4450210000000003E-2</v>
      </c>
      <c r="L10" s="117">
        <v>-0.21</v>
      </c>
      <c r="M10" s="117">
        <v>-0.46</v>
      </c>
      <c r="N10" s="117">
        <v>-0.65</v>
      </c>
      <c r="O10" s="117">
        <v>-0.44</v>
      </c>
      <c r="P10" s="197" t="s">
        <v>3382</v>
      </c>
    </row>
    <row r="11" spans="1:16" s="45" customFormat="1" ht="12.75">
      <c r="A11" s="115" t="s">
        <v>3383</v>
      </c>
      <c r="C11" s="45" t="s">
        <v>3384</v>
      </c>
      <c r="D11" s="116"/>
      <c r="E11" s="116"/>
      <c r="F11" s="117"/>
      <c r="G11" s="117"/>
      <c r="H11" s="117"/>
      <c r="I11" s="117"/>
      <c r="K11" s="144"/>
      <c r="L11" s="117"/>
      <c r="M11" s="117"/>
      <c r="N11" s="117"/>
      <c r="O11" s="117"/>
      <c r="P11" s="197"/>
    </row>
    <row r="12" spans="1:16" s="45" customFormat="1" ht="12.75">
      <c r="A12" s="115" t="s">
        <v>3385</v>
      </c>
      <c r="B12" s="45" t="s">
        <v>3386</v>
      </c>
      <c r="C12" s="45" t="s">
        <v>3387</v>
      </c>
      <c r="D12" s="116"/>
      <c r="E12" s="116"/>
      <c r="F12" s="117"/>
      <c r="G12" s="117"/>
      <c r="H12" s="117"/>
      <c r="I12" s="117"/>
      <c r="K12" s="144"/>
      <c r="L12" s="117"/>
      <c r="M12" s="117"/>
      <c r="N12" s="117"/>
      <c r="O12" s="117"/>
      <c r="P12" s="197"/>
    </row>
    <row r="13" spans="1:16" s="45" customFormat="1" ht="12.75">
      <c r="A13" s="115" t="s">
        <v>3388</v>
      </c>
      <c r="B13" s="45" t="s">
        <v>3389</v>
      </c>
      <c r="C13" s="45" t="s">
        <v>3390</v>
      </c>
      <c r="D13" s="116">
        <v>4.9784544999999999E-2</v>
      </c>
      <c r="E13" s="116">
        <v>6.0632465999999998E-3</v>
      </c>
      <c r="F13" s="117">
        <v>3.1290045000000002</v>
      </c>
      <c r="G13" s="117">
        <v>2.7341253999999999</v>
      </c>
      <c r="H13" s="117">
        <v>2.3845024000000001</v>
      </c>
      <c r="I13" s="117">
        <f t="shared" si="0"/>
        <v>2.7492107666666672</v>
      </c>
      <c r="J13" s="198">
        <v>7.7100000000000002E-2</v>
      </c>
      <c r="K13" s="144">
        <v>1.3151617E-3</v>
      </c>
      <c r="L13" s="117">
        <v>4.26</v>
      </c>
      <c r="M13" s="117">
        <v>4.68</v>
      </c>
      <c r="N13" s="117">
        <v>4.82</v>
      </c>
      <c r="O13" s="117">
        <v>4.59</v>
      </c>
      <c r="P13" s="197" t="s">
        <v>3391</v>
      </c>
    </row>
    <row r="14" spans="1:16" s="45" customFormat="1" ht="12.75">
      <c r="A14" s="115" t="s">
        <v>3392</v>
      </c>
      <c r="B14" s="45" t="s">
        <v>3393</v>
      </c>
      <c r="C14" s="45" t="s">
        <v>3394</v>
      </c>
      <c r="D14" s="116"/>
      <c r="E14" s="116">
        <v>0.46209117999999999</v>
      </c>
      <c r="F14" s="117">
        <v>0.75907654000000002</v>
      </c>
      <c r="G14" s="117">
        <v>-0.32631534000000001</v>
      </c>
      <c r="H14" s="117">
        <v>0.43891087000000001</v>
      </c>
      <c r="I14" s="117">
        <f t="shared" si="0"/>
        <v>0.29055735666666666</v>
      </c>
      <c r="J14" s="198">
        <v>7.4999999999999997E-2</v>
      </c>
      <c r="K14" s="144">
        <v>9.856623000000001E-4</v>
      </c>
      <c r="L14" s="117">
        <v>3.81</v>
      </c>
      <c r="M14" s="117">
        <v>3.43</v>
      </c>
      <c r="N14" s="117">
        <v>3.71</v>
      </c>
      <c r="O14" s="117">
        <v>3.65</v>
      </c>
      <c r="P14" s="197" t="s">
        <v>3369</v>
      </c>
    </row>
    <row r="15" spans="1:16" s="45" customFormat="1" ht="12.75">
      <c r="A15" s="115" t="s">
        <v>3395</v>
      </c>
      <c r="B15" s="45" t="s">
        <v>3396</v>
      </c>
      <c r="C15" s="45" t="s">
        <v>3397</v>
      </c>
      <c r="D15" s="116">
        <v>4.2813085000000001E-2</v>
      </c>
      <c r="E15" s="116">
        <v>2.1015366E-3</v>
      </c>
      <c r="F15" s="117">
        <v>1.2910929</v>
      </c>
      <c r="G15" s="117">
        <v>1.4583577999999999</v>
      </c>
      <c r="H15" s="117">
        <v>1.5058385000000001</v>
      </c>
      <c r="I15" s="117">
        <f t="shared" si="0"/>
        <v>1.4184297333333333</v>
      </c>
      <c r="J15" s="198">
        <v>8.4000000000000005E-2</v>
      </c>
      <c r="K15" s="144">
        <v>3.5582227E-3</v>
      </c>
      <c r="L15" s="117">
        <v>1.9</v>
      </c>
      <c r="M15" s="117">
        <v>1.6</v>
      </c>
      <c r="N15" s="117">
        <v>1.59</v>
      </c>
      <c r="O15" s="117">
        <v>1.7</v>
      </c>
      <c r="P15" s="197" t="s">
        <v>3369</v>
      </c>
    </row>
    <row r="16" spans="1:16" s="45" customFormat="1" ht="12.75">
      <c r="A16" s="115" t="s">
        <v>3398</v>
      </c>
      <c r="B16" s="45" t="s">
        <v>3399</v>
      </c>
      <c r="C16" s="45" t="s">
        <v>3400</v>
      </c>
      <c r="D16" s="116"/>
      <c r="E16" s="116">
        <v>0.60733824999999997</v>
      </c>
      <c r="F16" s="117">
        <v>-0.65420540000000005</v>
      </c>
      <c r="G16" s="117">
        <v>-0.34934690000000002</v>
      </c>
      <c r="H16" s="117">
        <v>0.42291119999999999</v>
      </c>
      <c r="I16" s="117">
        <f t="shared" si="0"/>
        <v>-0.19354703333333334</v>
      </c>
      <c r="K16" s="144">
        <v>0.12709831999999999</v>
      </c>
      <c r="L16" s="117">
        <v>-0.76</v>
      </c>
      <c r="M16" s="117">
        <v>-0.2</v>
      </c>
      <c r="N16" s="117">
        <v>-0.33</v>
      </c>
      <c r="O16" s="117">
        <v>-0.43</v>
      </c>
      <c r="P16" s="197" t="s">
        <v>3401</v>
      </c>
    </row>
    <row r="17" spans="1:16" s="45" customFormat="1" ht="12.75">
      <c r="A17" s="115" t="s">
        <v>3402</v>
      </c>
      <c r="B17" s="45" t="s">
        <v>3403</v>
      </c>
      <c r="C17" s="45" t="s">
        <v>3404</v>
      </c>
      <c r="D17" s="116">
        <v>3.9125821999999998E-2</v>
      </c>
      <c r="E17" s="116">
        <v>8.3100000000000003E-4</v>
      </c>
      <c r="F17" s="117">
        <v>0.44151785999999998</v>
      </c>
      <c r="G17" s="117">
        <v>0.47151184000000002</v>
      </c>
      <c r="H17" s="117">
        <v>0.48745917999999999</v>
      </c>
      <c r="I17" s="117">
        <f t="shared" si="0"/>
        <v>0.46682962666666672</v>
      </c>
      <c r="J17" s="198">
        <v>0.10390000000000001</v>
      </c>
      <c r="K17" s="144">
        <v>1.3244898E-2</v>
      </c>
      <c r="L17" s="117">
        <v>0.55000000000000004</v>
      </c>
      <c r="M17" s="117">
        <v>0.66</v>
      </c>
      <c r="N17" s="117">
        <v>0.44</v>
      </c>
      <c r="O17" s="117">
        <v>0.55000000000000004</v>
      </c>
      <c r="P17" s="197" t="s">
        <v>3369</v>
      </c>
    </row>
    <row r="18" spans="1:16" s="45" customFormat="1" ht="12.75">
      <c r="A18" s="115" t="s">
        <v>3405</v>
      </c>
      <c r="B18" s="45" t="s">
        <v>3406</v>
      </c>
      <c r="C18" s="45" t="s">
        <v>3407</v>
      </c>
      <c r="D18" s="116">
        <v>8.9324503999999999E-2</v>
      </c>
      <c r="E18" s="116">
        <v>3.6924865000000001E-2</v>
      </c>
      <c r="F18" s="117">
        <v>0.66743750000000002</v>
      </c>
      <c r="G18" s="117">
        <v>0.32983875000000001</v>
      </c>
      <c r="H18" s="117">
        <v>0.48369119999999999</v>
      </c>
      <c r="I18" s="117">
        <f t="shared" si="0"/>
        <v>0.49365581666666669</v>
      </c>
      <c r="J18" s="198">
        <v>0.1017</v>
      </c>
      <c r="K18" s="144">
        <v>1.1929274E-2</v>
      </c>
      <c r="L18" s="117">
        <v>0.34</v>
      </c>
      <c r="M18" s="117">
        <v>0.38</v>
      </c>
      <c r="N18" s="117">
        <v>0.26</v>
      </c>
      <c r="O18" s="117">
        <v>0.32</v>
      </c>
      <c r="P18" s="197" t="s">
        <v>184</v>
      </c>
    </row>
    <row r="19" spans="1:16" s="45" customFormat="1" ht="12.75">
      <c r="A19" s="115" t="s">
        <v>3408</v>
      </c>
      <c r="B19" s="45" t="s">
        <v>3409</v>
      </c>
      <c r="C19" s="45" t="s">
        <v>3410</v>
      </c>
      <c r="D19" s="116"/>
      <c r="E19" s="116"/>
      <c r="F19" s="117"/>
      <c r="G19" s="117"/>
      <c r="H19" s="117"/>
      <c r="I19" s="117"/>
      <c r="K19" s="144"/>
      <c r="L19" s="117"/>
      <c r="M19" s="117"/>
      <c r="N19" s="117"/>
      <c r="O19" s="117"/>
      <c r="P19" s="197"/>
    </row>
    <row r="20" spans="1:16" s="45" customFormat="1" ht="12.75">
      <c r="A20" s="115" t="s">
        <v>3411</v>
      </c>
      <c r="B20" s="45" t="s">
        <v>3412</v>
      </c>
      <c r="C20" s="45" t="s">
        <v>3413</v>
      </c>
      <c r="D20" s="116"/>
      <c r="E20" s="116">
        <v>2.4058533999999999E-2</v>
      </c>
      <c r="F20" s="117">
        <v>-0.70445173999999999</v>
      </c>
      <c r="G20" s="117">
        <v>-0.41475010000000001</v>
      </c>
      <c r="H20" s="117">
        <v>-0.69964576000000001</v>
      </c>
      <c r="I20" s="117">
        <f t="shared" si="0"/>
        <v>-0.60628253333333337</v>
      </c>
      <c r="K20" s="144">
        <v>0.26892135</v>
      </c>
      <c r="L20" s="117">
        <v>0.23</v>
      </c>
      <c r="M20" s="117">
        <v>1.72</v>
      </c>
      <c r="N20" s="117">
        <v>0.27</v>
      </c>
      <c r="O20" s="117">
        <v>0.74</v>
      </c>
      <c r="P20" s="197" t="s">
        <v>3369</v>
      </c>
    </row>
    <row r="21" spans="1:16" s="45" customFormat="1" ht="12.75">
      <c r="A21" s="115" t="s">
        <v>3414</v>
      </c>
      <c r="B21" s="45" t="s">
        <v>3415</v>
      </c>
      <c r="C21" s="45" t="s">
        <v>3416</v>
      </c>
      <c r="D21" s="116">
        <v>6.4558320000000002E-2</v>
      </c>
      <c r="E21" s="116">
        <v>1.6434041999999999E-2</v>
      </c>
      <c r="F21" s="117">
        <v>-0.4886141</v>
      </c>
      <c r="G21" s="117">
        <v>-0.74850123999999996</v>
      </c>
      <c r="H21" s="117">
        <v>-0.74254644000000003</v>
      </c>
      <c r="I21" s="117">
        <f t="shared" si="0"/>
        <v>-0.65988725999999998</v>
      </c>
      <c r="J21" s="198">
        <v>8.8099999999999998E-2</v>
      </c>
      <c r="K21" s="144">
        <v>5.0400784000000001E-3</v>
      </c>
      <c r="L21" s="117">
        <v>-0.82</v>
      </c>
      <c r="M21" s="117">
        <v>-0.89</v>
      </c>
      <c r="N21" s="117">
        <v>-0.7</v>
      </c>
      <c r="O21" s="117">
        <v>-0.8</v>
      </c>
      <c r="P21" s="197" t="s">
        <v>3369</v>
      </c>
    </row>
    <row r="22" spans="1:16" s="45" customFormat="1" ht="12.75">
      <c r="A22" s="115" t="s">
        <v>3417</v>
      </c>
      <c r="B22" s="45" t="s">
        <v>3418</v>
      </c>
      <c r="C22" s="45" t="s">
        <v>3419</v>
      </c>
      <c r="D22" s="116"/>
      <c r="E22" s="116"/>
      <c r="F22" s="117"/>
      <c r="G22" s="117"/>
      <c r="H22" s="117"/>
      <c r="I22" s="117"/>
      <c r="K22" s="144"/>
      <c r="L22" s="117"/>
      <c r="M22" s="117"/>
      <c r="N22" s="117"/>
      <c r="O22" s="117"/>
      <c r="P22" s="197"/>
    </row>
    <row r="23" spans="1:16" s="45" customFormat="1" ht="12.75">
      <c r="A23" s="115" t="s">
        <v>3420</v>
      </c>
      <c r="B23" s="45" t="s">
        <v>3421</v>
      </c>
      <c r="C23" s="45" t="s">
        <v>3422</v>
      </c>
      <c r="D23" s="116">
        <v>0.25769229999999999</v>
      </c>
      <c r="E23" s="116">
        <v>0.19331554000000001</v>
      </c>
      <c r="F23" s="117">
        <v>-0.55318259999999997</v>
      </c>
      <c r="G23" s="117">
        <v>-6.1785206000000002E-2</v>
      </c>
      <c r="H23" s="117">
        <v>-1.0689682</v>
      </c>
      <c r="I23" s="117">
        <f t="shared" si="0"/>
        <v>-0.56131200200000009</v>
      </c>
      <c r="J23" s="198">
        <v>0.31519999999999998</v>
      </c>
      <c r="K23" s="144">
        <v>0.23137599</v>
      </c>
      <c r="L23" s="117">
        <v>-0.56000000000000005</v>
      </c>
      <c r="M23" s="117">
        <v>-0.77</v>
      </c>
      <c r="N23" s="117">
        <v>0.06</v>
      </c>
      <c r="O23" s="117">
        <v>-0.42</v>
      </c>
      <c r="P23" s="197" t="s">
        <v>3369</v>
      </c>
    </row>
    <row r="24" spans="1:16" s="45" customFormat="1" ht="12.75">
      <c r="A24" s="115" t="s">
        <v>3423</v>
      </c>
      <c r="B24" s="45" t="s">
        <v>3424</v>
      </c>
      <c r="C24" s="45" t="s">
        <v>3425</v>
      </c>
      <c r="D24" s="116">
        <v>4.7081104999999998E-2</v>
      </c>
      <c r="E24" s="116">
        <v>4.5804823999999996E-3</v>
      </c>
      <c r="F24" s="117">
        <v>0.99126809999999999</v>
      </c>
      <c r="G24" s="117">
        <v>1.1572309000000001</v>
      </c>
      <c r="H24" s="117">
        <v>0.92306845999999998</v>
      </c>
      <c r="I24" s="117">
        <f t="shared" si="0"/>
        <v>1.0238558200000001</v>
      </c>
      <c r="J24" s="198">
        <v>5.8000000000000003E-2</v>
      </c>
      <c r="K24" s="144">
        <v>1.4035250000000001E-4</v>
      </c>
      <c r="L24" s="117">
        <v>1.27</v>
      </c>
      <c r="M24" s="117">
        <v>1.32</v>
      </c>
      <c r="N24" s="117">
        <v>1.27</v>
      </c>
      <c r="O24" s="117">
        <v>1.29</v>
      </c>
      <c r="P24" s="197" t="s">
        <v>3369</v>
      </c>
    </row>
    <row r="25" spans="1:16" s="45" customFormat="1" ht="12.75">
      <c r="A25" s="115" t="s">
        <v>3426</v>
      </c>
      <c r="B25" s="45" t="s">
        <v>3427</v>
      </c>
      <c r="C25" s="45" t="s">
        <v>3428</v>
      </c>
      <c r="D25" s="116">
        <v>0.18831903999999999</v>
      </c>
      <c r="E25" s="116">
        <v>0.12663901999999999</v>
      </c>
      <c r="F25" s="117">
        <v>0.51565349999999999</v>
      </c>
      <c r="G25" s="117">
        <v>0.14103128000000001</v>
      </c>
      <c r="H25" s="117">
        <v>0.21487433</v>
      </c>
      <c r="I25" s="117">
        <f t="shared" si="0"/>
        <v>0.29051970333333332</v>
      </c>
      <c r="J25" s="198">
        <v>8.4000000000000005E-2</v>
      </c>
      <c r="K25" s="144">
        <v>3.3500125E-3</v>
      </c>
      <c r="L25" s="117">
        <v>0.61</v>
      </c>
      <c r="M25" s="117">
        <v>0.6</v>
      </c>
      <c r="N25" s="117">
        <v>0.72</v>
      </c>
      <c r="O25" s="117">
        <v>0.64</v>
      </c>
      <c r="P25" s="197" t="s">
        <v>3369</v>
      </c>
    </row>
    <row r="26" spans="1:16" s="45" customFormat="1" ht="12.75">
      <c r="A26" s="115" t="s">
        <v>3429</v>
      </c>
      <c r="B26" s="45" t="s">
        <v>3430</v>
      </c>
      <c r="C26" s="45" t="s">
        <v>3431</v>
      </c>
      <c r="D26" s="116">
        <v>4.0361210000000002E-2</v>
      </c>
      <c r="E26" s="116">
        <v>1.3218926000000001E-3</v>
      </c>
      <c r="F26" s="117">
        <v>-1.6062459</v>
      </c>
      <c r="G26" s="117">
        <v>-1.8168495</v>
      </c>
      <c r="H26" s="117">
        <v>-1.7596312000000001</v>
      </c>
      <c r="I26" s="117">
        <f t="shared" si="0"/>
        <v>-1.7275755333333336</v>
      </c>
      <c r="J26" s="198"/>
      <c r="K26" s="144"/>
      <c r="L26" s="117"/>
      <c r="M26" s="117"/>
      <c r="N26" s="117"/>
      <c r="O26" s="117"/>
      <c r="P26" s="197"/>
    </row>
    <row r="27" spans="1:16" s="45" customFormat="1" ht="12.75">
      <c r="A27" s="115" t="s">
        <v>3432</v>
      </c>
      <c r="B27" s="45" t="s">
        <v>3433</v>
      </c>
      <c r="C27" s="45" t="s">
        <v>3434</v>
      </c>
      <c r="D27" s="116"/>
      <c r="E27" s="116"/>
      <c r="F27" s="117"/>
      <c r="G27" s="117"/>
      <c r="H27" s="117"/>
      <c r="I27" s="117"/>
      <c r="K27" s="144"/>
      <c r="L27" s="117"/>
      <c r="M27" s="117"/>
      <c r="N27" s="117"/>
      <c r="O27" s="117"/>
      <c r="P27" s="197"/>
    </row>
    <row r="28" spans="1:16" s="45" customFormat="1" ht="12.75">
      <c r="A28" s="115" t="s">
        <v>3435</v>
      </c>
      <c r="C28" s="45" t="s">
        <v>3436</v>
      </c>
      <c r="D28" s="116"/>
      <c r="E28" s="116"/>
      <c r="F28" s="117"/>
      <c r="G28" s="117"/>
      <c r="H28" s="117"/>
      <c r="I28" s="117"/>
      <c r="K28" s="144"/>
      <c r="L28" s="117"/>
      <c r="M28" s="117"/>
      <c r="N28" s="117"/>
      <c r="O28" s="117"/>
      <c r="P28" s="197"/>
    </row>
    <row r="29" spans="1:16" s="45" customFormat="1" ht="25.5">
      <c r="A29" s="115" t="s">
        <v>3437</v>
      </c>
      <c r="B29" s="45" t="s">
        <v>3438</v>
      </c>
      <c r="C29" s="45" t="s">
        <v>3439</v>
      </c>
      <c r="D29" s="116">
        <v>0.10518403</v>
      </c>
      <c r="E29" s="116">
        <v>5.04596E-2</v>
      </c>
      <c r="F29" s="117">
        <v>-0.45191481999999999</v>
      </c>
      <c r="G29" s="117">
        <v>-0.40331351999999998</v>
      </c>
      <c r="H29" s="117">
        <v>-0.81558220000000003</v>
      </c>
      <c r="I29" s="117">
        <f t="shared" si="0"/>
        <v>-0.55693684666666676</v>
      </c>
      <c r="J29" s="198">
        <v>9.3799999999999994E-2</v>
      </c>
      <c r="K29" s="144">
        <v>7.4075577000000002E-3</v>
      </c>
      <c r="L29" s="117">
        <v>-0.68</v>
      </c>
      <c r="M29" s="117">
        <v>-0.51</v>
      </c>
      <c r="N29" s="117">
        <v>-0.55000000000000004</v>
      </c>
      <c r="O29" s="117">
        <v>-0.57999999999999996</v>
      </c>
      <c r="P29" s="197" t="s">
        <v>3440</v>
      </c>
    </row>
    <row r="30" spans="1:16" s="45" customFormat="1" ht="12.75">
      <c r="A30" s="115" t="s">
        <v>3441</v>
      </c>
      <c r="B30" s="45" t="s">
        <v>3442</v>
      </c>
      <c r="C30" s="45" t="s">
        <v>3443</v>
      </c>
      <c r="D30" s="116">
        <v>7.7757629999999994E-2</v>
      </c>
      <c r="E30" s="116">
        <v>2.7217180000000001E-2</v>
      </c>
      <c r="F30" s="117">
        <v>-4.3460947E-2</v>
      </c>
      <c r="G30" s="117">
        <v>-2.3892436E-2</v>
      </c>
      <c r="H30" s="117">
        <v>-3.3287123000000002E-2</v>
      </c>
      <c r="I30" s="117">
        <f t="shared" si="0"/>
        <v>-3.3546835333333337E-2</v>
      </c>
      <c r="J30" s="198">
        <v>0.41789999999999999</v>
      </c>
      <c r="K30" s="144">
        <v>0.33735543000000001</v>
      </c>
      <c r="L30" s="117">
        <v>-0.05</v>
      </c>
      <c r="M30" s="117">
        <v>-0.19</v>
      </c>
      <c r="N30" s="117">
        <v>0.02</v>
      </c>
      <c r="O30" s="117">
        <v>-0.08</v>
      </c>
      <c r="P30" s="197" t="s">
        <v>3369</v>
      </c>
    </row>
    <row r="31" spans="1:16" s="45" customFormat="1" ht="12.75">
      <c r="A31" s="115" t="s">
        <v>3444</v>
      </c>
      <c r="B31" s="45" t="s">
        <v>3445</v>
      </c>
      <c r="C31" s="45" t="s">
        <v>3446</v>
      </c>
      <c r="D31" s="116"/>
      <c r="E31" s="116">
        <v>0.55923056999999998</v>
      </c>
      <c r="F31" s="117">
        <v>-0.70718789999999998</v>
      </c>
      <c r="G31" s="117">
        <v>-0.39910367000000002</v>
      </c>
      <c r="H31" s="117">
        <v>0.4113522</v>
      </c>
      <c r="I31" s="117">
        <f t="shared" si="0"/>
        <v>-0.23164645666666664</v>
      </c>
      <c r="K31" s="144">
        <v>0.68690850000000003</v>
      </c>
      <c r="L31" s="117">
        <v>-0.32</v>
      </c>
      <c r="M31" s="117">
        <v>-0.12</v>
      </c>
      <c r="N31" s="117">
        <v>1.04</v>
      </c>
      <c r="O31" s="117">
        <v>0.2</v>
      </c>
      <c r="P31" s="197" t="s">
        <v>3447</v>
      </c>
    </row>
    <row r="32" spans="1:16" s="45" customFormat="1" ht="12.75">
      <c r="A32" s="115" t="s">
        <v>3448</v>
      </c>
      <c r="B32" s="45" t="s">
        <v>3449</v>
      </c>
      <c r="C32" s="45" t="s">
        <v>3450</v>
      </c>
      <c r="D32" s="116"/>
      <c r="E32" s="116"/>
      <c r="F32" s="117"/>
      <c r="G32" s="117"/>
      <c r="H32" s="117"/>
      <c r="I32" s="117"/>
      <c r="K32" s="144"/>
      <c r="L32" s="117"/>
      <c r="M32" s="117"/>
      <c r="N32" s="117"/>
      <c r="O32" s="117"/>
      <c r="P32" s="197"/>
    </row>
    <row r="33" spans="1:16" s="45" customFormat="1" ht="12.75">
      <c r="A33" s="115" t="s">
        <v>3451</v>
      </c>
      <c r="B33" s="45" t="s">
        <v>3452</v>
      </c>
      <c r="C33" s="45" t="s">
        <v>3453</v>
      </c>
      <c r="D33" s="116">
        <v>4.5776267000000002E-2</v>
      </c>
      <c r="E33" s="116">
        <v>3.4191462000000001E-3</v>
      </c>
      <c r="F33" s="117">
        <v>0.36128320000000003</v>
      </c>
      <c r="G33" s="117">
        <v>0.4168944</v>
      </c>
      <c r="H33" s="117">
        <v>0.44197658000000001</v>
      </c>
      <c r="I33" s="117">
        <f t="shared" si="0"/>
        <v>0.40671805999999999</v>
      </c>
      <c r="J33" s="198">
        <v>0.86529999999999996</v>
      </c>
      <c r="K33" s="144">
        <v>0.83467530000000001</v>
      </c>
      <c r="L33" s="117">
        <v>0.18</v>
      </c>
      <c r="M33" s="117">
        <v>-0.37</v>
      </c>
      <c r="N33" s="117">
        <v>0.35</v>
      </c>
      <c r="O33" s="117">
        <v>0.05</v>
      </c>
      <c r="P33" s="197" t="s">
        <v>3454</v>
      </c>
    </row>
    <row r="34" spans="1:16" s="45" customFormat="1" ht="12.75">
      <c r="A34" s="115" t="s">
        <v>3455</v>
      </c>
      <c r="B34" s="45" t="s">
        <v>3456</v>
      </c>
      <c r="C34" s="45" t="s">
        <v>3457</v>
      </c>
      <c r="D34" s="116"/>
      <c r="E34" s="116">
        <v>0.20331450000000001</v>
      </c>
      <c r="F34" s="117">
        <v>1.6626981000000001</v>
      </c>
      <c r="G34" s="117">
        <v>-7.8589870000000006E-2</v>
      </c>
      <c r="H34" s="117">
        <v>1.8522556999999999</v>
      </c>
      <c r="I34" s="117">
        <f t="shared" si="0"/>
        <v>1.1454546433333332</v>
      </c>
      <c r="J34" s="198">
        <v>9.0399999999999994E-2</v>
      </c>
      <c r="K34" s="144">
        <v>6.0623960000000003E-3</v>
      </c>
      <c r="L34" s="117">
        <v>2.67</v>
      </c>
      <c r="M34" s="117">
        <v>2.75</v>
      </c>
      <c r="N34" s="117">
        <v>2.12</v>
      </c>
      <c r="O34" s="117">
        <v>2.5099999999999998</v>
      </c>
      <c r="P34" s="197" t="s">
        <v>3369</v>
      </c>
    </row>
    <row r="35" spans="1:16" s="45" customFormat="1" ht="12.75">
      <c r="A35" s="115" t="s">
        <v>3458</v>
      </c>
      <c r="B35" s="45" t="s">
        <v>3459</v>
      </c>
      <c r="C35" s="45" t="s">
        <v>3460</v>
      </c>
      <c r="D35" s="116">
        <v>4.7081104999999998E-2</v>
      </c>
      <c r="E35" s="116">
        <v>4.5779949999999996E-3</v>
      </c>
      <c r="F35" s="117">
        <v>-0.60745525</v>
      </c>
      <c r="G35" s="117">
        <v>-0.74671273999999999</v>
      </c>
      <c r="H35" s="117">
        <v>-0.75419563000000001</v>
      </c>
      <c r="I35" s="117">
        <f t="shared" si="0"/>
        <v>-0.70278787333333337</v>
      </c>
      <c r="J35" s="198">
        <v>0.19420000000000001</v>
      </c>
      <c r="K35" s="144">
        <v>0.10851466</v>
      </c>
      <c r="L35" s="117">
        <v>-0.47</v>
      </c>
      <c r="M35" s="117">
        <v>-0.56000000000000005</v>
      </c>
      <c r="N35" s="117">
        <v>-0.11</v>
      </c>
      <c r="O35" s="117">
        <v>-0.38</v>
      </c>
      <c r="P35" s="197" t="s">
        <v>184</v>
      </c>
    </row>
    <row r="36" spans="1:16" s="45" customFormat="1" ht="12.75">
      <c r="A36" s="115" t="s">
        <v>3461</v>
      </c>
      <c r="B36" s="45" t="s">
        <v>3462</v>
      </c>
      <c r="C36" s="45" t="s">
        <v>3463</v>
      </c>
      <c r="D36" s="116">
        <v>5.2874236999999998E-2</v>
      </c>
      <c r="E36" s="116">
        <v>7.9994230000000003E-3</v>
      </c>
      <c r="F36" s="117">
        <v>1.0672674</v>
      </c>
      <c r="G36" s="117">
        <v>1.4026738000000001</v>
      </c>
      <c r="H36" s="117">
        <v>1.0981951000000001</v>
      </c>
      <c r="I36" s="117">
        <f t="shared" si="0"/>
        <v>1.1893787666666666</v>
      </c>
      <c r="J36" s="198">
        <v>0.13150000000000001</v>
      </c>
      <c r="K36" s="144">
        <v>4.0672366000000001E-2</v>
      </c>
      <c r="L36" s="117">
        <v>1.9</v>
      </c>
      <c r="M36" s="117">
        <v>1.55</v>
      </c>
      <c r="N36" s="117">
        <v>0.88</v>
      </c>
      <c r="O36" s="117">
        <v>1.44</v>
      </c>
      <c r="P36" s="197" t="s">
        <v>3464</v>
      </c>
    </row>
    <row r="37" spans="1:16" s="45" customFormat="1" ht="25.5">
      <c r="A37" s="115" t="s">
        <v>3465</v>
      </c>
      <c r="B37" s="45" t="s">
        <v>3466</v>
      </c>
      <c r="C37" s="45" t="s">
        <v>3467</v>
      </c>
      <c r="D37" s="116"/>
      <c r="E37" s="116">
        <v>0.27445580000000003</v>
      </c>
      <c r="F37" s="117">
        <v>-6.4126989999999995E-2</v>
      </c>
      <c r="G37" s="117">
        <v>-0.44652912</v>
      </c>
      <c r="H37" s="117">
        <v>-1.7016971000000001</v>
      </c>
      <c r="I37" s="117">
        <f t="shared" si="0"/>
        <v>-0.73745106999999999</v>
      </c>
      <c r="J37" s="198">
        <v>0.36309999999999998</v>
      </c>
      <c r="K37" s="144">
        <v>0.28073906999999998</v>
      </c>
      <c r="L37" s="117">
        <v>-0.09</v>
      </c>
      <c r="M37" s="117">
        <v>-0.17</v>
      </c>
      <c r="N37" s="117">
        <v>-0.95</v>
      </c>
      <c r="O37" s="117">
        <v>-0.4</v>
      </c>
      <c r="P37" s="197" t="s">
        <v>3468</v>
      </c>
    </row>
    <row r="38" spans="1:16" s="45" customFormat="1" ht="12.75">
      <c r="A38" s="115" t="s">
        <v>3469</v>
      </c>
      <c r="B38" s="45" t="s">
        <v>3470</v>
      </c>
      <c r="C38" s="45" t="s">
        <v>3471</v>
      </c>
      <c r="D38" s="116"/>
      <c r="E38" s="116"/>
      <c r="F38" s="117"/>
      <c r="G38" s="117"/>
      <c r="H38" s="117"/>
      <c r="I38" s="117"/>
      <c r="K38" s="144"/>
      <c r="L38" s="117"/>
      <c r="M38" s="117"/>
      <c r="N38" s="117"/>
      <c r="O38" s="117"/>
      <c r="P38" s="197"/>
    </row>
    <row r="39" spans="1:16" s="45" customFormat="1" ht="12.75">
      <c r="A39" s="115" t="s">
        <v>3472</v>
      </c>
      <c r="B39" s="45" t="s">
        <v>3473</v>
      </c>
      <c r="C39" s="45" t="s">
        <v>3474</v>
      </c>
      <c r="D39" s="116"/>
      <c r="E39" s="116"/>
      <c r="F39" s="117"/>
      <c r="G39" s="117"/>
      <c r="H39" s="117"/>
      <c r="I39" s="117"/>
      <c r="K39" s="144"/>
      <c r="L39" s="117"/>
      <c r="M39" s="117"/>
      <c r="N39" s="117"/>
      <c r="O39" s="117"/>
      <c r="P39" s="197"/>
    </row>
    <row r="40" spans="1:16" s="45" customFormat="1" ht="12.75">
      <c r="A40" s="115" t="s">
        <v>3475</v>
      </c>
      <c r="B40" s="45" t="s">
        <v>3476</v>
      </c>
      <c r="C40" s="45" t="s">
        <v>3477</v>
      </c>
      <c r="D40" s="116">
        <v>0.57067330000000005</v>
      </c>
      <c r="E40" s="116">
        <v>0.51130850000000005</v>
      </c>
      <c r="F40" s="117">
        <v>0.44835657000000001</v>
      </c>
      <c r="G40" s="117">
        <v>1.2960672</v>
      </c>
      <c r="H40" s="117">
        <v>-0.50685270000000004</v>
      </c>
      <c r="I40" s="117">
        <f t="shared" si="0"/>
        <v>0.41252369</v>
      </c>
      <c r="K40" s="144">
        <v>0.51971160000000005</v>
      </c>
      <c r="L40" s="117">
        <v>-1.04</v>
      </c>
      <c r="M40" s="117">
        <v>1.87</v>
      </c>
      <c r="N40" s="117">
        <v>1.23</v>
      </c>
      <c r="O40" s="117">
        <v>0.68</v>
      </c>
      <c r="P40" s="197" t="s">
        <v>3369</v>
      </c>
    </row>
    <row r="41" spans="1:16" s="45" customFormat="1" ht="12.75">
      <c r="A41" s="115" t="s">
        <v>3478</v>
      </c>
      <c r="B41" s="45" t="s">
        <v>3479</v>
      </c>
      <c r="C41" s="45" t="s">
        <v>3480</v>
      </c>
      <c r="D41" s="116"/>
      <c r="E41" s="116">
        <v>0.36302020000000002</v>
      </c>
      <c r="F41" s="117">
        <v>-0.21232845</v>
      </c>
      <c r="G41" s="117">
        <v>0.47940418000000001</v>
      </c>
      <c r="H41" s="117">
        <v>1.7767191</v>
      </c>
      <c r="I41" s="117">
        <f t="shared" si="0"/>
        <v>0.68126494333333332</v>
      </c>
      <c r="K41" s="144">
        <v>1.6712020000000001E-2</v>
      </c>
      <c r="L41" s="117">
        <v>2.77</v>
      </c>
      <c r="M41" s="117">
        <v>2.2799999999999998</v>
      </c>
      <c r="N41" s="117">
        <v>1.74</v>
      </c>
      <c r="O41" s="117">
        <v>2.27</v>
      </c>
      <c r="P41" s="197" t="s">
        <v>3481</v>
      </c>
    </row>
    <row r="42" spans="1:16" s="45" customFormat="1" ht="12.75">
      <c r="A42" s="115" t="s">
        <v>3482</v>
      </c>
      <c r="B42" s="45" t="s">
        <v>3483</v>
      </c>
      <c r="C42" s="45" t="s">
        <v>3484</v>
      </c>
      <c r="D42" s="116"/>
      <c r="E42" s="116"/>
      <c r="F42" s="117"/>
      <c r="G42" s="117"/>
      <c r="H42" s="117"/>
      <c r="I42" s="117"/>
      <c r="K42" s="144"/>
      <c r="L42" s="117"/>
      <c r="M42" s="117"/>
      <c r="N42" s="117"/>
      <c r="O42" s="117"/>
      <c r="P42" s="197"/>
    </row>
    <row r="43" spans="1:16" s="45" customFormat="1" ht="12.75">
      <c r="A43" s="115" t="s">
        <v>3485</v>
      </c>
      <c r="B43" s="45" t="s">
        <v>3486</v>
      </c>
      <c r="C43" s="45" t="s">
        <v>3487</v>
      </c>
      <c r="D43" s="116">
        <v>4.3137662E-2</v>
      </c>
      <c r="E43" s="116">
        <v>2.1542054999999999E-3</v>
      </c>
      <c r="F43" s="117">
        <v>2.0203332999999999</v>
      </c>
      <c r="G43" s="117">
        <v>1.7922659000000001</v>
      </c>
      <c r="H43" s="117">
        <v>2.0972757</v>
      </c>
      <c r="I43" s="117">
        <f t="shared" si="0"/>
        <v>1.9699583000000001</v>
      </c>
      <c r="J43" s="198">
        <v>0.10249999999999999</v>
      </c>
      <c r="K43" s="144">
        <v>1.2358305E-2</v>
      </c>
      <c r="L43" s="117">
        <v>2.75</v>
      </c>
      <c r="M43" s="117">
        <v>1.92</v>
      </c>
      <c r="N43" s="117">
        <v>2.75</v>
      </c>
      <c r="O43" s="117">
        <v>2.4700000000000002</v>
      </c>
      <c r="P43" s="197" t="s">
        <v>3488</v>
      </c>
    </row>
    <row r="44" spans="1:16" s="45" customFormat="1" ht="12.75">
      <c r="A44" s="115" t="s">
        <v>3489</v>
      </c>
      <c r="B44" s="45" t="s">
        <v>3490</v>
      </c>
      <c r="C44" s="45" t="s">
        <v>3491</v>
      </c>
      <c r="D44" s="116"/>
      <c r="E44" s="116"/>
      <c r="F44" s="117"/>
      <c r="G44" s="117"/>
      <c r="H44" s="117"/>
      <c r="I44" s="117"/>
      <c r="K44" s="144"/>
      <c r="L44" s="117"/>
      <c r="M44" s="117"/>
      <c r="N44" s="117"/>
      <c r="O44" s="117"/>
      <c r="P44" s="197"/>
    </row>
    <row r="45" spans="1:16" s="45" customFormat="1" ht="12.75">
      <c r="A45" s="115" t="s">
        <v>3492</v>
      </c>
      <c r="B45" s="45" t="s">
        <v>3490</v>
      </c>
      <c r="C45" s="45" t="s">
        <v>3493</v>
      </c>
      <c r="D45" s="116"/>
      <c r="E45" s="116"/>
      <c r="F45" s="117"/>
      <c r="G45" s="117"/>
      <c r="H45" s="117"/>
      <c r="I45" s="117"/>
      <c r="K45" s="144"/>
      <c r="L45" s="117"/>
      <c r="M45" s="117"/>
      <c r="N45" s="117"/>
      <c r="O45" s="117"/>
      <c r="P45" s="197"/>
    </row>
    <row r="46" spans="1:16" s="45" customFormat="1" ht="12.75">
      <c r="A46" s="115" t="s">
        <v>3494</v>
      </c>
      <c r="B46" s="45" t="s">
        <v>3495</v>
      </c>
      <c r="C46" s="45" t="s">
        <v>3496</v>
      </c>
      <c r="D46" s="116"/>
      <c r="E46" s="116"/>
      <c r="F46" s="117"/>
      <c r="G46" s="117"/>
      <c r="H46" s="117"/>
      <c r="I46" s="117"/>
      <c r="K46" s="144"/>
      <c r="L46" s="117"/>
      <c r="M46" s="117"/>
      <c r="N46" s="117"/>
      <c r="O46" s="117"/>
      <c r="P46" s="197"/>
    </row>
    <row r="47" spans="1:16" s="45" customFormat="1" ht="12.75">
      <c r="A47" s="115" t="s">
        <v>3497</v>
      </c>
      <c r="B47" s="45" t="s">
        <v>3498</v>
      </c>
      <c r="C47" s="45" t="s">
        <v>3499</v>
      </c>
      <c r="D47" s="116">
        <v>9.4978064000000001E-2</v>
      </c>
      <c r="E47" s="116">
        <v>4.1425603999999998E-2</v>
      </c>
      <c r="F47" s="117">
        <v>-0.48621762000000002</v>
      </c>
      <c r="G47" s="117">
        <v>-0.28114889999999998</v>
      </c>
      <c r="H47" s="117">
        <v>-0.61299174999999995</v>
      </c>
      <c r="I47" s="117">
        <f t="shared" si="0"/>
        <v>-0.46011942333333328</v>
      </c>
      <c r="J47" s="198">
        <v>0.12690000000000001</v>
      </c>
      <c r="K47" s="144">
        <v>3.5193250000000002E-2</v>
      </c>
      <c r="L47" s="117">
        <v>-0.55000000000000004</v>
      </c>
      <c r="M47" s="117">
        <v>-0.3</v>
      </c>
      <c r="N47" s="117">
        <v>-0.35</v>
      </c>
      <c r="O47" s="117">
        <v>-0.4</v>
      </c>
      <c r="P47" s="197" t="s">
        <v>3369</v>
      </c>
    </row>
    <row r="48" spans="1:16" s="45" customFormat="1" ht="12.75">
      <c r="A48" s="115" t="s">
        <v>3500</v>
      </c>
      <c r="B48" s="45" t="s">
        <v>3501</v>
      </c>
      <c r="C48" s="45" t="s">
        <v>3502</v>
      </c>
      <c r="D48" s="116">
        <v>6.1191126999999998E-2</v>
      </c>
      <c r="E48" s="116">
        <v>1.391234E-2</v>
      </c>
      <c r="F48" s="117">
        <v>-0.53232765000000004</v>
      </c>
      <c r="G48" s="117">
        <v>-0.41136276999999999</v>
      </c>
      <c r="H48" s="117">
        <v>-0.35747528000000001</v>
      </c>
      <c r="I48" s="117">
        <f t="shared" si="0"/>
        <v>-0.43372190000000005</v>
      </c>
      <c r="J48" s="198">
        <v>8.3900000000000002E-2</v>
      </c>
      <c r="K48" s="144">
        <v>2.8752389999999999E-3</v>
      </c>
      <c r="L48" s="117">
        <v>-0.57999999999999996</v>
      </c>
      <c r="M48" s="117">
        <v>-0.67</v>
      </c>
      <c r="N48" s="117">
        <v>-0.7</v>
      </c>
      <c r="O48" s="117">
        <v>-0.65</v>
      </c>
      <c r="P48" s="197" t="s">
        <v>3369</v>
      </c>
    </row>
    <row r="49" spans="1:16" s="45" customFormat="1" ht="12.75">
      <c r="A49" s="115" t="s">
        <v>3503</v>
      </c>
      <c r="B49" s="45" t="s">
        <v>3504</v>
      </c>
      <c r="C49" s="45" t="s">
        <v>3505</v>
      </c>
      <c r="D49" s="116">
        <v>5.6418978000000002E-2</v>
      </c>
      <c r="E49" s="116">
        <v>1.0398004000000001E-2</v>
      </c>
      <c r="F49" s="117">
        <v>-1.7575607</v>
      </c>
      <c r="G49" s="117">
        <v>-1.3918781</v>
      </c>
      <c r="H49" s="117">
        <v>-1.9985485000000001</v>
      </c>
      <c r="I49" s="117">
        <f t="shared" si="0"/>
        <v>-1.7159957666666668</v>
      </c>
      <c r="J49" s="198">
        <v>0.1085</v>
      </c>
      <c r="K49" s="144">
        <v>1.6879734E-2</v>
      </c>
      <c r="L49" s="117">
        <v>-0.79</v>
      </c>
      <c r="M49" s="117">
        <v>-1.23</v>
      </c>
      <c r="N49" s="117">
        <v>-1.21</v>
      </c>
      <c r="O49" s="117">
        <v>-1.08</v>
      </c>
      <c r="P49" s="197" t="s">
        <v>3464</v>
      </c>
    </row>
    <row r="50" spans="1:16" s="45" customFormat="1" ht="12.75">
      <c r="A50" s="115" t="s">
        <v>3506</v>
      </c>
      <c r="B50" s="45" t="s">
        <v>3507</v>
      </c>
      <c r="C50" s="45" t="s">
        <v>3508</v>
      </c>
      <c r="D50" s="116"/>
      <c r="E50" s="116">
        <v>0.50067633</v>
      </c>
      <c r="F50" s="117">
        <v>-0.29781089999999999</v>
      </c>
      <c r="G50" s="117">
        <v>0.53234720000000002</v>
      </c>
      <c r="H50" s="117">
        <v>0.39304644</v>
      </c>
      <c r="I50" s="117">
        <f t="shared" si="0"/>
        <v>0.20919424666666667</v>
      </c>
      <c r="J50" s="198">
        <v>0.12239999999999999</v>
      </c>
      <c r="K50" s="144">
        <v>3.0852284000000001E-2</v>
      </c>
      <c r="L50" s="117">
        <v>-1.07</v>
      </c>
      <c r="M50" s="117">
        <v>-1.29</v>
      </c>
      <c r="N50" s="117">
        <v>-0.67</v>
      </c>
      <c r="O50" s="117">
        <v>-1.01</v>
      </c>
      <c r="P50" s="197" t="s">
        <v>3369</v>
      </c>
    </row>
    <row r="51" spans="1:16" s="45" customFormat="1" ht="12.75">
      <c r="A51" s="115" t="s">
        <v>3509</v>
      </c>
      <c r="B51" s="45" t="s">
        <v>3510</v>
      </c>
      <c r="C51" s="45" t="s">
        <v>3511</v>
      </c>
      <c r="D51" s="116"/>
      <c r="E51" s="116"/>
      <c r="F51" s="117"/>
      <c r="G51" s="117"/>
      <c r="H51" s="117"/>
      <c r="I51" s="117"/>
      <c r="K51" s="144"/>
      <c r="L51" s="117"/>
      <c r="M51" s="117"/>
      <c r="N51" s="117"/>
      <c r="O51" s="117"/>
      <c r="P51" s="197"/>
    </row>
    <row r="52" spans="1:16" s="45" customFormat="1" ht="12.75">
      <c r="A52" s="115" t="s">
        <v>3512</v>
      </c>
      <c r="B52" s="45" t="s">
        <v>3513</v>
      </c>
      <c r="C52" s="45" t="s">
        <v>3514</v>
      </c>
      <c r="D52" s="116">
        <v>4.5776267000000002E-2</v>
      </c>
      <c r="E52" s="116">
        <v>3.4578970000000001E-3</v>
      </c>
      <c r="F52" s="117">
        <v>1.8665934</v>
      </c>
      <c r="G52" s="117">
        <v>2.0096029999999998</v>
      </c>
      <c r="H52" s="117">
        <v>1.6375427</v>
      </c>
      <c r="I52" s="117">
        <f t="shared" si="0"/>
        <v>1.8379130333333331</v>
      </c>
      <c r="J52" s="198">
        <v>7.4999999999999997E-2</v>
      </c>
      <c r="K52" s="144">
        <v>9.2217413000000002E-4</v>
      </c>
      <c r="L52" s="117">
        <v>3.25</v>
      </c>
      <c r="M52" s="117">
        <v>3.6</v>
      </c>
      <c r="N52" s="117">
        <v>3.36</v>
      </c>
      <c r="O52" s="117">
        <v>3.4</v>
      </c>
      <c r="P52" s="197" t="s">
        <v>3369</v>
      </c>
    </row>
    <row r="53" spans="1:16" s="45" customFormat="1" ht="12.75">
      <c r="A53" s="115" t="s">
        <v>3515</v>
      </c>
      <c r="B53" s="45" t="s">
        <v>3516</v>
      </c>
      <c r="C53" s="45" t="s">
        <v>3517</v>
      </c>
      <c r="D53" s="116"/>
      <c r="E53" s="116"/>
      <c r="F53" s="117"/>
      <c r="G53" s="117"/>
      <c r="H53" s="117"/>
      <c r="I53" s="117"/>
      <c r="K53" s="144"/>
      <c r="L53" s="117"/>
      <c r="M53" s="117"/>
      <c r="N53" s="117"/>
      <c r="O53" s="117"/>
      <c r="P53" s="197"/>
    </row>
    <row r="54" spans="1:16" s="45" customFormat="1" ht="12.75">
      <c r="A54" s="115" t="s">
        <v>3518</v>
      </c>
      <c r="B54" s="45" t="s">
        <v>3519</v>
      </c>
      <c r="C54" s="45" t="s">
        <v>3520</v>
      </c>
      <c r="D54" s="116">
        <v>6.3760349999999993E-2</v>
      </c>
      <c r="E54" s="116">
        <v>1.6018944E-2</v>
      </c>
      <c r="F54" s="117">
        <v>0.47020430000000002</v>
      </c>
      <c r="G54" s="117">
        <v>0.74083319999999997</v>
      </c>
      <c r="H54" s="117">
        <v>0.64741700000000002</v>
      </c>
      <c r="I54" s="117">
        <f t="shared" si="0"/>
        <v>0.61948483333333337</v>
      </c>
      <c r="K54" s="144">
        <v>8.3705715999999999E-2</v>
      </c>
      <c r="L54" s="117">
        <v>-0.34</v>
      </c>
      <c r="M54" s="117">
        <v>-0.1</v>
      </c>
      <c r="N54" s="117">
        <v>-0.32</v>
      </c>
      <c r="O54" s="117">
        <v>-0.25</v>
      </c>
      <c r="P54" s="197" t="s">
        <v>3369</v>
      </c>
    </row>
    <row r="55" spans="1:16" s="45" customFormat="1" ht="12.75">
      <c r="A55" s="115" t="s">
        <v>3521</v>
      </c>
      <c r="B55" s="45" t="s">
        <v>3522</v>
      </c>
      <c r="C55" s="45" t="s">
        <v>3523</v>
      </c>
      <c r="D55" s="116"/>
      <c r="E55" s="116">
        <v>0.56668169999999995</v>
      </c>
      <c r="F55" s="117">
        <v>-0.66976899999999995</v>
      </c>
      <c r="G55" s="117">
        <v>-0.36637544999999999</v>
      </c>
      <c r="H55" s="117">
        <v>0.39203696999999998</v>
      </c>
      <c r="I55" s="117">
        <f t="shared" si="0"/>
        <v>-0.21470249333333333</v>
      </c>
      <c r="K55" s="144">
        <v>0.97175383999999998</v>
      </c>
      <c r="L55" s="117">
        <v>0.34</v>
      </c>
      <c r="M55" s="117">
        <v>-0.15</v>
      </c>
      <c r="N55" s="117">
        <v>-0.17</v>
      </c>
      <c r="O55" s="117">
        <v>0.01</v>
      </c>
      <c r="P55" s="197" t="s">
        <v>3369</v>
      </c>
    </row>
    <row r="56" spans="1:16" s="45" customFormat="1" ht="12.75">
      <c r="A56" s="115" t="s">
        <v>3524</v>
      </c>
      <c r="B56" s="45" t="s">
        <v>3525</v>
      </c>
      <c r="C56" s="45" t="s">
        <v>3526</v>
      </c>
      <c r="D56" s="116">
        <v>4.5219805000000002E-2</v>
      </c>
      <c r="E56" s="116">
        <v>3.1143196000000001E-3</v>
      </c>
      <c r="F56" s="117">
        <v>1.5844841000000001</v>
      </c>
      <c r="G56" s="117">
        <v>1.4678918000000001</v>
      </c>
      <c r="H56" s="117">
        <v>1.3043861000000001</v>
      </c>
      <c r="I56" s="117">
        <f t="shared" si="0"/>
        <v>1.4522540000000002</v>
      </c>
      <c r="J56" s="198">
        <v>0.123</v>
      </c>
      <c r="K56" s="144">
        <v>3.1407020000000001E-2</v>
      </c>
      <c r="L56" s="117">
        <v>2.6</v>
      </c>
      <c r="M56" s="117">
        <v>2.4900000000000002</v>
      </c>
      <c r="N56" s="117">
        <v>1.38</v>
      </c>
      <c r="O56" s="117">
        <v>2.16</v>
      </c>
      <c r="P56" s="197" t="s">
        <v>184</v>
      </c>
    </row>
    <row r="57" spans="1:16" s="45" customFormat="1" ht="12.75">
      <c r="A57" s="115" t="s">
        <v>3527</v>
      </c>
      <c r="B57" s="45" t="s">
        <v>3528</v>
      </c>
      <c r="C57" s="45" t="s">
        <v>3529</v>
      </c>
      <c r="D57" s="116">
        <v>4.3137662E-2</v>
      </c>
      <c r="E57" s="116">
        <v>2.175738E-3</v>
      </c>
      <c r="F57" s="117">
        <v>0.28428826000000001</v>
      </c>
      <c r="G57" s="117">
        <v>0.27928170000000002</v>
      </c>
      <c r="H57" s="117">
        <v>0.32297789999999998</v>
      </c>
      <c r="I57" s="117">
        <f t="shared" si="0"/>
        <v>0.29551595333333336</v>
      </c>
      <c r="J57" s="198">
        <v>8.8099999999999998E-2</v>
      </c>
      <c r="K57" s="144">
        <v>5.0135040000000002E-3</v>
      </c>
      <c r="L57" s="117">
        <v>0.42</v>
      </c>
      <c r="M57" s="117">
        <v>0.33</v>
      </c>
      <c r="N57" s="117">
        <v>0.4</v>
      </c>
      <c r="O57" s="117">
        <v>0.38</v>
      </c>
      <c r="P57" s="197" t="s">
        <v>3369</v>
      </c>
    </row>
    <row r="58" spans="1:16" s="45" customFormat="1" ht="12.75">
      <c r="A58" s="115" t="s">
        <v>3530</v>
      </c>
      <c r="B58" s="45" t="s">
        <v>3531</v>
      </c>
      <c r="C58" s="45" t="s">
        <v>3532</v>
      </c>
      <c r="D58" s="116"/>
      <c r="E58" s="116">
        <v>0.66282004000000005</v>
      </c>
      <c r="F58" s="117">
        <v>-0.22720952</v>
      </c>
      <c r="G58" s="117">
        <v>0.29811346999999999</v>
      </c>
      <c r="H58" s="117">
        <v>-0.38450158000000001</v>
      </c>
      <c r="I58" s="117">
        <f t="shared" si="0"/>
        <v>-0.10453254333333334</v>
      </c>
      <c r="J58" s="198">
        <v>0.16650000000000001</v>
      </c>
      <c r="K58" s="144">
        <v>7.9735529999999999E-2</v>
      </c>
      <c r="L58" s="117">
        <v>1.98</v>
      </c>
      <c r="M58" s="117">
        <v>0.64</v>
      </c>
      <c r="N58" s="117">
        <v>1.26</v>
      </c>
      <c r="O58" s="117">
        <v>1.29</v>
      </c>
      <c r="P58" s="197" t="s">
        <v>3369</v>
      </c>
    </row>
    <row r="59" spans="1:16" s="45" customFormat="1" ht="12.75">
      <c r="A59" s="115" t="s">
        <v>3533</v>
      </c>
      <c r="B59" s="45" t="s">
        <v>3534</v>
      </c>
      <c r="C59" s="45" t="s">
        <v>3535</v>
      </c>
      <c r="D59" s="116"/>
      <c r="E59" s="116"/>
      <c r="F59" s="117"/>
      <c r="G59" s="117"/>
      <c r="H59" s="117"/>
      <c r="I59" s="117"/>
      <c r="K59" s="144"/>
      <c r="L59" s="117"/>
      <c r="M59" s="117"/>
      <c r="N59" s="117"/>
      <c r="O59" s="117"/>
      <c r="P59" s="197"/>
    </row>
    <row r="60" spans="1:16" s="45" customFormat="1" ht="12.75">
      <c r="A60" s="115" t="s">
        <v>3536</v>
      </c>
      <c r="B60" s="45" t="s">
        <v>3537</v>
      </c>
      <c r="C60" s="45" t="s">
        <v>3538</v>
      </c>
      <c r="D60" s="116">
        <v>4.7590937E-2</v>
      </c>
      <c r="E60" s="116">
        <v>5.0943856999999997E-3</v>
      </c>
      <c r="F60" s="117">
        <v>-1.0764374000000001</v>
      </c>
      <c r="G60" s="117">
        <v>-1.2117443000000001</v>
      </c>
      <c r="H60" s="117">
        <v>-0.94431589999999999</v>
      </c>
      <c r="I60" s="117">
        <f t="shared" si="0"/>
        <v>-1.0774991999999999</v>
      </c>
      <c r="J60" s="198">
        <v>0.1081</v>
      </c>
      <c r="K60" s="144">
        <v>1.6561167000000002E-2</v>
      </c>
      <c r="L60" s="117">
        <v>-0.71</v>
      </c>
      <c r="M60" s="117">
        <v>-1.08</v>
      </c>
      <c r="N60" s="117">
        <v>-1.08</v>
      </c>
      <c r="O60" s="117">
        <v>-0.95</v>
      </c>
      <c r="P60" s="197" t="s">
        <v>3369</v>
      </c>
    </row>
    <row r="61" spans="1:16" s="45" customFormat="1" ht="12.75">
      <c r="A61" s="115" t="s">
        <v>3539</v>
      </c>
      <c r="B61" s="45" t="s">
        <v>3540</v>
      </c>
      <c r="C61" s="45" t="s">
        <v>3541</v>
      </c>
      <c r="D61" s="116"/>
      <c r="E61" s="116">
        <v>0.2308075</v>
      </c>
      <c r="F61" s="117">
        <v>-5.6271670000000003E-2</v>
      </c>
      <c r="G61" s="117">
        <v>-0.47526592000000001</v>
      </c>
      <c r="H61" s="117">
        <v>-0.12873855000000001</v>
      </c>
      <c r="I61" s="117">
        <f t="shared" si="0"/>
        <v>-0.22009204666666668</v>
      </c>
      <c r="J61" s="198">
        <v>0.12640000000000001</v>
      </c>
      <c r="K61" s="144">
        <v>3.4708716000000001E-2</v>
      </c>
      <c r="L61" s="117">
        <v>-0.56999999999999995</v>
      </c>
      <c r="M61" s="117">
        <v>-0.31</v>
      </c>
      <c r="N61" s="117">
        <v>-0.38</v>
      </c>
      <c r="O61" s="117">
        <v>-0.42</v>
      </c>
      <c r="P61" s="197" t="s">
        <v>3369</v>
      </c>
    </row>
    <row r="62" spans="1:16" s="45" customFormat="1" ht="12.75">
      <c r="A62" s="115" t="s">
        <v>3542</v>
      </c>
      <c r="B62" s="45" t="s">
        <v>3543</v>
      </c>
      <c r="C62" s="45" t="s">
        <v>3544</v>
      </c>
      <c r="D62" s="116"/>
      <c r="E62" s="116">
        <v>0.17878775</v>
      </c>
      <c r="F62" s="117">
        <v>-1.5750881000000001E-2</v>
      </c>
      <c r="G62" s="117">
        <v>-1.0160039999999999</v>
      </c>
      <c r="H62" s="117">
        <v>-1.1333829</v>
      </c>
      <c r="I62" s="117">
        <f t="shared" si="0"/>
        <v>-0.72171259366666662</v>
      </c>
      <c r="J62" s="198">
        <v>0.1212</v>
      </c>
      <c r="K62" s="144">
        <v>2.9581840000000002E-2</v>
      </c>
      <c r="L62" s="117">
        <v>0.44</v>
      </c>
      <c r="M62" s="117">
        <v>0.45</v>
      </c>
      <c r="N62" s="117">
        <v>0.25</v>
      </c>
      <c r="O62" s="117">
        <v>0.38</v>
      </c>
      <c r="P62" s="197" t="s">
        <v>3369</v>
      </c>
    </row>
    <row r="63" spans="1:16" s="45" customFormat="1" ht="12.75">
      <c r="A63" s="115" t="s">
        <v>3545</v>
      </c>
      <c r="B63" s="45" t="s">
        <v>3546</v>
      </c>
      <c r="C63" s="45" t="s">
        <v>3547</v>
      </c>
      <c r="D63" s="116">
        <v>4.7265287000000003E-2</v>
      </c>
      <c r="E63" s="116">
        <v>4.8113996000000003E-3</v>
      </c>
      <c r="F63" s="117">
        <v>-1.0831009</v>
      </c>
      <c r="G63" s="117">
        <v>-1.3343456</v>
      </c>
      <c r="H63" s="117">
        <v>-1.3558965000000001</v>
      </c>
      <c r="I63" s="117">
        <f t="shared" si="0"/>
        <v>-1.257781</v>
      </c>
      <c r="J63" s="198">
        <v>0.24990000000000001</v>
      </c>
      <c r="K63" s="144">
        <v>0.16461930999999999</v>
      </c>
      <c r="L63" s="117">
        <v>-0.15</v>
      </c>
      <c r="M63" s="117">
        <v>-0.25</v>
      </c>
      <c r="N63" s="117">
        <v>-0.71</v>
      </c>
      <c r="O63" s="117">
        <v>-0.37</v>
      </c>
      <c r="P63" s="197" t="s">
        <v>3454</v>
      </c>
    </row>
    <row r="64" spans="1:16" s="45" customFormat="1" ht="12.75">
      <c r="A64" s="115" t="s">
        <v>3548</v>
      </c>
      <c r="B64" s="45" t="s">
        <v>3549</v>
      </c>
      <c r="C64" s="45" t="s">
        <v>3550</v>
      </c>
      <c r="D64" s="116">
        <v>5.9806336000000002E-2</v>
      </c>
      <c r="E64" s="116">
        <v>1.2749389999999999E-2</v>
      </c>
      <c r="F64" s="117">
        <v>0.56509392999999997</v>
      </c>
      <c r="G64" s="117">
        <v>0.44018279999999999</v>
      </c>
      <c r="H64" s="117">
        <v>0.38655086999999999</v>
      </c>
      <c r="I64" s="117">
        <f t="shared" si="0"/>
        <v>0.4639425333333333</v>
      </c>
      <c r="J64" s="198">
        <v>0.19309999999999999</v>
      </c>
      <c r="K64" s="144">
        <v>0.10742527</v>
      </c>
      <c r="L64" s="117">
        <v>0.47</v>
      </c>
      <c r="M64" s="117">
        <v>0.11</v>
      </c>
      <c r="N64" s="117">
        <v>0.55000000000000004</v>
      </c>
      <c r="O64" s="117">
        <v>0.38</v>
      </c>
      <c r="P64" s="197" t="s">
        <v>3551</v>
      </c>
    </row>
    <row r="65" spans="1:16" s="45" customFormat="1" ht="12.75">
      <c r="A65" s="115" t="s">
        <v>3552</v>
      </c>
      <c r="B65" s="45" t="s">
        <v>3553</v>
      </c>
      <c r="C65" s="45" t="s">
        <v>3554</v>
      </c>
      <c r="D65" s="116"/>
      <c r="E65" s="116">
        <v>0.52046230000000004</v>
      </c>
      <c r="F65" s="117">
        <v>-0.58002776</v>
      </c>
      <c r="G65" s="117">
        <v>-0.4493838</v>
      </c>
      <c r="H65" s="117">
        <v>0.35308595999999998</v>
      </c>
      <c r="I65" s="117">
        <f t="shared" si="0"/>
        <v>-0.22544186666666666</v>
      </c>
      <c r="K65" s="144">
        <v>0.52582450000000003</v>
      </c>
      <c r="L65" s="117">
        <v>-0.42</v>
      </c>
      <c r="M65" s="117">
        <v>0.26</v>
      </c>
      <c r="N65" s="117">
        <v>1.28</v>
      </c>
      <c r="O65" s="117">
        <v>0.38</v>
      </c>
      <c r="P65" s="197" t="s">
        <v>3555</v>
      </c>
    </row>
    <row r="66" spans="1:16" s="45" customFormat="1" ht="12.75">
      <c r="A66" s="115" t="s">
        <v>3556</v>
      </c>
      <c r="B66" s="45" t="s">
        <v>3557</v>
      </c>
      <c r="C66" s="45" t="s">
        <v>3558</v>
      </c>
      <c r="D66" s="116"/>
      <c r="E66" s="116"/>
      <c r="F66" s="117"/>
      <c r="G66" s="117"/>
      <c r="H66" s="117"/>
      <c r="I66" s="117"/>
      <c r="K66" s="144"/>
      <c r="L66" s="117"/>
      <c r="M66" s="117"/>
      <c r="N66" s="117"/>
      <c r="O66" s="117"/>
      <c r="P66" s="197"/>
    </row>
    <row r="67" spans="1:16" s="45" customFormat="1" ht="12.75">
      <c r="A67" s="115" t="s">
        <v>3559</v>
      </c>
      <c r="B67" s="45" t="s">
        <v>3560</v>
      </c>
      <c r="C67" s="45" t="s">
        <v>3561</v>
      </c>
      <c r="D67" s="116">
        <v>0.41523450000000001</v>
      </c>
      <c r="E67" s="116">
        <v>0.34969549999999999</v>
      </c>
      <c r="F67" s="117">
        <v>-0.54150253999999998</v>
      </c>
      <c r="G67" s="117">
        <v>-1.341057E-2</v>
      </c>
      <c r="H67" s="117">
        <v>-5.8783099999999998E-2</v>
      </c>
      <c r="I67" s="117">
        <f t="shared" si="0"/>
        <v>-0.20456540333333331</v>
      </c>
      <c r="J67" s="198">
        <v>0.16339999999999999</v>
      </c>
      <c r="K67" s="144">
        <v>7.6373815999999997E-2</v>
      </c>
      <c r="L67" s="117">
        <v>-0.28000000000000003</v>
      </c>
      <c r="M67" s="117">
        <v>-0.48</v>
      </c>
      <c r="N67" s="117">
        <v>-0.17</v>
      </c>
      <c r="O67" s="117">
        <v>-0.31</v>
      </c>
      <c r="P67" s="197" t="s">
        <v>3562</v>
      </c>
    </row>
    <row r="68" spans="1:16" s="45" customFormat="1" ht="12.75">
      <c r="A68" s="115" t="s">
        <v>3563</v>
      </c>
      <c r="B68" s="45" t="s">
        <v>3564</v>
      </c>
      <c r="C68" s="45" t="s">
        <v>3565</v>
      </c>
      <c r="D68" s="116"/>
      <c r="E68" s="116">
        <v>4.7562796999999997E-2</v>
      </c>
      <c r="F68" s="117">
        <v>1.8328663999999999</v>
      </c>
      <c r="G68" s="117">
        <v>0.80687220000000004</v>
      </c>
      <c r="H68" s="117">
        <v>1.2898917999999999</v>
      </c>
      <c r="I68" s="117">
        <f t="shared" si="0"/>
        <v>1.3098767999999998</v>
      </c>
      <c r="J68" s="198">
        <v>0.10589999999999999</v>
      </c>
      <c r="K68" s="144">
        <v>1.4790188500000001E-2</v>
      </c>
      <c r="L68" s="117">
        <v>1.35</v>
      </c>
      <c r="M68" s="117">
        <v>1.83</v>
      </c>
      <c r="N68" s="117">
        <v>2.08</v>
      </c>
      <c r="O68" s="117">
        <v>1.75</v>
      </c>
      <c r="P68" s="197" t="s">
        <v>3555</v>
      </c>
    </row>
    <row r="69" spans="1:16" s="45" customFormat="1" ht="12.75">
      <c r="A69" s="115" t="s">
        <v>3566</v>
      </c>
      <c r="B69" s="45" t="s">
        <v>3567</v>
      </c>
      <c r="C69" s="45" t="s">
        <v>3568</v>
      </c>
      <c r="D69" s="116"/>
      <c r="E69" s="116"/>
      <c r="F69" s="117"/>
      <c r="G69" s="117"/>
      <c r="H69" s="117"/>
      <c r="I69" s="117"/>
      <c r="K69" s="144"/>
      <c r="L69" s="117"/>
      <c r="M69" s="117"/>
      <c r="N69" s="117"/>
      <c r="O69" s="117"/>
      <c r="P69" s="197"/>
    </row>
    <row r="70" spans="1:16" s="45" customFormat="1" ht="12.75">
      <c r="A70" s="115" t="s">
        <v>3569</v>
      </c>
      <c r="B70" s="45" t="s">
        <v>3570</v>
      </c>
      <c r="C70" s="45" t="s">
        <v>3571</v>
      </c>
      <c r="D70" s="116"/>
      <c r="E70" s="116"/>
      <c r="F70" s="117"/>
      <c r="G70" s="117"/>
      <c r="H70" s="117"/>
      <c r="I70" s="117"/>
      <c r="K70" s="144"/>
      <c r="L70" s="117"/>
      <c r="M70" s="117"/>
      <c r="N70" s="117"/>
      <c r="O70" s="117"/>
      <c r="P70" s="197"/>
    </row>
    <row r="71" spans="1:16" s="45" customFormat="1" ht="12.75">
      <c r="A71" s="115" t="s">
        <v>3572</v>
      </c>
      <c r="B71" s="45" t="s">
        <v>3573</v>
      </c>
      <c r="C71" s="45" t="s">
        <v>3574</v>
      </c>
      <c r="D71" s="116"/>
      <c r="E71" s="116"/>
      <c r="F71" s="117"/>
      <c r="G71" s="117"/>
      <c r="H71" s="117"/>
      <c r="I71" s="117"/>
      <c r="K71" s="144"/>
      <c r="L71" s="117"/>
      <c r="M71" s="117"/>
      <c r="N71" s="117"/>
      <c r="O71" s="117"/>
      <c r="P71" s="197"/>
    </row>
    <row r="72" spans="1:16" s="45" customFormat="1" ht="12.75">
      <c r="A72" s="115" t="s">
        <v>3575</v>
      </c>
      <c r="B72" s="45" t="s">
        <v>3576</v>
      </c>
      <c r="C72" s="45" t="s">
        <v>3577</v>
      </c>
      <c r="D72" s="116"/>
      <c r="E72" s="116"/>
      <c r="F72" s="117"/>
      <c r="G72" s="117"/>
      <c r="H72" s="117"/>
      <c r="I72" s="117"/>
      <c r="K72" s="144"/>
      <c r="L72" s="117"/>
      <c r="M72" s="117"/>
      <c r="N72" s="117"/>
      <c r="O72" s="117"/>
      <c r="P72" s="197"/>
    </row>
    <row r="73" spans="1:16" s="45" customFormat="1" ht="12.75">
      <c r="A73" s="115" t="s">
        <v>3578</v>
      </c>
      <c r="B73" s="45" t="s">
        <v>3579</v>
      </c>
      <c r="C73" s="45" t="s">
        <v>3580</v>
      </c>
      <c r="D73" s="116">
        <v>4.2167388E-2</v>
      </c>
      <c r="E73" s="116">
        <v>1.9255005000000001E-3</v>
      </c>
      <c r="F73" s="117">
        <v>2.2938727999999999</v>
      </c>
      <c r="G73" s="117">
        <v>2.0561837999999999</v>
      </c>
      <c r="H73" s="117">
        <v>1.9874449000000001</v>
      </c>
      <c r="I73" s="117">
        <f t="shared" ref="I73:I98" si="1">AVERAGE(F73:H73)</f>
        <v>2.1125004999999999</v>
      </c>
      <c r="J73" s="198">
        <v>0.1008</v>
      </c>
      <c r="K73" s="144">
        <v>1.0988716000000001E-2</v>
      </c>
      <c r="L73" s="117">
        <v>2.76</v>
      </c>
      <c r="M73" s="117">
        <v>2.15</v>
      </c>
      <c r="N73" s="117">
        <v>3.12</v>
      </c>
      <c r="O73" s="117">
        <v>2.68</v>
      </c>
      <c r="P73" s="197" t="s">
        <v>3581</v>
      </c>
    </row>
    <row r="74" spans="1:16" s="45" customFormat="1" ht="12.75">
      <c r="A74" s="115" t="s">
        <v>3582</v>
      </c>
      <c r="B74" s="45" t="s">
        <v>3583</v>
      </c>
      <c r="C74" s="45" t="s">
        <v>3584</v>
      </c>
      <c r="D74" s="116"/>
      <c r="E74" s="116"/>
      <c r="F74" s="117"/>
      <c r="G74" s="117"/>
      <c r="H74" s="117"/>
      <c r="I74" s="117"/>
      <c r="K74" s="144"/>
      <c r="L74" s="117"/>
      <c r="M74" s="117"/>
      <c r="N74" s="117"/>
      <c r="O74" s="117"/>
      <c r="P74" s="197"/>
    </row>
    <row r="75" spans="1:16" s="45" customFormat="1" ht="12.75">
      <c r="A75" s="115" t="s">
        <v>3585</v>
      </c>
      <c r="B75" s="45" t="s">
        <v>3586</v>
      </c>
      <c r="C75" s="45" t="s">
        <v>3587</v>
      </c>
      <c r="D75" s="116"/>
      <c r="E75" s="116">
        <v>0.35891657999999999</v>
      </c>
      <c r="F75" s="117">
        <v>-0.49915594000000002</v>
      </c>
      <c r="G75" s="117">
        <v>-0.40734556</v>
      </c>
      <c r="H75" s="117">
        <v>0.16736439</v>
      </c>
      <c r="I75" s="117">
        <f t="shared" si="1"/>
        <v>-0.24637903666666669</v>
      </c>
      <c r="K75" s="144">
        <v>0.32953749999999998</v>
      </c>
      <c r="L75" s="117">
        <v>0.22</v>
      </c>
      <c r="M75" s="117">
        <v>0.23</v>
      </c>
      <c r="N75" s="117">
        <v>-7.0000000000000007E-2</v>
      </c>
      <c r="O75" s="117">
        <v>0.12</v>
      </c>
      <c r="P75" s="197" t="s">
        <v>108</v>
      </c>
    </row>
    <row r="76" spans="1:16" s="45" customFormat="1" ht="12.75">
      <c r="A76" s="115" t="s">
        <v>3588</v>
      </c>
      <c r="B76" s="45" t="s">
        <v>3589</v>
      </c>
      <c r="C76" s="45" t="s">
        <v>3590</v>
      </c>
      <c r="D76" s="116"/>
      <c r="E76" s="116">
        <v>0.54650175999999995</v>
      </c>
      <c r="F76" s="117">
        <v>-0.69853896000000004</v>
      </c>
      <c r="G76" s="117">
        <v>-0.41931059999999998</v>
      </c>
      <c r="H76" s="117">
        <v>0.40365775999999998</v>
      </c>
      <c r="I76" s="117">
        <f t="shared" si="1"/>
        <v>-0.23806393333333334</v>
      </c>
      <c r="K76" s="144">
        <v>0.38356711999999998</v>
      </c>
      <c r="L76" s="117">
        <v>-0.33</v>
      </c>
      <c r="M76" s="117">
        <v>0.18</v>
      </c>
      <c r="N76" s="117">
        <v>-0.72</v>
      </c>
      <c r="O76" s="117">
        <v>-0.28999999999999998</v>
      </c>
      <c r="P76" s="197" t="s">
        <v>3369</v>
      </c>
    </row>
    <row r="77" spans="1:16" s="45" customFormat="1" ht="12.75">
      <c r="A77" s="115" t="s">
        <v>3591</v>
      </c>
      <c r="B77" s="45" t="s">
        <v>3592</v>
      </c>
      <c r="C77" s="45" t="s">
        <v>3593</v>
      </c>
      <c r="D77" s="116"/>
      <c r="E77" s="116"/>
      <c r="F77" s="117"/>
      <c r="G77" s="117"/>
      <c r="H77" s="117"/>
      <c r="I77" s="117"/>
      <c r="K77" s="144"/>
      <c r="L77" s="117"/>
      <c r="M77" s="117"/>
      <c r="N77" s="117"/>
      <c r="O77" s="117"/>
      <c r="P77" s="197"/>
    </row>
    <row r="78" spans="1:16" s="45" customFormat="1" ht="12.75">
      <c r="A78" s="115" t="s">
        <v>3594</v>
      </c>
      <c r="B78" s="45" t="s">
        <v>3595</v>
      </c>
      <c r="C78" s="45" t="s">
        <v>3596</v>
      </c>
      <c r="D78" s="116"/>
      <c r="E78" s="116"/>
      <c r="F78" s="117"/>
      <c r="G78" s="117"/>
      <c r="H78" s="117"/>
      <c r="I78" s="117"/>
      <c r="K78" s="144"/>
      <c r="L78" s="117"/>
      <c r="M78" s="117"/>
      <c r="N78" s="117"/>
      <c r="O78" s="117"/>
      <c r="P78" s="197"/>
    </row>
    <row r="79" spans="1:16" s="45" customFormat="1" ht="12.75">
      <c r="A79" s="115" t="s">
        <v>3597</v>
      </c>
      <c r="B79" s="45" t="s">
        <v>3598</v>
      </c>
      <c r="C79" s="45" t="s">
        <v>3599</v>
      </c>
      <c r="D79" s="116"/>
      <c r="E79" s="116">
        <v>0.57495019999999997</v>
      </c>
      <c r="F79" s="117">
        <v>-0.66461440000000005</v>
      </c>
      <c r="G79" s="117">
        <v>-0.35719469999999998</v>
      </c>
      <c r="H79" s="117">
        <v>0.39485845000000003</v>
      </c>
      <c r="I79" s="117">
        <f t="shared" si="1"/>
        <v>-0.20898354999999999</v>
      </c>
      <c r="K79" s="144">
        <v>0.59229730000000003</v>
      </c>
      <c r="L79" s="117">
        <v>0.26</v>
      </c>
      <c r="M79" s="117">
        <v>0.01</v>
      </c>
      <c r="N79" s="117">
        <v>-1</v>
      </c>
      <c r="O79" s="117">
        <v>-0.24</v>
      </c>
      <c r="P79" s="197" t="s">
        <v>3369</v>
      </c>
    </row>
    <row r="80" spans="1:16" s="45" customFormat="1" ht="25.5">
      <c r="A80" s="115" t="s">
        <v>3600</v>
      </c>
      <c r="B80" s="45" t="s">
        <v>3601</v>
      </c>
      <c r="C80" s="45" t="s">
        <v>3602</v>
      </c>
      <c r="D80" s="116">
        <v>9.2879130000000004E-2</v>
      </c>
      <c r="E80" s="116">
        <v>3.9645567999999999E-2</v>
      </c>
      <c r="F80" s="117">
        <v>0.41598501999999998</v>
      </c>
      <c r="G80" s="117">
        <v>0.44125449999999999</v>
      </c>
      <c r="H80" s="117">
        <v>0.21053638999999999</v>
      </c>
      <c r="I80" s="117">
        <f t="shared" si="1"/>
        <v>0.35592530333333333</v>
      </c>
      <c r="J80" s="198">
        <v>0.14829999999999999</v>
      </c>
      <c r="K80" s="144">
        <v>5.9469830000000001E-2</v>
      </c>
      <c r="L80" s="117">
        <v>2.0499999999999998</v>
      </c>
      <c r="M80" s="117">
        <v>1.99</v>
      </c>
      <c r="N80" s="117">
        <v>0.79</v>
      </c>
      <c r="O80" s="117">
        <v>1.61</v>
      </c>
      <c r="P80" s="197" t="s">
        <v>3603</v>
      </c>
    </row>
    <row r="81" spans="1:16" s="45" customFormat="1" ht="12.75">
      <c r="A81" s="115" t="s">
        <v>3604</v>
      </c>
      <c r="B81" s="45" t="s">
        <v>3605</v>
      </c>
      <c r="C81" s="45" t="s">
        <v>3606</v>
      </c>
      <c r="D81" s="116">
        <v>0.44281113</v>
      </c>
      <c r="E81" s="116">
        <v>0.37756731999999998</v>
      </c>
      <c r="F81" s="117">
        <v>-0.21351239</v>
      </c>
      <c r="G81" s="117">
        <v>9.0665850000000006E-2</v>
      </c>
      <c r="H81" s="117">
        <v>-0.22721487000000001</v>
      </c>
      <c r="I81" s="117">
        <f t="shared" si="1"/>
        <v>-0.11668713666666668</v>
      </c>
      <c r="K81" s="144"/>
      <c r="L81" s="117"/>
      <c r="M81" s="117"/>
      <c r="N81" s="117"/>
      <c r="O81" s="117"/>
      <c r="P81" s="197"/>
    </row>
    <row r="82" spans="1:16" s="45" customFormat="1" ht="12.75">
      <c r="A82" s="115" t="s">
        <v>3607</v>
      </c>
      <c r="B82" s="45" t="s">
        <v>3608</v>
      </c>
      <c r="C82" s="45" t="s">
        <v>3609</v>
      </c>
      <c r="D82" s="116"/>
      <c r="E82" s="116">
        <v>0.11519673</v>
      </c>
      <c r="F82" s="117">
        <v>-0.41536289999999998</v>
      </c>
      <c r="G82" s="117">
        <v>-0.1627073</v>
      </c>
      <c r="H82" s="117">
        <v>-0.13716981</v>
      </c>
      <c r="I82" s="117">
        <f t="shared" si="1"/>
        <v>-0.23841333666666667</v>
      </c>
      <c r="K82" s="144">
        <v>0.40659845</v>
      </c>
      <c r="L82" s="117">
        <v>-0.31</v>
      </c>
      <c r="M82" s="117">
        <v>-0.24</v>
      </c>
      <c r="N82" s="117">
        <v>0.13</v>
      </c>
      <c r="O82" s="117">
        <v>-0.14000000000000001</v>
      </c>
      <c r="P82" s="197" t="s">
        <v>3610</v>
      </c>
    </row>
    <row r="83" spans="1:16" s="45" customFormat="1" ht="12.75">
      <c r="A83" s="115" t="s">
        <v>3611</v>
      </c>
      <c r="B83" s="45" t="s">
        <v>3612</v>
      </c>
      <c r="C83" s="45" t="s">
        <v>3613</v>
      </c>
      <c r="D83" s="116"/>
      <c r="E83" s="116">
        <v>0.61526990000000004</v>
      </c>
      <c r="F83" s="117">
        <v>-0.61448910000000001</v>
      </c>
      <c r="G83" s="117">
        <v>-0.37136935999999998</v>
      </c>
      <c r="H83" s="117">
        <v>0.42863443000000001</v>
      </c>
      <c r="I83" s="117">
        <f t="shared" si="1"/>
        <v>-0.18574134333333334</v>
      </c>
      <c r="K83" s="144">
        <v>0.39292556000000001</v>
      </c>
      <c r="L83" s="117">
        <v>-0.49</v>
      </c>
      <c r="M83" s="117">
        <v>-0.7</v>
      </c>
      <c r="N83" s="117">
        <v>0.25</v>
      </c>
      <c r="O83" s="117">
        <v>-0.31</v>
      </c>
      <c r="P83" s="197" t="s">
        <v>3555</v>
      </c>
    </row>
    <row r="84" spans="1:16" s="45" customFormat="1" ht="12.75">
      <c r="A84" s="115" t="s">
        <v>3614</v>
      </c>
      <c r="B84" s="45" t="s">
        <v>3615</v>
      </c>
      <c r="C84" s="45" t="s">
        <v>3616</v>
      </c>
      <c r="D84" s="116">
        <v>0.12519267000000001</v>
      </c>
      <c r="E84" s="116">
        <v>6.8171956000000006E-2</v>
      </c>
      <c r="F84" s="117">
        <v>-0.34690379999999998</v>
      </c>
      <c r="G84" s="117">
        <v>-0.60771275000000002</v>
      </c>
      <c r="H84" s="117">
        <v>-0.23863889999999999</v>
      </c>
      <c r="I84" s="117">
        <f t="shared" si="1"/>
        <v>-0.3977518166666667</v>
      </c>
      <c r="J84" s="198">
        <v>0.1139</v>
      </c>
      <c r="K84" s="144">
        <v>2.1635604999999999E-2</v>
      </c>
      <c r="L84" s="117">
        <v>-0.55000000000000004</v>
      </c>
      <c r="M84" s="117">
        <v>-0.64</v>
      </c>
      <c r="N84" s="117">
        <v>-0.37</v>
      </c>
      <c r="O84" s="117">
        <v>-0.52</v>
      </c>
      <c r="P84" s="197" t="s">
        <v>3610</v>
      </c>
    </row>
    <row r="85" spans="1:16" s="45" customFormat="1" ht="12.75">
      <c r="A85" s="115" t="s">
        <v>3617</v>
      </c>
      <c r="B85" s="45" t="s">
        <v>3618</v>
      </c>
      <c r="C85" s="45" t="s">
        <v>3619</v>
      </c>
      <c r="D85" s="116">
        <v>0.1520436</v>
      </c>
      <c r="E85" s="116">
        <v>9.3155399999999999E-2</v>
      </c>
      <c r="F85" s="117">
        <v>4.2722772999999999E-2</v>
      </c>
      <c r="G85" s="117">
        <v>0.16198341999999999</v>
      </c>
      <c r="H85" s="117">
        <v>0.16849890000000001</v>
      </c>
      <c r="I85" s="117">
        <f t="shared" si="1"/>
        <v>0.12440169766666666</v>
      </c>
      <c r="J85" s="198">
        <v>0.1066</v>
      </c>
      <c r="K85" s="144">
        <v>1.568578E-2</v>
      </c>
      <c r="L85" s="117">
        <v>0.88</v>
      </c>
      <c r="M85" s="117">
        <v>0.94</v>
      </c>
      <c r="N85" s="117">
        <v>0.61</v>
      </c>
      <c r="O85" s="117">
        <v>0.81</v>
      </c>
      <c r="P85" s="197" t="s">
        <v>3369</v>
      </c>
    </row>
    <row r="86" spans="1:16" s="45" customFormat="1" ht="12.75">
      <c r="A86" s="115" t="s">
        <v>3620</v>
      </c>
      <c r="B86" s="45" t="s">
        <v>3621</v>
      </c>
      <c r="C86" s="45" t="s">
        <v>3622</v>
      </c>
      <c r="D86" s="116">
        <v>4.0361210000000002E-2</v>
      </c>
      <c r="E86" s="116">
        <v>1.1289236E-3</v>
      </c>
      <c r="F86" s="117">
        <v>-1.2153480999999999</v>
      </c>
      <c r="G86" s="117">
        <v>-1.3377657999999999</v>
      </c>
      <c r="H86" s="117">
        <v>-1.3541768999999999</v>
      </c>
      <c r="I86" s="117">
        <f t="shared" si="1"/>
        <v>-1.3024302666666665</v>
      </c>
      <c r="J86" s="198">
        <v>0.10009999999999999</v>
      </c>
      <c r="K86" s="144">
        <v>1.0538288999999999E-2</v>
      </c>
      <c r="L86" s="117">
        <v>-0.96</v>
      </c>
      <c r="M86" s="117">
        <v>-1.06</v>
      </c>
      <c r="N86" s="117">
        <v>-0.74</v>
      </c>
      <c r="O86" s="117">
        <v>-0.92</v>
      </c>
      <c r="P86" s="197" t="s">
        <v>3369</v>
      </c>
    </row>
    <row r="87" spans="1:16" s="45" customFormat="1" ht="12.75">
      <c r="A87" s="115" t="s">
        <v>3623</v>
      </c>
      <c r="B87" s="45" t="s">
        <v>3624</v>
      </c>
      <c r="C87" s="45" t="s">
        <v>3625</v>
      </c>
      <c r="D87" s="116"/>
      <c r="E87" s="116"/>
      <c r="F87" s="117"/>
      <c r="G87" s="117"/>
      <c r="H87" s="117"/>
      <c r="I87" s="117"/>
      <c r="K87" s="144"/>
      <c r="L87" s="117"/>
      <c r="M87" s="117"/>
      <c r="N87" s="117"/>
      <c r="O87" s="117"/>
      <c r="P87" s="197"/>
    </row>
    <row r="88" spans="1:16" s="45" customFormat="1" ht="12.75">
      <c r="A88" s="115" t="s">
        <v>3626</v>
      </c>
      <c r="B88" s="45" t="s">
        <v>3627</v>
      </c>
      <c r="C88" s="45" t="s">
        <v>3628</v>
      </c>
      <c r="D88" s="116">
        <v>5.8241309999999998E-2</v>
      </c>
      <c r="E88" s="116">
        <v>1.1526839000000001E-2</v>
      </c>
      <c r="F88" s="117">
        <v>-1.1745623000000001</v>
      </c>
      <c r="G88" s="117">
        <v>-0.95468629999999999</v>
      </c>
      <c r="H88" s="117">
        <v>-1.3954735</v>
      </c>
      <c r="I88" s="117">
        <f t="shared" si="1"/>
        <v>-1.1749073666666667</v>
      </c>
      <c r="J88" s="198">
        <v>0.1028</v>
      </c>
      <c r="K88" s="144">
        <v>1.2450957E-2</v>
      </c>
      <c r="L88" s="117">
        <v>-0.84</v>
      </c>
      <c r="M88" s="117">
        <v>-0.8</v>
      </c>
      <c r="N88" s="117">
        <v>-1.1299999999999999</v>
      </c>
      <c r="O88" s="117">
        <v>-0.92</v>
      </c>
      <c r="P88" s="197" t="s">
        <v>108</v>
      </c>
    </row>
    <row r="89" spans="1:16" s="45" customFormat="1" ht="25.5">
      <c r="A89" s="115" t="s">
        <v>3629</v>
      </c>
      <c r="B89" s="45" t="s">
        <v>3630</v>
      </c>
      <c r="C89" s="45" t="s">
        <v>3631</v>
      </c>
      <c r="D89" s="116"/>
      <c r="E89" s="116">
        <v>0.27975672000000001</v>
      </c>
      <c r="F89" s="117">
        <v>0.49475002000000001</v>
      </c>
      <c r="G89" s="117">
        <v>0.88754045999999998</v>
      </c>
      <c r="H89" s="117">
        <v>-0.10759299999999999</v>
      </c>
      <c r="I89" s="117">
        <f t="shared" si="1"/>
        <v>0.42489916</v>
      </c>
      <c r="K89" s="144">
        <v>0.34925422</v>
      </c>
      <c r="L89" s="117">
        <v>-0.83</v>
      </c>
      <c r="M89" s="117">
        <v>7.0000000000000007E-2</v>
      </c>
      <c r="N89" s="117">
        <v>-0.21</v>
      </c>
      <c r="O89" s="117">
        <v>-0.32</v>
      </c>
      <c r="P89" s="197" t="s">
        <v>3603</v>
      </c>
    </row>
    <row r="90" spans="1:16" s="45" customFormat="1" ht="25.5">
      <c r="A90" s="115" t="s">
        <v>3632</v>
      </c>
      <c r="B90" s="45" t="s">
        <v>3633</v>
      </c>
      <c r="C90" s="45" t="s">
        <v>3634</v>
      </c>
      <c r="D90" s="116">
        <v>0.14405851</v>
      </c>
      <c r="E90" s="116">
        <v>8.5948355000000004E-2</v>
      </c>
      <c r="F90" s="117">
        <v>0.76921839999999997</v>
      </c>
      <c r="G90" s="117">
        <v>1.5600414</v>
      </c>
      <c r="H90" s="117">
        <v>0.5672121</v>
      </c>
      <c r="I90" s="117">
        <f t="shared" si="1"/>
        <v>0.96549063333333329</v>
      </c>
      <c r="K90" s="144">
        <v>0.27867752000000001</v>
      </c>
      <c r="L90" s="117">
        <v>-0.23</v>
      </c>
      <c r="M90" s="117">
        <v>-0.22</v>
      </c>
      <c r="N90" s="117">
        <v>0.05</v>
      </c>
      <c r="O90" s="117">
        <v>-0.13</v>
      </c>
      <c r="P90" s="197" t="s">
        <v>3635</v>
      </c>
    </row>
    <row r="91" spans="1:16" s="45" customFormat="1" ht="12.75">
      <c r="A91" s="115" t="s">
        <v>3636</v>
      </c>
      <c r="B91" s="45" t="s">
        <v>3637</v>
      </c>
      <c r="C91" s="45" t="s">
        <v>3638</v>
      </c>
      <c r="D91" s="116">
        <v>4.7119107E-2</v>
      </c>
      <c r="E91" s="116">
        <v>4.7234036000000004E-3</v>
      </c>
      <c r="F91" s="117">
        <v>0.34182446999999999</v>
      </c>
      <c r="G91" s="117">
        <v>0.42726039999999998</v>
      </c>
      <c r="H91" s="117">
        <v>0.36020666000000001</v>
      </c>
      <c r="I91" s="117">
        <f t="shared" si="1"/>
        <v>0.37643051</v>
      </c>
      <c r="J91" s="198">
        <v>0.42399999999999999</v>
      </c>
      <c r="K91" s="144">
        <v>0.34372190000000002</v>
      </c>
      <c r="L91" s="117">
        <v>-0.02</v>
      </c>
      <c r="M91" s="117">
        <v>0.19</v>
      </c>
      <c r="N91" s="117">
        <v>0.06</v>
      </c>
      <c r="O91" s="117">
        <v>7.0000000000000007E-2</v>
      </c>
      <c r="P91" s="197" t="s">
        <v>3369</v>
      </c>
    </row>
    <row r="92" spans="1:16" s="45" customFormat="1" ht="12.75">
      <c r="A92" s="115" t="s">
        <v>3639</v>
      </c>
      <c r="B92" s="45" t="s">
        <v>3640</v>
      </c>
      <c r="C92" s="45" t="s">
        <v>3641</v>
      </c>
      <c r="D92" s="116">
        <v>0.11144956</v>
      </c>
      <c r="E92" s="116">
        <v>5.610536E-2</v>
      </c>
      <c r="F92" s="117">
        <v>0.18683635000000001</v>
      </c>
      <c r="G92" s="117">
        <v>0.36853215</v>
      </c>
      <c r="H92" s="117">
        <v>0.18427761000000001</v>
      </c>
      <c r="I92" s="117">
        <f t="shared" si="1"/>
        <v>0.24654870333333334</v>
      </c>
      <c r="J92" s="198">
        <v>7.6799999999999993E-2</v>
      </c>
      <c r="K92" s="144">
        <v>1.1909412999999999E-3</v>
      </c>
      <c r="L92" s="117">
        <v>2.15</v>
      </c>
      <c r="M92" s="117">
        <v>1.91</v>
      </c>
      <c r="N92" s="117">
        <v>2.0499999999999998</v>
      </c>
      <c r="O92" s="117">
        <v>2.04</v>
      </c>
      <c r="P92" s="197" t="s">
        <v>3369</v>
      </c>
    </row>
    <row r="93" spans="1:16" s="45" customFormat="1" ht="12.75">
      <c r="A93" s="115" t="s">
        <v>3642</v>
      </c>
      <c r="B93" s="45" t="s">
        <v>3643</v>
      </c>
      <c r="C93" s="45" t="s">
        <v>3644</v>
      </c>
      <c r="D93" s="116"/>
      <c r="E93" s="116">
        <v>0.52766424000000001</v>
      </c>
      <c r="F93" s="117">
        <v>-0.63717729999999995</v>
      </c>
      <c r="G93" s="117">
        <v>-0.47545781999999998</v>
      </c>
      <c r="H93" s="117">
        <v>0.38866045999999999</v>
      </c>
      <c r="I93" s="117">
        <f t="shared" si="1"/>
        <v>-0.24132488666666665</v>
      </c>
      <c r="K93" s="144">
        <v>0.27486076999999998</v>
      </c>
      <c r="L93" s="117">
        <v>-0.53</v>
      </c>
      <c r="M93" s="117">
        <v>-0.3</v>
      </c>
      <c r="N93" s="117">
        <v>0.06</v>
      </c>
      <c r="O93" s="117">
        <v>-0.26</v>
      </c>
      <c r="P93" s="197" t="s">
        <v>3369</v>
      </c>
    </row>
    <row r="94" spans="1:16" s="45" customFormat="1" ht="25.5">
      <c r="A94" s="115" t="s">
        <v>3645</v>
      </c>
      <c r="B94" s="45" t="s">
        <v>3646</v>
      </c>
      <c r="C94" s="45" t="s">
        <v>3647</v>
      </c>
      <c r="D94" s="116"/>
      <c r="E94" s="116">
        <v>0.55564016000000005</v>
      </c>
      <c r="F94" s="117">
        <v>-0.68169829999999998</v>
      </c>
      <c r="G94" s="117">
        <v>-0.40977058</v>
      </c>
      <c r="H94" s="117">
        <v>0.40463876999999998</v>
      </c>
      <c r="I94" s="117">
        <f t="shared" si="1"/>
        <v>-0.22894336999999995</v>
      </c>
      <c r="K94" s="144">
        <v>0.39675325</v>
      </c>
      <c r="L94" s="117">
        <v>0.23</v>
      </c>
      <c r="M94" s="117">
        <v>-0.14000000000000001</v>
      </c>
      <c r="N94" s="117">
        <v>1.17</v>
      </c>
      <c r="O94" s="117">
        <v>0.42</v>
      </c>
      <c r="P94" s="197" t="s">
        <v>3648</v>
      </c>
    </row>
    <row r="95" spans="1:16" s="45" customFormat="1" ht="12.75">
      <c r="A95" s="115" t="s">
        <v>3649</v>
      </c>
      <c r="B95" s="45" t="s">
        <v>3650</v>
      </c>
      <c r="C95" s="45" t="s">
        <v>3651</v>
      </c>
      <c r="D95" s="116">
        <v>0.73619829999999997</v>
      </c>
      <c r="E95" s="116">
        <v>0.69118489999999999</v>
      </c>
      <c r="F95" s="117">
        <v>-1.35073485E-2</v>
      </c>
      <c r="G95" s="117">
        <v>0.30640787000000003</v>
      </c>
      <c r="H95" s="117">
        <v>-0.11726665999999999</v>
      </c>
      <c r="I95" s="117">
        <f t="shared" si="1"/>
        <v>5.8544620500000005E-2</v>
      </c>
      <c r="J95" s="198">
        <v>8.5000000000000006E-2</v>
      </c>
      <c r="K95" s="144">
        <v>3.8358425000000001E-3</v>
      </c>
      <c r="L95" s="117">
        <v>0.3</v>
      </c>
      <c r="M95" s="117">
        <v>0.26</v>
      </c>
      <c r="N95" s="117">
        <v>0.25</v>
      </c>
      <c r="O95" s="117">
        <v>0.27</v>
      </c>
      <c r="P95" s="197" t="s">
        <v>3652</v>
      </c>
    </row>
    <row r="96" spans="1:16" s="45" customFormat="1" ht="12.75">
      <c r="A96" s="115" t="s">
        <v>3653</v>
      </c>
      <c r="B96" s="45" t="s">
        <v>3654</v>
      </c>
      <c r="C96" s="45" t="s">
        <v>3655</v>
      </c>
      <c r="D96" s="116">
        <v>4.2288936999999999E-2</v>
      </c>
      <c r="E96" s="116">
        <v>1.9716862999999999E-3</v>
      </c>
      <c r="F96" s="117">
        <v>0.42662139999999998</v>
      </c>
      <c r="G96" s="117">
        <v>0.37352671999999998</v>
      </c>
      <c r="H96" s="117">
        <v>0.37522122000000002</v>
      </c>
      <c r="I96" s="117">
        <f t="shared" si="1"/>
        <v>0.39178978000000003</v>
      </c>
      <c r="J96" s="198">
        <v>0.1181</v>
      </c>
      <c r="K96" s="144">
        <v>2.5284916000000001E-2</v>
      </c>
      <c r="L96" s="117">
        <v>1.04</v>
      </c>
      <c r="M96" s="117">
        <v>0.57999999999999996</v>
      </c>
      <c r="N96" s="117">
        <v>0.82</v>
      </c>
      <c r="O96" s="117">
        <v>0.81</v>
      </c>
      <c r="P96" s="197" t="s">
        <v>3369</v>
      </c>
    </row>
    <row r="97" spans="1:16" s="45" customFormat="1" ht="12.75">
      <c r="A97" s="115" t="s">
        <v>3656</v>
      </c>
      <c r="B97" s="45" t="s">
        <v>3657</v>
      </c>
      <c r="C97" s="45" t="s">
        <v>3658</v>
      </c>
      <c r="D97" s="116"/>
      <c r="E97" s="116">
        <v>0.32422593</v>
      </c>
      <c r="F97" s="117">
        <v>-1.2332072000000001</v>
      </c>
      <c r="G97" s="117">
        <v>-1.6347708000000001</v>
      </c>
      <c r="H97" s="117">
        <v>0.42100694999999999</v>
      </c>
      <c r="I97" s="117">
        <f t="shared" si="1"/>
        <v>-0.81565701666666668</v>
      </c>
      <c r="K97" s="144">
        <v>6.2308386E-2</v>
      </c>
      <c r="L97" s="117">
        <v>-1.18</v>
      </c>
      <c r="M97" s="117">
        <v>-0.56999999999999995</v>
      </c>
      <c r="N97" s="117">
        <v>-0.56999999999999995</v>
      </c>
      <c r="O97" s="117">
        <v>-0.77</v>
      </c>
      <c r="P97" s="197" t="s">
        <v>3369</v>
      </c>
    </row>
    <row r="98" spans="1:16" s="45" customFormat="1" ht="12.75">
      <c r="A98" s="115" t="s">
        <v>3659</v>
      </c>
      <c r="B98" s="45" t="s">
        <v>3660</v>
      </c>
      <c r="C98" s="45" t="s">
        <v>3661</v>
      </c>
      <c r="D98" s="116">
        <v>0.12862438000000001</v>
      </c>
      <c r="E98" s="116">
        <v>7.1332179999999995E-2</v>
      </c>
      <c r="F98" s="117">
        <v>0.3935671</v>
      </c>
      <c r="G98" s="117">
        <v>0.42125508</v>
      </c>
      <c r="H98" s="117">
        <v>0.13907913999999999</v>
      </c>
      <c r="I98" s="117">
        <f t="shared" si="1"/>
        <v>0.31796710666666667</v>
      </c>
      <c r="J98" s="198">
        <v>0.87729999999999997</v>
      </c>
      <c r="K98" s="144">
        <v>0.84896505</v>
      </c>
      <c r="L98" s="117">
        <v>0.21</v>
      </c>
      <c r="M98" s="117">
        <v>-0.62</v>
      </c>
      <c r="N98" s="117">
        <v>0.64</v>
      </c>
      <c r="O98" s="117">
        <v>0.08</v>
      </c>
      <c r="P98" s="197" t="s">
        <v>3369</v>
      </c>
    </row>
    <row r="99" spans="1:16" s="45" customFormat="1" ht="12.75">
      <c r="A99" s="115" t="s">
        <v>3662</v>
      </c>
      <c r="B99" s="45" t="s">
        <v>3663</v>
      </c>
      <c r="C99" s="45" t="s">
        <v>3664</v>
      </c>
      <c r="D99" s="116"/>
      <c r="E99" s="116"/>
      <c r="F99" s="117"/>
      <c r="G99" s="117"/>
      <c r="H99" s="117"/>
      <c r="I99" s="117"/>
      <c r="K99" s="144"/>
      <c r="L99" s="117"/>
      <c r="M99" s="117"/>
      <c r="N99" s="117"/>
      <c r="O99" s="117"/>
      <c r="P99" s="197"/>
    </row>
    <row r="100" spans="1:16" s="45" customFormat="1" ht="12.75">
      <c r="A100" s="115" t="s">
        <v>3665</v>
      </c>
      <c r="B100" s="45" t="s">
        <v>3666</v>
      </c>
      <c r="C100" s="45" t="s">
        <v>3667</v>
      </c>
      <c r="D100" s="116"/>
      <c r="E100" s="116">
        <v>0.17398173</v>
      </c>
      <c r="F100" s="117">
        <v>-0.63742989999999999</v>
      </c>
      <c r="G100" s="117">
        <v>-0.10951843</v>
      </c>
      <c r="H100" s="117">
        <v>-1.1868612999999999</v>
      </c>
      <c r="I100" s="117">
        <f t="shared" ref="I100:I133" si="2">AVERAGE(F100:H100)</f>
        <v>-0.64460320999999998</v>
      </c>
      <c r="K100" s="144">
        <v>0.23852514999999999</v>
      </c>
      <c r="L100" s="117">
        <v>-0.34</v>
      </c>
      <c r="M100" s="117">
        <v>0.01</v>
      </c>
      <c r="N100" s="117">
        <v>-0.19</v>
      </c>
      <c r="O100" s="117">
        <v>-0.17</v>
      </c>
      <c r="P100" s="197" t="s">
        <v>3555</v>
      </c>
    </row>
    <row r="101" spans="1:16" s="45" customFormat="1" ht="12.75">
      <c r="A101" s="115" t="s">
        <v>3668</v>
      </c>
      <c r="B101" s="45" t="s">
        <v>3669</v>
      </c>
      <c r="C101" s="45" t="s">
        <v>3670</v>
      </c>
      <c r="D101" s="116"/>
      <c r="E101" s="116"/>
      <c r="F101" s="117"/>
      <c r="G101" s="117"/>
      <c r="H101" s="117"/>
      <c r="I101" s="117"/>
      <c r="K101" s="144"/>
      <c r="L101" s="117"/>
      <c r="M101" s="117"/>
      <c r="N101" s="117"/>
      <c r="O101" s="117"/>
      <c r="P101" s="197"/>
    </row>
    <row r="102" spans="1:16" s="45" customFormat="1" ht="12.75">
      <c r="A102" s="115" t="s">
        <v>3671</v>
      </c>
      <c r="B102" s="45" t="s">
        <v>3672</v>
      </c>
      <c r="C102" s="45" t="s">
        <v>3673</v>
      </c>
      <c r="D102" s="116">
        <v>0.22147584000000001</v>
      </c>
      <c r="E102" s="116">
        <v>0.15862351999999999</v>
      </c>
      <c r="F102" s="117">
        <v>0.16124152999999999</v>
      </c>
      <c r="G102" s="117">
        <v>0.28334513</v>
      </c>
      <c r="H102" s="117">
        <v>3.2929033000000003E-2</v>
      </c>
      <c r="I102" s="117">
        <f t="shared" si="2"/>
        <v>0.15917189766666667</v>
      </c>
      <c r="J102" s="198">
        <v>7.2800000000000004E-2</v>
      </c>
      <c r="K102" s="144">
        <v>7.3049499999999995E-4</v>
      </c>
      <c r="L102" s="117">
        <v>0.74</v>
      </c>
      <c r="M102" s="117">
        <v>0.68</v>
      </c>
      <c r="N102" s="117">
        <v>0.69</v>
      </c>
      <c r="O102" s="117">
        <v>0.7</v>
      </c>
      <c r="P102" s="197" t="s">
        <v>3369</v>
      </c>
    </row>
    <row r="103" spans="1:16" s="45" customFormat="1" ht="12.75">
      <c r="A103" s="115" t="s">
        <v>3674</v>
      </c>
      <c r="B103" s="45" t="s">
        <v>3675</v>
      </c>
      <c r="C103" s="45" t="s">
        <v>3676</v>
      </c>
      <c r="D103" s="116"/>
      <c r="E103" s="116"/>
      <c r="F103" s="117"/>
      <c r="G103" s="117"/>
      <c r="H103" s="117"/>
      <c r="I103" s="117"/>
      <c r="K103" s="144"/>
      <c r="L103" s="117"/>
      <c r="M103" s="117"/>
      <c r="N103" s="117"/>
      <c r="O103" s="117"/>
      <c r="P103" s="197"/>
    </row>
    <row r="104" spans="1:16" s="45" customFormat="1" ht="12.75">
      <c r="A104" s="115" t="s">
        <v>3677</v>
      </c>
      <c r="B104" s="45" t="s">
        <v>3678</v>
      </c>
      <c r="C104" s="45" t="s">
        <v>3679</v>
      </c>
      <c r="D104" s="116"/>
      <c r="E104" s="116"/>
      <c r="F104" s="117"/>
      <c r="G104" s="117"/>
      <c r="H104" s="117"/>
      <c r="I104" s="117"/>
      <c r="K104" s="144"/>
      <c r="L104" s="117"/>
      <c r="M104" s="117"/>
      <c r="N104" s="117"/>
      <c r="O104" s="117"/>
      <c r="P104" s="197"/>
    </row>
    <row r="105" spans="1:16" s="45" customFormat="1" ht="12.75">
      <c r="A105" s="115" t="s">
        <v>3680</v>
      </c>
      <c r="B105" s="45" t="s">
        <v>3681</v>
      </c>
      <c r="C105" s="45" t="s">
        <v>3682</v>
      </c>
      <c r="D105" s="116"/>
      <c r="E105" s="116"/>
      <c r="F105" s="117"/>
      <c r="G105" s="117"/>
      <c r="H105" s="117"/>
      <c r="I105" s="117"/>
      <c r="K105" s="144"/>
      <c r="L105" s="117"/>
      <c r="M105" s="117"/>
      <c r="N105" s="117"/>
      <c r="O105" s="117"/>
      <c r="P105" s="197"/>
    </row>
    <row r="106" spans="1:16" s="45" customFormat="1" ht="12.75">
      <c r="A106" s="115" t="s">
        <v>3683</v>
      </c>
      <c r="B106" s="45" t="s">
        <v>3684</v>
      </c>
      <c r="C106" s="45" t="s">
        <v>3685</v>
      </c>
      <c r="D106" s="116"/>
      <c r="E106" s="116"/>
      <c r="F106" s="117"/>
      <c r="G106" s="117"/>
      <c r="H106" s="117"/>
      <c r="I106" s="117"/>
      <c r="K106" s="144"/>
      <c r="L106" s="117"/>
      <c r="M106" s="117"/>
      <c r="N106" s="117"/>
      <c r="O106" s="117"/>
      <c r="P106" s="197"/>
    </row>
    <row r="107" spans="1:16" s="45" customFormat="1" ht="12.75">
      <c r="A107" s="115" t="s">
        <v>3686</v>
      </c>
      <c r="B107" s="45" t="s">
        <v>3687</v>
      </c>
      <c r="C107" s="45" t="s">
        <v>3688</v>
      </c>
      <c r="D107" s="116"/>
      <c r="E107" s="116">
        <v>7.8697489999999995E-2</v>
      </c>
      <c r="F107" s="117">
        <v>-0.23371011</v>
      </c>
      <c r="G107" s="117">
        <v>-0.36260015000000001</v>
      </c>
      <c r="H107" s="117">
        <v>-0.116913766</v>
      </c>
      <c r="I107" s="117">
        <f t="shared" si="2"/>
        <v>-0.23774134199999999</v>
      </c>
      <c r="K107" s="144">
        <v>4.6710595000000001E-2</v>
      </c>
      <c r="L107" s="117">
        <v>-0.1</v>
      </c>
      <c r="M107" s="117">
        <v>-0.22</v>
      </c>
      <c r="N107" s="117">
        <v>-0.14000000000000001</v>
      </c>
      <c r="O107" s="117">
        <v>-0.16</v>
      </c>
      <c r="P107" s="197" t="s">
        <v>3369</v>
      </c>
    </row>
    <row r="108" spans="1:16" s="45" customFormat="1" ht="12.75">
      <c r="A108" s="115" t="s">
        <v>3689</v>
      </c>
      <c r="B108" s="45" t="s">
        <v>3690</v>
      </c>
      <c r="C108" s="45" t="s">
        <v>3691</v>
      </c>
      <c r="D108" s="116">
        <v>7.9658060000000003E-2</v>
      </c>
      <c r="E108" s="116">
        <v>2.8931164999999998E-2</v>
      </c>
      <c r="F108" s="117">
        <v>0.57443047000000003</v>
      </c>
      <c r="G108" s="117">
        <v>0.43734926000000002</v>
      </c>
      <c r="H108" s="117">
        <v>0.30923653000000001</v>
      </c>
      <c r="I108" s="117">
        <f t="shared" si="2"/>
        <v>0.44033875333333333</v>
      </c>
      <c r="K108" s="144">
        <v>0.67939179999999999</v>
      </c>
      <c r="L108" s="117">
        <v>-0.12</v>
      </c>
      <c r="M108" s="117">
        <v>0.21</v>
      </c>
      <c r="N108" s="117">
        <v>0.05</v>
      </c>
      <c r="O108" s="117">
        <v>0.04</v>
      </c>
      <c r="P108" s="197" t="s">
        <v>108</v>
      </c>
    </row>
    <row r="109" spans="1:16" s="45" customFormat="1" ht="12.75">
      <c r="A109" s="115" t="s">
        <v>3692</v>
      </c>
      <c r="B109" s="45" t="s">
        <v>3693</v>
      </c>
      <c r="C109" s="45" t="s">
        <v>3694</v>
      </c>
      <c r="D109" s="116">
        <v>5.8801899999999997E-2</v>
      </c>
      <c r="E109" s="116">
        <v>1.19229825E-2</v>
      </c>
      <c r="F109" s="117">
        <v>-1.2321792</v>
      </c>
      <c r="G109" s="117">
        <v>-0.84253100000000003</v>
      </c>
      <c r="H109" s="117">
        <v>-1.0034126000000001</v>
      </c>
      <c r="I109" s="117">
        <f t="shared" si="2"/>
        <v>-1.0260409333333333</v>
      </c>
      <c r="J109" s="198">
        <v>0.1091</v>
      </c>
      <c r="K109" s="144">
        <v>1.7533719999999999E-2</v>
      </c>
      <c r="L109" s="117">
        <v>-1.3</v>
      </c>
      <c r="M109" s="117">
        <v>-1.35</v>
      </c>
      <c r="N109" s="117">
        <v>-0.85</v>
      </c>
      <c r="O109" s="117">
        <v>-1.17</v>
      </c>
      <c r="P109" s="197" t="s">
        <v>3695</v>
      </c>
    </row>
    <row r="110" spans="1:16" s="45" customFormat="1" ht="12.75">
      <c r="A110" s="115" t="s">
        <v>3696</v>
      </c>
      <c r="B110" s="45" t="s">
        <v>3697</v>
      </c>
      <c r="C110" s="45" t="s">
        <v>3698</v>
      </c>
      <c r="D110" s="116"/>
      <c r="E110" s="116">
        <v>0.95173140000000001</v>
      </c>
      <c r="F110" s="117">
        <v>0.14129485</v>
      </c>
      <c r="G110" s="117">
        <v>-0.38366709999999998</v>
      </c>
      <c r="H110" s="117">
        <v>0.20416544</v>
      </c>
      <c r="I110" s="117">
        <f t="shared" si="2"/>
        <v>-1.2735603333333326E-2</v>
      </c>
      <c r="J110" s="198">
        <v>0.43940000000000001</v>
      </c>
      <c r="K110" s="144">
        <v>0.36017293</v>
      </c>
      <c r="L110" s="117">
        <v>0.03</v>
      </c>
      <c r="M110" s="117">
        <v>-0.13</v>
      </c>
      <c r="N110" s="117">
        <v>-0.06</v>
      </c>
      <c r="O110" s="117">
        <v>-0.05</v>
      </c>
      <c r="P110" s="197" t="s">
        <v>3369</v>
      </c>
    </row>
    <row r="111" spans="1:16" s="45" customFormat="1" ht="12.75">
      <c r="A111" s="115" t="s">
        <v>3699</v>
      </c>
      <c r="B111" s="45" t="s">
        <v>3700</v>
      </c>
      <c r="C111" s="45" t="s">
        <v>3701</v>
      </c>
      <c r="D111" s="116"/>
      <c r="E111" s="116">
        <v>3.8136348E-2</v>
      </c>
      <c r="F111" s="117">
        <v>0.54220056999999999</v>
      </c>
      <c r="G111" s="117">
        <v>0.28478742000000001</v>
      </c>
      <c r="H111" s="117">
        <v>0.34013057000000002</v>
      </c>
      <c r="I111" s="117">
        <f t="shared" si="2"/>
        <v>0.38903952000000003</v>
      </c>
      <c r="J111" s="198">
        <v>0.23219999999999999</v>
      </c>
      <c r="K111" s="144">
        <v>0.14711002000000001</v>
      </c>
      <c r="L111" s="117">
        <v>1.25</v>
      </c>
      <c r="M111" s="117">
        <v>0.77</v>
      </c>
      <c r="N111" s="117">
        <v>0.16</v>
      </c>
      <c r="O111" s="117">
        <v>0.73</v>
      </c>
      <c r="P111" s="197" t="s">
        <v>3369</v>
      </c>
    </row>
    <row r="112" spans="1:16" s="45" customFormat="1" ht="12.75">
      <c r="A112" s="115" t="s">
        <v>3702</v>
      </c>
      <c r="B112" s="45" t="s">
        <v>3703</v>
      </c>
      <c r="C112" s="45" t="s">
        <v>3704</v>
      </c>
      <c r="D112" s="116">
        <v>0.87639933999999997</v>
      </c>
      <c r="E112" s="116">
        <v>0.85078779999999998</v>
      </c>
      <c r="F112" s="117">
        <v>-0.21878158</v>
      </c>
      <c r="G112" s="117">
        <v>0.19415236</v>
      </c>
      <c r="H112" s="117">
        <v>-5.2159768000000002E-2</v>
      </c>
      <c r="I112" s="117">
        <f t="shared" si="2"/>
        <v>-2.5596329333333334E-2</v>
      </c>
      <c r="J112" s="198">
        <v>0.28810000000000002</v>
      </c>
      <c r="K112" s="144">
        <v>0.20364884</v>
      </c>
      <c r="L112" s="117">
        <v>1.9</v>
      </c>
      <c r="M112" s="117">
        <v>1.27</v>
      </c>
      <c r="N112" s="117">
        <v>-0.02</v>
      </c>
      <c r="O112" s="117">
        <v>1.05</v>
      </c>
      <c r="P112" s="197" t="s">
        <v>3369</v>
      </c>
    </row>
    <row r="113" spans="1:16" s="45" customFormat="1" ht="12.75">
      <c r="A113" s="115" t="s">
        <v>3705</v>
      </c>
      <c r="B113" s="45" t="s">
        <v>3706</v>
      </c>
      <c r="C113" s="45" t="s">
        <v>3707</v>
      </c>
      <c r="D113" s="116"/>
      <c r="E113" s="116">
        <v>2.6770262E-2</v>
      </c>
      <c r="F113" s="117">
        <v>1.6600836999999999</v>
      </c>
      <c r="G113" s="117">
        <v>1.5819265</v>
      </c>
      <c r="H113" s="117">
        <v>0.92796712999999997</v>
      </c>
      <c r="I113" s="117">
        <f t="shared" si="2"/>
        <v>1.3899924433333333</v>
      </c>
      <c r="K113" s="144">
        <v>5.2614719999999997E-2</v>
      </c>
      <c r="L113" s="117">
        <v>1.88</v>
      </c>
      <c r="M113" s="117">
        <v>3.57</v>
      </c>
      <c r="N113" s="117">
        <v>1.8</v>
      </c>
      <c r="O113" s="117">
        <v>2.42</v>
      </c>
      <c r="P113" s="197" t="s">
        <v>3555</v>
      </c>
    </row>
    <row r="114" spans="1:16" s="45" customFormat="1" ht="12.75">
      <c r="A114" s="115" t="s">
        <v>3708</v>
      </c>
      <c r="B114" s="45" t="s">
        <v>3709</v>
      </c>
      <c r="C114" s="45" t="s">
        <v>3710</v>
      </c>
      <c r="D114" s="116"/>
      <c r="E114" s="116">
        <v>0.27929047000000001</v>
      </c>
      <c r="F114" s="117">
        <v>1.3091419999999999E-2</v>
      </c>
      <c r="G114" s="117">
        <v>0.43679884000000002</v>
      </c>
      <c r="H114" s="117">
        <v>1.4979302000000001</v>
      </c>
      <c r="I114" s="117">
        <f t="shared" si="2"/>
        <v>0.64927348666666673</v>
      </c>
      <c r="J114" s="198">
        <v>0.12939999999999999</v>
      </c>
      <c r="K114" s="144">
        <v>3.8219757E-2</v>
      </c>
      <c r="L114" s="117">
        <v>1.7</v>
      </c>
      <c r="M114" s="117">
        <v>1.58</v>
      </c>
      <c r="N114" s="117">
        <v>0.82</v>
      </c>
      <c r="O114" s="117">
        <v>1.37</v>
      </c>
      <c r="P114" s="197" t="s">
        <v>3369</v>
      </c>
    </row>
    <row r="115" spans="1:16" s="45" customFormat="1" ht="12.75">
      <c r="A115" s="115" t="s">
        <v>3711</v>
      </c>
      <c r="B115" s="45" t="s">
        <v>3712</v>
      </c>
      <c r="C115" s="45" t="s">
        <v>3713</v>
      </c>
      <c r="D115" s="116"/>
      <c r="E115" s="116"/>
      <c r="F115" s="117"/>
      <c r="G115" s="117"/>
      <c r="H115" s="117"/>
      <c r="I115" s="117"/>
      <c r="K115" s="144"/>
      <c r="L115" s="117"/>
      <c r="M115" s="117"/>
      <c r="N115" s="117"/>
      <c r="O115" s="117"/>
      <c r="P115" s="197"/>
    </row>
    <row r="116" spans="1:16" s="45" customFormat="1" ht="12.75">
      <c r="A116" s="115" t="s">
        <v>3714</v>
      </c>
      <c r="B116" s="45" t="s">
        <v>3715</v>
      </c>
      <c r="C116" s="45" t="s">
        <v>3716</v>
      </c>
      <c r="D116" s="116"/>
      <c r="E116" s="116">
        <v>1.3103563E-2</v>
      </c>
      <c r="F116" s="117">
        <v>2.2631540000000001</v>
      </c>
      <c r="G116" s="117">
        <v>1.5462996</v>
      </c>
      <c r="H116" s="117">
        <v>2.2223177000000001</v>
      </c>
      <c r="I116" s="117">
        <f t="shared" si="2"/>
        <v>2.0105904333333338</v>
      </c>
      <c r="J116" s="198">
        <v>7.22E-2</v>
      </c>
      <c r="K116" s="144">
        <v>5.9307494999999997E-4</v>
      </c>
      <c r="L116" s="117">
        <v>1.25</v>
      </c>
      <c r="M116" s="117">
        <v>1.17</v>
      </c>
      <c r="N116" s="117">
        <v>1.27</v>
      </c>
      <c r="O116" s="117">
        <v>1.23</v>
      </c>
      <c r="P116" s="197" t="s">
        <v>3369</v>
      </c>
    </row>
    <row r="117" spans="1:16" s="45" customFormat="1" ht="12.75">
      <c r="A117" s="115" t="s">
        <v>3717</v>
      </c>
      <c r="B117" s="45" t="s">
        <v>3718</v>
      </c>
      <c r="C117" s="45" t="s">
        <v>3719</v>
      </c>
      <c r="D117" s="116"/>
      <c r="E117" s="116"/>
      <c r="F117" s="117"/>
      <c r="G117" s="117"/>
      <c r="H117" s="117"/>
      <c r="I117" s="117"/>
      <c r="K117" s="144"/>
      <c r="L117" s="117"/>
      <c r="M117" s="117"/>
      <c r="N117" s="117"/>
      <c r="O117" s="117"/>
      <c r="P117" s="197"/>
    </row>
    <row r="118" spans="1:16" s="45" customFormat="1" ht="12.75">
      <c r="A118" s="115" t="s">
        <v>3720</v>
      </c>
      <c r="B118" s="45" t="s">
        <v>3721</v>
      </c>
      <c r="C118" s="45" t="s">
        <v>3722</v>
      </c>
      <c r="D118" s="116">
        <v>4.0399989999999997E-2</v>
      </c>
      <c r="E118" s="116">
        <v>1.5443364E-3</v>
      </c>
      <c r="F118" s="117">
        <v>0.60448027000000004</v>
      </c>
      <c r="G118" s="117">
        <v>0.57223889999999999</v>
      </c>
      <c r="H118" s="117">
        <v>0.52740394999999995</v>
      </c>
      <c r="I118" s="117">
        <f t="shared" si="2"/>
        <v>0.56804104000000011</v>
      </c>
      <c r="J118" s="198">
        <v>0.11509999999999999</v>
      </c>
      <c r="K118" s="144">
        <v>2.2617307E-2</v>
      </c>
      <c r="L118" s="117">
        <v>1.66</v>
      </c>
      <c r="M118" s="117">
        <v>0.96</v>
      </c>
      <c r="N118" s="117">
        <v>1.37</v>
      </c>
      <c r="O118" s="117">
        <v>1.33</v>
      </c>
      <c r="P118" s="197" t="s">
        <v>3723</v>
      </c>
    </row>
    <row r="119" spans="1:16" s="45" customFormat="1" ht="12.75">
      <c r="A119" s="115" t="s">
        <v>3724</v>
      </c>
      <c r="B119" s="45" t="s">
        <v>3725</v>
      </c>
      <c r="C119" s="45" t="s">
        <v>3726</v>
      </c>
      <c r="D119" s="116"/>
      <c r="E119" s="116">
        <v>0.56950270000000003</v>
      </c>
      <c r="F119" s="117">
        <v>-0.70967983999999995</v>
      </c>
      <c r="G119" s="117">
        <v>-0.38255438000000003</v>
      </c>
      <c r="H119" s="117">
        <v>0.41582954</v>
      </c>
      <c r="I119" s="117">
        <f t="shared" si="2"/>
        <v>-0.22546822666666663</v>
      </c>
      <c r="K119" s="144">
        <v>0.59787095000000001</v>
      </c>
      <c r="L119" s="117">
        <v>-0.42</v>
      </c>
      <c r="M119" s="117">
        <v>-0.19</v>
      </c>
      <c r="N119" s="117">
        <v>0.24</v>
      </c>
      <c r="O119" s="117">
        <v>-0.12</v>
      </c>
      <c r="P119" s="197" t="s">
        <v>3369</v>
      </c>
    </row>
    <row r="120" spans="1:16" s="45" customFormat="1" ht="12.75">
      <c r="A120" s="115" t="s">
        <v>3727</v>
      </c>
      <c r="B120" s="45" t="s">
        <v>3728</v>
      </c>
      <c r="C120" s="45" t="s">
        <v>3729</v>
      </c>
      <c r="D120" s="116"/>
      <c r="E120" s="116">
        <v>0.54795265000000004</v>
      </c>
      <c r="F120" s="117">
        <v>-0.6489161</v>
      </c>
      <c r="G120" s="117">
        <v>-0.40838977999999998</v>
      </c>
      <c r="H120" s="117">
        <v>0.38540548000000002</v>
      </c>
      <c r="I120" s="117">
        <f t="shared" si="2"/>
        <v>-0.22396679999999999</v>
      </c>
      <c r="K120" s="144">
        <v>0.71231560000000005</v>
      </c>
      <c r="L120" s="117">
        <v>-0.35</v>
      </c>
      <c r="M120" s="117">
        <v>-0.16</v>
      </c>
      <c r="N120" s="117">
        <v>0.28000000000000003</v>
      </c>
      <c r="O120" s="117">
        <v>-0.08</v>
      </c>
      <c r="P120" s="197" t="s">
        <v>108</v>
      </c>
    </row>
    <row r="121" spans="1:16" s="45" customFormat="1" ht="12.75">
      <c r="A121" s="115" t="s">
        <v>3730</v>
      </c>
      <c r="B121" s="45" t="s">
        <v>3731</v>
      </c>
      <c r="C121" s="45" t="s">
        <v>3732</v>
      </c>
      <c r="D121" s="116">
        <v>0.87095909999999999</v>
      </c>
      <c r="E121" s="116">
        <v>0.84412900000000002</v>
      </c>
      <c r="F121" s="117">
        <v>-0.19979858</v>
      </c>
      <c r="G121" s="117">
        <v>0.49601795999999998</v>
      </c>
      <c r="H121" s="117">
        <v>-0.14652870000000001</v>
      </c>
      <c r="I121" s="117">
        <f t="shared" si="2"/>
        <v>4.9896893333333324E-2</v>
      </c>
      <c r="K121" s="144">
        <v>0.47105913999999999</v>
      </c>
      <c r="L121" s="117">
        <v>0.35</v>
      </c>
      <c r="M121" s="117">
        <v>-0.43</v>
      </c>
      <c r="N121" s="117">
        <v>-0.83</v>
      </c>
      <c r="O121" s="117">
        <v>-0.3</v>
      </c>
      <c r="P121" s="197" t="s">
        <v>3369</v>
      </c>
    </row>
    <row r="122" spans="1:16" s="45" customFormat="1" ht="12.75">
      <c r="A122" s="115" t="s">
        <v>3733</v>
      </c>
      <c r="B122" s="45" t="s">
        <v>3734</v>
      </c>
      <c r="C122" s="45" t="s">
        <v>3735</v>
      </c>
      <c r="D122" s="116"/>
      <c r="E122" s="116"/>
      <c r="F122" s="117"/>
      <c r="G122" s="117"/>
      <c r="H122" s="117"/>
      <c r="I122" s="117"/>
      <c r="K122" s="144"/>
      <c r="L122" s="117"/>
      <c r="M122" s="117"/>
      <c r="N122" s="117"/>
      <c r="O122" s="117"/>
      <c r="P122" s="197"/>
    </row>
    <row r="123" spans="1:16" s="45" customFormat="1" ht="12.75">
      <c r="A123" s="115" t="s">
        <v>3736</v>
      </c>
      <c r="B123" s="45" t="s">
        <v>3737</v>
      </c>
      <c r="C123" s="45" t="s">
        <v>3738</v>
      </c>
      <c r="D123" s="116"/>
      <c r="E123" s="116"/>
      <c r="F123" s="117"/>
      <c r="G123" s="117"/>
      <c r="H123" s="117"/>
      <c r="I123" s="117"/>
      <c r="K123" s="144"/>
      <c r="L123" s="117"/>
      <c r="M123" s="117"/>
      <c r="N123" s="117"/>
      <c r="O123" s="117"/>
      <c r="P123" s="197"/>
    </row>
    <row r="124" spans="1:16" s="45" customFormat="1" ht="25.5">
      <c r="A124" s="115" t="s">
        <v>3739</v>
      </c>
      <c r="B124" s="45" t="s">
        <v>3740</v>
      </c>
      <c r="C124" s="45" t="s">
        <v>3741</v>
      </c>
      <c r="D124" s="116">
        <v>0.87674635999999995</v>
      </c>
      <c r="E124" s="116">
        <v>0.85118769999999999</v>
      </c>
      <c r="F124" s="117">
        <v>3.943149E-2</v>
      </c>
      <c r="G124" s="117">
        <v>0.19692129</v>
      </c>
      <c r="H124" s="117">
        <v>-0.16874215000000001</v>
      </c>
      <c r="I124" s="117">
        <f t="shared" si="2"/>
        <v>2.253687666666666E-2</v>
      </c>
      <c r="J124" s="198">
        <v>0.20830000000000001</v>
      </c>
      <c r="K124" s="144">
        <v>0.12284915</v>
      </c>
      <c r="L124" s="117">
        <v>0.88</v>
      </c>
      <c r="M124" s="117">
        <v>0.85</v>
      </c>
      <c r="N124" s="117">
        <v>0.14000000000000001</v>
      </c>
      <c r="O124" s="117">
        <v>0.62</v>
      </c>
      <c r="P124" s="197" t="s">
        <v>3648</v>
      </c>
    </row>
    <row r="125" spans="1:16" s="45" customFormat="1" ht="12.75">
      <c r="A125" s="115" t="s">
        <v>3742</v>
      </c>
      <c r="B125" s="45" t="s">
        <v>3743</v>
      </c>
      <c r="C125" s="45" t="s">
        <v>3744</v>
      </c>
      <c r="D125" s="116">
        <v>0.105828434</v>
      </c>
      <c r="E125" s="116">
        <v>5.1028494000000001E-2</v>
      </c>
      <c r="F125" s="117">
        <v>1.0430264</v>
      </c>
      <c r="G125" s="117">
        <v>1.9903516000000001</v>
      </c>
      <c r="H125" s="117">
        <v>1.0287533</v>
      </c>
      <c r="I125" s="117">
        <f t="shared" si="2"/>
        <v>1.3540437666666667</v>
      </c>
      <c r="J125" s="198">
        <v>8.5400000000000004E-2</v>
      </c>
      <c r="K125" s="144">
        <v>4.1477809999999997E-3</v>
      </c>
      <c r="L125" s="117">
        <v>3.32</v>
      </c>
      <c r="M125" s="117">
        <v>3.32</v>
      </c>
      <c r="N125" s="117">
        <v>2.72</v>
      </c>
      <c r="O125" s="117">
        <v>3.12</v>
      </c>
      <c r="P125" s="197" t="s">
        <v>3745</v>
      </c>
    </row>
    <row r="126" spans="1:16" s="45" customFormat="1" ht="12.75">
      <c r="A126" s="115" t="s">
        <v>3746</v>
      </c>
      <c r="B126" s="45" t="s">
        <v>3747</v>
      </c>
      <c r="C126" s="45" t="s">
        <v>3748</v>
      </c>
      <c r="D126" s="116"/>
      <c r="E126" s="116"/>
      <c r="F126" s="117"/>
      <c r="G126" s="117"/>
      <c r="H126" s="117"/>
      <c r="I126" s="117"/>
      <c r="K126" s="144"/>
      <c r="L126" s="117"/>
      <c r="M126" s="117"/>
      <c r="N126" s="117"/>
      <c r="O126" s="117"/>
      <c r="P126" s="197"/>
    </row>
    <row r="127" spans="1:16" s="45" customFormat="1" ht="12.75">
      <c r="A127" s="115" t="s">
        <v>3749</v>
      </c>
      <c r="B127" s="45" t="s">
        <v>3750</v>
      </c>
      <c r="C127" s="45" t="s">
        <v>3751</v>
      </c>
      <c r="D127" s="116"/>
      <c r="E127" s="116">
        <v>0.51602190000000003</v>
      </c>
      <c r="F127" s="117">
        <v>-0.70694849999999998</v>
      </c>
      <c r="G127" s="117">
        <v>-0.44118494000000003</v>
      </c>
      <c r="H127" s="117">
        <v>0.38028319999999999</v>
      </c>
      <c r="I127" s="117">
        <f t="shared" si="2"/>
        <v>-0.25595008000000002</v>
      </c>
      <c r="K127" s="144">
        <v>5.0761505999999998E-2</v>
      </c>
      <c r="L127" s="117">
        <v>2.41</v>
      </c>
      <c r="M127" s="117">
        <v>0.99</v>
      </c>
      <c r="N127" s="117">
        <v>1.96</v>
      </c>
      <c r="O127" s="117">
        <v>1.79</v>
      </c>
      <c r="P127" s="197" t="s">
        <v>3752</v>
      </c>
    </row>
    <row r="128" spans="1:16" s="45" customFormat="1" ht="12.75">
      <c r="A128" s="115" t="s">
        <v>3753</v>
      </c>
      <c r="B128" s="45" t="s">
        <v>3754</v>
      </c>
      <c r="C128" s="45" t="s">
        <v>3755</v>
      </c>
      <c r="D128" s="116"/>
      <c r="E128" s="116"/>
      <c r="F128" s="117"/>
      <c r="G128" s="117"/>
      <c r="H128" s="117"/>
      <c r="I128" s="117"/>
      <c r="K128" s="144"/>
      <c r="L128" s="117"/>
      <c r="M128" s="117"/>
      <c r="N128" s="117"/>
      <c r="O128" s="117"/>
      <c r="P128" s="197"/>
    </row>
    <row r="129" spans="1:17" s="45" customFormat="1" ht="12.75">
      <c r="A129" s="115" t="s">
        <v>3756</v>
      </c>
      <c r="B129" s="45" t="s">
        <v>3757</v>
      </c>
      <c r="C129" s="45" t="s">
        <v>3758</v>
      </c>
      <c r="D129" s="116"/>
      <c r="E129" s="116"/>
      <c r="F129" s="117"/>
      <c r="G129" s="117"/>
      <c r="H129" s="117"/>
      <c r="I129" s="117"/>
      <c r="K129" s="144"/>
      <c r="L129" s="117"/>
      <c r="M129" s="117"/>
      <c r="N129" s="117"/>
      <c r="O129" s="117"/>
      <c r="P129" s="197"/>
    </row>
    <row r="130" spans="1:17" s="45" customFormat="1" ht="12.75">
      <c r="A130" s="115" t="s">
        <v>3759</v>
      </c>
      <c r="B130" s="45" t="s">
        <v>3760</v>
      </c>
      <c r="C130" s="45" t="s">
        <v>3761</v>
      </c>
      <c r="D130" s="116"/>
      <c r="E130" s="116"/>
      <c r="F130" s="117"/>
      <c r="G130" s="117"/>
      <c r="H130" s="117"/>
      <c r="I130" s="117"/>
      <c r="K130" s="144"/>
      <c r="L130" s="117"/>
      <c r="M130" s="117"/>
      <c r="N130" s="117"/>
      <c r="O130" s="117"/>
      <c r="P130" s="197"/>
    </row>
    <row r="131" spans="1:17" s="45" customFormat="1" ht="12.75">
      <c r="A131" s="115" t="s">
        <v>3762</v>
      </c>
      <c r="B131" s="45" t="s">
        <v>3763</v>
      </c>
      <c r="C131" s="45" t="s">
        <v>3764</v>
      </c>
      <c r="D131" s="116"/>
      <c r="E131" s="116"/>
      <c r="F131" s="117"/>
      <c r="G131" s="117"/>
      <c r="H131" s="117"/>
      <c r="I131" s="117"/>
      <c r="K131" s="144"/>
      <c r="L131" s="117"/>
      <c r="M131" s="117"/>
      <c r="N131" s="117"/>
      <c r="O131" s="117"/>
      <c r="P131" s="197"/>
    </row>
    <row r="132" spans="1:17" s="45" customFormat="1" ht="12.75">
      <c r="A132" s="115" t="s">
        <v>3765</v>
      </c>
      <c r="B132" s="45" t="s">
        <v>3766</v>
      </c>
      <c r="C132" s="45" t="s">
        <v>3767</v>
      </c>
      <c r="D132" s="116">
        <v>4.9708745999999998E-2</v>
      </c>
      <c r="E132" s="116">
        <v>6.0212234999999998E-3</v>
      </c>
      <c r="F132" s="117">
        <v>0.76803600000000005</v>
      </c>
      <c r="G132" s="117">
        <v>0.76047799999999999</v>
      </c>
      <c r="H132" s="117">
        <v>0.59858129999999998</v>
      </c>
      <c r="I132" s="117">
        <f t="shared" si="2"/>
        <v>0.70903176666666656</v>
      </c>
      <c r="J132" s="198">
        <v>0.28610000000000002</v>
      </c>
      <c r="K132" s="144">
        <v>0.20140122999999999</v>
      </c>
      <c r="L132" s="117">
        <v>0.87</v>
      </c>
      <c r="M132" s="117">
        <v>0.03</v>
      </c>
      <c r="N132" s="117">
        <v>0.46</v>
      </c>
      <c r="O132" s="117">
        <v>0.45</v>
      </c>
      <c r="P132" s="197" t="s">
        <v>3369</v>
      </c>
    </row>
    <row r="133" spans="1:17" s="45" customFormat="1" ht="12.75">
      <c r="A133" s="115" t="s">
        <v>3768</v>
      </c>
      <c r="B133" s="45" t="s">
        <v>3769</v>
      </c>
      <c r="C133" s="45" t="s">
        <v>3770</v>
      </c>
      <c r="D133" s="116">
        <v>0.81119620000000003</v>
      </c>
      <c r="E133" s="116">
        <v>0.77521430000000002</v>
      </c>
      <c r="F133" s="117">
        <v>-0.16173166</v>
      </c>
      <c r="G133" s="117">
        <v>0.10507966000000001</v>
      </c>
      <c r="H133" s="117">
        <v>0.1523438</v>
      </c>
      <c r="I133" s="117">
        <f t="shared" si="2"/>
        <v>3.1897266666666667E-2</v>
      </c>
      <c r="J133" s="198">
        <v>0.59489999999999998</v>
      </c>
      <c r="K133" s="144">
        <v>0.52406293000000004</v>
      </c>
      <c r="L133" s="117">
        <v>-0.25</v>
      </c>
      <c r="M133" s="117">
        <v>0.18</v>
      </c>
      <c r="N133" s="117">
        <v>-0.25</v>
      </c>
      <c r="O133" s="117">
        <v>-0.11</v>
      </c>
      <c r="P133" s="197" t="s">
        <v>3464</v>
      </c>
    </row>
    <row r="134" spans="1:17" s="45" customFormat="1" ht="12.75">
      <c r="A134" s="118" t="s">
        <v>3771</v>
      </c>
      <c r="B134" s="119" t="s">
        <v>3772</v>
      </c>
      <c r="C134" s="119" t="s">
        <v>3773</v>
      </c>
      <c r="D134" s="120"/>
      <c r="E134" s="120"/>
      <c r="F134" s="121"/>
      <c r="G134" s="121"/>
      <c r="H134" s="121"/>
      <c r="I134" s="121"/>
      <c r="J134" s="119"/>
      <c r="K134" s="145"/>
      <c r="L134" s="121"/>
      <c r="M134" s="121"/>
      <c r="N134" s="121"/>
      <c r="O134" s="121"/>
      <c r="P134" s="199"/>
    </row>
    <row r="135" spans="1:17">
      <c r="J135" s="18"/>
      <c r="K135" s="18"/>
      <c r="L135" s="18"/>
      <c r="M135" s="18"/>
      <c r="N135" s="18"/>
      <c r="O135" s="18"/>
      <c r="P135" s="48"/>
      <c r="Q135" s="18"/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17"/>
  <sheetViews>
    <sheetView zoomScale="60" zoomScaleNormal="60" workbookViewId="0">
      <selection activeCell="D20" sqref="D20"/>
    </sheetView>
  </sheetViews>
  <sheetFormatPr defaultColWidth="8.875" defaultRowHeight="14.25"/>
  <cols>
    <col min="1" max="1" width="10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44" t="s">
        <v>12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31" customFormat="1" ht="12.75">
      <c r="A5" s="109" t="s">
        <v>4863</v>
      </c>
      <c r="B5" s="87" t="s">
        <v>4864</v>
      </c>
      <c r="C5" s="87" t="s">
        <v>4865</v>
      </c>
      <c r="D5" s="88">
        <v>6.1001804E-2</v>
      </c>
      <c r="E5" s="88">
        <v>1.3688585E-2</v>
      </c>
      <c r="F5" s="89">
        <v>-0.20135021</v>
      </c>
      <c r="G5" s="89">
        <v>-0.16771412999999999</v>
      </c>
      <c r="H5" s="89">
        <v>-0.13284203</v>
      </c>
      <c r="I5" s="89">
        <f>AVERAGE(F5:H5)</f>
        <v>-0.1673021233333333</v>
      </c>
      <c r="J5" s="88">
        <v>0.62729999999999997</v>
      </c>
      <c r="K5" s="88">
        <v>0.55966700000000003</v>
      </c>
      <c r="L5" s="89">
        <v>-0.18393235999999999</v>
      </c>
      <c r="M5" s="89">
        <v>-0.14547816999999999</v>
      </c>
      <c r="N5" s="89">
        <v>0.12627405999999999</v>
      </c>
      <c r="O5" s="89">
        <f>AVERAGE(L5:N5)</f>
        <v>-6.7712156666666662E-2</v>
      </c>
      <c r="P5" s="202" t="s">
        <v>4866</v>
      </c>
    </row>
    <row r="6" spans="1:16" s="31" customFormat="1" ht="12.75">
      <c r="A6" s="41" t="s">
        <v>4867</v>
      </c>
      <c r="B6" s="31" t="s">
        <v>4868</v>
      </c>
      <c r="C6" s="31" t="s">
        <v>4869</v>
      </c>
      <c r="D6" s="32">
        <v>5.7893462E-2</v>
      </c>
      <c r="E6" s="32">
        <v>1.1227002999999999E-2</v>
      </c>
      <c r="F6" s="33">
        <v>0.10580638000000001</v>
      </c>
      <c r="G6" s="33">
        <v>8.8303489999999998E-2</v>
      </c>
      <c r="H6" s="33">
        <v>0.12795245999999999</v>
      </c>
      <c r="I6" s="33">
        <f t="shared" ref="I6:I16" si="0">AVERAGE(F6:H6)</f>
        <v>0.10735411</v>
      </c>
      <c r="J6" s="32">
        <v>0.26269999999999999</v>
      </c>
      <c r="K6" s="32">
        <v>0.17782598999999999</v>
      </c>
      <c r="L6" s="33">
        <v>0.13170344</v>
      </c>
      <c r="M6" s="33">
        <v>0.56051266</v>
      </c>
      <c r="N6" s="33">
        <v>0.15804781000000001</v>
      </c>
      <c r="O6" s="33">
        <f t="shared" ref="O6:O16" si="1">AVERAGE(L6:N6)</f>
        <v>0.28342130333333332</v>
      </c>
      <c r="P6" s="86" t="s">
        <v>4866</v>
      </c>
    </row>
    <row r="7" spans="1:16" s="31" customFormat="1" ht="12.75">
      <c r="A7" s="41" t="s">
        <v>4870</v>
      </c>
      <c r="B7" s="31" t="s">
        <v>4871</v>
      </c>
      <c r="C7" s="31" t="s">
        <v>4872</v>
      </c>
      <c r="D7" s="32"/>
      <c r="E7" s="32"/>
      <c r="F7" s="33"/>
      <c r="G7" s="33"/>
      <c r="H7" s="33"/>
      <c r="I7" s="33"/>
      <c r="J7" s="32"/>
      <c r="K7" s="32"/>
      <c r="L7" s="33"/>
      <c r="M7" s="33"/>
      <c r="N7" s="33"/>
      <c r="O7" s="33"/>
      <c r="P7" s="86"/>
    </row>
    <row r="8" spans="1:16" s="31" customFormat="1" ht="12.75">
      <c r="A8" s="41" t="s">
        <v>4873</v>
      </c>
      <c r="B8" s="31" t="s">
        <v>4874</v>
      </c>
      <c r="C8" s="31" t="s">
        <v>4875</v>
      </c>
      <c r="D8" s="32">
        <v>5.8535539999999997E-2</v>
      </c>
      <c r="E8" s="32">
        <v>1.1765684E-2</v>
      </c>
      <c r="F8" s="33">
        <v>1.9965925</v>
      </c>
      <c r="G8" s="33">
        <v>2.4478344999999999</v>
      </c>
      <c r="H8" s="33">
        <v>1.6779588000000001</v>
      </c>
      <c r="I8" s="33">
        <f t="shared" si="0"/>
        <v>2.0407952666666667</v>
      </c>
      <c r="J8" s="32">
        <v>0.1074</v>
      </c>
      <c r="K8" s="32">
        <v>1.6288741999999998E-2</v>
      </c>
      <c r="L8" s="33">
        <v>2.4256182000000002</v>
      </c>
      <c r="M8" s="33">
        <v>1.9980258</v>
      </c>
      <c r="N8" s="33">
        <v>1.5365677</v>
      </c>
      <c r="O8" s="33">
        <f t="shared" si="1"/>
        <v>1.9867372333333335</v>
      </c>
      <c r="P8" s="86" t="s">
        <v>4866</v>
      </c>
    </row>
    <row r="9" spans="1:16" s="31" customFormat="1" ht="12.75">
      <c r="A9" s="41" t="s">
        <v>4876</v>
      </c>
      <c r="B9" s="31" t="s">
        <v>4877</v>
      </c>
      <c r="C9" s="31" t="s">
        <v>4878</v>
      </c>
      <c r="D9" s="32"/>
      <c r="E9" s="32"/>
      <c r="F9" s="33"/>
      <c r="G9" s="33"/>
      <c r="H9" s="33"/>
      <c r="I9" s="33"/>
      <c r="J9" s="32"/>
      <c r="K9" s="32"/>
      <c r="L9" s="33"/>
      <c r="M9" s="33"/>
      <c r="N9" s="33"/>
      <c r="O9" s="33"/>
      <c r="P9" s="86"/>
    </row>
    <row r="10" spans="1:16" s="31" customFormat="1" ht="12.75">
      <c r="A10" s="41" t="s">
        <v>4879</v>
      </c>
      <c r="B10" s="31" t="s">
        <v>4880</v>
      </c>
      <c r="C10" s="31" t="s">
        <v>4881</v>
      </c>
      <c r="D10" s="32">
        <v>6.5221619999999994E-2</v>
      </c>
      <c r="E10" s="32">
        <v>1.7009597000000001E-2</v>
      </c>
      <c r="F10" s="33">
        <v>-0.31887720000000003</v>
      </c>
      <c r="G10" s="33">
        <v>-0.37633224999999998</v>
      </c>
      <c r="H10" s="33">
        <v>-0.23520653999999999</v>
      </c>
      <c r="I10" s="33">
        <f t="shared" si="0"/>
        <v>-0.31013866333333334</v>
      </c>
      <c r="J10" s="32">
        <v>0.99829999999999997</v>
      </c>
      <c r="K10" s="32">
        <v>0.99805825999999997</v>
      </c>
      <c r="L10" s="33">
        <v>0.21574599</v>
      </c>
      <c r="M10" s="33">
        <v>-0.14890856999999999</v>
      </c>
      <c r="N10" s="33">
        <v>-6.7748025000000003E-2</v>
      </c>
      <c r="O10" s="33">
        <f t="shared" si="1"/>
        <v>-3.0353499999999828E-4</v>
      </c>
      <c r="P10" s="86" t="s">
        <v>4866</v>
      </c>
    </row>
    <row r="11" spans="1:16" s="31" customFormat="1" ht="12.75">
      <c r="A11" s="41" t="s">
        <v>4882</v>
      </c>
      <c r="B11" s="31" t="s">
        <v>4883</v>
      </c>
      <c r="C11" s="31" t="s">
        <v>4884</v>
      </c>
      <c r="D11" s="32">
        <v>7.6708789999999999E-2</v>
      </c>
      <c r="E11" s="32">
        <v>2.6283833999999999E-2</v>
      </c>
      <c r="F11" s="33">
        <v>-0.44158091999999999</v>
      </c>
      <c r="G11" s="33">
        <v>-0.74273264000000006</v>
      </c>
      <c r="H11" s="33">
        <v>-0.78816889999999995</v>
      </c>
      <c r="I11" s="33">
        <f t="shared" si="0"/>
        <v>-0.65749415333333339</v>
      </c>
      <c r="J11" s="32">
        <v>0.24249999999999999</v>
      </c>
      <c r="K11" s="32">
        <v>0.15736695000000001</v>
      </c>
      <c r="L11" s="33">
        <v>-0.36075404</v>
      </c>
      <c r="M11" s="33">
        <v>-2.3570127999999999E-2</v>
      </c>
      <c r="N11" s="33">
        <v>-0.34239772000000002</v>
      </c>
      <c r="O11" s="33">
        <f t="shared" si="1"/>
        <v>-0.24224062933333335</v>
      </c>
      <c r="P11" s="86" t="s">
        <v>4866</v>
      </c>
    </row>
    <row r="12" spans="1:16" s="31" customFormat="1" ht="12.75">
      <c r="A12" s="41" t="s">
        <v>4885</v>
      </c>
      <c r="B12" s="31" t="s">
        <v>4886</v>
      </c>
      <c r="C12" s="31" t="s">
        <v>4887</v>
      </c>
      <c r="D12" s="32"/>
      <c r="E12" s="32">
        <v>8.6729410000000007E-2</v>
      </c>
      <c r="F12" s="33">
        <v>-0.63815456999999998</v>
      </c>
      <c r="G12" s="33">
        <v>-0.36316743000000001</v>
      </c>
      <c r="H12" s="33">
        <v>-1.1289053</v>
      </c>
      <c r="I12" s="33">
        <f t="shared" si="0"/>
        <v>-0.71007576666666672</v>
      </c>
      <c r="J12" s="32"/>
      <c r="K12" s="32">
        <v>0.10103193000000001</v>
      </c>
      <c r="L12" s="33">
        <v>-1.2021550999999999</v>
      </c>
      <c r="M12" s="33">
        <v>-0.51343349999999999</v>
      </c>
      <c r="N12" s="33">
        <v>-0.42438700000000001</v>
      </c>
      <c r="O12" s="33">
        <f t="shared" si="1"/>
        <v>-0.71332519999999988</v>
      </c>
      <c r="P12" s="86" t="s">
        <v>4866</v>
      </c>
    </row>
    <row r="13" spans="1:16" s="31" customFormat="1" ht="12.75">
      <c r="A13" s="41" t="s">
        <v>4888</v>
      </c>
      <c r="B13" s="31" t="s">
        <v>4889</v>
      </c>
      <c r="C13" s="31" t="s">
        <v>4890</v>
      </c>
      <c r="D13" s="32"/>
      <c r="E13" s="32">
        <v>5.6010435999999997E-2</v>
      </c>
      <c r="F13" s="33">
        <v>-0.35147289999999998</v>
      </c>
      <c r="G13" s="33">
        <v>-0.26023143999999998</v>
      </c>
      <c r="H13" s="33">
        <v>-0.59292703999999996</v>
      </c>
      <c r="I13" s="33">
        <f t="shared" si="0"/>
        <v>-0.40154379333333329</v>
      </c>
      <c r="J13" s="32"/>
      <c r="K13" s="32">
        <v>3.1425077000000003E-2</v>
      </c>
      <c r="L13" s="33">
        <v>-0.53146579999999999</v>
      </c>
      <c r="M13" s="33">
        <v>-0.27660600000000002</v>
      </c>
      <c r="N13" s="33">
        <v>-0.40761950000000002</v>
      </c>
      <c r="O13" s="33">
        <f t="shared" si="1"/>
        <v>-0.40523043333333336</v>
      </c>
      <c r="P13" s="86" t="s">
        <v>4866</v>
      </c>
    </row>
    <row r="14" spans="1:16" s="31" customFormat="1" ht="12.75">
      <c r="A14" s="41" t="s">
        <v>4891</v>
      </c>
      <c r="B14" s="31" t="s">
        <v>4892</v>
      </c>
      <c r="C14" s="31" t="s">
        <v>4893</v>
      </c>
      <c r="D14" s="32"/>
      <c r="E14" s="32"/>
      <c r="F14" s="33"/>
      <c r="G14" s="33"/>
      <c r="H14" s="33"/>
      <c r="I14" s="33"/>
      <c r="J14" s="32"/>
      <c r="K14" s="32"/>
      <c r="L14" s="33"/>
      <c r="M14" s="33"/>
      <c r="N14" s="33"/>
      <c r="O14" s="33"/>
      <c r="P14" s="86"/>
    </row>
    <row r="15" spans="1:16" s="31" customFormat="1" ht="12.75">
      <c r="A15" s="41" t="s">
        <v>4894</v>
      </c>
      <c r="B15" s="31" t="s">
        <v>4895</v>
      </c>
      <c r="C15" s="31" t="s">
        <v>4896</v>
      </c>
      <c r="D15" s="32"/>
      <c r="E15" s="32"/>
      <c r="F15" s="33"/>
      <c r="G15" s="33"/>
      <c r="H15" s="33"/>
      <c r="I15" s="33"/>
      <c r="J15" s="32"/>
      <c r="K15" s="32"/>
      <c r="L15" s="33"/>
      <c r="M15" s="33"/>
      <c r="N15" s="33"/>
      <c r="O15" s="33"/>
      <c r="P15" s="86"/>
    </row>
    <row r="16" spans="1:16" s="31" customFormat="1" ht="12.75">
      <c r="A16" s="41" t="s">
        <v>4897</v>
      </c>
      <c r="B16" s="31" t="s">
        <v>4898</v>
      </c>
      <c r="C16" s="31" t="s">
        <v>4899</v>
      </c>
      <c r="D16" s="32">
        <v>0.10871744</v>
      </c>
      <c r="E16" s="32">
        <v>5.3663115999999997E-2</v>
      </c>
      <c r="F16" s="33">
        <v>-0.17510319999999999</v>
      </c>
      <c r="G16" s="33">
        <v>-0.16914024999999999</v>
      </c>
      <c r="H16" s="33">
        <v>-7.1789690000000003E-2</v>
      </c>
      <c r="I16" s="33">
        <f t="shared" si="0"/>
        <v>-0.13867771333333334</v>
      </c>
      <c r="J16" s="32">
        <v>0.17949999999999999</v>
      </c>
      <c r="K16" s="32">
        <v>9.3728839999999994E-2</v>
      </c>
      <c r="L16" s="33">
        <v>0.23720542999999999</v>
      </c>
      <c r="M16" s="33">
        <v>0.48781306000000002</v>
      </c>
      <c r="N16" s="33">
        <v>0.16491890000000001</v>
      </c>
      <c r="O16" s="33">
        <f t="shared" si="1"/>
        <v>0.29664579666666668</v>
      </c>
      <c r="P16" s="86" t="s">
        <v>4866</v>
      </c>
    </row>
    <row r="17" spans="1:16" s="31" customFormat="1" ht="12.75">
      <c r="A17" s="110" t="s">
        <v>4900</v>
      </c>
      <c r="B17" s="34" t="s">
        <v>4901</v>
      </c>
      <c r="C17" s="34" t="s">
        <v>4902</v>
      </c>
      <c r="D17" s="90"/>
      <c r="E17" s="90"/>
      <c r="F17" s="91"/>
      <c r="G17" s="91"/>
      <c r="H17" s="91"/>
      <c r="I17" s="91"/>
      <c r="J17" s="90"/>
      <c r="K17" s="90"/>
      <c r="L17" s="91"/>
      <c r="M17" s="91"/>
      <c r="N17" s="91"/>
      <c r="O17" s="91"/>
      <c r="P17" s="196"/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P66"/>
  <sheetViews>
    <sheetView topLeftCell="A4" zoomScale="60" zoomScaleNormal="60" workbookViewId="0">
      <selection activeCell="D2" sqref="D2:I2"/>
    </sheetView>
  </sheetViews>
  <sheetFormatPr defaultColWidth="8.875" defaultRowHeight="14.25"/>
  <cols>
    <col min="1" max="1" width="10.75" style="4" customWidth="1"/>
    <col min="2" max="2" width="12.75" style="5" customWidth="1"/>
    <col min="3" max="3" width="16.75" style="5" customWidth="1"/>
    <col min="4" max="4" width="8.75" style="20" customWidth="1"/>
    <col min="5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80" t="s">
        <v>13</v>
      </c>
    </row>
    <row r="2" spans="1:16" ht="18.75"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37"/>
      <c r="B3" s="25"/>
      <c r="C3" s="25"/>
      <c r="D3" s="81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20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4547</v>
      </c>
      <c r="B5" s="112" t="s">
        <v>4548</v>
      </c>
      <c r="C5" s="112" t="s">
        <v>4549</v>
      </c>
      <c r="D5" s="113"/>
      <c r="E5" s="143">
        <v>4.0090307999999996E-3</v>
      </c>
      <c r="F5" s="114">
        <v>-1.2855954999999999</v>
      </c>
      <c r="G5" s="114">
        <v>-1.0702361</v>
      </c>
      <c r="H5" s="114">
        <v>-1.0663370999999999</v>
      </c>
      <c r="I5" s="114">
        <f>AVERAGE(F5:H5)</f>
        <v>-1.1407229000000001</v>
      </c>
      <c r="J5" s="113">
        <v>0.1196</v>
      </c>
      <c r="K5" s="113">
        <v>2.6746300000000001E-2</v>
      </c>
      <c r="L5" s="114">
        <v>-1.73665</v>
      </c>
      <c r="M5" s="114">
        <v>-2.0275816999999998</v>
      </c>
      <c r="N5" s="114">
        <v>-1.1087712999999999</v>
      </c>
      <c r="O5" s="114">
        <f>AVERAGE(L5:N5)</f>
        <v>-1.6243343333333333</v>
      </c>
      <c r="P5" s="201" t="s">
        <v>108</v>
      </c>
    </row>
    <row r="6" spans="1:16" s="45" customFormat="1" ht="12.75">
      <c r="A6" s="115" t="s">
        <v>4550</v>
      </c>
      <c r="B6" s="45" t="s">
        <v>4551</v>
      </c>
      <c r="C6" s="45" t="s">
        <v>4552</v>
      </c>
      <c r="D6" s="116">
        <v>0.38748709999999997</v>
      </c>
      <c r="E6" s="144">
        <v>0.32191238</v>
      </c>
      <c r="F6" s="117">
        <v>4.2075139999999997E-2</v>
      </c>
      <c r="G6" s="117">
        <v>0.43278870000000003</v>
      </c>
      <c r="H6" s="117">
        <v>3.7756897999999997E-2</v>
      </c>
      <c r="I6" s="117">
        <f t="shared" ref="I6:I48" si="0">AVERAGE(F6:H6)</f>
        <v>0.17087357933333336</v>
      </c>
      <c r="J6" s="116">
        <v>0.1341</v>
      </c>
      <c r="K6" s="116">
        <v>4.2814746000000001E-2</v>
      </c>
      <c r="L6" s="117">
        <v>-0.4069699</v>
      </c>
      <c r="M6" s="117">
        <v>-0.21870713</v>
      </c>
      <c r="N6" s="117">
        <v>-0.22984215999999999</v>
      </c>
      <c r="O6" s="117">
        <f t="shared" ref="O6:O48" si="1">AVERAGE(L6:N6)</f>
        <v>-0.28517306333333331</v>
      </c>
      <c r="P6" s="197" t="s">
        <v>4553</v>
      </c>
    </row>
    <row r="7" spans="1:16" s="45" customFormat="1" ht="12.75">
      <c r="A7" s="115" t="s">
        <v>4554</v>
      </c>
      <c r="B7" s="45" t="s">
        <v>4555</v>
      </c>
      <c r="C7" s="45" t="s">
        <v>4556</v>
      </c>
      <c r="D7" s="116"/>
      <c r="E7" s="144">
        <v>1.5275089E-2</v>
      </c>
      <c r="F7" s="117">
        <v>-1.0044139999999999</v>
      </c>
      <c r="G7" s="117">
        <v>-1.5618219</v>
      </c>
      <c r="H7" s="117">
        <v>-1.2960845000000001</v>
      </c>
      <c r="I7" s="117">
        <f t="shared" si="0"/>
        <v>-1.2874401333333332</v>
      </c>
      <c r="J7" s="116">
        <v>0.2616</v>
      </c>
      <c r="K7" s="116">
        <v>0.17642068999999999</v>
      </c>
      <c r="L7" s="117">
        <v>-0.14361855000000001</v>
      </c>
      <c r="M7" s="117">
        <v>-3.3798893000000002E-3</v>
      </c>
      <c r="N7" s="117">
        <v>-0.120182045</v>
      </c>
      <c r="O7" s="117">
        <f t="shared" si="1"/>
        <v>-8.906016143333334E-2</v>
      </c>
      <c r="P7" s="197" t="s">
        <v>4557</v>
      </c>
    </row>
    <row r="8" spans="1:16" s="45" customFormat="1" ht="25.5">
      <c r="A8" s="115" t="s">
        <v>4558</v>
      </c>
      <c r="B8" s="45" t="s">
        <v>4559</v>
      </c>
      <c r="C8" s="45" t="s">
        <v>4560</v>
      </c>
      <c r="D8" s="116">
        <v>0.28578599999999998</v>
      </c>
      <c r="E8" s="144">
        <v>0.22107257</v>
      </c>
      <c r="F8" s="117">
        <v>4.9683563E-2</v>
      </c>
      <c r="G8" s="117">
        <v>9.0474389999999991E-3</v>
      </c>
      <c r="H8" s="117">
        <v>0.13221557</v>
      </c>
      <c r="I8" s="117">
        <f t="shared" si="0"/>
        <v>6.3648857333333336E-2</v>
      </c>
      <c r="J8" s="116">
        <v>0.12920000000000001</v>
      </c>
      <c r="K8" s="116">
        <v>3.7783539999999997E-2</v>
      </c>
      <c r="L8" s="117">
        <v>0.35931482999999997</v>
      </c>
      <c r="M8" s="117">
        <v>0.28480533000000002</v>
      </c>
      <c r="N8" s="117">
        <v>0.17203908000000001</v>
      </c>
      <c r="O8" s="117">
        <f t="shared" si="1"/>
        <v>0.27205308</v>
      </c>
      <c r="P8" s="197" t="s">
        <v>4561</v>
      </c>
    </row>
    <row r="9" spans="1:16" s="45" customFormat="1" ht="12.75">
      <c r="A9" s="115" t="s">
        <v>4562</v>
      </c>
      <c r="B9" s="45" t="s">
        <v>4563</v>
      </c>
      <c r="C9" s="45" t="s">
        <v>4564</v>
      </c>
      <c r="D9" s="116">
        <v>0.44569892</v>
      </c>
      <c r="E9" s="144">
        <v>0.38052627</v>
      </c>
      <c r="F9" s="117">
        <v>-5.0481739999999997E-2</v>
      </c>
      <c r="G9" s="117">
        <v>9.2237420000000001E-2</v>
      </c>
      <c r="H9" s="117">
        <v>0.33601668000000001</v>
      </c>
      <c r="I9" s="117">
        <f t="shared" si="0"/>
        <v>0.12592412</v>
      </c>
      <c r="J9" s="116">
        <v>0.14910000000000001</v>
      </c>
      <c r="K9" s="116">
        <v>6.0368940000000003E-2</v>
      </c>
      <c r="L9" s="117">
        <v>0.56207465999999995</v>
      </c>
      <c r="M9" s="117">
        <v>0.90009399999999995</v>
      </c>
      <c r="N9" s="117">
        <v>0.36328605000000003</v>
      </c>
      <c r="O9" s="117">
        <f t="shared" si="1"/>
        <v>0.60848490333333327</v>
      </c>
      <c r="P9" s="197" t="s">
        <v>4565</v>
      </c>
    </row>
    <row r="10" spans="1:16" s="45" customFormat="1" ht="12.75">
      <c r="A10" s="115" t="s">
        <v>4566</v>
      </c>
      <c r="B10" s="45" t="s">
        <v>4567</v>
      </c>
      <c r="C10" s="45" t="s">
        <v>4568</v>
      </c>
      <c r="D10" s="116"/>
      <c r="E10" s="144">
        <v>0.47126567000000003</v>
      </c>
      <c r="F10" s="117">
        <v>-0.55439185999999996</v>
      </c>
      <c r="G10" s="117">
        <v>-0.48003014999999999</v>
      </c>
      <c r="H10" s="117">
        <v>0.30652958000000002</v>
      </c>
      <c r="I10" s="117">
        <f t="shared" si="0"/>
        <v>-0.24263080999999995</v>
      </c>
      <c r="J10" s="116"/>
      <c r="K10" s="116">
        <v>0.63450960000000001</v>
      </c>
      <c r="L10" s="117">
        <v>-0.41360765999999999</v>
      </c>
      <c r="M10" s="117">
        <v>-0.17779553000000001</v>
      </c>
      <c r="N10" s="117">
        <v>0.26173815</v>
      </c>
      <c r="O10" s="117">
        <f t="shared" si="1"/>
        <v>-0.10988834666666665</v>
      </c>
      <c r="P10" s="197" t="s">
        <v>4569</v>
      </c>
    </row>
    <row r="11" spans="1:16" s="45" customFormat="1" ht="12.75">
      <c r="A11" s="115" t="s">
        <v>4570</v>
      </c>
      <c r="B11" s="45" t="s">
        <v>4571</v>
      </c>
      <c r="C11" s="45" t="s">
        <v>4572</v>
      </c>
      <c r="D11" s="116"/>
      <c r="E11" s="144"/>
      <c r="F11" s="117"/>
      <c r="G11" s="117"/>
      <c r="H11" s="117"/>
      <c r="I11" s="117"/>
      <c r="J11" s="116"/>
      <c r="K11" s="116"/>
      <c r="L11" s="117"/>
      <c r="M11" s="117"/>
      <c r="N11" s="117"/>
      <c r="O11" s="117"/>
      <c r="P11" s="197"/>
    </row>
    <row r="12" spans="1:16" s="45" customFormat="1" ht="12.75">
      <c r="A12" s="115" t="s">
        <v>4573</v>
      </c>
      <c r="B12" s="45" t="s">
        <v>4574</v>
      </c>
      <c r="C12" s="45" t="s">
        <v>4575</v>
      </c>
      <c r="D12" s="116">
        <v>0.13913238</v>
      </c>
      <c r="E12" s="144">
        <v>8.1147045000000001E-2</v>
      </c>
      <c r="F12" s="117">
        <v>-0.43946740000000001</v>
      </c>
      <c r="G12" s="117">
        <v>-0.87029593999999999</v>
      </c>
      <c r="H12" s="117">
        <v>-0.32666393999999999</v>
      </c>
      <c r="I12" s="117">
        <f t="shared" si="0"/>
        <v>-0.54547575999999998</v>
      </c>
      <c r="J12" s="116">
        <v>0.44140000000000001</v>
      </c>
      <c r="K12" s="116">
        <v>0.36227217</v>
      </c>
      <c r="L12" s="117">
        <v>-0.18352799</v>
      </c>
      <c r="M12" s="117">
        <v>-0.1949071</v>
      </c>
      <c r="N12" s="117">
        <v>7.2167449999999994E-2</v>
      </c>
      <c r="O12" s="117">
        <f t="shared" si="1"/>
        <v>-0.10208921333333332</v>
      </c>
      <c r="P12" s="197" t="s">
        <v>4565</v>
      </c>
    </row>
    <row r="13" spans="1:16" s="45" customFormat="1" ht="12.75">
      <c r="A13" s="115" t="s">
        <v>4576</v>
      </c>
      <c r="B13" s="45" t="s">
        <v>4577</v>
      </c>
      <c r="C13" s="45" t="s">
        <v>4578</v>
      </c>
      <c r="D13" s="116"/>
      <c r="E13" s="144"/>
      <c r="F13" s="117"/>
      <c r="G13" s="117"/>
      <c r="H13" s="117"/>
      <c r="I13" s="117"/>
      <c r="J13" s="116"/>
      <c r="K13" s="116"/>
      <c r="L13" s="117"/>
      <c r="M13" s="117"/>
      <c r="N13" s="117"/>
      <c r="O13" s="117"/>
      <c r="P13" s="197"/>
    </row>
    <row r="14" spans="1:16" s="45" customFormat="1" ht="12.75">
      <c r="A14" s="115" t="s">
        <v>4579</v>
      </c>
      <c r="B14" s="45" t="s">
        <v>4580</v>
      </c>
      <c r="C14" s="45" t="s">
        <v>4581</v>
      </c>
      <c r="D14" s="116"/>
      <c r="E14" s="144"/>
      <c r="F14" s="117"/>
      <c r="G14" s="117"/>
      <c r="H14" s="117"/>
      <c r="I14" s="117"/>
      <c r="J14" s="116"/>
      <c r="K14" s="116"/>
      <c r="L14" s="117"/>
      <c r="M14" s="117"/>
      <c r="N14" s="117"/>
      <c r="O14" s="117"/>
      <c r="P14" s="197"/>
    </row>
    <row r="15" spans="1:16" s="45" customFormat="1" ht="12.75">
      <c r="A15" s="115" t="s">
        <v>4582</v>
      </c>
      <c r="B15" s="45" t="s">
        <v>4583</v>
      </c>
      <c r="C15" s="45" t="s">
        <v>4584</v>
      </c>
      <c r="D15" s="116"/>
      <c r="E15" s="144">
        <v>9.1265899999999997E-2</v>
      </c>
      <c r="F15" s="117">
        <v>1.1029294999999999</v>
      </c>
      <c r="G15" s="117">
        <v>1.7967564</v>
      </c>
      <c r="H15" s="117">
        <v>0.51698160000000004</v>
      </c>
      <c r="I15" s="117">
        <f t="shared" si="0"/>
        <v>1.1388891666666667</v>
      </c>
      <c r="J15" s="116">
        <v>0.2036</v>
      </c>
      <c r="K15" s="116">
        <v>0.11792939</v>
      </c>
      <c r="L15" s="117">
        <v>8.467297E-2</v>
      </c>
      <c r="M15" s="117">
        <v>4.2490510000000002E-2</v>
      </c>
      <c r="N15" s="117">
        <v>0.16949887999999999</v>
      </c>
      <c r="O15" s="117">
        <f t="shared" si="1"/>
        <v>9.8887453333333333E-2</v>
      </c>
      <c r="P15" s="197" t="s">
        <v>108</v>
      </c>
    </row>
    <row r="16" spans="1:16" s="45" customFormat="1" ht="12.75">
      <c r="A16" s="115" t="s">
        <v>4585</v>
      </c>
      <c r="B16" s="45" t="s">
        <v>4586</v>
      </c>
      <c r="C16" s="45" t="s">
        <v>4587</v>
      </c>
      <c r="D16" s="116">
        <v>0.14471249999999999</v>
      </c>
      <c r="E16" s="144">
        <v>8.6515389999999998E-2</v>
      </c>
      <c r="F16" s="117">
        <v>-0.33744287000000001</v>
      </c>
      <c r="G16" s="117">
        <v>-0.10306870999999999</v>
      </c>
      <c r="H16" s="117">
        <v>-0.38041204000000001</v>
      </c>
      <c r="I16" s="117">
        <f t="shared" si="0"/>
        <v>-0.27364120666666669</v>
      </c>
      <c r="J16" s="116">
        <v>0.76249999999999996</v>
      </c>
      <c r="K16" s="116">
        <v>0.71260243999999995</v>
      </c>
      <c r="L16" s="117">
        <v>-3.1910951999999999E-2</v>
      </c>
      <c r="M16" s="117">
        <v>-0.20519071999999999</v>
      </c>
      <c r="N16" s="117">
        <v>0.11816785</v>
      </c>
      <c r="O16" s="117">
        <f t="shared" si="1"/>
        <v>-3.9644607333333325E-2</v>
      </c>
      <c r="P16" s="197" t="s">
        <v>4565</v>
      </c>
    </row>
    <row r="17" spans="1:16" s="45" customFormat="1" ht="12.75">
      <c r="A17" s="115" t="s">
        <v>4588</v>
      </c>
      <c r="B17" s="45" t="s">
        <v>4589</v>
      </c>
      <c r="C17" s="45" t="s">
        <v>4590</v>
      </c>
      <c r="D17" s="116">
        <v>0.91177399999999997</v>
      </c>
      <c r="E17" s="144">
        <v>0.89276504999999995</v>
      </c>
      <c r="F17" s="117">
        <v>0.30725472999999998</v>
      </c>
      <c r="G17" s="117">
        <v>-0.29313272000000001</v>
      </c>
      <c r="H17" s="117">
        <v>6.5690090000000007E-2</v>
      </c>
      <c r="I17" s="117">
        <f t="shared" si="0"/>
        <v>2.6604033333333322E-2</v>
      </c>
      <c r="J17" s="116">
        <v>0.2455</v>
      </c>
      <c r="K17" s="116">
        <v>0.16021809000000001</v>
      </c>
      <c r="L17" s="117">
        <v>5.2827715999999997E-2</v>
      </c>
      <c r="M17" s="117">
        <v>0.37391560000000001</v>
      </c>
      <c r="N17" s="117">
        <v>0.18474293999999999</v>
      </c>
      <c r="O17" s="117">
        <f t="shared" si="1"/>
        <v>0.20382875200000003</v>
      </c>
      <c r="P17" s="197" t="s">
        <v>4591</v>
      </c>
    </row>
    <row r="18" spans="1:16" s="45" customFormat="1" ht="12.75">
      <c r="A18" s="115" t="s">
        <v>4592</v>
      </c>
      <c r="B18" s="45" t="s">
        <v>4593</v>
      </c>
      <c r="C18" s="45" t="s">
        <v>4594</v>
      </c>
      <c r="D18" s="116">
        <v>0.46315037999999997</v>
      </c>
      <c r="E18" s="144">
        <v>0.39875549999999998</v>
      </c>
      <c r="F18" s="117">
        <v>0.21370749</v>
      </c>
      <c r="G18" s="117">
        <v>9.8704670000000008E-3</v>
      </c>
      <c r="H18" s="117">
        <v>-7.8700000000000005E-4</v>
      </c>
      <c r="I18" s="117">
        <f t="shared" si="0"/>
        <v>7.4263652333333333E-2</v>
      </c>
      <c r="J18" s="116">
        <v>0.12570000000000001</v>
      </c>
      <c r="K18" s="116">
        <v>3.3887019999999997E-2</v>
      </c>
      <c r="L18" s="117">
        <v>0.47637948000000002</v>
      </c>
      <c r="M18" s="117">
        <v>0.56237124999999999</v>
      </c>
      <c r="N18" s="117">
        <v>0.28135860000000001</v>
      </c>
      <c r="O18" s="117">
        <f t="shared" si="1"/>
        <v>0.44003644333333342</v>
      </c>
      <c r="P18" s="197" t="s">
        <v>374</v>
      </c>
    </row>
    <row r="19" spans="1:16" s="45" customFormat="1" ht="12.75">
      <c r="A19" s="115" t="s">
        <v>4595</v>
      </c>
      <c r="B19" s="45" t="s">
        <v>4596</v>
      </c>
      <c r="C19" s="45" t="s">
        <v>4597</v>
      </c>
      <c r="D19" s="116">
        <v>0.11970292</v>
      </c>
      <c r="E19" s="144">
        <v>6.3233435000000005E-2</v>
      </c>
      <c r="F19" s="117">
        <v>-0.28408911999999997</v>
      </c>
      <c r="G19" s="117">
        <v>-0.14873363000000001</v>
      </c>
      <c r="H19" s="117">
        <v>-0.40374710000000003</v>
      </c>
      <c r="I19" s="117">
        <f t="shared" si="0"/>
        <v>-0.27885661666666667</v>
      </c>
      <c r="J19" s="116">
        <v>0.4148</v>
      </c>
      <c r="K19" s="116">
        <v>0.33392206000000002</v>
      </c>
      <c r="L19" s="117">
        <v>-6.1347097000000003E-2</v>
      </c>
      <c r="M19" s="117">
        <v>-0.31830691999999999</v>
      </c>
      <c r="N19" s="117">
        <v>5.6152980000000003E-3</v>
      </c>
      <c r="O19" s="117">
        <f t="shared" si="1"/>
        <v>-0.124679573</v>
      </c>
      <c r="P19" s="197" t="s">
        <v>100</v>
      </c>
    </row>
    <row r="20" spans="1:16" s="45" customFormat="1" ht="12.75">
      <c r="A20" s="115" t="s">
        <v>4598</v>
      </c>
      <c r="B20" s="45" t="s">
        <v>4599</v>
      </c>
      <c r="C20" s="45" t="s">
        <v>4600</v>
      </c>
      <c r="D20" s="116">
        <v>0.41281180000000001</v>
      </c>
      <c r="E20" s="144">
        <v>0.34726940000000001</v>
      </c>
      <c r="F20" s="117">
        <v>9.6980979999999994E-2</v>
      </c>
      <c r="G20" s="117">
        <v>-3.0211334999999999E-2</v>
      </c>
      <c r="H20" s="117">
        <v>7.8070655000000003E-2</v>
      </c>
      <c r="I20" s="117">
        <f t="shared" si="0"/>
        <v>4.8280099999999992E-2</v>
      </c>
      <c r="J20" s="116">
        <v>0.1825</v>
      </c>
      <c r="K20" s="116">
        <v>9.6719009999999994E-2</v>
      </c>
      <c r="L20" s="117">
        <v>0.33090483999999998</v>
      </c>
      <c r="M20" s="117">
        <v>0.47343639999999998</v>
      </c>
      <c r="N20" s="117">
        <v>0.11802871500000001</v>
      </c>
      <c r="O20" s="117">
        <f t="shared" si="1"/>
        <v>0.30745665166666664</v>
      </c>
      <c r="P20" s="197" t="s">
        <v>4601</v>
      </c>
    </row>
    <row r="21" spans="1:16" s="45" customFormat="1" ht="12.75">
      <c r="A21" s="115" t="s">
        <v>4602</v>
      </c>
      <c r="B21" s="45" t="s">
        <v>4603</v>
      </c>
      <c r="C21" s="45" t="s">
        <v>4604</v>
      </c>
      <c r="D21" s="116"/>
      <c r="E21" s="144"/>
      <c r="F21" s="117"/>
      <c r="G21" s="117"/>
      <c r="H21" s="117"/>
      <c r="I21" s="117"/>
      <c r="J21" s="116"/>
      <c r="K21" s="116"/>
      <c r="L21" s="117"/>
      <c r="M21" s="117"/>
      <c r="N21" s="117"/>
      <c r="O21" s="117"/>
      <c r="P21" s="197"/>
    </row>
    <row r="22" spans="1:16" s="45" customFormat="1" ht="12.75">
      <c r="A22" s="115" t="s">
        <v>4605</v>
      </c>
      <c r="B22" s="45" t="s">
        <v>4606</v>
      </c>
      <c r="C22" s="45" t="s">
        <v>4607</v>
      </c>
      <c r="D22" s="116">
        <v>4.4331849999999999E-2</v>
      </c>
      <c r="E22" s="144">
        <v>2.7331149999999999E-3</v>
      </c>
      <c r="F22" s="117">
        <v>0.32376674</v>
      </c>
      <c r="G22" s="117">
        <v>0.32185075000000002</v>
      </c>
      <c r="H22" s="117">
        <v>0.37631883999999999</v>
      </c>
      <c r="I22" s="117">
        <f t="shared" si="0"/>
        <v>0.3406454433333333</v>
      </c>
      <c r="J22" s="116">
        <v>0.72960000000000003</v>
      </c>
      <c r="K22" s="116">
        <v>0.67465275999999996</v>
      </c>
      <c r="L22" s="117">
        <v>0.21312809999999999</v>
      </c>
      <c r="M22" s="117">
        <v>-0.40937242000000001</v>
      </c>
      <c r="N22" s="117">
        <v>-6.6523550000000001E-2</v>
      </c>
      <c r="O22" s="117">
        <f t="shared" si="1"/>
        <v>-8.758929E-2</v>
      </c>
      <c r="P22" s="197" t="s">
        <v>4565</v>
      </c>
    </row>
    <row r="23" spans="1:16" s="45" customFormat="1" ht="12.75">
      <c r="A23" s="115" t="s">
        <v>4608</v>
      </c>
      <c r="B23" s="45" t="s">
        <v>4609</v>
      </c>
      <c r="C23" s="45" t="s">
        <v>4610</v>
      </c>
      <c r="D23" s="116">
        <v>0.58603760000000005</v>
      </c>
      <c r="E23" s="144">
        <v>0.52743379999999995</v>
      </c>
      <c r="F23" s="117">
        <v>7.0489830000000003E-2</v>
      </c>
      <c r="G23" s="117">
        <v>-0.30429931999999998</v>
      </c>
      <c r="H23" s="117">
        <v>-2.2521092999999999E-2</v>
      </c>
      <c r="I23" s="117">
        <f t="shared" si="0"/>
        <v>-8.5443527666666672E-2</v>
      </c>
      <c r="J23" s="116">
        <v>0.47770000000000001</v>
      </c>
      <c r="K23" s="116">
        <v>0.39945229999999998</v>
      </c>
      <c r="L23" s="117">
        <v>-0.2161275</v>
      </c>
      <c r="M23" s="117">
        <v>-0.44197267000000001</v>
      </c>
      <c r="N23" s="117">
        <v>0.12903692</v>
      </c>
      <c r="O23" s="117">
        <f t="shared" si="1"/>
        <v>-0.17635441666666665</v>
      </c>
      <c r="P23" s="197" t="s">
        <v>4611</v>
      </c>
    </row>
    <row r="24" spans="1:16" s="45" customFormat="1" ht="12.75">
      <c r="A24" s="115" t="s">
        <v>4612</v>
      </c>
      <c r="B24" s="45" t="s">
        <v>4613</v>
      </c>
      <c r="C24" s="45" t="s">
        <v>4614</v>
      </c>
      <c r="D24" s="116"/>
      <c r="E24" s="144">
        <v>0.27929774000000002</v>
      </c>
      <c r="F24" s="117">
        <v>-0.56122833000000005</v>
      </c>
      <c r="G24" s="117">
        <v>-1.3253866000000001</v>
      </c>
      <c r="H24" s="117">
        <v>8.6673855999999994E-2</v>
      </c>
      <c r="I24" s="117">
        <f t="shared" si="0"/>
        <v>-0.59998035800000005</v>
      </c>
      <c r="J24" s="116">
        <v>0.12509999999999999</v>
      </c>
      <c r="K24" s="116">
        <v>3.3186350000000003E-2</v>
      </c>
      <c r="L24" s="117">
        <v>0.4650802</v>
      </c>
      <c r="M24" s="117">
        <v>0.85725019999999996</v>
      </c>
      <c r="N24" s="117">
        <v>0.56570909999999996</v>
      </c>
      <c r="O24" s="117">
        <f t="shared" si="1"/>
        <v>0.62934650000000003</v>
      </c>
      <c r="P24" s="197" t="s">
        <v>4565</v>
      </c>
    </row>
    <row r="25" spans="1:16" s="45" customFormat="1" ht="12.75">
      <c r="A25" s="115" t="s">
        <v>4615</v>
      </c>
      <c r="B25" s="45" t="s">
        <v>4616</v>
      </c>
      <c r="C25" s="45" t="s">
        <v>4617</v>
      </c>
      <c r="D25" s="116">
        <v>0.115679584</v>
      </c>
      <c r="E25" s="144">
        <v>5.9852320000000001E-2</v>
      </c>
      <c r="F25" s="117">
        <v>-0.36928463</v>
      </c>
      <c r="G25" s="117">
        <v>-0.3115387</v>
      </c>
      <c r="H25" s="117">
        <v>-0.68753713000000005</v>
      </c>
      <c r="I25" s="117">
        <f t="shared" si="0"/>
        <v>-0.45612015333333328</v>
      </c>
      <c r="J25" s="116">
        <v>0.49959999999999999</v>
      </c>
      <c r="K25" s="116">
        <v>0.42267525</v>
      </c>
      <c r="L25" s="117">
        <v>-0.14307159</v>
      </c>
      <c r="M25" s="117">
        <v>-0.29981950000000002</v>
      </c>
      <c r="N25" s="117">
        <v>9.6865683999999994E-2</v>
      </c>
      <c r="O25" s="117">
        <f t="shared" si="1"/>
        <v>-0.11534180200000001</v>
      </c>
      <c r="P25" s="197" t="s">
        <v>4618</v>
      </c>
    </row>
    <row r="26" spans="1:16" s="45" customFormat="1" ht="12.75">
      <c r="A26" s="115" t="s">
        <v>4619</v>
      </c>
      <c r="B26" s="45" t="s">
        <v>4620</v>
      </c>
      <c r="C26" s="45" t="s">
        <v>4621</v>
      </c>
      <c r="D26" s="116">
        <v>0.26383435999999999</v>
      </c>
      <c r="E26" s="144">
        <v>0.19938365999999999</v>
      </c>
      <c r="F26" s="117">
        <v>-0.19486044</v>
      </c>
      <c r="G26" s="117">
        <v>-0.18617441000000001</v>
      </c>
      <c r="H26" s="117">
        <v>7.18112E-3</v>
      </c>
      <c r="I26" s="117">
        <f t="shared" si="0"/>
        <v>-0.12461791000000001</v>
      </c>
      <c r="J26" s="116">
        <v>0.13950000000000001</v>
      </c>
      <c r="K26" s="116">
        <v>4.8851795000000003E-2</v>
      </c>
      <c r="L26" s="117">
        <v>0.29135329999999998</v>
      </c>
      <c r="M26" s="117">
        <v>0.45445052000000002</v>
      </c>
      <c r="N26" s="117">
        <v>0.20619014999999999</v>
      </c>
      <c r="O26" s="117">
        <f t="shared" si="1"/>
        <v>0.3173313233333333</v>
      </c>
      <c r="P26" s="197" t="s">
        <v>4565</v>
      </c>
    </row>
    <row r="27" spans="1:16" s="45" customFormat="1" ht="12.75">
      <c r="A27" s="115" t="s">
        <v>4622</v>
      </c>
      <c r="B27" s="45" t="s">
        <v>4623</v>
      </c>
      <c r="C27" s="45" t="s">
        <v>4624</v>
      </c>
      <c r="D27" s="116">
        <v>0.17933716</v>
      </c>
      <c r="E27" s="144">
        <v>0.11827098599999999</v>
      </c>
      <c r="F27" s="117">
        <v>-3.0673032999999999E-2</v>
      </c>
      <c r="G27" s="117">
        <v>-5.6051194999999998E-2</v>
      </c>
      <c r="H27" s="117">
        <v>-0.11739071500000001</v>
      </c>
      <c r="I27" s="117">
        <f t="shared" si="0"/>
        <v>-6.8038314333333336E-2</v>
      </c>
      <c r="J27" s="116">
        <v>0.1459</v>
      </c>
      <c r="K27" s="116">
        <v>5.6579664000000002E-2</v>
      </c>
      <c r="L27" s="117">
        <v>0.37813848</v>
      </c>
      <c r="M27" s="117">
        <v>0.39175700000000002</v>
      </c>
      <c r="N27" s="117">
        <v>0.1553031</v>
      </c>
      <c r="O27" s="117">
        <f t="shared" si="1"/>
        <v>0.30839952666666665</v>
      </c>
      <c r="P27" s="197" t="s">
        <v>4625</v>
      </c>
    </row>
    <row r="28" spans="1:16" s="45" customFormat="1" ht="12.75">
      <c r="A28" s="115" t="s">
        <v>4626</v>
      </c>
      <c r="B28" s="45" t="s">
        <v>4627</v>
      </c>
      <c r="C28" s="45" t="s">
        <v>4628</v>
      </c>
      <c r="D28" s="116">
        <v>0.35265380000000002</v>
      </c>
      <c r="E28" s="144">
        <v>0.28709214999999999</v>
      </c>
      <c r="F28" s="117">
        <v>-3.8718212000000002E-2</v>
      </c>
      <c r="G28" s="117">
        <v>-0.34906199999999998</v>
      </c>
      <c r="H28" s="117">
        <v>-5.0309159999999999E-2</v>
      </c>
      <c r="I28" s="117">
        <f t="shared" si="0"/>
        <v>-0.14602979066666669</v>
      </c>
      <c r="J28" s="116">
        <v>0.1288</v>
      </c>
      <c r="K28" s="116">
        <v>3.7287506999999998E-2</v>
      </c>
      <c r="L28" s="117">
        <v>0.54914092999999997</v>
      </c>
      <c r="M28" s="117">
        <v>0.83884519999999996</v>
      </c>
      <c r="N28" s="117">
        <v>0.43321419999999999</v>
      </c>
      <c r="O28" s="117">
        <f t="shared" si="1"/>
        <v>0.60706677666666664</v>
      </c>
      <c r="P28" s="197" t="s">
        <v>4565</v>
      </c>
    </row>
    <row r="29" spans="1:16" s="45" customFormat="1" ht="12.75">
      <c r="A29" s="115" t="s">
        <v>4629</v>
      </c>
      <c r="B29" s="45" t="s">
        <v>4630</v>
      </c>
      <c r="C29" s="45" t="s">
        <v>4631</v>
      </c>
      <c r="D29" s="116">
        <v>0.56219520000000001</v>
      </c>
      <c r="E29" s="144">
        <v>0.50233819999999996</v>
      </c>
      <c r="F29" s="117">
        <v>2.7985446000000001E-2</v>
      </c>
      <c r="G29" s="117">
        <v>-0.42226127000000002</v>
      </c>
      <c r="H29" s="117">
        <v>2.8662699999999999E-2</v>
      </c>
      <c r="I29" s="117">
        <f t="shared" si="0"/>
        <v>-0.12187104133333333</v>
      </c>
      <c r="J29" s="116">
        <v>0.3831</v>
      </c>
      <c r="K29" s="116">
        <v>0.30074040000000002</v>
      </c>
      <c r="L29" s="117">
        <v>-9.4413729999999994E-3</v>
      </c>
      <c r="M29" s="117">
        <v>0.16583349999999999</v>
      </c>
      <c r="N29" s="117">
        <v>5.5850879999999999E-2</v>
      </c>
      <c r="O29" s="117">
        <f t="shared" si="1"/>
        <v>7.0747668999999999E-2</v>
      </c>
      <c r="P29" s="197" t="s">
        <v>4565</v>
      </c>
    </row>
    <row r="30" spans="1:16" s="45" customFormat="1" ht="12.75">
      <c r="A30" s="115" t="s">
        <v>4632</v>
      </c>
      <c r="C30" s="45" t="s">
        <v>4633</v>
      </c>
      <c r="D30" s="116"/>
      <c r="E30" s="144"/>
      <c r="F30" s="117"/>
      <c r="G30" s="117"/>
      <c r="H30" s="117"/>
      <c r="I30" s="117"/>
      <c r="J30" s="116"/>
      <c r="K30" s="116"/>
      <c r="L30" s="117"/>
      <c r="M30" s="117"/>
      <c r="N30" s="117"/>
      <c r="O30" s="117"/>
      <c r="P30" s="197"/>
    </row>
    <row r="31" spans="1:16" s="45" customFormat="1" ht="12.75">
      <c r="A31" s="115" t="s">
        <v>4634</v>
      </c>
      <c r="B31" s="45" t="s">
        <v>4635</v>
      </c>
      <c r="C31" s="45" t="s">
        <v>4636</v>
      </c>
      <c r="D31" s="116">
        <v>7.6708789999999999E-2</v>
      </c>
      <c r="E31" s="144">
        <v>2.6285583000000001E-2</v>
      </c>
      <c r="F31" s="117">
        <v>-0.23316006</v>
      </c>
      <c r="G31" s="117">
        <v>-0.32826135000000001</v>
      </c>
      <c r="H31" s="117">
        <v>-0.18805505</v>
      </c>
      <c r="I31" s="117">
        <f t="shared" si="0"/>
        <v>-0.24982548666666668</v>
      </c>
      <c r="J31" s="116">
        <v>0.46639999999999998</v>
      </c>
      <c r="K31" s="116">
        <v>0.3877043</v>
      </c>
      <c r="L31" s="117">
        <v>-6.4206200000000005E-2</v>
      </c>
      <c r="M31" s="117">
        <v>1.7027899999999999E-2</v>
      </c>
      <c r="N31" s="117">
        <v>-3.0212387E-2</v>
      </c>
      <c r="O31" s="117">
        <f t="shared" si="1"/>
        <v>-2.579689566666667E-2</v>
      </c>
      <c r="P31" s="197" t="s">
        <v>4565</v>
      </c>
    </row>
    <row r="32" spans="1:16" s="45" customFormat="1" ht="12.75">
      <c r="A32" s="115" t="s">
        <v>4637</v>
      </c>
      <c r="B32" s="45" t="s">
        <v>4638</v>
      </c>
      <c r="C32" s="45" t="s">
        <v>4639</v>
      </c>
      <c r="D32" s="116">
        <v>6.9287710000000002E-2</v>
      </c>
      <c r="E32" s="144">
        <v>2.0479971999999999E-2</v>
      </c>
      <c r="F32" s="117">
        <v>-0.47304343999999998</v>
      </c>
      <c r="G32" s="117">
        <v>-0.70599860000000003</v>
      </c>
      <c r="H32" s="117">
        <v>-0.46220963999999998</v>
      </c>
      <c r="I32" s="117">
        <f t="shared" si="0"/>
        <v>-0.5470838933333334</v>
      </c>
      <c r="J32" s="116">
        <v>0.11550000000000001</v>
      </c>
      <c r="K32" s="116">
        <v>2.2841558000000001E-2</v>
      </c>
      <c r="L32" s="117">
        <v>-0.71694756000000004</v>
      </c>
      <c r="M32" s="117">
        <v>-0.79987909999999995</v>
      </c>
      <c r="N32" s="117">
        <v>-0.4626074</v>
      </c>
      <c r="O32" s="117">
        <f t="shared" si="1"/>
        <v>-0.65981135333333329</v>
      </c>
      <c r="P32" s="197" t="s">
        <v>4618</v>
      </c>
    </row>
    <row r="33" spans="1:16" s="45" customFormat="1" ht="12.75">
      <c r="A33" s="115" t="s">
        <v>4640</v>
      </c>
      <c r="B33" s="45" t="s">
        <v>4641</v>
      </c>
      <c r="C33" s="45" t="s">
        <v>4642</v>
      </c>
      <c r="D33" s="116">
        <v>0.11447731999999999</v>
      </c>
      <c r="E33" s="144">
        <v>5.8814680000000001E-2</v>
      </c>
      <c r="F33" s="117">
        <v>-0.44910622</v>
      </c>
      <c r="G33" s="117">
        <v>-0.99292754999999999</v>
      </c>
      <c r="H33" s="117">
        <v>-0.54229735999999995</v>
      </c>
      <c r="I33" s="117">
        <f t="shared" si="0"/>
        <v>-0.66144371000000002</v>
      </c>
      <c r="J33" s="116">
        <v>0.27360000000000001</v>
      </c>
      <c r="K33" s="116">
        <v>0.18872099000000001</v>
      </c>
      <c r="L33" s="117">
        <v>-0.45684639999999999</v>
      </c>
      <c r="M33" s="117">
        <v>-2.0008030999999999E-2</v>
      </c>
      <c r="N33" s="117">
        <v>-0.26776797000000002</v>
      </c>
      <c r="O33" s="117">
        <f t="shared" si="1"/>
        <v>-0.24820746699999999</v>
      </c>
      <c r="P33" s="197" t="s">
        <v>4643</v>
      </c>
    </row>
    <row r="34" spans="1:16" s="45" customFormat="1" ht="12.75">
      <c r="A34" s="115" t="s">
        <v>4644</v>
      </c>
      <c r="B34" s="45" t="s">
        <v>4645</v>
      </c>
      <c r="C34" s="45" t="s">
        <v>4646</v>
      </c>
      <c r="D34" s="116">
        <v>0.27829130000000002</v>
      </c>
      <c r="E34" s="144">
        <v>0.21369012000000001</v>
      </c>
      <c r="F34" s="117">
        <v>-0.30902854000000002</v>
      </c>
      <c r="G34" s="117">
        <v>-0.80626189999999998</v>
      </c>
      <c r="H34" s="117">
        <v>-6.38904E-2</v>
      </c>
      <c r="I34" s="117">
        <f t="shared" si="0"/>
        <v>-0.39306027999999998</v>
      </c>
      <c r="J34" s="116">
        <v>0.21579999999999999</v>
      </c>
      <c r="K34" s="116">
        <v>0.13060714000000001</v>
      </c>
      <c r="L34" s="117">
        <v>0.29980177000000002</v>
      </c>
      <c r="M34" s="117">
        <v>5.9998575999999998E-2</v>
      </c>
      <c r="N34" s="117">
        <v>0.15945148000000001</v>
      </c>
      <c r="O34" s="117">
        <f t="shared" si="1"/>
        <v>0.17308394199999999</v>
      </c>
      <c r="P34" s="197" t="s">
        <v>1835</v>
      </c>
    </row>
    <row r="35" spans="1:16" s="45" customFormat="1" ht="12.75">
      <c r="A35" s="115" t="s">
        <v>4647</v>
      </c>
      <c r="B35" s="45" t="s">
        <v>4648</v>
      </c>
      <c r="C35" s="45" t="s">
        <v>4649</v>
      </c>
      <c r="D35" s="116">
        <v>0.34871226999999999</v>
      </c>
      <c r="E35" s="144">
        <v>0.2830937</v>
      </c>
      <c r="F35" s="117">
        <v>-0.119598314</v>
      </c>
      <c r="G35" s="117">
        <v>-0.27828510000000001</v>
      </c>
      <c r="H35" s="117">
        <v>2.0878743000000002E-2</v>
      </c>
      <c r="I35" s="117">
        <f t="shared" si="0"/>
        <v>-0.12566822366666666</v>
      </c>
      <c r="J35" s="116">
        <v>0.1132</v>
      </c>
      <c r="K35" s="116">
        <v>2.1295552999999998E-2</v>
      </c>
      <c r="L35" s="117">
        <v>-0.49265766</v>
      </c>
      <c r="M35" s="117">
        <v>-0.38864135999999999</v>
      </c>
      <c r="N35" s="117">
        <v>-0.29180333000000003</v>
      </c>
      <c r="O35" s="117">
        <f t="shared" si="1"/>
        <v>-0.39103411666666665</v>
      </c>
      <c r="P35" s="197" t="s">
        <v>374</v>
      </c>
    </row>
    <row r="36" spans="1:16" s="45" customFormat="1" ht="12.75">
      <c r="A36" s="115" t="s">
        <v>4650</v>
      </c>
      <c r="B36" s="45" t="s">
        <v>4651</v>
      </c>
      <c r="C36" s="45" t="s">
        <v>4652</v>
      </c>
      <c r="D36" s="116">
        <v>0.25297146999999998</v>
      </c>
      <c r="E36" s="144">
        <v>0.18864650999999999</v>
      </c>
      <c r="F36" s="117">
        <v>-6.6613660000000002E-3</v>
      </c>
      <c r="G36" s="117">
        <v>-0.20157912</v>
      </c>
      <c r="H36" s="117">
        <v>-0.12583548</v>
      </c>
      <c r="I36" s="117">
        <f t="shared" si="0"/>
        <v>-0.11135865533333333</v>
      </c>
      <c r="J36" s="116">
        <v>0.14649999999999999</v>
      </c>
      <c r="K36" s="116">
        <v>5.7410043000000001E-2</v>
      </c>
      <c r="L36" s="117">
        <v>0.12847520000000001</v>
      </c>
      <c r="M36" s="117">
        <v>0.25072285999999999</v>
      </c>
      <c r="N36" s="117">
        <v>0.33331397000000001</v>
      </c>
      <c r="O36" s="117">
        <f t="shared" si="1"/>
        <v>0.23750401000000002</v>
      </c>
      <c r="P36" s="197" t="s">
        <v>374</v>
      </c>
    </row>
    <row r="37" spans="1:16" s="45" customFormat="1" ht="12.75">
      <c r="A37" s="115" t="s">
        <v>4653</v>
      </c>
      <c r="B37" s="45" t="s">
        <v>4654</v>
      </c>
      <c r="C37" s="45" t="s">
        <v>4655</v>
      </c>
      <c r="D37" s="116">
        <v>0.25409532000000001</v>
      </c>
      <c r="E37" s="144">
        <v>0.18982640000000001</v>
      </c>
      <c r="F37" s="117">
        <v>-0.15009976999999999</v>
      </c>
      <c r="G37" s="117">
        <v>-0.39776987000000003</v>
      </c>
      <c r="H37" s="117">
        <v>-5.3414397000000002E-2</v>
      </c>
      <c r="I37" s="117">
        <f t="shared" si="0"/>
        <v>-0.20042801233333338</v>
      </c>
      <c r="J37" s="116">
        <v>0.98050000000000004</v>
      </c>
      <c r="K37" s="116">
        <v>0.97550166000000005</v>
      </c>
      <c r="L37" s="117">
        <v>-0.11070252</v>
      </c>
      <c r="M37" s="117">
        <v>0.18395531000000001</v>
      </c>
      <c r="N37" s="117">
        <v>-8.3020259999999999E-2</v>
      </c>
      <c r="O37" s="117">
        <f t="shared" si="1"/>
        <v>-3.255823333333329E-3</v>
      </c>
      <c r="P37" s="197" t="s">
        <v>4656</v>
      </c>
    </row>
    <row r="38" spans="1:16" s="45" customFormat="1" ht="12.75">
      <c r="A38" s="115" t="s">
        <v>4657</v>
      </c>
      <c r="B38" s="45" t="s">
        <v>4658</v>
      </c>
      <c r="C38" s="45" t="s">
        <v>4659</v>
      </c>
      <c r="D38" s="116">
        <v>4.5451730000000003E-2</v>
      </c>
      <c r="E38" s="144">
        <v>3.2050859999999998E-3</v>
      </c>
      <c r="F38" s="117">
        <v>-0.61591530000000005</v>
      </c>
      <c r="G38" s="117">
        <v>-0.75039389999999995</v>
      </c>
      <c r="H38" s="117">
        <v>-0.68700410000000001</v>
      </c>
      <c r="I38" s="117">
        <f t="shared" si="0"/>
        <v>-0.68443776666666667</v>
      </c>
      <c r="J38" s="116"/>
      <c r="K38" s="116">
        <v>9.6092999999999998E-2</v>
      </c>
      <c r="L38" s="117">
        <v>-0.26864719999999997</v>
      </c>
      <c r="M38" s="117">
        <v>-0.79406840000000001</v>
      </c>
      <c r="N38" s="117">
        <v>-0.37511924000000002</v>
      </c>
      <c r="O38" s="117">
        <f t="shared" si="1"/>
        <v>-0.47927828</v>
      </c>
      <c r="P38" s="197" t="s">
        <v>4565</v>
      </c>
    </row>
    <row r="39" spans="1:16" s="45" customFormat="1" ht="12.75">
      <c r="A39" s="115" t="s">
        <v>4660</v>
      </c>
      <c r="B39" s="45" t="s">
        <v>4661</v>
      </c>
      <c r="C39" s="45" t="s">
        <v>4662</v>
      </c>
      <c r="D39" s="116"/>
      <c r="E39" s="144">
        <v>9.3702069999999998E-2</v>
      </c>
      <c r="F39" s="117">
        <v>-0.16032304</v>
      </c>
      <c r="G39" s="117">
        <v>-0.24322269999999999</v>
      </c>
      <c r="H39" s="117">
        <v>-0.48627049999999999</v>
      </c>
      <c r="I39" s="117">
        <f t="shared" si="0"/>
        <v>-0.29660541333333335</v>
      </c>
      <c r="J39" s="116">
        <v>0.12479999999999999</v>
      </c>
      <c r="K39" s="116">
        <v>3.2999290000000001E-2</v>
      </c>
      <c r="L39" s="117">
        <v>0.59659295999999995</v>
      </c>
      <c r="M39" s="117">
        <v>0.32581623999999998</v>
      </c>
      <c r="N39" s="117">
        <v>0.63070583000000002</v>
      </c>
      <c r="O39" s="117">
        <f t="shared" si="1"/>
        <v>0.51770500999999991</v>
      </c>
      <c r="P39" s="197" t="s">
        <v>4565</v>
      </c>
    </row>
    <row r="40" spans="1:16" s="45" customFormat="1" ht="12.75">
      <c r="A40" s="115" t="s">
        <v>4663</v>
      </c>
      <c r="B40" s="45" t="s">
        <v>4664</v>
      </c>
      <c r="C40" s="45" t="s">
        <v>4665</v>
      </c>
      <c r="D40" s="116"/>
      <c r="E40" s="144">
        <v>5.067017E-2</v>
      </c>
      <c r="F40" s="117">
        <v>-0.65641545999999995</v>
      </c>
      <c r="G40" s="117">
        <v>-0.78927190000000003</v>
      </c>
      <c r="H40" s="117">
        <v>-0.32470127999999998</v>
      </c>
      <c r="I40" s="117">
        <f t="shared" si="0"/>
        <v>-0.59012954666666662</v>
      </c>
      <c r="J40" s="116">
        <v>0.1444</v>
      </c>
      <c r="K40" s="116">
        <v>5.4811633999999998E-2</v>
      </c>
      <c r="L40" s="117">
        <v>-0.15707204</v>
      </c>
      <c r="M40" s="117">
        <v>-0.34250075000000002</v>
      </c>
      <c r="N40" s="117">
        <v>-0.19501015999999999</v>
      </c>
      <c r="O40" s="117">
        <f t="shared" si="1"/>
        <v>-0.23152765</v>
      </c>
      <c r="P40" s="197" t="s">
        <v>4565</v>
      </c>
    </row>
    <row r="41" spans="1:16" s="45" customFormat="1" ht="12.75">
      <c r="A41" s="115" t="s">
        <v>4666</v>
      </c>
      <c r="B41" s="45" t="s">
        <v>4667</v>
      </c>
      <c r="C41" s="45" t="s">
        <v>4668</v>
      </c>
      <c r="D41" s="116">
        <v>0.11378624</v>
      </c>
      <c r="E41" s="144">
        <v>5.8255120000000001E-2</v>
      </c>
      <c r="F41" s="117">
        <v>-0.1552858</v>
      </c>
      <c r="G41" s="117">
        <v>-0.27494907000000002</v>
      </c>
      <c r="H41" s="117">
        <v>-0.12185289000000001</v>
      </c>
      <c r="I41" s="117">
        <f t="shared" si="0"/>
        <v>-0.18402925333333334</v>
      </c>
      <c r="J41" s="116">
        <v>0.98680000000000001</v>
      </c>
      <c r="K41" s="116">
        <v>0.98325720000000005</v>
      </c>
      <c r="L41" s="117">
        <v>-5.1227572999999998E-2</v>
      </c>
      <c r="M41" s="117">
        <v>-9.7470319999999999E-2</v>
      </c>
      <c r="N41" s="117">
        <v>0.14345359999999999</v>
      </c>
      <c r="O41" s="117">
        <f t="shared" si="1"/>
        <v>-1.7480976666666703E-3</v>
      </c>
      <c r="P41" s="197" t="s">
        <v>4669</v>
      </c>
    </row>
    <row r="42" spans="1:16" s="45" customFormat="1" ht="12.75">
      <c r="A42" s="115" t="s">
        <v>4670</v>
      </c>
      <c r="B42" s="45" t="s">
        <v>4671</v>
      </c>
      <c r="C42" s="45" t="s">
        <v>4672</v>
      </c>
      <c r="D42" s="116">
        <v>0.16393162</v>
      </c>
      <c r="E42" s="144">
        <v>0.10369175999999999</v>
      </c>
      <c r="F42" s="117">
        <v>-0.22656728000000001</v>
      </c>
      <c r="G42" s="117">
        <v>-0.41641515000000001</v>
      </c>
      <c r="H42" s="117">
        <v>-0.11393022999999999</v>
      </c>
      <c r="I42" s="117">
        <f t="shared" si="0"/>
        <v>-0.25230422000000002</v>
      </c>
      <c r="J42" s="116">
        <v>0.83109999999999995</v>
      </c>
      <c r="K42" s="116">
        <v>0.7928113</v>
      </c>
      <c r="L42" s="117">
        <v>-6.6736266000000002E-2</v>
      </c>
      <c r="M42" s="117">
        <v>9.6940139999999994E-2</v>
      </c>
      <c r="N42" s="117">
        <v>-8.1596399999999999E-2</v>
      </c>
      <c r="O42" s="117">
        <f t="shared" si="1"/>
        <v>-1.7130842000000004E-2</v>
      </c>
      <c r="P42" s="197" t="s">
        <v>4565</v>
      </c>
    </row>
    <row r="43" spans="1:16" s="45" customFormat="1" ht="12.75">
      <c r="A43" s="115" t="s">
        <v>4673</v>
      </c>
      <c r="B43" s="45" t="s">
        <v>4674</v>
      </c>
      <c r="C43" s="45" t="s">
        <v>4675</v>
      </c>
      <c r="D43" s="116">
        <v>0.4987048</v>
      </c>
      <c r="E43" s="144">
        <v>0.43560959999999999</v>
      </c>
      <c r="F43" s="117">
        <v>0.14947501999999999</v>
      </c>
      <c r="G43" s="117">
        <v>-0.29090923000000002</v>
      </c>
      <c r="H43" s="117">
        <v>-0.27849010000000002</v>
      </c>
      <c r="I43" s="117">
        <f t="shared" si="0"/>
        <v>-0.13997477000000003</v>
      </c>
      <c r="J43" s="116">
        <v>0.79459999999999997</v>
      </c>
      <c r="K43" s="116">
        <v>0.74960729999999998</v>
      </c>
      <c r="L43" s="117">
        <v>-0.21687797</v>
      </c>
      <c r="M43" s="117">
        <v>0.15573591000000001</v>
      </c>
      <c r="N43" s="117">
        <v>-5.7290155000000002E-2</v>
      </c>
      <c r="O43" s="117">
        <f t="shared" si="1"/>
        <v>-3.9477405E-2</v>
      </c>
      <c r="P43" s="197" t="s">
        <v>2789</v>
      </c>
    </row>
    <row r="44" spans="1:16" s="45" customFormat="1" ht="12.75">
      <c r="A44" s="115" t="s">
        <v>4676</v>
      </c>
      <c r="B44" s="45" t="s">
        <v>4677</v>
      </c>
      <c r="C44" s="45" t="s">
        <v>4678</v>
      </c>
      <c r="D44" s="116">
        <v>0.1111486</v>
      </c>
      <c r="E44" s="144">
        <v>5.5917896000000002E-2</v>
      </c>
      <c r="F44" s="117">
        <v>-0.13857549999999999</v>
      </c>
      <c r="G44" s="117">
        <v>-0.1510773</v>
      </c>
      <c r="H44" s="117">
        <v>-0.28675845</v>
      </c>
      <c r="I44" s="117">
        <f t="shared" si="0"/>
        <v>-0.19213708333333335</v>
      </c>
      <c r="J44" s="116">
        <v>0.17960000000000001</v>
      </c>
      <c r="K44" s="116">
        <v>9.3819483999999995E-2</v>
      </c>
      <c r="L44" s="117">
        <v>-0.29752057999999998</v>
      </c>
      <c r="M44" s="117">
        <v>-0.12992384000000001</v>
      </c>
      <c r="N44" s="117">
        <v>-0.11114882</v>
      </c>
      <c r="O44" s="117">
        <f t="shared" si="1"/>
        <v>-0.17953107999999998</v>
      </c>
      <c r="P44" s="197" t="s">
        <v>374</v>
      </c>
    </row>
    <row r="45" spans="1:16" s="45" customFormat="1" ht="12.75">
      <c r="A45" s="115" t="s">
        <v>4679</v>
      </c>
      <c r="B45" s="45" t="s">
        <v>4680</v>
      </c>
      <c r="C45" s="45" t="s">
        <v>4681</v>
      </c>
      <c r="D45" s="116">
        <v>6.1624918000000001E-2</v>
      </c>
      <c r="E45" s="144">
        <v>1.4223349999999999E-2</v>
      </c>
      <c r="F45" s="117">
        <v>-0.32844361999999999</v>
      </c>
      <c r="G45" s="117">
        <v>-0.43947986</v>
      </c>
      <c r="H45" s="117">
        <v>-0.2986144</v>
      </c>
      <c r="I45" s="117">
        <f t="shared" si="0"/>
        <v>-0.35551262666666666</v>
      </c>
      <c r="J45" s="116">
        <v>0.86040000000000005</v>
      </c>
      <c r="K45" s="116">
        <v>0.82878953</v>
      </c>
      <c r="L45" s="117">
        <v>-9.6296300000000001E-2</v>
      </c>
      <c r="M45" s="117">
        <v>6.6843050000000001E-2</v>
      </c>
      <c r="N45" s="117">
        <v>-5.3444449999999998E-3</v>
      </c>
      <c r="O45" s="117">
        <f t="shared" si="1"/>
        <v>-1.1599231666666668E-2</v>
      </c>
      <c r="P45" s="197" t="s">
        <v>4625</v>
      </c>
    </row>
    <row r="46" spans="1:16" s="45" customFormat="1" ht="12.75">
      <c r="A46" s="115" t="s">
        <v>4682</v>
      </c>
      <c r="B46" s="45" t="s">
        <v>4683</v>
      </c>
      <c r="C46" s="45" t="s">
        <v>4684</v>
      </c>
      <c r="D46" s="116">
        <v>0.18331691999999999</v>
      </c>
      <c r="E46" s="144">
        <v>0.12203556</v>
      </c>
      <c r="F46" s="117">
        <v>-0.12913704000000001</v>
      </c>
      <c r="G46" s="117">
        <v>-0.41077036</v>
      </c>
      <c r="H46" s="117">
        <v>-0.15710637</v>
      </c>
      <c r="I46" s="117">
        <f t="shared" si="0"/>
        <v>-0.23233792333333336</v>
      </c>
      <c r="J46" s="116">
        <v>0.1186</v>
      </c>
      <c r="K46" s="116">
        <v>2.5770669999999999E-2</v>
      </c>
      <c r="L46" s="117">
        <v>-0.20852855000000001</v>
      </c>
      <c r="M46" s="117">
        <v>-0.30356407000000002</v>
      </c>
      <c r="N46" s="117">
        <v>-0.17852485000000001</v>
      </c>
      <c r="O46" s="117">
        <f t="shared" si="1"/>
        <v>-0.23020582333333336</v>
      </c>
      <c r="P46" s="197" t="s">
        <v>4565</v>
      </c>
    </row>
    <row r="47" spans="1:16" s="45" customFormat="1" ht="12.75">
      <c r="A47" s="115" t="s">
        <v>4685</v>
      </c>
      <c r="B47" s="45" t="s">
        <v>4686</v>
      </c>
      <c r="C47" s="45" t="s">
        <v>4687</v>
      </c>
      <c r="D47" s="116"/>
      <c r="E47" s="144">
        <v>0.53841879999999998</v>
      </c>
      <c r="F47" s="117">
        <v>0.63922279999999998</v>
      </c>
      <c r="G47" s="117">
        <v>-0.36180912999999998</v>
      </c>
      <c r="H47" s="117">
        <v>0.38594805999999998</v>
      </c>
      <c r="I47" s="117">
        <f t="shared" si="0"/>
        <v>0.22112057666666665</v>
      </c>
      <c r="J47" s="116"/>
      <c r="K47" s="116">
        <v>1.9398942999999998E-2</v>
      </c>
      <c r="L47" s="117">
        <v>0.46597946000000001</v>
      </c>
      <c r="M47" s="117">
        <v>0.28417543000000001</v>
      </c>
      <c r="N47" s="117">
        <v>0.43030465000000001</v>
      </c>
      <c r="O47" s="117">
        <f t="shared" si="1"/>
        <v>0.39348651333333334</v>
      </c>
      <c r="P47" s="197" t="s">
        <v>2480</v>
      </c>
    </row>
    <row r="48" spans="1:16" s="45" customFormat="1" ht="12.75">
      <c r="A48" s="115" t="s">
        <v>4688</v>
      </c>
      <c r="B48" s="45" t="s">
        <v>4689</v>
      </c>
      <c r="C48" s="45" t="s">
        <v>4690</v>
      </c>
      <c r="D48" s="116">
        <v>5.8548233999999998E-2</v>
      </c>
      <c r="E48" s="144">
        <v>1.1774887E-2</v>
      </c>
      <c r="F48" s="117">
        <v>-0.28294000000000002</v>
      </c>
      <c r="G48" s="117">
        <v>-0.29100232999999998</v>
      </c>
      <c r="H48" s="117">
        <v>-0.39255390000000001</v>
      </c>
      <c r="I48" s="117">
        <f t="shared" si="0"/>
        <v>-0.32216540999999999</v>
      </c>
      <c r="J48" s="116">
        <v>0.98</v>
      </c>
      <c r="K48" s="116">
        <v>0.97474190000000005</v>
      </c>
      <c r="L48" s="117">
        <v>8.6794290000000007E-3</v>
      </c>
      <c r="M48" s="117">
        <v>-0.15132807000000001</v>
      </c>
      <c r="N48" s="117">
        <v>0.13380337</v>
      </c>
      <c r="O48" s="117">
        <f t="shared" si="1"/>
        <v>-2.9484236666666719E-3</v>
      </c>
      <c r="P48" s="197" t="s">
        <v>4643</v>
      </c>
    </row>
    <row r="49" spans="1:16" s="45" customFormat="1" ht="12.75">
      <c r="A49" s="115" t="s">
        <v>4691</v>
      </c>
      <c r="B49" s="45" t="s">
        <v>4692</v>
      </c>
      <c r="C49" s="45" t="s">
        <v>4693</v>
      </c>
      <c r="D49" s="116"/>
      <c r="E49" s="144"/>
      <c r="F49" s="117"/>
      <c r="G49" s="117"/>
      <c r="H49" s="117"/>
      <c r="I49" s="117"/>
      <c r="J49" s="116"/>
      <c r="K49" s="116"/>
      <c r="L49" s="117"/>
      <c r="M49" s="117"/>
      <c r="N49" s="117"/>
      <c r="O49" s="117"/>
      <c r="P49" s="197"/>
    </row>
    <row r="50" spans="1:16" s="45" customFormat="1" ht="12.75">
      <c r="A50" s="115" t="s">
        <v>4694</v>
      </c>
      <c r="B50" s="45" t="s">
        <v>4695</v>
      </c>
      <c r="C50" s="45" t="s">
        <v>4696</v>
      </c>
      <c r="D50" s="116">
        <v>9.4721269999999996E-2</v>
      </c>
      <c r="E50" s="144">
        <v>4.1155881999999998E-2</v>
      </c>
      <c r="F50" s="117">
        <v>-0.2591772</v>
      </c>
      <c r="G50" s="117">
        <v>-0.15525536000000001</v>
      </c>
      <c r="H50" s="117">
        <v>-0.33602816000000002</v>
      </c>
      <c r="I50" s="117">
        <f t="shared" ref="I50:I66" si="2">AVERAGE(F50:H50)</f>
        <v>-0.25015357333333332</v>
      </c>
      <c r="J50" s="116">
        <v>7.7100000000000002E-2</v>
      </c>
      <c r="K50" s="116">
        <v>1.501004E-3</v>
      </c>
      <c r="L50" s="117">
        <v>0.76338950000000005</v>
      </c>
      <c r="M50" s="117">
        <v>0.71311380000000002</v>
      </c>
      <c r="N50" s="117">
        <v>0.66740699999999997</v>
      </c>
      <c r="O50" s="117">
        <f t="shared" ref="O50:O66" si="3">AVERAGE(L50:N50)</f>
        <v>0.71463676666666665</v>
      </c>
      <c r="P50" s="197" t="s">
        <v>4565</v>
      </c>
    </row>
    <row r="51" spans="1:16" s="45" customFormat="1" ht="12.75">
      <c r="A51" s="115" t="s">
        <v>4697</v>
      </c>
      <c r="B51" s="45" t="s">
        <v>4698</v>
      </c>
      <c r="C51" s="45" t="s">
        <v>4699</v>
      </c>
      <c r="D51" s="116">
        <v>6.2189746999999997E-2</v>
      </c>
      <c r="E51" s="144">
        <v>1.4611559E-2</v>
      </c>
      <c r="F51" s="117">
        <v>0.23744676000000001</v>
      </c>
      <c r="G51" s="117">
        <v>0.30157655</v>
      </c>
      <c r="H51" s="117">
        <v>0.19851009999999999</v>
      </c>
      <c r="I51" s="117">
        <f t="shared" si="2"/>
        <v>0.24584447000000001</v>
      </c>
      <c r="J51" s="116">
        <v>0.1457</v>
      </c>
      <c r="K51" s="116">
        <v>5.6283526E-2</v>
      </c>
      <c r="L51" s="117">
        <v>-3.0488933999999999E-2</v>
      </c>
      <c r="M51" s="117">
        <v>-2.7881658E-2</v>
      </c>
      <c r="N51" s="117">
        <v>-5.7915719999999997E-2</v>
      </c>
      <c r="O51" s="117">
        <f t="shared" si="3"/>
        <v>-3.8762103999999999E-2</v>
      </c>
      <c r="P51" s="197" t="s">
        <v>4700</v>
      </c>
    </row>
    <row r="52" spans="1:16" s="45" customFormat="1" ht="12.75">
      <c r="A52" s="115" t="s">
        <v>4701</v>
      </c>
      <c r="B52" s="45" t="s">
        <v>4702</v>
      </c>
      <c r="C52" s="45" t="s">
        <v>4703</v>
      </c>
      <c r="D52" s="116">
        <v>9.0481154999999994E-2</v>
      </c>
      <c r="E52" s="144">
        <v>3.7843354000000003E-2</v>
      </c>
      <c r="F52" s="117">
        <v>-0.33305784999999999</v>
      </c>
      <c r="G52" s="117">
        <v>-0.57872294999999996</v>
      </c>
      <c r="H52" s="117">
        <v>-0.69813530000000001</v>
      </c>
      <c r="I52" s="117">
        <f t="shared" si="2"/>
        <v>-0.53663870000000002</v>
      </c>
      <c r="J52" s="116">
        <v>0.14810000000000001</v>
      </c>
      <c r="K52" s="116">
        <v>5.9246697000000001E-2</v>
      </c>
      <c r="L52" s="117">
        <v>-0.52333647000000005</v>
      </c>
      <c r="M52" s="117">
        <v>-0.82721513999999996</v>
      </c>
      <c r="N52" s="117">
        <v>-0.33553892000000002</v>
      </c>
      <c r="O52" s="117">
        <f t="shared" si="3"/>
        <v>-0.56203017666666677</v>
      </c>
      <c r="P52" s="197" t="s">
        <v>4611</v>
      </c>
    </row>
    <row r="53" spans="1:16" s="45" customFormat="1" ht="12.75">
      <c r="A53" s="115" t="s">
        <v>4704</v>
      </c>
      <c r="B53" s="45" t="s">
        <v>4705</v>
      </c>
      <c r="C53" s="45" t="s">
        <v>4706</v>
      </c>
      <c r="D53" s="116">
        <v>0.12529584999999999</v>
      </c>
      <c r="E53" s="144">
        <v>6.8282190000000006E-2</v>
      </c>
      <c r="F53" s="117">
        <v>-0.22983166999999999</v>
      </c>
      <c r="G53" s="117">
        <v>-0.49555676999999998</v>
      </c>
      <c r="H53" s="117">
        <v>-0.23299320000000001</v>
      </c>
      <c r="I53" s="117">
        <f t="shared" si="2"/>
        <v>-0.31946054666666662</v>
      </c>
      <c r="J53" s="116">
        <v>0.12529999999999999</v>
      </c>
      <c r="K53" s="116">
        <v>3.3319317000000001E-2</v>
      </c>
      <c r="L53" s="117">
        <v>-0.73793699999999995</v>
      </c>
      <c r="M53" s="117">
        <v>-0.6088266</v>
      </c>
      <c r="N53" s="117">
        <v>-0.37166201999999998</v>
      </c>
      <c r="O53" s="117">
        <f t="shared" si="3"/>
        <v>-0.57280854000000003</v>
      </c>
      <c r="P53" s="197" t="s">
        <v>4565</v>
      </c>
    </row>
    <row r="54" spans="1:16" s="45" customFormat="1" ht="12.75">
      <c r="A54" s="115" t="s">
        <v>4707</v>
      </c>
      <c r="B54" s="45" t="s">
        <v>4708</v>
      </c>
      <c r="C54" s="45" t="s">
        <v>4709</v>
      </c>
      <c r="D54" s="116">
        <v>0.16839719</v>
      </c>
      <c r="E54" s="144">
        <v>0.10798727</v>
      </c>
      <c r="F54" s="117">
        <v>-0.60322960000000003</v>
      </c>
      <c r="G54" s="117">
        <v>-0.50702952999999995</v>
      </c>
      <c r="H54" s="117">
        <v>-0.12165313</v>
      </c>
      <c r="I54" s="117">
        <f t="shared" si="2"/>
        <v>-0.41063742000000003</v>
      </c>
      <c r="J54" s="116">
        <v>0.1416</v>
      </c>
      <c r="K54" s="116">
        <v>5.1592122999999997E-2</v>
      </c>
      <c r="L54" s="117">
        <v>-9.6857990000000005E-2</v>
      </c>
      <c r="M54" s="117">
        <v>-4.2395494999999998E-2</v>
      </c>
      <c r="N54" s="117">
        <v>-0.10145388</v>
      </c>
      <c r="O54" s="117">
        <f t="shared" si="3"/>
        <v>-8.0235788333333335E-2</v>
      </c>
      <c r="P54" s="197" t="s">
        <v>4710</v>
      </c>
    </row>
    <row r="55" spans="1:16" s="45" customFormat="1" ht="12.75">
      <c r="A55" s="115" t="s">
        <v>4711</v>
      </c>
      <c r="B55" s="45" t="s">
        <v>4712</v>
      </c>
      <c r="C55" s="45" t="s">
        <v>4713</v>
      </c>
      <c r="D55" s="116">
        <v>9.4776869999999999E-2</v>
      </c>
      <c r="E55" s="144">
        <v>4.1242442999999997E-2</v>
      </c>
      <c r="F55" s="117">
        <v>0.11012450999999999</v>
      </c>
      <c r="G55" s="117">
        <v>7.5972629999999999E-2</v>
      </c>
      <c r="H55" s="117">
        <v>0.15908617</v>
      </c>
      <c r="I55" s="117">
        <f t="shared" si="2"/>
        <v>0.11506110333333334</v>
      </c>
      <c r="J55" s="116">
        <v>9.7299999999999998E-2</v>
      </c>
      <c r="K55" s="116">
        <v>9.1851980000000003E-3</v>
      </c>
      <c r="L55" s="117">
        <v>0.19408232</v>
      </c>
      <c r="M55" s="117">
        <v>0.19386851999999999</v>
      </c>
      <c r="N55" s="117">
        <v>0.14275930000000001</v>
      </c>
      <c r="O55" s="117">
        <f t="shared" si="3"/>
        <v>0.17690338000000003</v>
      </c>
      <c r="P55" s="197" t="s">
        <v>4565</v>
      </c>
    </row>
    <row r="56" spans="1:16" s="45" customFormat="1" ht="12.75">
      <c r="A56" s="115" t="s">
        <v>4714</v>
      </c>
      <c r="B56" s="45" t="s">
        <v>4715</v>
      </c>
      <c r="C56" s="45" t="s">
        <v>4716</v>
      </c>
      <c r="D56" s="116">
        <v>5.3220205E-2</v>
      </c>
      <c r="E56" s="144">
        <v>8.2221580000000002E-3</v>
      </c>
      <c r="F56" s="117">
        <v>-0.36539741999999997</v>
      </c>
      <c r="G56" s="117">
        <v>-0.273036</v>
      </c>
      <c r="H56" s="117">
        <v>-0.29104042000000002</v>
      </c>
      <c r="I56" s="117">
        <f t="shared" si="2"/>
        <v>-0.30982461333333333</v>
      </c>
      <c r="J56" s="116">
        <v>0.18</v>
      </c>
      <c r="K56" s="116">
        <v>9.4179170000000006E-2</v>
      </c>
      <c r="L56" s="117">
        <v>-0.30353257</v>
      </c>
      <c r="M56" s="117">
        <v>-0.24482064000000001</v>
      </c>
      <c r="N56" s="117">
        <v>-7.4544890000000003E-2</v>
      </c>
      <c r="O56" s="117">
        <f t="shared" si="3"/>
        <v>-0.2076327</v>
      </c>
      <c r="P56" s="197" t="s">
        <v>4717</v>
      </c>
    </row>
    <row r="57" spans="1:16" s="45" customFormat="1" ht="12.75">
      <c r="A57" s="115" t="s">
        <v>4718</v>
      </c>
      <c r="B57" s="45" t="s">
        <v>4719</v>
      </c>
      <c r="C57" s="45" t="s">
        <v>4720</v>
      </c>
      <c r="D57" s="116"/>
      <c r="E57" s="144">
        <v>0.91734110000000002</v>
      </c>
      <c r="F57" s="117">
        <v>-1.4087551E-2</v>
      </c>
      <c r="G57" s="117">
        <v>0.47597492000000002</v>
      </c>
      <c r="H57" s="117">
        <v>-0.37510126999999999</v>
      </c>
      <c r="I57" s="117">
        <f t="shared" si="2"/>
        <v>2.8928699666666686E-2</v>
      </c>
      <c r="J57" s="116">
        <v>0.6038</v>
      </c>
      <c r="K57" s="116">
        <v>0.53417223999999996</v>
      </c>
      <c r="L57" s="117">
        <v>0.19168938999999999</v>
      </c>
      <c r="M57" s="117">
        <v>0.62914369999999997</v>
      </c>
      <c r="N57" s="117">
        <v>-0.25243379999999999</v>
      </c>
      <c r="O57" s="117">
        <f t="shared" si="3"/>
        <v>0.18946642999999996</v>
      </c>
      <c r="P57" s="197" t="s">
        <v>4721</v>
      </c>
    </row>
    <row r="58" spans="1:16" s="45" customFormat="1" ht="12.75">
      <c r="A58" s="115" t="s">
        <v>4722</v>
      </c>
      <c r="B58" s="45" t="s">
        <v>4723</v>
      </c>
      <c r="C58" s="45" t="s">
        <v>4724</v>
      </c>
      <c r="D58" s="116">
        <v>0.10555442</v>
      </c>
      <c r="E58" s="144">
        <v>5.0774130000000001E-2</v>
      </c>
      <c r="F58" s="117">
        <v>-8.5354744999999996E-2</v>
      </c>
      <c r="G58" s="117">
        <v>-0.2072534</v>
      </c>
      <c r="H58" s="117">
        <v>-0.16450033</v>
      </c>
      <c r="I58" s="117">
        <f t="shared" si="2"/>
        <v>-0.15236949166666666</v>
      </c>
      <c r="J58" s="116">
        <v>0.1394</v>
      </c>
      <c r="K58" s="116">
        <v>4.8662933999999998E-2</v>
      </c>
      <c r="L58" s="117">
        <v>0.19670296000000001</v>
      </c>
      <c r="M58" s="117">
        <v>0.26726719999999998</v>
      </c>
      <c r="N58" s="117">
        <v>0.11444087999999999</v>
      </c>
      <c r="O58" s="117">
        <f t="shared" si="3"/>
        <v>0.19280368000000001</v>
      </c>
      <c r="P58" s="197" t="s">
        <v>374</v>
      </c>
    </row>
    <row r="59" spans="1:16" s="45" customFormat="1" ht="12.75">
      <c r="A59" s="115" t="s">
        <v>4725</v>
      </c>
      <c r="B59" s="45" t="s">
        <v>4726</v>
      </c>
      <c r="C59" s="45" t="s">
        <v>4727</v>
      </c>
      <c r="D59" s="116">
        <v>0.33885762000000003</v>
      </c>
      <c r="E59" s="144">
        <v>0.27322984</v>
      </c>
      <c r="F59" s="117">
        <v>0.22555211</v>
      </c>
      <c r="G59" s="117">
        <v>1.0821136</v>
      </c>
      <c r="H59" s="117">
        <v>8.8200114999999996E-2</v>
      </c>
      <c r="I59" s="117">
        <f t="shared" si="2"/>
        <v>0.46528860833333335</v>
      </c>
      <c r="J59" s="116"/>
      <c r="K59" s="116">
        <v>0.56065229999999999</v>
      </c>
      <c r="L59" s="117">
        <v>1.5453593000000001</v>
      </c>
      <c r="M59" s="117">
        <v>-0.58750796000000005</v>
      </c>
      <c r="N59" s="117">
        <v>0.32420294999999999</v>
      </c>
      <c r="O59" s="117">
        <f t="shared" si="3"/>
        <v>0.42735143000000003</v>
      </c>
      <c r="P59" s="197" t="s">
        <v>4565</v>
      </c>
    </row>
    <row r="60" spans="1:16" s="45" customFormat="1" ht="12.75">
      <c r="A60" s="115" t="s">
        <v>4728</v>
      </c>
      <c r="B60" s="45" t="s">
        <v>4729</v>
      </c>
      <c r="C60" s="45" t="s">
        <v>4730</v>
      </c>
      <c r="D60" s="116">
        <v>8.2973056000000003E-2</v>
      </c>
      <c r="E60" s="144">
        <v>3.1775049999999999E-2</v>
      </c>
      <c r="F60" s="117">
        <v>-0.48887435000000001</v>
      </c>
      <c r="G60" s="117">
        <v>-0.63846402999999996</v>
      </c>
      <c r="H60" s="117">
        <v>-0.33095934999999999</v>
      </c>
      <c r="I60" s="117">
        <f t="shared" si="2"/>
        <v>-0.48609924333333332</v>
      </c>
      <c r="J60" s="116">
        <v>0.2208</v>
      </c>
      <c r="K60" s="116">
        <v>0.13560331</v>
      </c>
      <c r="L60" s="117">
        <v>-0.30409726999999998</v>
      </c>
      <c r="M60" s="117">
        <v>-0.34609514000000002</v>
      </c>
      <c r="N60" s="117">
        <v>-4.2508049999999999E-2</v>
      </c>
      <c r="O60" s="117">
        <f t="shared" si="3"/>
        <v>-0.23090015333333336</v>
      </c>
      <c r="P60" s="197" t="s">
        <v>4565</v>
      </c>
    </row>
    <row r="61" spans="1:16" s="45" customFormat="1" ht="12.75">
      <c r="A61" s="115" t="s">
        <v>4731</v>
      </c>
      <c r="B61" s="45" t="s">
        <v>4732</v>
      </c>
      <c r="C61" s="45" t="s">
        <v>4733</v>
      </c>
      <c r="D61" s="116">
        <v>5.8446717000000002E-2</v>
      </c>
      <c r="E61" s="144">
        <v>1.169396E-2</v>
      </c>
      <c r="F61" s="117">
        <v>0.62298392999999996</v>
      </c>
      <c r="G61" s="117">
        <v>0.89812000000000003</v>
      </c>
      <c r="H61" s="117">
        <v>0.710538</v>
      </c>
      <c r="I61" s="117">
        <f t="shared" si="2"/>
        <v>0.74388064333333326</v>
      </c>
      <c r="J61" s="116">
        <v>0.1186</v>
      </c>
      <c r="K61" s="116">
        <v>2.5684716E-2</v>
      </c>
      <c r="L61" s="117">
        <v>0.7114935</v>
      </c>
      <c r="M61" s="117">
        <v>0.51747240000000005</v>
      </c>
      <c r="N61" s="117">
        <v>0.40659820000000002</v>
      </c>
      <c r="O61" s="117">
        <f t="shared" si="3"/>
        <v>0.54518803333333332</v>
      </c>
      <c r="P61" s="197" t="s">
        <v>4565</v>
      </c>
    </row>
    <row r="62" spans="1:16" s="45" customFormat="1" ht="12.75">
      <c r="A62" s="115" t="s">
        <v>4734</v>
      </c>
      <c r="B62" s="45" t="s">
        <v>4735</v>
      </c>
      <c r="C62" s="45" t="s">
        <v>4736</v>
      </c>
      <c r="D62" s="116"/>
      <c r="E62" s="144">
        <v>0.417292</v>
      </c>
      <c r="F62" s="117">
        <v>-0.15783067000000001</v>
      </c>
      <c r="G62" s="117">
        <v>8.2674839999999999E-2</v>
      </c>
      <c r="H62" s="117">
        <v>-0.18165216000000001</v>
      </c>
      <c r="I62" s="117">
        <f t="shared" si="2"/>
        <v>-8.5602663333333329E-2</v>
      </c>
      <c r="J62" s="116">
        <v>8.9599999999999999E-2</v>
      </c>
      <c r="K62" s="116">
        <v>5.7540830000000001E-3</v>
      </c>
      <c r="L62" s="117">
        <v>2.0633316000000002</v>
      </c>
      <c r="M62" s="117">
        <v>2.2573403999999999</v>
      </c>
      <c r="N62" s="117">
        <v>1.7309954999999999</v>
      </c>
      <c r="O62" s="117">
        <f t="shared" si="3"/>
        <v>2.0172224999999999</v>
      </c>
      <c r="P62" s="197" t="s">
        <v>4565</v>
      </c>
    </row>
    <row r="63" spans="1:16" s="45" customFormat="1" ht="12.75">
      <c r="A63" s="115" t="s">
        <v>4737</v>
      </c>
      <c r="B63" s="45" t="s">
        <v>4738</v>
      </c>
      <c r="C63" s="45" t="s">
        <v>4739</v>
      </c>
      <c r="D63" s="116">
        <v>6.9515499999999994E-2</v>
      </c>
      <c r="E63" s="144">
        <v>2.0717794000000001E-2</v>
      </c>
      <c r="F63" s="117">
        <v>-0.72116959999999997</v>
      </c>
      <c r="G63" s="117">
        <v>-0.47031400000000001</v>
      </c>
      <c r="H63" s="117">
        <v>-0.78670865000000001</v>
      </c>
      <c r="I63" s="117">
        <f t="shared" si="2"/>
        <v>-0.65939741666666662</v>
      </c>
      <c r="J63" s="116"/>
      <c r="K63" s="116">
        <v>4.064533E-2</v>
      </c>
      <c r="L63" s="117">
        <v>-0.41738456000000002</v>
      </c>
      <c r="M63" s="117">
        <v>-0.75706629999999997</v>
      </c>
      <c r="N63" s="117">
        <v>-0.42974089999999998</v>
      </c>
      <c r="O63" s="117">
        <f t="shared" si="3"/>
        <v>-0.53473058666666662</v>
      </c>
      <c r="P63" s="197" t="s">
        <v>4565</v>
      </c>
    </row>
    <row r="64" spans="1:16" s="45" customFormat="1" ht="12.75">
      <c r="A64" s="115" t="s">
        <v>4740</v>
      </c>
      <c r="B64" s="45" t="s">
        <v>4741</v>
      </c>
      <c r="C64" s="45" t="s">
        <v>4742</v>
      </c>
      <c r="D64" s="116"/>
      <c r="E64" s="144">
        <v>0.55977120000000002</v>
      </c>
      <c r="F64" s="117">
        <v>-0.68764329999999996</v>
      </c>
      <c r="G64" s="117">
        <v>-0.40798511999999998</v>
      </c>
      <c r="H64" s="117">
        <v>0.41035584000000003</v>
      </c>
      <c r="I64" s="117">
        <f t="shared" si="2"/>
        <v>-0.2284241933333333</v>
      </c>
      <c r="J64" s="116"/>
      <c r="K64" s="116">
        <v>6.5409880000000004E-2</v>
      </c>
      <c r="L64" s="117">
        <v>-0.26168101999999999</v>
      </c>
      <c r="M64" s="117">
        <v>-0.36728620000000001</v>
      </c>
      <c r="N64" s="117">
        <v>-0.13140829000000001</v>
      </c>
      <c r="O64" s="117">
        <f t="shared" si="3"/>
        <v>-0.25345850333333336</v>
      </c>
      <c r="P64" s="197" t="s">
        <v>4565</v>
      </c>
    </row>
    <row r="65" spans="1:16" s="45" customFormat="1" ht="12.75">
      <c r="A65" s="115" t="s">
        <v>4743</v>
      </c>
      <c r="B65" s="45" t="s">
        <v>4744</v>
      </c>
      <c r="C65" s="45" t="s">
        <v>4745</v>
      </c>
      <c r="D65" s="116"/>
      <c r="E65" s="144">
        <v>0.55159179999999997</v>
      </c>
      <c r="F65" s="117">
        <v>-0.68201979999999995</v>
      </c>
      <c r="G65" s="117">
        <v>-0.40465521999999998</v>
      </c>
      <c r="H65" s="117">
        <v>0.39765859999999997</v>
      </c>
      <c r="I65" s="117">
        <f t="shared" si="2"/>
        <v>-0.22967214</v>
      </c>
      <c r="J65" s="116"/>
      <c r="K65" s="116">
        <v>0.67498296000000002</v>
      </c>
      <c r="L65" s="117">
        <v>-0.32984224000000001</v>
      </c>
      <c r="M65" s="117">
        <v>-0.14030645999999999</v>
      </c>
      <c r="N65" s="117">
        <v>1.146228</v>
      </c>
      <c r="O65" s="117">
        <f t="shared" si="3"/>
        <v>0.22535976666666668</v>
      </c>
      <c r="P65" s="197" t="s">
        <v>2908</v>
      </c>
    </row>
    <row r="66" spans="1:16" s="45" customFormat="1" ht="12.75">
      <c r="A66" s="118" t="s">
        <v>4746</v>
      </c>
      <c r="B66" s="119" t="s">
        <v>4747</v>
      </c>
      <c r="C66" s="119" t="s">
        <v>4748</v>
      </c>
      <c r="D66" s="120">
        <v>4.0361210000000002E-2</v>
      </c>
      <c r="E66" s="145">
        <v>1.1191212999999999E-3</v>
      </c>
      <c r="F66" s="121">
        <v>-0.27034098000000001</v>
      </c>
      <c r="G66" s="121">
        <v>-0.2728758</v>
      </c>
      <c r="H66" s="121">
        <v>-0.29974645</v>
      </c>
      <c r="I66" s="121">
        <f t="shared" si="2"/>
        <v>-0.28098774333333337</v>
      </c>
      <c r="J66" s="120">
        <v>0.39750000000000002</v>
      </c>
      <c r="K66" s="120">
        <v>0.31611928</v>
      </c>
      <c r="L66" s="121">
        <v>-0.23998648</v>
      </c>
      <c r="M66" s="121">
        <v>-0.48698713999999999</v>
      </c>
      <c r="N66" s="121">
        <v>7.7388815999999999E-2</v>
      </c>
      <c r="O66" s="121">
        <f t="shared" si="3"/>
        <v>-0.216528268</v>
      </c>
      <c r="P66" s="199" t="s">
        <v>4643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20"/>
  <sheetViews>
    <sheetView zoomScale="60" zoomScaleNormal="60" workbookViewId="0">
      <selection activeCell="B1" sqref="B1"/>
    </sheetView>
  </sheetViews>
  <sheetFormatPr defaultColWidth="8.875" defaultRowHeight="14.25"/>
  <cols>
    <col min="1" max="1" width="10.75" style="4" customWidth="1"/>
    <col min="2" max="2" width="12.75" style="5" customWidth="1"/>
    <col min="3" max="3" width="16.75" style="5" customWidth="1"/>
    <col min="4" max="5" width="8.75" style="17" customWidth="1"/>
    <col min="6" max="8" width="8.75" style="82" customWidth="1"/>
    <col min="9" max="9" width="12.75" style="82" customWidth="1"/>
    <col min="10" max="11" width="8.75" style="17" customWidth="1"/>
    <col min="12" max="14" width="8.75" style="82" customWidth="1"/>
    <col min="15" max="15" width="12.75" style="82" customWidth="1"/>
    <col min="16" max="16" width="45.75" style="83" customWidth="1"/>
    <col min="17" max="16384" width="8.875" style="5"/>
  </cols>
  <sheetData>
    <row r="1" spans="1:16" ht="18.75">
      <c r="A1" s="44" t="s">
        <v>14</v>
      </c>
    </row>
    <row r="2" spans="1:16" ht="18.75"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  <c r="P2" s="24"/>
    </row>
    <row r="3" spans="1:16" ht="15.75">
      <c r="A3" s="37"/>
      <c r="B3" s="25"/>
      <c r="C3" s="25"/>
      <c r="D3" s="81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20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204" customFormat="1">
      <c r="A5" s="111" t="s">
        <v>4749</v>
      </c>
      <c r="B5" s="112" t="s">
        <v>4750</v>
      </c>
      <c r="C5" s="112" t="s">
        <v>4751</v>
      </c>
      <c r="D5" s="143">
        <v>0.62916886999999999</v>
      </c>
      <c r="E5" s="143">
        <v>0.57344379999999995</v>
      </c>
      <c r="F5" s="114">
        <v>-0.64597744000000001</v>
      </c>
      <c r="G5" s="114">
        <v>-0.37559986000000001</v>
      </c>
      <c r="H5" s="114">
        <v>0.39657419999999999</v>
      </c>
      <c r="I5" s="114">
        <f>AVERAGE(F5:H5)</f>
        <v>-0.20833436666666671</v>
      </c>
      <c r="J5" s="143"/>
      <c r="K5" s="143">
        <v>0.71334450000000005</v>
      </c>
      <c r="L5" s="114">
        <v>-0.35983166</v>
      </c>
      <c r="M5" s="114">
        <v>-0.17108661999999999</v>
      </c>
      <c r="N5" s="114">
        <v>0.28709063000000001</v>
      </c>
      <c r="O5" s="114">
        <f>AVERAGE(L5:N5)</f>
        <v>-8.1275883333333312E-2</v>
      </c>
      <c r="P5" s="112" t="s">
        <v>4752</v>
      </c>
    </row>
    <row r="6" spans="1:16" s="204" customFormat="1">
      <c r="A6" s="115" t="s">
        <v>4753</v>
      </c>
      <c r="B6" s="45" t="s">
        <v>4754</v>
      </c>
      <c r="C6" s="45" t="s">
        <v>4755</v>
      </c>
      <c r="D6" s="144"/>
      <c r="E6" s="144">
        <v>0.30396002999999999</v>
      </c>
      <c r="F6" s="117">
        <v>0.77665660000000003</v>
      </c>
      <c r="G6" s="117">
        <v>-8.6210296000000006E-2</v>
      </c>
      <c r="H6" s="117">
        <v>2.7114061999999999</v>
      </c>
      <c r="I6" s="117">
        <f t="shared" ref="I6:I17" si="0">AVERAGE(F6:H6)</f>
        <v>1.1339508346666667</v>
      </c>
      <c r="J6" s="144"/>
      <c r="K6" s="144">
        <v>0.17902978999999999</v>
      </c>
      <c r="L6" s="117">
        <v>-0.99151635000000005</v>
      </c>
      <c r="M6" s="117">
        <v>-4.6582634999999997E-2</v>
      </c>
      <c r="N6" s="117">
        <v>-0.64575610000000006</v>
      </c>
      <c r="O6" s="117">
        <f t="shared" ref="O6:O19" si="1">AVERAGE(L6:N6)</f>
        <v>-0.56128502833333338</v>
      </c>
      <c r="P6" s="45" t="s">
        <v>4752</v>
      </c>
    </row>
    <row r="7" spans="1:16" s="204" customFormat="1">
      <c r="A7" s="115" t="s">
        <v>4756</v>
      </c>
      <c r="B7" s="45" t="s">
        <v>4757</v>
      </c>
      <c r="C7" s="45" t="s">
        <v>4758</v>
      </c>
      <c r="D7" s="144"/>
      <c r="E7" s="144">
        <v>0.108192466</v>
      </c>
      <c r="F7" s="117">
        <v>0.83127403</v>
      </c>
      <c r="G7" s="117">
        <v>0.16972915999999999</v>
      </c>
      <c r="H7" s="117">
        <v>0.64867054999999996</v>
      </c>
      <c r="I7" s="117">
        <f t="shared" si="0"/>
        <v>0.54989124666666667</v>
      </c>
      <c r="J7" s="144">
        <v>0.15029999999999999</v>
      </c>
      <c r="K7" s="144">
        <v>6.2224931999999997E-2</v>
      </c>
      <c r="L7" s="117">
        <v>0.40123668000000001</v>
      </c>
      <c r="M7" s="117">
        <v>0.99145985000000003</v>
      </c>
      <c r="N7" s="117">
        <v>1.1037588</v>
      </c>
      <c r="O7" s="117">
        <f t="shared" si="1"/>
        <v>0.83215177666666662</v>
      </c>
      <c r="P7" s="45" t="s">
        <v>4759</v>
      </c>
    </row>
    <row r="8" spans="1:16" s="204" customFormat="1">
      <c r="A8" s="115" t="s">
        <v>4760</v>
      </c>
      <c r="B8" s="45" t="s">
        <v>4761</v>
      </c>
      <c r="C8" s="45" t="s">
        <v>4762</v>
      </c>
      <c r="D8" s="144">
        <v>6.2560915999999994E-2</v>
      </c>
      <c r="E8" s="144">
        <v>1.4928644499999999E-2</v>
      </c>
      <c r="F8" s="117">
        <v>-0.26270768</v>
      </c>
      <c r="G8" s="117">
        <v>-0.40563484999999999</v>
      </c>
      <c r="H8" s="117">
        <v>-0.36607262000000002</v>
      </c>
      <c r="I8" s="117">
        <f t="shared" si="0"/>
        <v>-0.34480505</v>
      </c>
      <c r="J8" s="144">
        <v>0.16669999999999999</v>
      </c>
      <c r="K8" s="144">
        <v>7.9882324000000005E-2</v>
      </c>
      <c r="L8" s="117">
        <v>-1.5134813</v>
      </c>
      <c r="M8" s="117">
        <v>-1.8835411</v>
      </c>
      <c r="N8" s="117">
        <v>-0.55350489999999997</v>
      </c>
      <c r="O8" s="117">
        <f t="shared" si="1"/>
        <v>-1.3168424333333333</v>
      </c>
      <c r="P8" s="45" t="s">
        <v>4759</v>
      </c>
    </row>
    <row r="9" spans="1:16" s="204" customFormat="1">
      <c r="A9" s="115" t="s">
        <v>4763</v>
      </c>
      <c r="B9" s="45" t="s">
        <v>4764</v>
      </c>
      <c r="C9" s="45" t="s">
        <v>4765</v>
      </c>
      <c r="D9" s="144"/>
      <c r="E9" s="144"/>
      <c r="F9" s="117"/>
      <c r="G9" s="117"/>
      <c r="H9" s="117"/>
      <c r="I9" s="117"/>
      <c r="J9" s="144"/>
      <c r="K9" s="144"/>
      <c r="L9" s="117"/>
      <c r="M9" s="117"/>
      <c r="N9" s="117"/>
      <c r="O9" s="117"/>
      <c r="P9" s="45"/>
    </row>
    <row r="10" spans="1:16" s="204" customFormat="1">
      <c r="A10" s="115" t="s">
        <v>4766</v>
      </c>
      <c r="B10" s="45" t="s">
        <v>4767</v>
      </c>
      <c r="C10" s="45" t="s">
        <v>4768</v>
      </c>
      <c r="D10" s="144"/>
      <c r="E10" s="144"/>
      <c r="F10" s="117"/>
      <c r="G10" s="117"/>
      <c r="H10" s="117"/>
      <c r="I10" s="117"/>
      <c r="J10" s="144"/>
      <c r="K10" s="144"/>
      <c r="L10" s="117"/>
      <c r="M10" s="117"/>
      <c r="N10" s="117"/>
      <c r="O10" s="117"/>
      <c r="P10" s="45"/>
    </row>
    <row r="11" spans="1:16" s="204" customFormat="1">
      <c r="A11" s="115" t="s">
        <v>4769</v>
      </c>
      <c r="B11" s="45" t="s">
        <v>4770</v>
      </c>
      <c r="C11" s="45" t="s">
        <v>4771</v>
      </c>
      <c r="D11" s="144">
        <v>9.9560490000000001E-2</v>
      </c>
      <c r="E11" s="144">
        <v>4.5428727000000002E-2</v>
      </c>
      <c r="F11" s="117">
        <v>0.80689334999999995</v>
      </c>
      <c r="G11" s="117">
        <v>1.1898880000000001</v>
      </c>
      <c r="H11" s="117">
        <v>0.5456877</v>
      </c>
      <c r="I11" s="117">
        <f t="shared" si="0"/>
        <v>0.84748968333333341</v>
      </c>
      <c r="J11" s="144">
        <v>0.15279999999999999</v>
      </c>
      <c r="K11" s="144">
        <v>6.497551E-2</v>
      </c>
      <c r="L11" s="117">
        <v>0.32258229999999999</v>
      </c>
      <c r="M11" s="117">
        <v>0.59696680000000002</v>
      </c>
      <c r="N11" s="117">
        <v>0.87965859999999996</v>
      </c>
      <c r="O11" s="117">
        <f t="shared" si="1"/>
        <v>0.59973589999999999</v>
      </c>
      <c r="P11" s="45" t="s">
        <v>4752</v>
      </c>
    </row>
    <row r="12" spans="1:16" s="204" customFormat="1">
      <c r="A12" s="115" t="s">
        <v>4772</v>
      </c>
      <c r="B12" s="45" t="s">
        <v>4773</v>
      </c>
      <c r="C12" s="45" t="s">
        <v>4774</v>
      </c>
      <c r="D12" s="144"/>
      <c r="E12" s="144"/>
      <c r="F12" s="117"/>
      <c r="G12" s="117"/>
      <c r="H12" s="117"/>
      <c r="I12" s="117"/>
      <c r="J12" s="144"/>
      <c r="K12" s="144"/>
      <c r="L12" s="117"/>
      <c r="M12" s="117"/>
      <c r="N12" s="117"/>
      <c r="O12" s="117"/>
      <c r="P12" s="45"/>
    </row>
    <row r="13" spans="1:16" s="204" customFormat="1">
      <c r="A13" s="115" t="s">
        <v>4775</v>
      </c>
      <c r="B13" s="45" t="s">
        <v>4776</v>
      </c>
      <c r="C13" s="45" t="s">
        <v>4777</v>
      </c>
      <c r="D13" s="144">
        <v>3.7435400000000001E-2</v>
      </c>
      <c r="E13" s="144">
        <v>3.5399999999999999E-4</v>
      </c>
      <c r="F13" s="117">
        <v>1.3576556</v>
      </c>
      <c r="G13" s="117">
        <v>1.3590040000000001</v>
      </c>
      <c r="H13" s="117">
        <v>1.2831068000000001</v>
      </c>
      <c r="I13" s="117">
        <f t="shared" si="0"/>
        <v>1.3332554666666667</v>
      </c>
      <c r="J13" s="144">
        <v>9.6699999999999994E-2</v>
      </c>
      <c r="K13" s="144">
        <v>8.7916720000000004E-3</v>
      </c>
      <c r="L13" s="117">
        <v>2.0146017000000001</v>
      </c>
      <c r="M13" s="117">
        <v>2.2770214000000002</v>
      </c>
      <c r="N13" s="117">
        <v>1.6346892</v>
      </c>
      <c r="O13" s="117">
        <f t="shared" si="1"/>
        <v>1.9754374333333338</v>
      </c>
      <c r="P13" s="45" t="s">
        <v>4752</v>
      </c>
    </row>
    <row r="14" spans="1:16" s="204" customFormat="1">
      <c r="A14" s="115" t="s">
        <v>4778</v>
      </c>
      <c r="B14" s="45" t="s">
        <v>4779</v>
      </c>
      <c r="C14" s="45" t="s">
        <v>4780</v>
      </c>
      <c r="D14" s="144"/>
      <c r="E14" s="144">
        <v>8.2198599999999997E-2</v>
      </c>
      <c r="F14" s="117">
        <v>0.43027349999999998</v>
      </c>
      <c r="G14" s="117">
        <v>1.0745378000000001</v>
      </c>
      <c r="H14" s="117">
        <v>0.49878507999999999</v>
      </c>
      <c r="I14" s="117">
        <f t="shared" si="0"/>
        <v>0.66786546000000013</v>
      </c>
      <c r="J14" s="144">
        <v>0.1915</v>
      </c>
      <c r="K14" s="144">
        <v>0.10588904</v>
      </c>
      <c r="L14" s="117">
        <v>-0.5352536</v>
      </c>
      <c r="M14" s="117">
        <v>-0.15523352000000001</v>
      </c>
      <c r="N14" s="117">
        <v>-0.26556872999999998</v>
      </c>
      <c r="O14" s="117">
        <f t="shared" si="1"/>
        <v>-0.31868528333333335</v>
      </c>
      <c r="P14" s="45" t="s">
        <v>4752</v>
      </c>
    </row>
    <row r="15" spans="1:16" s="204" customFormat="1">
      <c r="A15" s="115" t="s">
        <v>4781</v>
      </c>
      <c r="B15" s="45" t="s">
        <v>4782</v>
      </c>
      <c r="C15" s="45" t="s">
        <v>4783</v>
      </c>
      <c r="D15" s="144"/>
      <c r="E15" s="144">
        <v>6.2575190000000003E-2</v>
      </c>
      <c r="F15" s="117">
        <v>0.85584879999999997</v>
      </c>
      <c r="G15" s="117">
        <v>0.44223168000000002</v>
      </c>
      <c r="H15" s="117">
        <v>0.38846389999999997</v>
      </c>
      <c r="I15" s="117">
        <f t="shared" si="0"/>
        <v>0.56218146000000002</v>
      </c>
      <c r="J15" s="144">
        <v>0.1333</v>
      </c>
      <c r="K15" s="144">
        <v>4.2144332E-2</v>
      </c>
      <c r="L15" s="117">
        <v>1.5586873000000001</v>
      </c>
      <c r="M15" s="117">
        <v>1.7220613</v>
      </c>
      <c r="N15" s="117">
        <v>0.78903955000000003</v>
      </c>
      <c r="O15" s="117">
        <f t="shared" si="1"/>
        <v>1.3565960500000001</v>
      </c>
      <c r="P15" s="45" t="s">
        <v>4752</v>
      </c>
    </row>
    <row r="16" spans="1:16" s="204" customFormat="1">
      <c r="A16" s="115" t="s">
        <v>4784</v>
      </c>
      <c r="B16" s="45" t="s">
        <v>4785</v>
      </c>
      <c r="C16" s="45" t="s">
        <v>4786</v>
      </c>
      <c r="D16" s="144">
        <v>8.1656220000000002E-2</v>
      </c>
      <c r="E16" s="144">
        <v>3.0640159E-2</v>
      </c>
      <c r="F16" s="117">
        <v>-0.63993140000000004</v>
      </c>
      <c r="G16" s="117">
        <v>-0.95152040000000004</v>
      </c>
      <c r="H16" s="117">
        <v>-0.52838799999999997</v>
      </c>
      <c r="I16" s="117">
        <f t="shared" si="0"/>
        <v>-0.70661326666666679</v>
      </c>
      <c r="J16" s="144">
        <v>0.1143</v>
      </c>
      <c r="K16" s="144">
        <v>2.1988764000000001E-2</v>
      </c>
      <c r="L16" s="117">
        <v>-0.58229730000000002</v>
      </c>
      <c r="M16" s="117">
        <v>-0.80118219999999996</v>
      </c>
      <c r="N16" s="117">
        <v>-0.48359626999999999</v>
      </c>
      <c r="O16" s="117">
        <f t="shared" si="1"/>
        <v>-0.62235859000000004</v>
      </c>
      <c r="P16" s="45" t="s">
        <v>4752</v>
      </c>
    </row>
    <row r="17" spans="1:16" s="204" customFormat="1">
      <c r="A17" s="115" t="s">
        <v>4787</v>
      </c>
      <c r="B17" s="45" t="s">
        <v>4788</v>
      </c>
      <c r="C17" s="45" t="s">
        <v>4789</v>
      </c>
      <c r="D17" s="144"/>
      <c r="E17" s="144">
        <v>0.51242779999999999</v>
      </c>
      <c r="F17" s="117">
        <v>-0.71398759999999994</v>
      </c>
      <c r="G17" s="117">
        <v>-0.45439410000000002</v>
      </c>
      <c r="H17" s="117">
        <v>0.38365759999999999</v>
      </c>
      <c r="I17" s="117">
        <f t="shared" si="0"/>
        <v>-0.26157469999999994</v>
      </c>
      <c r="J17" s="144"/>
      <c r="K17" s="144">
        <v>0.50408830000000004</v>
      </c>
      <c r="L17" s="117">
        <v>-0.51785639999999999</v>
      </c>
      <c r="M17" s="117">
        <v>-0.29380699999999998</v>
      </c>
      <c r="N17" s="117">
        <v>0.25523924999999997</v>
      </c>
      <c r="O17" s="117">
        <f t="shared" si="1"/>
        <v>-0.18547471666666668</v>
      </c>
      <c r="P17" s="45" t="s">
        <v>184</v>
      </c>
    </row>
    <row r="18" spans="1:16" s="204" customFormat="1">
      <c r="A18" s="115" t="s">
        <v>4790</v>
      </c>
      <c r="B18" s="45"/>
      <c r="C18" s="45" t="s">
        <v>4791</v>
      </c>
      <c r="D18" s="144"/>
      <c r="E18" s="144"/>
      <c r="F18" s="117"/>
      <c r="G18" s="117"/>
      <c r="H18" s="117"/>
      <c r="I18" s="117"/>
      <c r="J18" s="144"/>
      <c r="K18" s="144"/>
      <c r="L18" s="117"/>
      <c r="M18" s="117"/>
      <c r="N18" s="117"/>
      <c r="O18" s="117"/>
      <c r="P18" s="45"/>
    </row>
    <row r="19" spans="1:16" s="204" customFormat="1">
      <c r="A19" s="115" t="s">
        <v>4792</v>
      </c>
      <c r="B19" s="45" t="s">
        <v>4793</v>
      </c>
      <c r="C19" s="45" t="s">
        <v>4794</v>
      </c>
      <c r="D19" s="144">
        <v>4.2242879999999997E-2</v>
      </c>
      <c r="E19" s="144">
        <v>1.9468237000000001E-3</v>
      </c>
      <c r="F19" s="117">
        <v>1.1482687</v>
      </c>
      <c r="G19" s="117">
        <v>1.3312330000000001</v>
      </c>
      <c r="H19" s="117">
        <v>1.2027703999999999</v>
      </c>
      <c r="I19" s="117">
        <f>AVERAGE(F19:H19)</f>
        <v>1.2274240333333333</v>
      </c>
      <c r="J19" s="144">
        <v>0.12540000000000001</v>
      </c>
      <c r="K19" s="144">
        <v>3.3431410000000002E-2</v>
      </c>
      <c r="L19" s="117">
        <v>1.1485681999999999</v>
      </c>
      <c r="M19" s="117">
        <v>0.59158224000000004</v>
      </c>
      <c r="N19" s="117">
        <v>0.83730227000000002</v>
      </c>
      <c r="O19" s="117">
        <f t="shared" si="1"/>
        <v>0.85915090333333322</v>
      </c>
      <c r="P19" s="45" t="s">
        <v>4752</v>
      </c>
    </row>
    <row r="20" spans="1:16" s="204" customFormat="1">
      <c r="A20" s="118" t="s">
        <v>4795</v>
      </c>
      <c r="B20" s="119" t="s">
        <v>4796</v>
      </c>
      <c r="C20" s="119" t="s">
        <v>4797</v>
      </c>
      <c r="D20" s="145"/>
      <c r="E20" s="145"/>
      <c r="F20" s="121"/>
      <c r="G20" s="121"/>
      <c r="H20" s="121"/>
      <c r="I20" s="121"/>
      <c r="J20" s="145"/>
      <c r="K20" s="145"/>
      <c r="L20" s="121"/>
      <c r="M20" s="121"/>
      <c r="N20" s="121"/>
      <c r="O20" s="121"/>
      <c r="P20" s="119"/>
    </row>
  </sheetData>
  <mergeCells count="4">
    <mergeCell ref="F3:I3"/>
    <mergeCell ref="L3:O3"/>
    <mergeCell ref="D2:I2"/>
    <mergeCell ref="J2:O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P26"/>
  <sheetViews>
    <sheetView zoomScale="60" zoomScaleNormal="60" workbookViewId="0">
      <selection activeCell="C4" sqref="C4"/>
    </sheetView>
  </sheetViews>
  <sheetFormatPr defaultColWidth="8.875" defaultRowHeight="14.25"/>
  <cols>
    <col min="1" max="1" width="10.75" style="4" customWidth="1"/>
    <col min="2" max="2" width="12.75" style="5" customWidth="1"/>
    <col min="3" max="3" width="16.75" style="5" customWidth="1"/>
    <col min="4" max="5" width="8.75" style="20" customWidth="1"/>
    <col min="6" max="8" width="8.75" style="5" customWidth="1"/>
    <col min="9" max="9" width="12.75" style="82" customWidth="1"/>
    <col min="10" max="11" width="8.75" style="20" customWidth="1"/>
    <col min="12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44" t="s">
        <v>15</v>
      </c>
    </row>
    <row r="2" spans="1:16" ht="18.75"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37"/>
      <c r="B3" s="25"/>
      <c r="C3" s="25"/>
      <c r="D3" s="81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20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204" customFormat="1">
      <c r="A5" s="111" t="s">
        <v>4798</v>
      </c>
      <c r="B5" s="112" t="s">
        <v>4799</v>
      </c>
      <c r="C5" s="112" t="s">
        <v>4800</v>
      </c>
      <c r="D5" s="113">
        <v>7.4887060000000005E-2</v>
      </c>
      <c r="E5" s="113">
        <v>2.4878399999999998E-2</v>
      </c>
      <c r="F5" s="114">
        <v>0.45564842</v>
      </c>
      <c r="G5" s="114">
        <v>0.36522100000000002</v>
      </c>
      <c r="H5" s="114">
        <v>0.25605285</v>
      </c>
      <c r="I5" s="114">
        <f>AVERAGE(F5:H5)</f>
        <v>0.35897408999999997</v>
      </c>
      <c r="J5" s="113">
        <v>0.1173</v>
      </c>
      <c r="K5" s="113">
        <v>2.4137104E-2</v>
      </c>
      <c r="L5" s="114">
        <v>1.1732492000000001</v>
      </c>
      <c r="M5" s="114">
        <v>1.2761298000000001</v>
      </c>
      <c r="N5" s="114">
        <v>0.72960000000000003</v>
      </c>
      <c r="O5" s="114">
        <f>AVERAGE(L5:N5)</f>
        <v>1.0596596666666669</v>
      </c>
      <c r="P5" s="201" t="s">
        <v>2441</v>
      </c>
    </row>
    <row r="6" spans="1:16" s="204" customFormat="1">
      <c r="A6" s="115" t="s">
        <v>4801</v>
      </c>
      <c r="B6" s="45" t="s">
        <v>4802</v>
      </c>
      <c r="C6" s="45" t="s">
        <v>4803</v>
      </c>
      <c r="D6" s="116">
        <v>3.0332567000000001E-2</v>
      </c>
      <c r="E6" s="116">
        <v>8.0900000000000005E-6</v>
      </c>
      <c r="F6" s="117">
        <v>0.49835074000000001</v>
      </c>
      <c r="G6" s="117">
        <v>0.49525973000000001</v>
      </c>
      <c r="H6" s="117">
        <v>0.50010500000000002</v>
      </c>
      <c r="I6" s="117">
        <f t="shared" ref="I6:I24" si="0">AVERAGE(F6:H6)</f>
        <v>0.49790515666666674</v>
      </c>
      <c r="J6" s="116">
        <v>0.24840000000000001</v>
      </c>
      <c r="K6" s="116">
        <v>0.16306519999999999</v>
      </c>
      <c r="L6" s="117">
        <v>0.11317526</v>
      </c>
      <c r="M6" s="117">
        <v>0.44684892999999998</v>
      </c>
      <c r="N6" s="117">
        <v>0.13712796999999999</v>
      </c>
      <c r="O6" s="117">
        <f t="shared" ref="O6:O24" si="1">AVERAGE(L6:N6)</f>
        <v>0.23238405333333334</v>
      </c>
      <c r="P6" s="197" t="s">
        <v>184</v>
      </c>
    </row>
    <row r="7" spans="1:16" s="204" customFormat="1">
      <c r="A7" s="115" t="s">
        <v>4804</v>
      </c>
      <c r="B7" s="45" t="s">
        <v>4805</v>
      </c>
      <c r="C7" s="45" t="s">
        <v>4806</v>
      </c>
      <c r="D7" s="116"/>
      <c r="E7" s="116"/>
      <c r="F7" s="117"/>
      <c r="G7" s="117"/>
      <c r="H7" s="117"/>
      <c r="I7" s="117"/>
      <c r="J7" s="116"/>
      <c r="K7" s="116"/>
      <c r="L7" s="117"/>
      <c r="M7" s="117"/>
      <c r="N7" s="117"/>
      <c r="O7" s="117"/>
      <c r="P7" s="197"/>
    </row>
    <row r="8" spans="1:16" s="204" customFormat="1">
      <c r="A8" s="115" t="s">
        <v>4807</v>
      </c>
      <c r="B8" s="45" t="s">
        <v>4808</v>
      </c>
      <c r="C8" s="45" t="s">
        <v>4809</v>
      </c>
      <c r="D8" s="116"/>
      <c r="E8" s="116">
        <v>2.9684282999999999E-2</v>
      </c>
      <c r="F8" s="117">
        <v>0.61052465</v>
      </c>
      <c r="G8" s="117">
        <v>0.71559244</v>
      </c>
      <c r="H8" s="117">
        <v>0.37702219999999997</v>
      </c>
      <c r="I8" s="117">
        <f t="shared" si="0"/>
        <v>0.56771309666666658</v>
      </c>
      <c r="J8" s="116">
        <v>9.0399999999999994E-2</v>
      </c>
      <c r="K8" s="116">
        <v>6.050204E-3</v>
      </c>
      <c r="L8" s="117">
        <v>0.46502775000000002</v>
      </c>
      <c r="M8" s="117">
        <v>0.53598310000000005</v>
      </c>
      <c r="N8" s="117">
        <v>0.4090529</v>
      </c>
      <c r="O8" s="117">
        <f t="shared" si="1"/>
        <v>0.47002125000000006</v>
      </c>
      <c r="P8" s="197" t="s">
        <v>4810</v>
      </c>
    </row>
    <row r="9" spans="1:16" s="204" customFormat="1">
      <c r="A9" s="115" t="s">
        <v>4811</v>
      </c>
      <c r="B9" s="45" t="s">
        <v>4812</v>
      </c>
      <c r="C9" s="45" t="s">
        <v>4813</v>
      </c>
      <c r="D9" s="116">
        <v>4.7801326999999998E-2</v>
      </c>
      <c r="E9" s="116">
        <v>5.2672279999999997E-3</v>
      </c>
      <c r="F9" s="117">
        <v>-0.76730779999999998</v>
      </c>
      <c r="G9" s="117">
        <v>-0.77042334999999995</v>
      </c>
      <c r="H9" s="117">
        <v>-0.95011984999999999</v>
      </c>
      <c r="I9" s="117">
        <f t="shared" si="0"/>
        <v>-0.82928366666666664</v>
      </c>
      <c r="J9" s="116">
        <v>0.49909999999999999</v>
      </c>
      <c r="K9" s="116">
        <v>0.4221357</v>
      </c>
      <c r="L9" s="117">
        <v>3.0350742999999999E-2</v>
      </c>
      <c r="M9" s="117">
        <v>0.45586586000000001</v>
      </c>
      <c r="N9" s="117">
        <v>-2.8072351999999998E-2</v>
      </c>
      <c r="O9" s="117">
        <f t="shared" si="1"/>
        <v>0.15271475033333334</v>
      </c>
      <c r="P9" s="197" t="s">
        <v>2016</v>
      </c>
    </row>
    <row r="10" spans="1:16" s="204" customFormat="1">
      <c r="A10" s="115" t="s">
        <v>4814</v>
      </c>
      <c r="B10" s="45" t="s">
        <v>4815</v>
      </c>
      <c r="C10" s="45" t="s">
        <v>4816</v>
      </c>
      <c r="D10" s="116">
        <v>0.17043759</v>
      </c>
      <c r="E10" s="116">
        <v>0.10983772999999999</v>
      </c>
      <c r="F10" s="117">
        <v>-6.0585874999999997E-2</v>
      </c>
      <c r="G10" s="117">
        <v>-0.17513271999999999</v>
      </c>
      <c r="H10" s="117">
        <v>-6.9360285999999993E-2</v>
      </c>
      <c r="I10" s="117">
        <f t="shared" si="0"/>
        <v>-0.10169296033333332</v>
      </c>
      <c r="J10" s="116">
        <v>0.46779999999999999</v>
      </c>
      <c r="K10" s="116">
        <v>0.38923603000000001</v>
      </c>
      <c r="L10" s="117">
        <v>-5.5992194000000002E-2</v>
      </c>
      <c r="M10" s="117">
        <v>0.36990440000000002</v>
      </c>
      <c r="N10" s="117">
        <v>9.4214469999999995E-2</v>
      </c>
      <c r="O10" s="117">
        <f t="shared" si="1"/>
        <v>0.13604222533333335</v>
      </c>
      <c r="P10" s="197" t="s">
        <v>184</v>
      </c>
    </row>
    <row r="11" spans="1:16" s="204" customFormat="1">
      <c r="A11" s="115" t="s">
        <v>4817</v>
      </c>
      <c r="B11" s="45" t="s">
        <v>4818</v>
      </c>
      <c r="C11" s="45" t="s">
        <v>4819</v>
      </c>
      <c r="D11" s="116">
        <v>8.9406940000000004E-2</v>
      </c>
      <c r="E11" s="116">
        <v>3.6965480000000002E-2</v>
      </c>
      <c r="F11" s="117">
        <v>-0.51828859999999999</v>
      </c>
      <c r="G11" s="117">
        <v>-1.0048652</v>
      </c>
      <c r="H11" s="117">
        <v>-1.0453367</v>
      </c>
      <c r="I11" s="117">
        <f t="shared" si="0"/>
        <v>-0.85616350000000008</v>
      </c>
      <c r="J11" s="116">
        <v>0.10730000000000001</v>
      </c>
      <c r="K11" s="116">
        <v>1.6161101000000001E-2</v>
      </c>
      <c r="L11" s="117">
        <v>-0.75614064999999997</v>
      </c>
      <c r="M11" s="117">
        <v>-0.66061400000000003</v>
      </c>
      <c r="N11" s="117">
        <v>-0.47888088000000001</v>
      </c>
      <c r="O11" s="117">
        <f t="shared" si="1"/>
        <v>-0.63187851000000006</v>
      </c>
      <c r="P11" s="197" t="s">
        <v>2016</v>
      </c>
    </row>
    <row r="12" spans="1:16" s="204" customFormat="1">
      <c r="A12" s="115" t="s">
        <v>4820</v>
      </c>
      <c r="B12" s="45" t="s">
        <v>4821</v>
      </c>
      <c r="C12" s="45" t="s">
        <v>4822</v>
      </c>
      <c r="D12" s="116">
        <v>4.7107186000000002E-2</v>
      </c>
      <c r="E12" s="116">
        <v>4.6587149999999999E-3</v>
      </c>
      <c r="F12" s="117">
        <v>-1.2819748</v>
      </c>
      <c r="G12" s="117">
        <v>-1.1728821</v>
      </c>
      <c r="H12" s="117">
        <v>-1.0097408000000001</v>
      </c>
      <c r="I12" s="117">
        <f t="shared" si="0"/>
        <v>-1.1548659000000001</v>
      </c>
      <c r="J12" s="116">
        <v>8.6800000000000002E-2</v>
      </c>
      <c r="K12" s="116">
        <v>4.4973629999999999E-3</v>
      </c>
      <c r="L12" s="117">
        <v>-1.4143448000000001</v>
      </c>
      <c r="M12" s="117">
        <v>-1.4952563999999999</v>
      </c>
      <c r="N12" s="117">
        <v>-1.1881189000000001</v>
      </c>
      <c r="O12" s="117">
        <f t="shared" si="1"/>
        <v>-1.3659067</v>
      </c>
      <c r="P12" s="197" t="s">
        <v>4823</v>
      </c>
    </row>
    <row r="13" spans="1:16" s="204" customFormat="1">
      <c r="A13" s="115" t="s">
        <v>4824</v>
      </c>
      <c r="B13" s="45" t="s">
        <v>4825</v>
      </c>
      <c r="C13" s="45" t="s">
        <v>4826</v>
      </c>
      <c r="D13" s="116">
        <v>0.39129648</v>
      </c>
      <c r="E13" s="116">
        <v>0.32586472999999999</v>
      </c>
      <c r="F13" s="117">
        <v>-0.32380294999999998</v>
      </c>
      <c r="G13" s="117">
        <v>0.11576522</v>
      </c>
      <c r="H13" s="117">
        <v>-0.51588279999999997</v>
      </c>
      <c r="I13" s="117">
        <f t="shared" si="0"/>
        <v>-0.24130684333333333</v>
      </c>
      <c r="J13" s="116"/>
      <c r="K13" s="116">
        <v>0.71618930000000003</v>
      </c>
      <c r="L13" s="117">
        <v>-0.51770972999999998</v>
      </c>
      <c r="M13" s="117">
        <v>-0.28291823999999999</v>
      </c>
      <c r="N13" s="117">
        <v>0.43910264999999998</v>
      </c>
      <c r="O13" s="117">
        <f t="shared" si="1"/>
        <v>-0.12050843999999999</v>
      </c>
      <c r="P13" s="197" t="s">
        <v>2441</v>
      </c>
    </row>
    <row r="14" spans="1:16" s="204" customFormat="1">
      <c r="A14" s="115" t="s">
        <v>4827</v>
      </c>
      <c r="B14" s="45" t="s">
        <v>4828</v>
      </c>
      <c r="C14" s="45" t="s">
        <v>4829</v>
      </c>
      <c r="D14" s="116">
        <v>0.13091643</v>
      </c>
      <c r="E14" s="116">
        <v>7.3573150000000004E-2</v>
      </c>
      <c r="F14" s="117">
        <v>5.6947734E-2</v>
      </c>
      <c r="G14" s="117">
        <v>0.15563402000000001</v>
      </c>
      <c r="H14" s="117">
        <v>9.0120339999999993E-2</v>
      </c>
      <c r="I14" s="117">
        <f t="shared" si="0"/>
        <v>0.10090069800000001</v>
      </c>
      <c r="J14" s="116">
        <v>0.47889999999999999</v>
      </c>
      <c r="K14" s="116">
        <v>0.40061897000000002</v>
      </c>
      <c r="L14" s="117">
        <v>0.1417456</v>
      </c>
      <c r="M14" s="117">
        <v>0.51021373000000003</v>
      </c>
      <c r="N14" s="117">
        <v>-9.3679399999999996E-2</v>
      </c>
      <c r="O14" s="117">
        <f t="shared" si="1"/>
        <v>0.18609331000000004</v>
      </c>
      <c r="P14" s="197" t="s">
        <v>2441</v>
      </c>
    </row>
    <row r="15" spans="1:16" s="204" customFormat="1">
      <c r="A15" s="115" t="s">
        <v>4830</v>
      </c>
      <c r="B15" s="45" t="s">
        <v>4831</v>
      </c>
      <c r="C15" s="45" t="s">
        <v>4832</v>
      </c>
      <c r="D15" s="116">
        <v>0.29111782000000003</v>
      </c>
      <c r="E15" s="116">
        <v>0.22643774999999999</v>
      </c>
      <c r="F15" s="117">
        <v>-2.1370908000000002E-3</v>
      </c>
      <c r="G15" s="117">
        <v>-0.53563844999999999</v>
      </c>
      <c r="H15" s="117">
        <v>-0.25996163</v>
      </c>
      <c r="I15" s="117">
        <f t="shared" si="0"/>
        <v>-0.26591239026666669</v>
      </c>
      <c r="J15" s="116"/>
      <c r="K15" s="116">
        <v>4.1702043000000001E-2</v>
      </c>
      <c r="L15" s="117">
        <v>-0.64497700000000002</v>
      </c>
      <c r="M15" s="117">
        <v>-0.89316653999999995</v>
      </c>
      <c r="N15" s="117">
        <v>-0.41721301999999999</v>
      </c>
      <c r="O15" s="117">
        <f t="shared" si="1"/>
        <v>-0.65178552000000001</v>
      </c>
      <c r="P15" s="197" t="s">
        <v>184</v>
      </c>
    </row>
    <row r="16" spans="1:16" s="204" customFormat="1">
      <c r="A16" s="115" t="s">
        <v>4833</v>
      </c>
      <c r="B16" s="45" t="s">
        <v>4834</v>
      </c>
      <c r="C16" s="45" t="s">
        <v>4835</v>
      </c>
      <c r="D16" s="116">
        <v>5.4212893999999998E-2</v>
      </c>
      <c r="E16" s="116">
        <v>8.8004399999999997E-3</v>
      </c>
      <c r="F16" s="117">
        <v>-0.18752005999999999</v>
      </c>
      <c r="G16" s="117">
        <v>-0.13584616999999999</v>
      </c>
      <c r="H16" s="117">
        <v>-0.155304</v>
      </c>
      <c r="I16" s="117">
        <f t="shared" si="0"/>
        <v>-0.15955674333333333</v>
      </c>
      <c r="J16" s="116">
        <v>0.12180000000000001</v>
      </c>
      <c r="K16" s="116">
        <v>3.0317029999999998E-2</v>
      </c>
      <c r="L16" s="117">
        <v>-8.6884424000000002E-2</v>
      </c>
      <c r="M16" s="117">
        <v>-8.4242769999999995E-2</v>
      </c>
      <c r="N16" s="117">
        <v>-0.14116575000000001</v>
      </c>
      <c r="O16" s="117">
        <f t="shared" si="1"/>
        <v>-0.10409764799999999</v>
      </c>
      <c r="P16" s="197" t="s">
        <v>4836</v>
      </c>
    </row>
    <row r="17" spans="1:16" s="204" customFormat="1">
      <c r="A17" s="115" t="s">
        <v>4837</v>
      </c>
      <c r="B17" s="45" t="s">
        <v>4838</v>
      </c>
      <c r="C17" s="45" t="s">
        <v>4839</v>
      </c>
      <c r="D17" s="116">
        <v>4.7801326999999998E-2</v>
      </c>
      <c r="E17" s="116">
        <v>5.2624869999999997E-3</v>
      </c>
      <c r="F17" s="117">
        <v>-0.53338814000000001</v>
      </c>
      <c r="G17" s="117">
        <v>-0.4410095</v>
      </c>
      <c r="H17" s="117">
        <v>-0.42415427999999999</v>
      </c>
      <c r="I17" s="117">
        <f t="shared" si="0"/>
        <v>-0.46618397333333333</v>
      </c>
      <c r="J17" s="116">
        <v>8.8099999999999998E-2</v>
      </c>
      <c r="K17" s="116">
        <v>4.9041783999999996E-3</v>
      </c>
      <c r="L17" s="117">
        <v>-0.60297920000000005</v>
      </c>
      <c r="M17" s="117">
        <v>-0.61056805000000003</v>
      </c>
      <c r="N17" s="117">
        <v>-0.48739729999999998</v>
      </c>
      <c r="O17" s="117">
        <f t="shared" si="1"/>
        <v>-0.56698151666666663</v>
      </c>
      <c r="P17" s="197" t="s">
        <v>4840</v>
      </c>
    </row>
    <row r="18" spans="1:16" s="204" customFormat="1">
      <c r="A18" s="115" t="s">
        <v>4841</v>
      </c>
      <c r="B18" s="45" t="s">
        <v>4842</v>
      </c>
      <c r="C18" s="45" t="s">
        <v>4843</v>
      </c>
      <c r="D18" s="116"/>
      <c r="E18" s="116">
        <v>0.16836107</v>
      </c>
      <c r="F18" s="117">
        <v>0.84628239999999999</v>
      </c>
      <c r="G18" s="117">
        <v>1.8131983</v>
      </c>
      <c r="H18" s="117">
        <v>0.24418017</v>
      </c>
      <c r="I18" s="117">
        <f t="shared" si="0"/>
        <v>0.96788695666666669</v>
      </c>
      <c r="J18" s="116">
        <v>0.14349999999999999</v>
      </c>
      <c r="K18" s="116">
        <v>5.3783237999999997E-2</v>
      </c>
      <c r="L18" s="117">
        <v>1.4484939999999999</v>
      </c>
      <c r="M18" s="117">
        <v>1.7250146</v>
      </c>
      <c r="N18" s="117">
        <v>0.68509529999999996</v>
      </c>
      <c r="O18" s="117">
        <f t="shared" si="1"/>
        <v>1.2862012999999999</v>
      </c>
      <c r="P18" s="197" t="s">
        <v>184</v>
      </c>
    </row>
    <row r="19" spans="1:16" s="204" customFormat="1">
      <c r="A19" s="115" t="s">
        <v>4844</v>
      </c>
      <c r="B19" s="45" t="s">
        <v>4845</v>
      </c>
      <c r="C19" s="45" t="s">
        <v>4846</v>
      </c>
      <c r="D19" s="116">
        <v>0.11350494999999999</v>
      </c>
      <c r="E19" s="116">
        <v>5.8009110000000003E-2</v>
      </c>
      <c r="F19" s="117">
        <v>0.49876886999999998</v>
      </c>
      <c r="G19" s="117">
        <v>0.61827750000000004</v>
      </c>
      <c r="H19" s="117">
        <v>0.23419482999999999</v>
      </c>
      <c r="I19" s="117">
        <f t="shared" si="0"/>
        <v>0.45041373333333334</v>
      </c>
      <c r="J19" s="116">
        <v>0.27960000000000002</v>
      </c>
      <c r="K19" s="116">
        <v>0.19478314999999999</v>
      </c>
      <c r="L19" s="117">
        <v>0.24556533</v>
      </c>
      <c r="M19" s="117">
        <v>0.81158350000000001</v>
      </c>
      <c r="N19" s="117">
        <v>0.14186376000000001</v>
      </c>
      <c r="O19" s="117">
        <f t="shared" si="1"/>
        <v>0.3996708633333334</v>
      </c>
      <c r="P19" s="197" t="s">
        <v>4847</v>
      </c>
    </row>
    <row r="20" spans="1:16" s="204" customFormat="1">
      <c r="A20" s="115" t="s">
        <v>4848</v>
      </c>
      <c r="B20" s="45" t="s">
        <v>4849</v>
      </c>
      <c r="C20" s="45" t="s">
        <v>4850</v>
      </c>
      <c r="D20" s="116">
        <v>4.0361210000000002E-2</v>
      </c>
      <c r="E20" s="116">
        <v>1.1959103E-3</v>
      </c>
      <c r="F20" s="117">
        <v>0.49448112</v>
      </c>
      <c r="G20" s="117">
        <v>0.50004289999999996</v>
      </c>
      <c r="H20" s="117">
        <v>0.44757944</v>
      </c>
      <c r="I20" s="117">
        <f t="shared" si="0"/>
        <v>0.48070115333333335</v>
      </c>
      <c r="J20" s="116">
        <v>0.1103</v>
      </c>
      <c r="K20" s="116">
        <v>1.851069E-2</v>
      </c>
      <c r="L20" s="117">
        <v>1.383006</v>
      </c>
      <c r="M20" s="117">
        <v>0.85198879999999999</v>
      </c>
      <c r="N20" s="117">
        <v>1.1003111999999999</v>
      </c>
      <c r="O20" s="117">
        <f t="shared" si="1"/>
        <v>1.1117686666666666</v>
      </c>
      <c r="P20" s="197" t="s">
        <v>2441</v>
      </c>
    </row>
    <row r="21" spans="1:16" s="204" customFormat="1">
      <c r="A21" s="115" t="s">
        <v>4851</v>
      </c>
      <c r="B21" s="45" t="s">
        <v>4852</v>
      </c>
      <c r="C21" s="45" t="s">
        <v>4853</v>
      </c>
      <c r="D21" s="116">
        <v>0.9722459</v>
      </c>
      <c r="E21" s="116">
        <v>0.96567570000000003</v>
      </c>
      <c r="F21" s="117">
        <v>2.1446666E-2</v>
      </c>
      <c r="G21" s="117">
        <v>-0.19424097000000001</v>
      </c>
      <c r="H21" s="117">
        <v>0.18895519999999999</v>
      </c>
      <c r="I21" s="117">
        <f t="shared" si="0"/>
        <v>5.3869653333333267E-3</v>
      </c>
      <c r="J21" s="116">
        <v>0.22839999999999999</v>
      </c>
      <c r="K21" s="116">
        <v>0.14310707</v>
      </c>
      <c r="L21" s="117">
        <v>0.23420421999999999</v>
      </c>
      <c r="M21" s="117">
        <v>0.34294885000000003</v>
      </c>
      <c r="N21" s="117">
        <v>4.2419534000000002E-2</v>
      </c>
      <c r="O21" s="117">
        <f t="shared" si="1"/>
        <v>0.20652420133333335</v>
      </c>
      <c r="P21" s="197" t="s">
        <v>2441</v>
      </c>
    </row>
    <row r="22" spans="1:16" s="204" customFormat="1">
      <c r="A22" s="115" t="s">
        <v>4854</v>
      </c>
      <c r="B22" s="45" t="s">
        <v>4855</v>
      </c>
      <c r="C22" s="45" t="s">
        <v>4856</v>
      </c>
      <c r="D22" s="116">
        <v>5.9577606999999998E-2</v>
      </c>
      <c r="E22" s="116">
        <v>1.257145E-2</v>
      </c>
      <c r="F22" s="117">
        <v>0.54754170000000002</v>
      </c>
      <c r="G22" s="117">
        <v>0.80831425999999995</v>
      </c>
      <c r="H22" s="117">
        <v>0.65219795999999997</v>
      </c>
      <c r="I22" s="117">
        <f t="shared" si="0"/>
        <v>0.66935130666666665</v>
      </c>
      <c r="J22" s="116">
        <v>0.111</v>
      </c>
      <c r="K22" s="116">
        <v>1.8946186E-2</v>
      </c>
      <c r="L22" s="117">
        <v>0.53541470000000002</v>
      </c>
      <c r="M22" s="117">
        <v>0.64186480000000001</v>
      </c>
      <c r="N22" s="117">
        <v>0.39013287000000002</v>
      </c>
      <c r="O22" s="117">
        <f t="shared" si="1"/>
        <v>0.52247078999999996</v>
      </c>
      <c r="P22" s="197" t="s">
        <v>2441</v>
      </c>
    </row>
    <row r="23" spans="1:16" s="204" customFormat="1">
      <c r="A23" s="115" t="s">
        <v>4857</v>
      </c>
      <c r="B23" s="45" t="s">
        <v>4858</v>
      </c>
      <c r="C23" s="45" t="s">
        <v>4859</v>
      </c>
      <c r="D23" s="116">
        <v>0.10060864999999999</v>
      </c>
      <c r="E23" s="116">
        <v>4.6326270000000003E-2</v>
      </c>
      <c r="F23" s="117">
        <v>-0.7482586</v>
      </c>
      <c r="G23" s="117">
        <v>-0.51970570000000005</v>
      </c>
      <c r="H23" s="117">
        <v>-0.33594980000000002</v>
      </c>
      <c r="I23" s="117">
        <f t="shared" si="0"/>
        <v>-0.53463803333333337</v>
      </c>
      <c r="J23" s="116">
        <v>0.1082</v>
      </c>
      <c r="K23" s="116">
        <v>1.6628153999999999E-2</v>
      </c>
      <c r="L23" s="117">
        <v>-0.87341016999999999</v>
      </c>
      <c r="M23" s="117">
        <v>-0.83795553</v>
      </c>
      <c r="N23" s="117">
        <v>-0.56059355</v>
      </c>
      <c r="O23" s="117">
        <f t="shared" si="1"/>
        <v>-0.75731975000000007</v>
      </c>
      <c r="P23" s="197" t="s">
        <v>374</v>
      </c>
    </row>
    <row r="24" spans="1:16" s="204" customFormat="1">
      <c r="A24" s="118" t="s">
        <v>4860</v>
      </c>
      <c r="B24" s="119" t="s">
        <v>4861</v>
      </c>
      <c r="C24" s="119" t="s">
        <v>4862</v>
      </c>
      <c r="D24" s="120">
        <v>3.8834140000000003E-2</v>
      </c>
      <c r="E24" s="120">
        <v>6.8300000000000001E-4</v>
      </c>
      <c r="F24" s="121">
        <v>0.53912059999999995</v>
      </c>
      <c r="G24" s="121">
        <v>0.5888042</v>
      </c>
      <c r="H24" s="121">
        <v>0.5547552</v>
      </c>
      <c r="I24" s="121">
        <f t="shared" si="0"/>
        <v>0.56089333333333335</v>
      </c>
      <c r="J24" s="120">
        <v>0.1008</v>
      </c>
      <c r="K24" s="120">
        <v>1.0987314999999999E-2</v>
      </c>
      <c r="L24" s="121">
        <v>0.18744072000000001</v>
      </c>
      <c r="M24" s="121">
        <v>0.19305319000000001</v>
      </c>
      <c r="N24" s="121">
        <v>0.25750366000000002</v>
      </c>
      <c r="O24" s="121">
        <f t="shared" si="1"/>
        <v>0.21266585666666668</v>
      </c>
      <c r="P24" s="199" t="s">
        <v>2441</v>
      </c>
    </row>
    <row r="25" spans="1:16" s="22" customFormat="1">
      <c r="A25" s="46"/>
      <c r="D25" s="84"/>
      <c r="E25" s="84"/>
      <c r="I25" s="85"/>
      <c r="J25" s="84"/>
      <c r="K25" s="84"/>
      <c r="P25" s="47"/>
    </row>
    <row r="26" spans="1:16" s="22" customFormat="1">
      <c r="A26" s="46"/>
      <c r="D26" s="84"/>
      <c r="E26" s="84"/>
      <c r="I26" s="85"/>
      <c r="J26" s="84"/>
      <c r="K26" s="84"/>
      <c r="P26" s="47"/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P104"/>
  <sheetViews>
    <sheetView zoomScale="60" zoomScaleNormal="60" workbookViewId="0">
      <selection activeCell="K11" sqref="K11"/>
    </sheetView>
  </sheetViews>
  <sheetFormatPr defaultColWidth="8.875" defaultRowHeight="14.25"/>
  <cols>
    <col min="1" max="1" width="12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6" t="s">
        <v>4221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4121</v>
      </c>
      <c r="B5" s="112" t="s">
        <v>3774</v>
      </c>
      <c r="C5" s="112" t="s">
        <v>3775</v>
      </c>
      <c r="D5" s="113">
        <v>3.8726770000000001E-2</v>
      </c>
      <c r="E5" s="113">
        <v>6.3000000000000003E-4</v>
      </c>
      <c r="F5" s="114">
        <v>0.30051136000000001</v>
      </c>
      <c r="G5" s="114">
        <v>0.27785778</v>
      </c>
      <c r="H5" s="114">
        <v>0.28025538</v>
      </c>
      <c r="I5" s="114">
        <f t="shared" ref="I5:I46" si="0">AVERAGE(F5:H5)</f>
        <v>0.28620817333333332</v>
      </c>
      <c r="J5" s="127">
        <v>0.1012</v>
      </c>
      <c r="K5" s="182">
        <v>1.1678449E-2</v>
      </c>
      <c r="L5" s="137">
        <v>2.57</v>
      </c>
      <c r="M5" s="137">
        <v>1.83</v>
      </c>
      <c r="N5" s="137">
        <v>2.61</v>
      </c>
      <c r="O5" s="137">
        <v>2.34</v>
      </c>
      <c r="P5" s="130" t="s">
        <v>3776</v>
      </c>
    </row>
    <row r="6" spans="1:16" s="45" customFormat="1" ht="12.75">
      <c r="A6" s="115" t="s">
        <v>4122</v>
      </c>
      <c r="B6" s="45" t="s">
        <v>3777</v>
      </c>
      <c r="C6" s="45" t="s">
        <v>3778</v>
      </c>
      <c r="D6" s="116"/>
      <c r="E6" s="116">
        <v>0.51023459999999998</v>
      </c>
      <c r="F6" s="117">
        <v>-0.67313087000000005</v>
      </c>
      <c r="G6" s="117">
        <v>-0.47682439999999998</v>
      </c>
      <c r="H6" s="117">
        <v>0.37963986</v>
      </c>
      <c r="I6" s="117">
        <f t="shared" si="0"/>
        <v>-0.25677180333333333</v>
      </c>
      <c r="J6" s="125" t="s">
        <v>16</v>
      </c>
      <c r="K6" s="181">
        <v>0.59791064000000005</v>
      </c>
      <c r="L6" s="136">
        <v>0.05</v>
      </c>
      <c r="M6" s="136">
        <v>0.33</v>
      </c>
      <c r="N6" s="136">
        <v>-0.13</v>
      </c>
      <c r="O6" s="136">
        <v>0.08</v>
      </c>
      <c r="P6" s="125" t="s">
        <v>3779</v>
      </c>
    </row>
    <row r="7" spans="1:16" s="45" customFormat="1" ht="12.75">
      <c r="A7" s="115" t="s">
        <v>4123</v>
      </c>
      <c r="B7" s="45" t="s">
        <v>3780</v>
      </c>
      <c r="C7" s="45" t="s">
        <v>3781</v>
      </c>
      <c r="D7" s="116">
        <v>0.69271159999999998</v>
      </c>
      <c r="E7" s="116">
        <v>0.64263815000000002</v>
      </c>
      <c r="F7" s="117">
        <v>-0.65061413999999995</v>
      </c>
      <c r="G7" s="117">
        <v>-0.22185467</v>
      </c>
      <c r="H7" s="117">
        <v>0.38484657</v>
      </c>
      <c r="I7" s="117">
        <f t="shared" si="0"/>
        <v>-0.16254074666666665</v>
      </c>
      <c r="J7" s="122">
        <v>8.4000000000000005E-2</v>
      </c>
      <c r="K7" s="181">
        <v>3.3432925E-3</v>
      </c>
      <c r="L7" s="136">
        <v>1.42</v>
      </c>
      <c r="M7" s="136">
        <v>1.28</v>
      </c>
      <c r="N7" s="136">
        <v>1.57</v>
      </c>
      <c r="O7" s="136">
        <v>1.42</v>
      </c>
      <c r="P7" s="125" t="s">
        <v>3782</v>
      </c>
    </row>
    <row r="8" spans="1:16" s="45" customFormat="1" ht="12.75">
      <c r="A8" s="115" t="s">
        <v>4124</v>
      </c>
      <c r="B8" s="45" t="s">
        <v>3783</v>
      </c>
      <c r="C8" s="45" t="s">
        <v>3784</v>
      </c>
      <c r="D8" s="116"/>
      <c r="E8" s="116">
        <v>2.3690939000000001E-2</v>
      </c>
      <c r="F8" s="117">
        <v>-1.4052982000000001</v>
      </c>
      <c r="G8" s="117">
        <v>-2.1009831000000001</v>
      </c>
      <c r="H8" s="117">
        <v>-1.3008496000000001</v>
      </c>
      <c r="I8" s="117">
        <f t="shared" si="0"/>
        <v>-1.602376966666667</v>
      </c>
      <c r="J8" s="122">
        <v>0.12330000000000001</v>
      </c>
      <c r="K8" s="181">
        <v>3.1794946999999997E-2</v>
      </c>
      <c r="L8" s="136">
        <v>-1.19</v>
      </c>
      <c r="M8" s="136">
        <v>-2.09</v>
      </c>
      <c r="N8" s="136">
        <v>-1.33</v>
      </c>
      <c r="O8" s="136">
        <v>-1.54</v>
      </c>
      <c r="P8" s="125" t="s">
        <v>3785</v>
      </c>
    </row>
    <row r="9" spans="1:16" s="45" customFormat="1" ht="12.75">
      <c r="A9" s="115" t="s">
        <v>4125</v>
      </c>
      <c r="B9" s="45" t="s">
        <v>3786</v>
      </c>
      <c r="C9" s="45" t="s">
        <v>3787</v>
      </c>
      <c r="D9" s="116"/>
      <c r="E9" s="116"/>
      <c r="F9" s="117"/>
      <c r="G9" s="117"/>
      <c r="H9" s="117"/>
      <c r="I9" s="117"/>
      <c r="J9" s="125" t="s">
        <v>16</v>
      </c>
      <c r="K9" s="181" t="s">
        <v>16</v>
      </c>
      <c r="L9" s="136" t="s">
        <v>16</v>
      </c>
      <c r="M9" s="136" t="s">
        <v>16</v>
      </c>
      <c r="N9" s="136" t="s">
        <v>16</v>
      </c>
      <c r="O9" s="136" t="s">
        <v>16</v>
      </c>
      <c r="P9" s="125" t="s">
        <v>16</v>
      </c>
    </row>
    <row r="10" spans="1:16" s="45" customFormat="1" ht="12.75">
      <c r="A10" s="115" t="s">
        <v>4126</v>
      </c>
      <c r="B10" s="45" t="s">
        <v>3788</v>
      </c>
      <c r="C10" s="45" t="s">
        <v>3789</v>
      </c>
      <c r="D10" s="116">
        <v>0.65751415000000002</v>
      </c>
      <c r="E10" s="116">
        <v>0.60381640000000003</v>
      </c>
      <c r="F10" s="117">
        <v>2.3983905E-2</v>
      </c>
      <c r="G10" s="117">
        <v>3.549484E-2</v>
      </c>
      <c r="H10" s="117">
        <v>-0.19949444</v>
      </c>
      <c r="I10" s="117">
        <f t="shared" si="0"/>
        <v>-4.667189833333333E-2</v>
      </c>
      <c r="J10" s="122">
        <v>0.28220000000000001</v>
      </c>
      <c r="K10" s="181">
        <v>0.19738918999999999</v>
      </c>
      <c r="L10" s="136">
        <v>-0.61</v>
      </c>
      <c r="M10" s="136">
        <v>-0.01</v>
      </c>
      <c r="N10" s="136">
        <v>-0.36</v>
      </c>
      <c r="O10" s="136">
        <v>-0.33</v>
      </c>
      <c r="P10" s="125" t="s">
        <v>3790</v>
      </c>
    </row>
    <row r="11" spans="1:16" s="45" customFormat="1" ht="12.75">
      <c r="A11" s="115" t="s">
        <v>4127</v>
      </c>
      <c r="B11" s="45" t="s">
        <v>3791</v>
      </c>
      <c r="C11" s="45" t="s">
        <v>3792</v>
      </c>
      <c r="D11" s="116">
        <v>4.7973577000000003E-2</v>
      </c>
      <c r="E11" s="116">
        <v>5.3236949999999998E-3</v>
      </c>
      <c r="F11" s="117">
        <v>1.9795198000000001</v>
      </c>
      <c r="G11" s="117">
        <v>1.7089086</v>
      </c>
      <c r="H11" s="117">
        <v>2.2069736</v>
      </c>
      <c r="I11" s="117">
        <f t="shared" si="0"/>
        <v>1.9651340000000002</v>
      </c>
      <c r="J11" s="122">
        <v>0.13689999999999999</v>
      </c>
      <c r="K11" s="181">
        <v>4.5921789999999997E-2</v>
      </c>
      <c r="L11" s="136">
        <v>2.02</v>
      </c>
      <c r="M11" s="136">
        <v>1.1599999999999999</v>
      </c>
      <c r="N11" s="136">
        <v>2.65</v>
      </c>
      <c r="O11" s="136">
        <v>1.94</v>
      </c>
      <c r="P11" s="125" t="s">
        <v>3793</v>
      </c>
    </row>
    <row r="12" spans="1:16" s="45" customFormat="1" ht="12.75">
      <c r="A12" s="115" t="s">
        <v>4128</v>
      </c>
      <c r="B12" s="45" t="s">
        <v>3794</v>
      </c>
      <c r="C12" s="45" t="s">
        <v>3795</v>
      </c>
      <c r="D12" s="116"/>
      <c r="E12" s="116">
        <v>0.59032660000000003</v>
      </c>
      <c r="F12" s="117">
        <v>-0.63553599999999999</v>
      </c>
      <c r="G12" s="117">
        <v>-0.35112009999999999</v>
      </c>
      <c r="H12" s="117">
        <v>0.39883723999999998</v>
      </c>
      <c r="I12" s="117">
        <f t="shared" si="0"/>
        <v>-0.19593962000000001</v>
      </c>
      <c r="J12" s="125" t="s">
        <v>16</v>
      </c>
      <c r="K12" s="181">
        <v>3.4672822999999998E-2</v>
      </c>
      <c r="L12" s="136">
        <v>2.54</v>
      </c>
      <c r="M12" s="136">
        <v>2.62</v>
      </c>
      <c r="N12" s="136">
        <v>1.34</v>
      </c>
      <c r="O12" s="136">
        <v>2.17</v>
      </c>
      <c r="P12" s="125" t="s">
        <v>3785</v>
      </c>
    </row>
    <row r="13" spans="1:16" s="45" customFormat="1" ht="12.75">
      <c r="A13" s="115" t="s">
        <v>4129</v>
      </c>
      <c r="B13" s="45" t="s">
        <v>3796</v>
      </c>
      <c r="C13" s="45" t="s">
        <v>3797</v>
      </c>
      <c r="D13" s="116"/>
      <c r="E13" s="116">
        <v>0.56274444000000001</v>
      </c>
      <c r="F13" s="117">
        <v>-0.7036152</v>
      </c>
      <c r="G13" s="117">
        <v>-0.39942440000000001</v>
      </c>
      <c r="H13" s="117">
        <v>0.41453699999999999</v>
      </c>
      <c r="I13" s="117">
        <f t="shared" si="0"/>
        <v>-0.22950086666666669</v>
      </c>
      <c r="J13" s="125" t="s">
        <v>16</v>
      </c>
      <c r="K13" s="181">
        <v>8.7391159999999996E-2</v>
      </c>
      <c r="L13" s="136">
        <v>0.44</v>
      </c>
      <c r="M13" s="136">
        <v>1.03</v>
      </c>
      <c r="N13" s="136">
        <v>0.42</v>
      </c>
      <c r="O13" s="136">
        <v>0.63</v>
      </c>
      <c r="P13" s="125" t="s">
        <v>3798</v>
      </c>
    </row>
    <row r="14" spans="1:16" s="45" customFormat="1" ht="12.75">
      <c r="A14" s="115" t="s">
        <v>4130</v>
      </c>
      <c r="B14" s="45" t="s">
        <v>3799</v>
      </c>
      <c r="C14" s="45" t="s">
        <v>3800</v>
      </c>
      <c r="D14" s="116">
        <v>3.7435400000000001E-2</v>
      </c>
      <c r="E14" s="116">
        <v>4.1599999999999997E-4</v>
      </c>
      <c r="F14" s="117">
        <v>2.7396774000000002</v>
      </c>
      <c r="G14" s="117">
        <v>2.8367236</v>
      </c>
      <c r="H14" s="117">
        <v>2.6431722999999998</v>
      </c>
      <c r="I14" s="117">
        <f t="shared" si="0"/>
        <v>2.7398577666666668</v>
      </c>
      <c r="J14" s="122">
        <v>0.1193</v>
      </c>
      <c r="K14" s="181">
        <v>2.6564285E-2</v>
      </c>
      <c r="L14" s="136">
        <v>1.96</v>
      </c>
      <c r="M14" s="136">
        <v>1.1599999999999999</v>
      </c>
      <c r="N14" s="136">
        <v>2.08</v>
      </c>
      <c r="O14" s="136">
        <v>1.74</v>
      </c>
      <c r="P14" s="125" t="s">
        <v>3793</v>
      </c>
    </row>
    <row r="15" spans="1:16" s="45" customFormat="1" ht="12.75">
      <c r="A15" s="115" t="s">
        <v>4131</v>
      </c>
      <c r="B15" s="45" t="s">
        <v>3801</v>
      </c>
      <c r="C15" s="45" t="s">
        <v>3802</v>
      </c>
      <c r="D15" s="116">
        <v>5.9066128000000002E-2</v>
      </c>
      <c r="E15" s="116">
        <v>1.2222993999999999E-2</v>
      </c>
      <c r="F15" s="117">
        <v>1.7617689000000001</v>
      </c>
      <c r="G15" s="117">
        <v>2.2155779999999998</v>
      </c>
      <c r="H15" s="117">
        <v>1.5179914000000001</v>
      </c>
      <c r="I15" s="117">
        <f t="shared" si="0"/>
        <v>1.8317794333333335</v>
      </c>
      <c r="J15" s="122">
        <v>8.4400000000000003E-2</v>
      </c>
      <c r="K15" s="181">
        <v>3.6301316999999998E-3</v>
      </c>
      <c r="L15" s="136">
        <v>2.0099999999999998</v>
      </c>
      <c r="M15" s="136">
        <v>1.7</v>
      </c>
      <c r="N15" s="136">
        <v>1.66</v>
      </c>
      <c r="O15" s="136">
        <v>1.79</v>
      </c>
      <c r="P15" s="125" t="s">
        <v>3785</v>
      </c>
    </row>
    <row r="16" spans="1:16" s="45" customFormat="1" ht="12.75">
      <c r="A16" s="115" t="s">
        <v>4132</v>
      </c>
      <c r="B16" s="45" t="s">
        <v>3803</v>
      </c>
      <c r="C16" s="45" t="s">
        <v>3804</v>
      </c>
      <c r="D16" s="116">
        <v>0.17666756</v>
      </c>
      <c r="E16" s="116">
        <v>0.115665816</v>
      </c>
      <c r="F16" s="117">
        <v>0.22481440999999999</v>
      </c>
      <c r="G16" s="117">
        <v>0.65239239999999998</v>
      </c>
      <c r="H16" s="117">
        <v>0.24373344999999999</v>
      </c>
      <c r="I16" s="117">
        <f t="shared" si="0"/>
        <v>0.37364675333333336</v>
      </c>
      <c r="J16" s="122">
        <v>0.18779999999999999</v>
      </c>
      <c r="K16" s="181">
        <v>0.10223773</v>
      </c>
      <c r="L16" s="136">
        <v>0.66</v>
      </c>
      <c r="M16" s="136">
        <v>0.57999999999999996</v>
      </c>
      <c r="N16" s="136">
        <v>0.14000000000000001</v>
      </c>
      <c r="O16" s="136">
        <v>0.46</v>
      </c>
      <c r="P16" s="125" t="s">
        <v>3805</v>
      </c>
    </row>
    <row r="17" spans="1:16" s="45" customFormat="1" ht="12.75">
      <c r="A17" s="115" t="s">
        <v>4133</v>
      </c>
      <c r="B17" s="45" t="s">
        <v>3806</v>
      </c>
      <c r="C17" s="45" t="s">
        <v>3807</v>
      </c>
      <c r="D17" s="116">
        <v>3.7114599999999998E-2</v>
      </c>
      <c r="E17" s="116">
        <v>2.52E-4</v>
      </c>
      <c r="F17" s="117">
        <v>1.0484960999999999</v>
      </c>
      <c r="G17" s="117">
        <v>0.99738890000000002</v>
      </c>
      <c r="H17" s="117">
        <v>1.0442133</v>
      </c>
      <c r="I17" s="117">
        <f t="shared" si="0"/>
        <v>1.0300327666666667</v>
      </c>
      <c r="J17" s="122">
        <v>0.34150000000000003</v>
      </c>
      <c r="K17" s="181">
        <v>0.25870300000000002</v>
      </c>
      <c r="L17" s="136">
        <v>-0.21</v>
      </c>
      <c r="M17" s="136">
        <v>-0.78</v>
      </c>
      <c r="N17" s="136">
        <v>-0.05</v>
      </c>
      <c r="O17" s="136">
        <v>-0.35</v>
      </c>
      <c r="P17" s="125" t="s">
        <v>3808</v>
      </c>
    </row>
    <row r="18" spans="1:16" s="45" customFormat="1" ht="12.75">
      <c r="A18" s="115" t="s">
        <v>4134</v>
      </c>
      <c r="B18" s="45" t="s">
        <v>3809</v>
      </c>
      <c r="C18" s="45" t="s">
        <v>3810</v>
      </c>
      <c r="D18" s="116">
        <v>4.2813085000000001E-2</v>
      </c>
      <c r="E18" s="116">
        <v>2.1130145E-3</v>
      </c>
      <c r="F18" s="117">
        <v>-0.55622579999999999</v>
      </c>
      <c r="G18" s="117">
        <v>-0.6452637</v>
      </c>
      <c r="H18" s="117">
        <v>-0.57365659999999996</v>
      </c>
      <c r="I18" s="117">
        <f t="shared" si="0"/>
        <v>-0.59171536666666669</v>
      </c>
      <c r="J18" s="122">
        <v>0.50680000000000003</v>
      </c>
      <c r="K18" s="181">
        <v>0.43055850000000001</v>
      </c>
      <c r="L18" s="136">
        <v>0.11</v>
      </c>
      <c r="M18" s="136">
        <v>-0.41</v>
      </c>
      <c r="N18" s="136">
        <v>-0.15</v>
      </c>
      <c r="O18" s="136">
        <v>-0.15</v>
      </c>
      <c r="P18" s="125" t="s">
        <v>3811</v>
      </c>
    </row>
    <row r="19" spans="1:16" s="45" customFormat="1" ht="12.75">
      <c r="A19" s="115" t="s">
        <v>4135</v>
      </c>
      <c r="B19" s="45" t="s">
        <v>3812</v>
      </c>
      <c r="C19" s="45" t="s">
        <v>3813</v>
      </c>
      <c r="D19" s="116">
        <v>0.12625542000000001</v>
      </c>
      <c r="E19" s="116">
        <v>6.9154679999999996E-2</v>
      </c>
      <c r="F19" s="117">
        <v>0.74674713999999998</v>
      </c>
      <c r="G19" s="117">
        <v>1.2663736000000001</v>
      </c>
      <c r="H19" s="117">
        <v>0.48058889999999999</v>
      </c>
      <c r="I19" s="117">
        <f t="shared" si="0"/>
        <v>0.83123654666666669</v>
      </c>
      <c r="J19" s="125" t="s">
        <v>16</v>
      </c>
      <c r="K19" s="181">
        <v>0.10479577</v>
      </c>
      <c r="L19" s="136">
        <v>0.82</v>
      </c>
      <c r="M19" s="136">
        <v>0.37</v>
      </c>
      <c r="N19" s="136">
        <v>1.44</v>
      </c>
      <c r="O19" s="136">
        <v>0.88</v>
      </c>
      <c r="P19" s="125" t="s">
        <v>3814</v>
      </c>
    </row>
    <row r="20" spans="1:16" s="45" customFormat="1" ht="12.75">
      <c r="A20" s="115" t="s">
        <v>4136</v>
      </c>
      <c r="B20" s="45" t="s">
        <v>3815</v>
      </c>
      <c r="C20" s="45" t="s">
        <v>3816</v>
      </c>
      <c r="D20" s="116">
        <v>3.7435400000000001E-2</v>
      </c>
      <c r="E20" s="116">
        <v>4.2700000000000002E-4</v>
      </c>
      <c r="F20" s="117">
        <v>1.7852239999999999</v>
      </c>
      <c r="G20" s="117">
        <v>1.8853207999999999</v>
      </c>
      <c r="H20" s="117">
        <v>1.7637491000000001</v>
      </c>
      <c r="I20" s="117">
        <f t="shared" si="0"/>
        <v>1.8114313</v>
      </c>
      <c r="J20" s="122">
        <v>9.0999999999999998E-2</v>
      </c>
      <c r="K20" s="181">
        <v>6.32338E-3</v>
      </c>
      <c r="L20" s="136">
        <v>2.06</v>
      </c>
      <c r="M20" s="136">
        <v>1.75</v>
      </c>
      <c r="N20" s="136">
        <v>1.57</v>
      </c>
      <c r="O20" s="136">
        <v>1.79</v>
      </c>
      <c r="P20" s="125" t="s">
        <v>3785</v>
      </c>
    </row>
    <row r="21" spans="1:16" s="45" customFormat="1" ht="12.75">
      <c r="A21" s="115" t="s">
        <v>4137</v>
      </c>
      <c r="B21" s="45" t="s">
        <v>3817</v>
      </c>
      <c r="C21" s="45" t="s">
        <v>3818</v>
      </c>
      <c r="D21" s="116"/>
      <c r="E21" s="116">
        <v>5.4367039999999998E-2</v>
      </c>
      <c r="F21" s="117">
        <v>0.59276099999999998</v>
      </c>
      <c r="G21" s="117">
        <v>0.23737805000000001</v>
      </c>
      <c r="H21" s="117">
        <v>0.43928460000000003</v>
      </c>
      <c r="I21" s="117">
        <f t="shared" si="0"/>
        <v>0.42314121666666665</v>
      </c>
      <c r="J21" s="125" t="s">
        <v>16</v>
      </c>
      <c r="K21" s="181">
        <v>0.15997288000000001</v>
      </c>
      <c r="L21" s="136">
        <v>-0.27</v>
      </c>
      <c r="M21" s="136">
        <v>-0.3</v>
      </c>
      <c r="N21" s="136">
        <v>-0.02</v>
      </c>
      <c r="O21" s="136">
        <v>-0.2</v>
      </c>
      <c r="P21" s="125" t="s">
        <v>3819</v>
      </c>
    </row>
    <row r="22" spans="1:16" s="45" customFormat="1" ht="12.75">
      <c r="A22" s="115" t="s">
        <v>4138</v>
      </c>
      <c r="B22" s="45" t="s">
        <v>3820</v>
      </c>
      <c r="C22" s="45" t="s">
        <v>3821</v>
      </c>
      <c r="D22" s="116">
        <v>0.23579754</v>
      </c>
      <c r="E22" s="116">
        <v>0.17213559</v>
      </c>
      <c r="F22" s="117">
        <v>-0.69928129999999999</v>
      </c>
      <c r="G22" s="117">
        <v>-0.35635020000000001</v>
      </c>
      <c r="H22" s="117">
        <v>-7.4867199999999995E-2</v>
      </c>
      <c r="I22" s="117">
        <f t="shared" si="0"/>
        <v>-0.37683289999999997</v>
      </c>
      <c r="J22" s="125" t="s">
        <v>16</v>
      </c>
      <c r="K22" s="181">
        <v>0.51864920000000003</v>
      </c>
      <c r="L22" s="136">
        <v>-0.11</v>
      </c>
      <c r="M22" s="136">
        <v>0.1</v>
      </c>
      <c r="N22" s="136">
        <v>-0.18</v>
      </c>
      <c r="O22" s="136">
        <v>-0.06</v>
      </c>
      <c r="P22" s="125" t="s">
        <v>108</v>
      </c>
    </row>
    <row r="23" spans="1:16" s="45" customFormat="1" ht="12.75">
      <c r="A23" s="115" t="s">
        <v>4139</v>
      </c>
      <c r="B23" s="45" t="s">
        <v>3822</v>
      </c>
      <c r="C23" s="45" t="s">
        <v>3823</v>
      </c>
      <c r="D23" s="116"/>
      <c r="E23" s="116">
        <v>3.6845523999999998E-2</v>
      </c>
      <c r="F23" s="117">
        <v>3.0347419000000002</v>
      </c>
      <c r="G23" s="117">
        <v>1.7078557999999999</v>
      </c>
      <c r="H23" s="117">
        <v>3.5330059999999999</v>
      </c>
      <c r="I23" s="117">
        <f t="shared" si="0"/>
        <v>2.7585345666666665</v>
      </c>
      <c r="J23" s="122">
        <v>8.8400000000000006E-2</v>
      </c>
      <c r="K23" s="181">
        <v>5.2172607000000003E-3</v>
      </c>
      <c r="L23" s="136">
        <v>3.98</v>
      </c>
      <c r="M23" s="136">
        <v>3.65</v>
      </c>
      <c r="N23" s="136">
        <v>3.09</v>
      </c>
      <c r="O23" s="136">
        <v>3.57</v>
      </c>
      <c r="P23" s="125" t="s">
        <v>3824</v>
      </c>
    </row>
    <row r="24" spans="1:16" s="45" customFormat="1" ht="12.75">
      <c r="A24" s="115" t="s">
        <v>4140</v>
      </c>
      <c r="B24" s="45" t="s">
        <v>3825</v>
      </c>
      <c r="C24" s="45" t="s">
        <v>3826</v>
      </c>
      <c r="D24" s="116"/>
      <c r="E24" s="116"/>
      <c r="F24" s="117"/>
      <c r="G24" s="117"/>
      <c r="H24" s="117"/>
      <c r="I24" s="117"/>
      <c r="J24" s="125" t="s">
        <v>16</v>
      </c>
      <c r="K24" s="181" t="s">
        <v>16</v>
      </c>
      <c r="L24" s="136" t="s">
        <v>16</v>
      </c>
      <c r="M24" s="136" t="s">
        <v>16</v>
      </c>
      <c r="N24" s="136" t="s">
        <v>16</v>
      </c>
      <c r="O24" s="136" t="s">
        <v>16</v>
      </c>
      <c r="P24" s="125" t="s">
        <v>16</v>
      </c>
    </row>
    <row r="25" spans="1:16" s="45" customFormat="1" ht="12.75">
      <c r="A25" s="115" t="s">
        <v>4141</v>
      </c>
      <c r="B25" s="45" t="s">
        <v>3827</v>
      </c>
      <c r="C25" s="45" t="s">
        <v>3828</v>
      </c>
      <c r="D25" s="116"/>
      <c r="E25" s="116">
        <v>0.54376835000000001</v>
      </c>
      <c r="F25" s="117">
        <v>-0.65502243999999998</v>
      </c>
      <c r="G25" s="117">
        <v>-0.42640850000000002</v>
      </c>
      <c r="H25" s="117">
        <v>0.39087769999999999</v>
      </c>
      <c r="I25" s="117">
        <f t="shared" si="0"/>
        <v>-0.23018441333333331</v>
      </c>
      <c r="J25" s="122">
        <v>0.113</v>
      </c>
      <c r="K25" s="181">
        <v>2.1151251999999999E-2</v>
      </c>
      <c r="L25" s="136">
        <v>4.2300000000000004</v>
      </c>
      <c r="M25" s="136">
        <v>2.5</v>
      </c>
      <c r="N25" s="136">
        <v>3.77</v>
      </c>
      <c r="O25" s="136">
        <v>3.5</v>
      </c>
      <c r="P25" s="125" t="s">
        <v>3798</v>
      </c>
    </row>
    <row r="26" spans="1:16" s="45" customFormat="1" ht="12.75">
      <c r="A26" s="115" t="s">
        <v>4142</v>
      </c>
      <c r="B26" s="45" t="s">
        <v>3829</v>
      </c>
      <c r="C26" s="45" t="s">
        <v>3830</v>
      </c>
      <c r="D26" s="116"/>
      <c r="E26" s="116"/>
      <c r="F26" s="117"/>
      <c r="G26" s="117"/>
      <c r="H26" s="117"/>
      <c r="I26" s="117"/>
      <c r="J26" s="125" t="s">
        <v>16</v>
      </c>
      <c r="K26" s="181" t="s">
        <v>16</v>
      </c>
      <c r="L26" s="136" t="s">
        <v>16</v>
      </c>
      <c r="M26" s="136" t="s">
        <v>16</v>
      </c>
      <c r="N26" s="136" t="s">
        <v>16</v>
      </c>
      <c r="O26" s="136" t="s">
        <v>16</v>
      </c>
      <c r="P26" s="125" t="s">
        <v>16</v>
      </c>
    </row>
    <row r="27" spans="1:16" s="45" customFormat="1" ht="12.75">
      <c r="A27" s="115" t="s">
        <v>4143</v>
      </c>
      <c r="B27" s="45" t="s">
        <v>3831</v>
      </c>
      <c r="C27" s="45" t="s">
        <v>3832</v>
      </c>
      <c r="D27" s="116">
        <v>0.73029790000000006</v>
      </c>
      <c r="E27" s="116">
        <v>0.68477900000000003</v>
      </c>
      <c r="F27" s="117">
        <v>-0.28020096</v>
      </c>
      <c r="G27" s="117">
        <v>0.499197</v>
      </c>
      <c r="H27" s="117">
        <v>-0.72211499999999995</v>
      </c>
      <c r="I27" s="117">
        <f t="shared" si="0"/>
        <v>-0.16770631999999996</v>
      </c>
      <c r="J27" s="125" t="s">
        <v>16</v>
      </c>
      <c r="K27" s="181">
        <v>0.28179865999999998</v>
      </c>
      <c r="L27" s="136">
        <v>-0.76</v>
      </c>
      <c r="M27" s="136">
        <v>-0.34</v>
      </c>
      <c r="N27" s="136">
        <v>0.06</v>
      </c>
      <c r="O27" s="136">
        <v>-0.35</v>
      </c>
      <c r="P27" s="125" t="s">
        <v>3782</v>
      </c>
    </row>
    <row r="28" spans="1:16" s="45" customFormat="1" ht="12.75">
      <c r="A28" s="115" t="s">
        <v>4144</v>
      </c>
      <c r="B28" s="45" t="s">
        <v>3833</v>
      </c>
      <c r="C28" s="45" t="s">
        <v>3834</v>
      </c>
      <c r="D28" s="116">
        <v>3.7472058000000003E-2</v>
      </c>
      <c r="E28" s="116">
        <v>4.8999999999999998E-4</v>
      </c>
      <c r="F28" s="117">
        <v>2.6314611000000001</v>
      </c>
      <c r="G28" s="117">
        <v>2.4495133999999998</v>
      </c>
      <c r="H28" s="117">
        <v>2.4836068</v>
      </c>
      <c r="I28" s="117">
        <f t="shared" si="0"/>
        <v>2.5215271000000001</v>
      </c>
      <c r="J28" s="122">
        <v>7.7100000000000002E-2</v>
      </c>
      <c r="K28" s="181">
        <v>1.3777182000000001E-3</v>
      </c>
      <c r="L28" s="136">
        <v>3.4</v>
      </c>
      <c r="M28" s="136">
        <v>3.04</v>
      </c>
      <c r="N28" s="136">
        <v>3.05</v>
      </c>
      <c r="O28" s="136">
        <v>3.16</v>
      </c>
      <c r="P28" s="125" t="s">
        <v>3835</v>
      </c>
    </row>
    <row r="29" spans="1:16" s="45" customFormat="1" ht="12.75">
      <c r="A29" s="115" t="s">
        <v>4145</v>
      </c>
      <c r="B29" s="45" t="s">
        <v>3836</v>
      </c>
      <c r="C29" s="45" t="s">
        <v>3837</v>
      </c>
      <c r="D29" s="116">
        <v>3.7114599999999998E-2</v>
      </c>
      <c r="E29" s="116">
        <v>3.0899999999999998E-4</v>
      </c>
      <c r="F29" s="117">
        <v>1.8195391000000001</v>
      </c>
      <c r="G29" s="117">
        <v>1.8680532999999999</v>
      </c>
      <c r="H29" s="117">
        <v>1.7577802</v>
      </c>
      <c r="I29" s="117">
        <f t="shared" si="0"/>
        <v>1.8151241999999999</v>
      </c>
      <c r="J29" s="122">
        <v>0.11020000000000001</v>
      </c>
      <c r="K29" s="181">
        <v>1.8250315999999999E-2</v>
      </c>
      <c r="L29" s="136">
        <v>2.1</v>
      </c>
      <c r="M29" s="136">
        <v>1.33</v>
      </c>
      <c r="N29" s="136">
        <v>2.04</v>
      </c>
      <c r="O29" s="136">
        <v>1.82</v>
      </c>
      <c r="P29" s="125" t="s">
        <v>108</v>
      </c>
    </row>
    <row r="30" spans="1:16" s="45" customFormat="1" ht="12.75">
      <c r="A30" s="115" t="s">
        <v>4146</v>
      </c>
      <c r="B30" s="45" t="s">
        <v>3838</v>
      </c>
      <c r="C30" s="45" t="s">
        <v>3839</v>
      </c>
      <c r="D30" s="116">
        <v>0.55940319999999999</v>
      </c>
      <c r="E30" s="116">
        <v>0.49949260000000001</v>
      </c>
      <c r="F30" s="117">
        <v>-3.3271403999999998E-3</v>
      </c>
      <c r="G30" s="117">
        <v>-5.0917096000000002E-2</v>
      </c>
      <c r="H30" s="117">
        <v>0.42733022999999998</v>
      </c>
      <c r="I30" s="117">
        <f t="shared" si="0"/>
        <v>0.12436199786666667</v>
      </c>
      <c r="J30" s="125" t="s">
        <v>16</v>
      </c>
      <c r="K30" s="181">
        <v>2.1950757000000001E-2</v>
      </c>
      <c r="L30" s="136">
        <v>4.2300000000000004</v>
      </c>
      <c r="M30" s="136">
        <v>2.87</v>
      </c>
      <c r="N30" s="136">
        <v>4.93</v>
      </c>
      <c r="O30" s="136">
        <v>4.01</v>
      </c>
      <c r="P30" s="125" t="s">
        <v>3840</v>
      </c>
    </row>
    <row r="31" spans="1:16" s="45" customFormat="1" ht="12.75">
      <c r="A31" s="115" t="s">
        <v>4147</v>
      </c>
      <c r="B31" s="45" t="s">
        <v>3841</v>
      </c>
      <c r="C31" s="45" t="s">
        <v>3842</v>
      </c>
      <c r="D31" s="116"/>
      <c r="E31" s="116"/>
      <c r="F31" s="117"/>
      <c r="G31" s="117"/>
      <c r="H31" s="117"/>
      <c r="I31" s="117"/>
      <c r="J31" s="125" t="s">
        <v>16</v>
      </c>
      <c r="K31" s="181" t="s">
        <v>16</v>
      </c>
      <c r="L31" s="136" t="s">
        <v>16</v>
      </c>
      <c r="M31" s="136" t="s">
        <v>16</v>
      </c>
      <c r="N31" s="136" t="s">
        <v>16</v>
      </c>
      <c r="O31" s="136" t="s">
        <v>16</v>
      </c>
      <c r="P31" s="125" t="s">
        <v>16</v>
      </c>
    </row>
    <row r="32" spans="1:16" s="45" customFormat="1" ht="12.75">
      <c r="A32" s="115" t="s">
        <v>4148</v>
      </c>
      <c r="B32" s="45" t="s">
        <v>3843</v>
      </c>
      <c r="C32" s="45" t="s">
        <v>3844</v>
      </c>
      <c r="D32" s="116">
        <v>6.2819384000000006E-2</v>
      </c>
      <c r="E32" s="116">
        <v>1.5166776999999999E-2</v>
      </c>
      <c r="F32" s="117">
        <v>3.4524016</v>
      </c>
      <c r="G32" s="117">
        <v>3.4621057999999998</v>
      </c>
      <c r="H32" s="117">
        <v>4.9331519999999998</v>
      </c>
      <c r="I32" s="117">
        <f t="shared" si="0"/>
        <v>3.9492197999999998</v>
      </c>
      <c r="J32" s="122">
        <v>0.111</v>
      </c>
      <c r="K32" s="181">
        <v>1.9109274999999998E-2</v>
      </c>
      <c r="L32" s="136">
        <v>5.24</v>
      </c>
      <c r="M32" s="136">
        <v>3.99</v>
      </c>
      <c r="N32" s="136">
        <v>6.54</v>
      </c>
      <c r="O32" s="136">
        <v>5.25</v>
      </c>
      <c r="P32" s="125" t="s">
        <v>3845</v>
      </c>
    </row>
    <row r="33" spans="1:16" s="45" customFormat="1" ht="12.75">
      <c r="A33" s="115" t="s">
        <v>4149</v>
      </c>
      <c r="B33" s="45" t="s">
        <v>3846</v>
      </c>
      <c r="C33" s="45" t="s">
        <v>3847</v>
      </c>
      <c r="D33" s="116"/>
      <c r="E33" s="116">
        <v>1.3689869999999999E-3</v>
      </c>
      <c r="F33" s="117">
        <v>-1.3111229</v>
      </c>
      <c r="G33" s="117">
        <v>-1.1765304000000001</v>
      </c>
      <c r="H33" s="117">
        <v>-1.1744650000000001</v>
      </c>
      <c r="I33" s="117">
        <f t="shared" si="0"/>
        <v>-1.2207060999999999</v>
      </c>
      <c r="J33" s="122">
        <v>0.23089999999999999</v>
      </c>
      <c r="K33" s="181">
        <v>0.14557539</v>
      </c>
      <c r="L33" s="136">
        <v>-0.4</v>
      </c>
      <c r="M33" s="136">
        <v>-0.08</v>
      </c>
      <c r="N33" s="136">
        <v>-0.18</v>
      </c>
      <c r="O33" s="136">
        <v>-0.22</v>
      </c>
      <c r="P33" s="125" t="s">
        <v>3848</v>
      </c>
    </row>
    <row r="34" spans="1:16" s="45" customFormat="1" ht="12.75">
      <c r="A34" s="115" t="s">
        <v>4150</v>
      </c>
      <c r="B34" s="45" t="s">
        <v>3849</v>
      </c>
      <c r="C34" s="45" t="s">
        <v>3850</v>
      </c>
      <c r="D34" s="116">
        <v>5.9313814999999999E-2</v>
      </c>
      <c r="E34" s="116">
        <v>1.2412833999999999E-2</v>
      </c>
      <c r="F34" s="117">
        <v>1.2319589</v>
      </c>
      <c r="G34" s="117">
        <v>1.8264788000000001</v>
      </c>
      <c r="H34" s="117">
        <v>1.5203762000000001</v>
      </c>
      <c r="I34" s="117">
        <f t="shared" si="0"/>
        <v>1.5262713000000001</v>
      </c>
      <c r="J34" s="122">
        <v>0.17119999999999999</v>
      </c>
      <c r="K34" s="181">
        <v>8.4805900000000004E-2</v>
      </c>
      <c r="L34" s="136">
        <v>-0.99</v>
      </c>
      <c r="M34" s="136">
        <v>-0.33</v>
      </c>
      <c r="N34" s="136">
        <v>-1.19</v>
      </c>
      <c r="O34" s="136">
        <v>-0.84</v>
      </c>
      <c r="P34" s="125" t="s">
        <v>3851</v>
      </c>
    </row>
    <row r="35" spans="1:16" s="45" customFormat="1" ht="12.75">
      <c r="A35" s="115" t="s">
        <v>4151</v>
      </c>
      <c r="B35" s="45" t="s">
        <v>3852</v>
      </c>
      <c r="C35" s="45" t="s">
        <v>3853</v>
      </c>
      <c r="D35" s="116"/>
      <c r="E35" s="116"/>
      <c r="F35" s="117"/>
      <c r="G35" s="117"/>
      <c r="H35" s="117"/>
      <c r="I35" s="117"/>
      <c r="J35" s="125" t="s">
        <v>16</v>
      </c>
      <c r="K35" s="181" t="s">
        <v>16</v>
      </c>
      <c r="L35" s="136" t="s">
        <v>16</v>
      </c>
      <c r="M35" s="136" t="s">
        <v>16</v>
      </c>
      <c r="N35" s="136" t="s">
        <v>16</v>
      </c>
      <c r="O35" s="136" t="s">
        <v>16</v>
      </c>
      <c r="P35" s="125" t="s">
        <v>16</v>
      </c>
    </row>
    <row r="36" spans="1:16" s="45" customFormat="1" ht="12.75">
      <c r="A36" s="115" t="s">
        <v>4152</v>
      </c>
      <c r="B36" s="45" t="s">
        <v>3854</v>
      </c>
      <c r="C36" s="45" t="s">
        <v>3855</v>
      </c>
      <c r="D36" s="116">
        <v>0.61500674</v>
      </c>
      <c r="E36" s="116">
        <v>0.55856850000000002</v>
      </c>
      <c r="F36" s="117">
        <v>-2.5447819999999999E-2</v>
      </c>
      <c r="G36" s="117">
        <v>5.22614E-2</v>
      </c>
      <c r="H36" s="117">
        <v>-0.14934254</v>
      </c>
      <c r="I36" s="117">
        <f t="shared" si="0"/>
        <v>-4.0842986666666664E-2</v>
      </c>
      <c r="J36" s="122">
        <v>0.18740000000000001</v>
      </c>
      <c r="K36" s="181">
        <v>0.10188967</v>
      </c>
      <c r="L36" s="136">
        <v>-0.28000000000000003</v>
      </c>
      <c r="M36" s="136">
        <v>-0.63</v>
      </c>
      <c r="N36" s="136">
        <v>-0.21</v>
      </c>
      <c r="O36" s="136">
        <v>-0.38</v>
      </c>
      <c r="P36" s="125" t="s">
        <v>3856</v>
      </c>
    </row>
    <row r="37" spans="1:16" s="45" customFormat="1" ht="12.75">
      <c r="A37" s="115" t="s">
        <v>4153</v>
      </c>
      <c r="B37" s="45" t="s">
        <v>3857</v>
      </c>
      <c r="C37" s="45" t="s">
        <v>3858</v>
      </c>
      <c r="D37" s="116">
        <v>0.35055940000000002</v>
      </c>
      <c r="E37" s="116">
        <v>0.28499648</v>
      </c>
      <c r="F37" s="117">
        <v>-2.7277919000000001E-2</v>
      </c>
      <c r="G37" s="117">
        <v>0.11027046</v>
      </c>
      <c r="H37" s="117">
        <v>0.15805537</v>
      </c>
      <c r="I37" s="117">
        <f t="shared" si="0"/>
        <v>8.0349303666666663E-2</v>
      </c>
      <c r="J37" s="122">
        <v>0.31590000000000001</v>
      </c>
      <c r="K37" s="181">
        <v>0.23216261999999999</v>
      </c>
      <c r="L37" s="136">
        <v>0.23</v>
      </c>
      <c r="M37" s="136">
        <v>0.57999999999999996</v>
      </c>
      <c r="N37" s="136">
        <v>0.02</v>
      </c>
      <c r="O37" s="136">
        <v>0.28000000000000003</v>
      </c>
      <c r="P37" s="125" t="s">
        <v>3859</v>
      </c>
    </row>
    <row r="38" spans="1:16" s="45" customFormat="1" ht="12.75">
      <c r="A38" s="115" t="s">
        <v>4154</v>
      </c>
      <c r="B38" s="45" t="s">
        <v>3860</v>
      </c>
      <c r="C38" s="45" t="s">
        <v>3861</v>
      </c>
      <c r="D38" s="116"/>
      <c r="E38" s="116">
        <v>0.11934569</v>
      </c>
      <c r="F38" s="117">
        <v>-0.7148814</v>
      </c>
      <c r="G38" s="117">
        <v>-0.42207915000000001</v>
      </c>
      <c r="H38" s="117">
        <v>-1.5642228</v>
      </c>
      <c r="I38" s="117">
        <f t="shared" si="0"/>
        <v>-0.90039444999999996</v>
      </c>
      <c r="J38" s="125" t="s">
        <v>16</v>
      </c>
      <c r="K38" s="181">
        <v>0.75370110000000001</v>
      </c>
      <c r="L38" s="136">
        <v>-0.33</v>
      </c>
      <c r="M38" s="136">
        <v>-0.14000000000000001</v>
      </c>
      <c r="N38" s="136">
        <v>0.28000000000000003</v>
      </c>
      <c r="O38" s="136">
        <v>-7.0000000000000007E-2</v>
      </c>
      <c r="P38" s="125" t="s">
        <v>3785</v>
      </c>
    </row>
    <row r="39" spans="1:16" s="45" customFormat="1" ht="12.75">
      <c r="A39" s="115" t="s">
        <v>4155</v>
      </c>
      <c r="B39" s="45" t="s">
        <v>3862</v>
      </c>
      <c r="C39" s="45" t="s">
        <v>3863</v>
      </c>
      <c r="D39" s="116"/>
      <c r="E39" s="116">
        <v>0.44009579999999998</v>
      </c>
      <c r="F39" s="117">
        <v>-0.64793164000000003</v>
      </c>
      <c r="G39" s="117">
        <v>-0.89653366999999995</v>
      </c>
      <c r="H39" s="117">
        <v>0.40281689999999998</v>
      </c>
      <c r="I39" s="117">
        <f t="shared" si="0"/>
        <v>-0.38054947000000006</v>
      </c>
      <c r="J39" s="125" t="s">
        <v>16</v>
      </c>
      <c r="K39" s="181">
        <v>8.4560714999999995E-2</v>
      </c>
      <c r="L39" s="136">
        <v>-1.08</v>
      </c>
      <c r="M39" s="136">
        <v>-1.1000000000000001</v>
      </c>
      <c r="N39" s="136">
        <v>-0.31</v>
      </c>
      <c r="O39" s="136">
        <v>-0.83</v>
      </c>
      <c r="P39" s="125" t="s">
        <v>3864</v>
      </c>
    </row>
    <row r="40" spans="1:16" s="45" customFormat="1" ht="12.75">
      <c r="A40" s="115" t="s">
        <v>4156</v>
      </c>
      <c r="B40" s="45" t="s">
        <v>3865</v>
      </c>
      <c r="C40" s="45" t="s">
        <v>3866</v>
      </c>
      <c r="D40" s="116"/>
      <c r="E40" s="116">
        <v>0.56049199999999999</v>
      </c>
      <c r="F40" s="117">
        <v>-0.66075413999999999</v>
      </c>
      <c r="G40" s="117">
        <v>-0.37377497999999998</v>
      </c>
      <c r="H40" s="117">
        <v>0.38615906</v>
      </c>
      <c r="I40" s="117">
        <f t="shared" si="0"/>
        <v>-0.21612335333333332</v>
      </c>
      <c r="J40" s="125" t="s">
        <v>16</v>
      </c>
      <c r="K40" s="181">
        <v>0.14963333000000001</v>
      </c>
      <c r="L40" s="136">
        <v>-0.39</v>
      </c>
      <c r="M40" s="136">
        <v>-0.8</v>
      </c>
      <c r="N40" s="136">
        <v>-1.9</v>
      </c>
      <c r="O40" s="136">
        <v>-1.03</v>
      </c>
      <c r="P40" s="125" t="s">
        <v>3785</v>
      </c>
    </row>
    <row r="41" spans="1:16" s="45" customFormat="1" ht="12.75">
      <c r="A41" s="115" t="s">
        <v>4157</v>
      </c>
      <c r="B41" s="45" t="s">
        <v>3867</v>
      </c>
      <c r="C41" s="45" t="s">
        <v>3868</v>
      </c>
      <c r="D41" s="116">
        <v>3.7114599999999998E-2</v>
      </c>
      <c r="E41" s="116">
        <v>1.9000000000000001E-4</v>
      </c>
      <c r="F41" s="117">
        <v>-0.79171944000000005</v>
      </c>
      <c r="G41" s="117">
        <v>-0.75869363999999995</v>
      </c>
      <c r="H41" s="117">
        <v>-0.79014969999999995</v>
      </c>
      <c r="I41" s="117">
        <f t="shared" si="0"/>
        <v>-0.78018759333333332</v>
      </c>
      <c r="J41" s="122">
        <v>8.4000000000000005E-2</v>
      </c>
      <c r="K41" s="181">
        <v>2.9336442000000001E-3</v>
      </c>
      <c r="L41" s="136">
        <v>-0.73</v>
      </c>
      <c r="M41" s="136">
        <v>-0.64</v>
      </c>
      <c r="N41" s="136">
        <v>-0.62</v>
      </c>
      <c r="O41" s="136">
        <v>-0.66</v>
      </c>
      <c r="P41" s="125" t="s">
        <v>3798</v>
      </c>
    </row>
    <row r="42" spans="1:16" s="45" customFormat="1" ht="12.75">
      <c r="A42" s="115" t="s">
        <v>4158</v>
      </c>
      <c r="B42" s="45" t="s">
        <v>3869</v>
      </c>
      <c r="C42" s="45" t="s">
        <v>3870</v>
      </c>
      <c r="D42" s="116">
        <v>3.9895523000000002E-2</v>
      </c>
      <c r="E42" s="116">
        <v>9.9700000000000006E-4</v>
      </c>
      <c r="F42" s="117">
        <v>1.8233873</v>
      </c>
      <c r="G42" s="117">
        <v>1.6355208999999999</v>
      </c>
      <c r="H42" s="117">
        <v>1.7138233</v>
      </c>
      <c r="I42" s="117">
        <f t="shared" si="0"/>
        <v>1.7242438333333332</v>
      </c>
      <c r="J42" s="122">
        <v>0.1411</v>
      </c>
      <c r="K42" s="181">
        <v>5.1111407999999997E-2</v>
      </c>
      <c r="L42" s="136">
        <v>1.67</v>
      </c>
      <c r="M42" s="136">
        <v>0.71</v>
      </c>
      <c r="N42" s="136">
        <v>1.64</v>
      </c>
      <c r="O42" s="136">
        <v>1.34</v>
      </c>
      <c r="P42" s="125" t="s">
        <v>3871</v>
      </c>
    </row>
    <row r="43" spans="1:16" s="45" customFormat="1" ht="12.75">
      <c r="A43" s="115" t="s">
        <v>4159</v>
      </c>
      <c r="B43" s="45" t="s">
        <v>3872</v>
      </c>
      <c r="C43" s="45" t="s">
        <v>3873</v>
      </c>
      <c r="D43" s="116">
        <v>4.0361210000000002E-2</v>
      </c>
      <c r="E43" s="116">
        <v>1.3020025E-3</v>
      </c>
      <c r="F43" s="117">
        <v>0.81086343999999999</v>
      </c>
      <c r="G43" s="117">
        <v>0.90462023000000003</v>
      </c>
      <c r="H43" s="117">
        <v>0.81572383999999998</v>
      </c>
      <c r="I43" s="117">
        <f t="shared" si="0"/>
        <v>0.84373583666666663</v>
      </c>
      <c r="J43" s="122">
        <v>0.19500000000000001</v>
      </c>
      <c r="K43" s="181">
        <v>0.10930954</v>
      </c>
      <c r="L43" s="136">
        <v>1.02</v>
      </c>
      <c r="M43" s="136">
        <v>0.2</v>
      </c>
      <c r="N43" s="136">
        <v>0.82</v>
      </c>
      <c r="O43" s="136">
        <v>0.68</v>
      </c>
      <c r="P43" s="125" t="s">
        <v>3874</v>
      </c>
    </row>
    <row r="44" spans="1:16" s="45" customFormat="1" ht="12.75">
      <c r="A44" s="115" t="s">
        <v>4160</v>
      </c>
      <c r="B44" s="45" t="s">
        <v>3875</v>
      </c>
      <c r="C44" s="45" t="s">
        <v>3876</v>
      </c>
      <c r="D44" s="116"/>
      <c r="E44" s="116">
        <v>0.15246053000000001</v>
      </c>
      <c r="F44" s="117">
        <v>1.2502736999999999</v>
      </c>
      <c r="G44" s="117">
        <v>0.58156450000000004</v>
      </c>
      <c r="H44" s="117">
        <v>0.21737941999999999</v>
      </c>
      <c r="I44" s="117">
        <f t="shared" si="0"/>
        <v>0.68307253999999995</v>
      </c>
      <c r="J44" s="122">
        <v>0.12379999999999999</v>
      </c>
      <c r="K44" s="181">
        <v>3.2192239999999997E-2</v>
      </c>
      <c r="L44" s="136">
        <v>2.57</v>
      </c>
      <c r="M44" s="136">
        <v>2.2200000000000002</v>
      </c>
      <c r="N44" s="136">
        <v>1.31</v>
      </c>
      <c r="O44" s="136">
        <v>2.04</v>
      </c>
      <c r="P44" s="125" t="s">
        <v>108</v>
      </c>
    </row>
    <row r="45" spans="1:16" s="45" customFormat="1" ht="12.75">
      <c r="A45" s="115" t="s">
        <v>4161</v>
      </c>
      <c r="B45" s="45" t="s">
        <v>3877</v>
      </c>
      <c r="C45" s="45" t="s">
        <v>3878</v>
      </c>
      <c r="D45" s="116"/>
      <c r="E45" s="116"/>
      <c r="F45" s="117"/>
      <c r="G45" s="117"/>
      <c r="H45" s="117"/>
      <c r="I45" s="117"/>
      <c r="J45" s="125" t="s">
        <v>16</v>
      </c>
      <c r="K45" s="181" t="s">
        <v>16</v>
      </c>
      <c r="L45" s="136" t="s">
        <v>16</v>
      </c>
      <c r="M45" s="136" t="s">
        <v>16</v>
      </c>
      <c r="N45" s="136" t="s">
        <v>16</v>
      </c>
      <c r="O45" s="136" t="s">
        <v>16</v>
      </c>
      <c r="P45" s="125" t="s">
        <v>16</v>
      </c>
    </row>
    <row r="46" spans="1:16" s="45" customFormat="1" ht="12.75">
      <c r="A46" s="115" t="s">
        <v>4162</v>
      </c>
      <c r="B46" s="45" t="s">
        <v>3879</v>
      </c>
      <c r="C46" s="45" t="s">
        <v>3880</v>
      </c>
      <c r="D46" s="116"/>
      <c r="E46" s="116">
        <v>0.113278344</v>
      </c>
      <c r="F46" s="117">
        <v>1.7942473999999999</v>
      </c>
      <c r="G46" s="117">
        <v>1.8384807999999999</v>
      </c>
      <c r="H46" s="117">
        <v>0.34897327</v>
      </c>
      <c r="I46" s="117">
        <f t="shared" si="0"/>
        <v>1.3272338233333334</v>
      </c>
      <c r="J46" s="122">
        <v>0.109</v>
      </c>
      <c r="K46" s="181">
        <v>1.732216E-2</v>
      </c>
      <c r="L46" s="136">
        <v>3.92</v>
      </c>
      <c r="M46" s="136">
        <v>3.73</v>
      </c>
      <c r="N46" s="136">
        <v>2.48</v>
      </c>
      <c r="O46" s="136">
        <v>3.38</v>
      </c>
      <c r="P46" s="125" t="s">
        <v>3881</v>
      </c>
    </row>
    <row r="47" spans="1:16" s="45" customFormat="1" ht="12.75">
      <c r="A47" s="115" t="s">
        <v>4163</v>
      </c>
      <c r="B47" s="45" t="s">
        <v>3882</v>
      </c>
      <c r="C47" s="45" t="s">
        <v>3883</v>
      </c>
      <c r="D47" s="116"/>
      <c r="E47" s="116"/>
      <c r="F47" s="117"/>
      <c r="G47" s="117"/>
      <c r="H47" s="117"/>
      <c r="I47" s="117"/>
      <c r="J47" s="125" t="s">
        <v>16</v>
      </c>
      <c r="K47" s="181" t="s">
        <v>16</v>
      </c>
      <c r="L47" s="136" t="s">
        <v>16</v>
      </c>
      <c r="M47" s="136" t="s">
        <v>16</v>
      </c>
      <c r="N47" s="136" t="s">
        <v>16</v>
      </c>
      <c r="O47" s="136" t="s">
        <v>16</v>
      </c>
      <c r="P47" s="125" t="s">
        <v>16</v>
      </c>
    </row>
    <row r="48" spans="1:16" s="45" customFormat="1" ht="12.75">
      <c r="A48" s="115" t="s">
        <v>4164</v>
      </c>
      <c r="B48" s="45" t="s">
        <v>3884</v>
      </c>
      <c r="C48" s="45" t="s">
        <v>3885</v>
      </c>
      <c r="D48" s="116"/>
      <c r="E48" s="116">
        <v>3.4380710000000002E-2</v>
      </c>
      <c r="F48" s="117">
        <v>-0.68202286999999995</v>
      </c>
      <c r="G48" s="117">
        <v>-0.34149605</v>
      </c>
      <c r="H48" s="117">
        <v>-0.6109947</v>
      </c>
      <c r="I48" s="117">
        <f t="shared" ref="I48:I104" si="1">AVERAGE(F48:H48)</f>
        <v>-0.54483787333333333</v>
      </c>
      <c r="J48" s="122">
        <v>0.1124</v>
      </c>
      <c r="K48" s="181">
        <v>2.0428930000000001E-2</v>
      </c>
      <c r="L48" s="136">
        <v>1.1000000000000001</v>
      </c>
      <c r="M48" s="136">
        <v>1.1399999999999999</v>
      </c>
      <c r="N48" s="136">
        <v>0.7</v>
      </c>
      <c r="O48" s="136">
        <v>0.98</v>
      </c>
      <c r="P48" s="125" t="s">
        <v>3782</v>
      </c>
    </row>
    <row r="49" spans="1:16" s="45" customFormat="1" ht="12.75">
      <c r="A49" s="115" t="s">
        <v>4165</v>
      </c>
      <c r="B49" s="45" t="s">
        <v>3886</v>
      </c>
      <c r="C49" s="45" t="s">
        <v>3887</v>
      </c>
      <c r="D49" s="116">
        <v>0.40015509999999999</v>
      </c>
      <c r="E49" s="116">
        <v>0.33436397000000001</v>
      </c>
      <c r="F49" s="117">
        <v>0.53278064999999997</v>
      </c>
      <c r="G49" s="117">
        <v>-0.10843849</v>
      </c>
      <c r="H49" s="117">
        <v>0.28157720000000003</v>
      </c>
      <c r="I49" s="117">
        <f t="shared" si="1"/>
        <v>0.23530645333333333</v>
      </c>
      <c r="J49" s="122">
        <v>0.14829999999999999</v>
      </c>
      <c r="K49" s="181">
        <v>5.9470516000000001E-2</v>
      </c>
      <c r="L49" s="136">
        <v>1.07</v>
      </c>
      <c r="M49" s="136">
        <v>0.5</v>
      </c>
      <c r="N49" s="136">
        <v>0.56000000000000005</v>
      </c>
      <c r="O49" s="136">
        <v>0.71</v>
      </c>
      <c r="P49" s="125" t="s">
        <v>3888</v>
      </c>
    </row>
    <row r="50" spans="1:16" s="45" customFormat="1" ht="12.75">
      <c r="A50" s="115" t="s">
        <v>4166</v>
      </c>
      <c r="B50" s="45" t="s">
        <v>3889</v>
      </c>
      <c r="C50" s="45" t="s">
        <v>3890</v>
      </c>
      <c r="D50" s="116">
        <v>0.10569532</v>
      </c>
      <c r="E50" s="116">
        <v>5.0936636E-2</v>
      </c>
      <c r="F50" s="117">
        <v>0.54950136000000005</v>
      </c>
      <c r="G50" s="117">
        <v>1.0877463000000001</v>
      </c>
      <c r="H50" s="117">
        <v>0.58458330000000003</v>
      </c>
      <c r="I50" s="117">
        <f t="shared" si="1"/>
        <v>0.74061032000000004</v>
      </c>
      <c r="J50" s="122">
        <v>0.155</v>
      </c>
      <c r="K50" s="181">
        <v>6.7200385000000001E-2</v>
      </c>
      <c r="L50" s="136">
        <v>0.61</v>
      </c>
      <c r="M50" s="136">
        <v>0.35</v>
      </c>
      <c r="N50" s="136">
        <v>0.24</v>
      </c>
      <c r="O50" s="136">
        <v>0.4</v>
      </c>
      <c r="P50" s="125" t="s">
        <v>3798</v>
      </c>
    </row>
    <row r="51" spans="1:16" s="45" customFormat="1" ht="12.75">
      <c r="A51" s="115" t="s">
        <v>4167</v>
      </c>
      <c r="B51" s="45" t="s">
        <v>3891</v>
      </c>
      <c r="C51" s="45" t="s">
        <v>3892</v>
      </c>
      <c r="D51" s="116"/>
      <c r="E51" s="116">
        <v>7.1857219999999999E-2</v>
      </c>
      <c r="F51" s="117">
        <v>-0.8603596</v>
      </c>
      <c r="G51" s="117">
        <v>-0.29467579999999999</v>
      </c>
      <c r="H51" s="117">
        <v>-0.88546186999999998</v>
      </c>
      <c r="I51" s="117">
        <f t="shared" si="1"/>
        <v>-0.68016575666666668</v>
      </c>
      <c r="J51" s="122">
        <v>0.96309999999999996</v>
      </c>
      <c r="K51" s="181">
        <v>0.95380986000000001</v>
      </c>
      <c r="L51" s="136">
        <v>0.28000000000000003</v>
      </c>
      <c r="M51" s="136">
        <v>0.71</v>
      </c>
      <c r="N51" s="136">
        <v>-0.89</v>
      </c>
      <c r="O51" s="136">
        <v>0.03</v>
      </c>
      <c r="P51" s="125" t="s">
        <v>3798</v>
      </c>
    </row>
    <row r="52" spans="1:16" s="45" customFormat="1" ht="12.75">
      <c r="A52" s="115" t="s">
        <v>4168</v>
      </c>
      <c r="B52" s="45" t="s">
        <v>3893</v>
      </c>
      <c r="C52" s="45" t="s">
        <v>3894</v>
      </c>
      <c r="D52" s="116"/>
      <c r="E52" s="116"/>
      <c r="F52" s="117"/>
      <c r="G52" s="117"/>
      <c r="H52" s="117"/>
      <c r="I52" s="117"/>
      <c r="J52" s="125" t="s">
        <v>16</v>
      </c>
      <c r="K52" s="181" t="s">
        <v>16</v>
      </c>
      <c r="L52" s="136" t="s">
        <v>16</v>
      </c>
      <c r="M52" s="136" t="s">
        <v>16</v>
      </c>
      <c r="N52" s="136" t="s">
        <v>16</v>
      </c>
      <c r="O52" s="136" t="s">
        <v>16</v>
      </c>
      <c r="P52" s="125" t="s">
        <v>16</v>
      </c>
    </row>
    <row r="53" spans="1:16" s="45" customFormat="1" ht="12.75">
      <c r="A53" s="115" t="s">
        <v>4169</v>
      </c>
      <c r="B53" s="45" t="s">
        <v>3895</v>
      </c>
      <c r="C53" s="45" t="s">
        <v>3896</v>
      </c>
      <c r="D53" s="116">
        <v>4.0356766000000002E-2</v>
      </c>
      <c r="E53" s="116">
        <v>1.0691029E-3</v>
      </c>
      <c r="F53" s="117">
        <v>2.7899333999999998</v>
      </c>
      <c r="G53" s="117">
        <v>2.5016131000000001</v>
      </c>
      <c r="H53" s="117">
        <v>2.582211</v>
      </c>
      <c r="I53" s="117">
        <f t="shared" si="1"/>
        <v>2.6245858333333332</v>
      </c>
      <c r="J53" s="122">
        <v>5.8599999999999999E-2</v>
      </c>
      <c r="K53" s="181">
        <v>2.1662316999999999E-4</v>
      </c>
      <c r="L53" s="136">
        <v>3.47</v>
      </c>
      <c r="M53" s="136">
        <v>3.38</v>
      </c>
      <c r="N53" s="136">
        <v>3.3</v>
      </c>
      <c r="O53" s="136">
        <v>3.39</v>
      </c>
      <c r="P53" s="125" t="s">
        <v>108</v>
      </c>
    </row>
    <row r="54" spans="1:16" s="45" customFormat="1" ht="12.75">
      <c r="A54" s="115" t="s">
        <v>4170</v>
      </c>
      <c r="B54" s="45" t="s">
        <v>3897</v>
      </c>
      <c r="C54" s="45" t="s">
        <v>3898</v>
      </c>
      <c r="D54" s="116"/>
      <c r="E54" s="116">
        <v>0.5487725</v>
      </c>
      <c r="F54" s="117">
        <v>-0.64660006999999997</v>
      </c>
      <c r="G54" s="117">
        <v>-0.41312197000000001</v>
      </c>
      <c r="H54" s="117">
        <v>0.38779580000000002</v>
      </c>
      <c r="I54" s="117">
        <f t="shared" si="1"/>
        <v>-0.22397541333333335</v>
      </c>
      <c r="J54" s="125" t="s">
        <v>16</v>
      </c>
      <c r="K54" s="181">
        <v>0.68928310000000004</v>
      </c>
      <c r="L54" s="136">
        <v>0.21</v>
      </c>
      <c r="M54" s="136">
        <v>0.04</v>
      </c>
      <c r="N54" s="136">
        <v>-0.12</v>
      </c>
      <c r="O54" s="136">
        <v>0.04</v>
      </c>
      <c r="P54" s="125" t="s">
        <v>3899</v>
      </c>
    </row>
    <row r="55" spans="1:16" s="45" customFormat="1" ht="12.75">
      <c r="A55" s="115" t="s">
        <v>4171</v>
      </c>
      <c r="B55" s="45" t="s">
        <v>3900</v>
      </c>
      <c r="C55" s="45" t="s">
        <v>3901</v>
      </c>
      <c r="D55" s="116">
        <v>4.5776267000000002E-2</v>
      </c>
      <c r="E55" s="116">
        <v>3.4208010999999998E-3</v>
      </c>
      <c r="F55" s="117">
        <v>1.389348</v>
      </c>
      <c r="G55" s="117">
        <v>1.6690178</v>
      </c>
      <c r="H55" s="117">
        <v>1.4266882000000001</v>
      </c>
      <c r="I55" s="117">
        <f t="shared" si="1"/>
        <v>1.495018</v>
      </c>
      <c r="J55" s="122">
        <v>0.11210000000000001</v>
      </c>
      <c r="K55" s="181">
        <v>2.0154726000000001E-2</v>
      </c>
      <c r="L55" s="136">
        <v>1.7</v>
      </c>
      <c r="M55" s="136">
        <v>1.03</v>
      </c>
      <c r="N55" s="136">
        <v>1.61</v>
      </c>
      <c r="O55" s="136">
        <v>1.45</v>
      </c>
      <c r="P55" s="125" t="s">
        <v>3902</v>
      </c>
    </row>
    <row r="56" spans="1:16" s="45" customFormat="1" ht="12.75">
      <c r="A56" s="115" t="s">
        <v>4172</v>
      </c>
      <c r="B56" s="45" t="s">
        <v>3903</v>
      </c>
      <c r="C56" s="45" t="s">
        <v>3904</v>
      </c>
      <c r="D56" s="116"/>
      <c r="E56" s="116"/>
      <c r="F56" s="117"/>
      <c r="G56" s="117"/>
      <c r="H56" s="117"/>
      <c r="I56" s="117"/>
      <c r="J56" s="125" t="s">
        <v>16</v>
      </c>
      <c r="K56" s="181" t="s">
        <v>16</v>
      </c>
      <c r="L56" s="136" t="s">
        <v>16</v>
      </c>
      <c r="M56" s="136" t="s">
        <v>16</v>
      </c>
      <c r="N56" s="136" t="s">
        <v>16</v>
      </c>
      <c r="O56" s="136" t="s">
        <v>16</v>
      </c>
      <c r="P56" s="125" t="s">
        <v>16</v>
      </c>
    </row>
    <row r="57" spans="1:16" s="45" customFormat="1" ht="12.75">
      <c r="A57" s="115" t="s">
        <v>4173</v>
      </c>
      <c r="B57" s="45" t="s">
        <v>3869</v>
      </c>
      <c r="C57" s="45" t="s">
        <v>3870</v>
      </c>
      <c r="D57" s="116">
        <v>3.9895523000000002E-2</v>
      </c>
      <c r="E57" s="116">
        <v>9.9700000000000006E-4</v>
      </c>
      <c r="F57" s="117">
        <v>1.8233873</v>
      </c>
      <c r="G57" s="117">
        <v>1.6355208999999999</v>
      </c>
      <c r="H57" s="117">
        <v>1.7138233</v>
      </c>
      <c r="I57" s="117">
        <f t="shared" si="1"/>
        <v>1.7242438333333332</v>
      </c>
      <c r="J57" s="122">
        <v>0.1008</v>
      </c>
      <c r="K57" s="181">
        <v>1.1013382E-2</v>
      </c>
      <c r="L57" s="136">
        <v>2.59</v>
      </c>
      <c r="M57" s="136">
        <v>1.78</v>
      </c>
      <c r="N57" s="136">
        <v>2.2200000000000002</v>
      </c>
      <c r="O57" s="136">
        <v>2.19</v>
      </c>
      <c r="P57" s="125" t="s">
        <v>3871</v>
      </c>
    </row>
    <row r="58" spans="1:16" s="45" customFormat="1" ht="12.75">
      <c r="A58" s="115" t="s">
        <v>4174</v>
      </c>
      <c r="B58" s="45" t="s">
        <v>3905</v>
      </c>
      <c r="C58" s="45" t="s">
        <v>3906</v>
      </c>
      <c r="D58" s="116"/>
      <c r="E58" s="116"/>
      <c r="F58" s="117"/>
      <c r="G58" s="117"/>
      <c r="H58" s="117"/>
      <c r="I58" s="117"/>
      <c r="J58" s="125" t="s">
        <v>16</v>
      </c>
      <c r="K58" s="181" t="s">
        <v>16</v>
      </c>
      <c r="L58" s="136" t="s">
        <v>16</v>
      </c>
      <c r="M58" s="136" t="s">
        <v>16</v>
      </c>
      <c r="N58" s="136" t="s">
        <v>16</v>
      </c>
      <c r="O58" s="136" t="s">
        <v>16</v>
      </c>
      <c r="P58" s="125" t="s">
        <v>16</v>
      </c>
    </row>
    <row r="59" spans="1:16" s="45" customFormat="1" ht="12.75">
      <c r="A59" s="115" t="s">
        <v>4175</v>
      </c>
      <c r="B59" s="45" t="s">
        <v>3907</v>
      </c>
      <c r="C59" s="45" t="s">
        <v>3908</v>
      </c>
      <c r="D59" s="116">
        <v>0.19056326000000001</v>
      </c>
      <c r="E59" s="116">
        <v>0.12879802000000001</v>
      </c>
      <c r="F59" s="117">
        <v>-5.3254141999999997E-2</v>
      </c>
      <c r="G59" s="117">
        <v>-1.7140427999999999E-2</v>
      </c>
      <c r="H59" s="117">
        <v>-9.1713950000000002E-2</v>
      </c>
      <c r="I59" s="117">
        <f t="shared" si="1"/>
        <v>-5.4036173333333326E-2</v>
      </c>
      <c r="J59" s="122">
        <v>0.19839999999999999</v>
      </c>
      <c r="K59" s="181">
        <v>0.11258322</v>
      </c>
      <c r="L59" s="136">
        <v>0.9</v>
      </c>
      <c r="M59" s="136">
        <v>0.52</v>
      </c>
      <c r="N59" s="136">
        <v>0.21</v>
      </c>
      <c r="O59" s="136">
        <v>0.54</v>
      </c>
      <c r="P59" s="125" t="s">
        <v>3909</v>
      </c>
    </row>
    <row r="60" spans="1:16" s="45" customFormat="1" ht="12.75">
      <c r="A60" s="115" t="s">
        <v>4176</v>
      </c>
      <c r="B60" s="45" t="s">
        <v>3910</v>
      </c>
      <c r="C60" s="45" t="s">
        <v>3911</v>
      </c>
      <c r="D60" s="116"/>
      <c r="E60" s="116">
        <v>6.2885579999999996E-2</v>
      </c>
      <c r="F60" s="117">
        <v>-0.35119479999999997</v>
      </c>
      <c r="G60" s="117">
        <v>-0.56151474000000001</v>
      </c>
      <c r="H60" s="117">
        <v>-0.22008272000000001</v>
      </c>
      <c r="I60" s="117">
        <f t="shared" si="1"/>
        <v>-0.37759742000000002</v>
      </c>
      <c r="J60" s="122">
        <v>0.1661</v>
      </c>
      <c r="K60" s="181">
        <v>7.9303960000000007E-2</v>
      </c>
      <c r="L60" s="136">
        <v>0.8</v>
      </c>
      <c r="M60" s="136">
        <v>0.99</v>
      </c>
      <c r="N60" s="136">
        <v>0.28999999999999998</v>
      </c>
      <c r="O60" s="136">
        <v>0.69</v>
      </c>
      <c r="P60" s="125" t="s">
        <v>3814</v>
      </c>
    </row>
    <row r="61" spans="1:16" s="45" customFormat="1" ht="12.75">
      <c r="A61" s="115" t="s">
        <v>4177</v>
      </c>
      <c r="B61" s="45" t="s">
        <v>3912</v>
      </c>
      <c r="C61" s="45" t="s">
        <v>3913</v>
      </c>
      <c r="D61" s="116">
        <v>9.3171030000000002E-2</v>
      </c>
      <c r="E61" s="116">
        <v>3.9912182999999997E-2</v>
      </c>
      <c r="F61" s="117">
        <v>0.21052746</v>
      </c>
      <c r="G61" s="117">
        <v>0.39812574000000001</v>
      </c>
      <c r="H61" s="117">
        <v>0.44972095000000001</v>
      </c>
      <c r="I61" s="117">
        <f t="shared" si="1"/>
        <v>0.35279138333333337</v>
      </c>
      <c r="J61" s="122">
        <v>0.3145</v>
      </c>
      <c r="K61" s="181">
        <v>0.23070890999999999</v>
      </c>
      <c r="L61" s="136">
        <v>0.27</v>
      </c>
      <c r="M61" s="136">
        <v>0.16</v>
      </c>
      <c r="N61" s="136">
        <v>-0.01</v>
      </c>
      <c r="O61" s="136">
        <v>0.14000000000000001</v>
      </c>
      <c r="P61" s="125" t="s">
        <v>3914</v>
      </c>
    </row>
    <row r="62" spans="1:16" s="45" customFormat="1" ht="12.75">
      <c r="A62" s="115" t="s">
        <v>4178</v>
      </c>
      <c r="B62" s="45" t="s">
        <v>3915</v>
      </c>
      <c r="C62" s="45" t="s">
        <v>3916</v>
      </c>
      <c r="D62" s="116"/>
      <c r="E62" s="116"/>
      <c r="F62" s="117"/>
      <c r="G62" s="117"/>
      <c r="H62" s="117"/>
      <c r="I62" s="117"/>
      <c r="J62" s="125" t="s">
        <v>16</v>
      </c>
      <c r="K62" s="181" t="s">
        <v>16</v>
      </c>
      <c r="L62" s="136" t="s">
        <v>16</v>
      </c>
      <c r="M62" s="136" t="s">
        <v>16</v>
      </c>
      <c r="N62" s="136" t="s">
        <v>16</v>
      </c>
      <c r="O62" s="136" t="s">
        <v>16</v>
      </c>
      <c r="P62" s="125" t="s">
        <v>16</v>
      </c>
    </row>
    <row r="63" spans="1:16" s="45" customFormat="1" ht="12.75">
      <c r="A63" s="115" t="s">
        <v>4179</v>
      </c>
      <c r="B63" s="45" t="s">
        <v>3917</v>
      </c>
      <c r="C63" s="45" t="s">
        <v>3918</v>
      </c>
      <c r="D63" s="116"/>
      <c r="E63" s="116">
        <v>0.52911359999999996</v>
      </c>
      <c r="F63" s="117">
        <v>-0.70153909999999997</v>
      </c>
      <c r="G63" s="117">
        <v>-0.44506285000000001</v>
      </c>
      <c r="H63" s="117">
        <v>0.39597100000000002</v>
      </c>
      <c r="I63" s="117">
        <f t="shared" si="1"/>
        <v>-0.25021031666666665</v>
      </c>
      <c r="J63" s="125" t="s">
        <v>16</v>
      </c>
      <c r="K63" s="181">
        <v>2.8965999999999999E-2</v>
      </c>
      <c r="L63" s="136">
        <v>0.65</v>
      </c>
      <c r="M63" s="136">
        <v>0.35</v>
      </c>
      <c r="N63" s="136">
        <v>0.48</v>
      </c>
      <c r="O63" s="136">
        <v>0.49</v>
      </c>
      <c r="P63" s="125" t="s">
        <v>3919</v>
      </c>
    </row>
    <row r="64" spans="1:16" s="45" customFormat="1" ht="12.75">
      <c r="A64" s="115" t="s">
        <v>4180</v>
      </c>
      <c r="B64" s="45" t="s">
        <v>3920</v>
      </c>
      <c r="C64" s="45" t="s">
        <v>3921</v>
      </c>
      <c r="D64" s="116"/>
      <c r="E64" s="116">
        <v>0.66074540000000004</v>
      </c>
      <c r="F64" s="117">
        <v>-0.60268029999999995</v>
      </c>
      <c r="G64" s="117">
        <v>-0.36817250000000001</v>
      </c>
      <c r="H64" s="117">
        <v>0.47178369999999997</v>
      </c>
      <c r="I64" s="117">
        <f t="shared" si="1"/>
        <v>-0.16635636666666667</v>
      </c>
      <c r="J64" s="125" t="s">
        <v>16</v>
      </c>
      <c r="K64" s="181">
        <v>0.78587770000000001</v>
      </c>
      <c r="L64" s="136">
        <v>-0.51</v>
      </c>
      <c r="M64" s="136">
        <v>0.04</v>
      </c>
      <c r="N64" s="136">
        <v>0.25</v>
      </c>
      <c r="O64" s="136">
        <v>-7.0000000000000007E-2</v>
      </c>
      <c r="P64" s="125" t="s">
        <v>3922</v>
      </c>
    </row>
    <row r="65" spans="1:16" s="45" customFormat="1" ht="12.75">
      <c r="A65" s="115" t="s">
        <v>4181</v>
      </c>
      <c r="B65" s="45" t="s">
        <v>3923</v>
      </c>
      <c r="C65" s="45" t="s">
        <v>3924</v>
      </c>
      <c r="D65" s="116"/>
      <c r="E65" s="116">
        <v>0.63659549999999998</v>
      </c>
      <c r="F65" s="117">
        <v>-0.62133693999999995</v>
      </c>
      <c r="G65" s="117">
        <v>-0.35991475000000001</v>
      </c>
      <c r="H65" s="117">
        <v>0.44839867999999999</v>
      </c>
      <c r="I65" s="117">
        <f t="shared" si="1"/>
        <v>-0.17761766999999998</v>
      </c>
      <c r="J65" s="125" t="s">
        <v>16</v>
      </c>
      <c r="K65" s="181">
        <v>0.60190356</v>
      </c>
      <c r="L65" s="136">
        <v>0.3</v>
      </c>
      <c r="M65" s="136">
        <v>-0.26</v>
      </c>
      <c r="N65" s="136">
        <v>-0.45</v>
      </c>
      <c r="O65" s="136">
        <v>-0.14000000000000001</v>
      </c>
      <c r="P65" s="125" t="s">
        <v>3925</v>
      </c>
    </row>
    <row r="66" spans="1:16" s="45" customFormat="1" ht="12.75">
      <c r="A66" s="115" t="s">
        <v>4182</v>
      </c>
      <c r="B66" s="45" t="s">
        <v>3926</v>
      </c>
      <c r="C66" s="45" t="s">
        <v>3927</v>
      </c>
      <c r="D66" s="116">
        <v>5.3220205E-2</v>
      </c>
      <c r="E66" s="116">
        <v>8.2138125000000006E-3</v>
      </c>
      <c r="F66" s="117">
        <v>1.8952802</v>
      </c>
      <c r="G66" s="117">
        <v>2.5329660000000001</v>
      </c>
      <c r="H66" s="117">
        <v>2.525865</v>
      </c>
      <c r="I66" s="117">
        <f t="shared" si="1"/>
        <v>2.3180370666666668</v>
      </c>
      <c r="J66" s="122">
        <v>0.121</v>
      </c>
      <c r="K66" s="181">
        <v>2.9123920000000001E-2</v>
      </c>
      <c r="L66" s="136">
        <v>3.95</v>
      </c>
      <c r="M66" s="136">
        <v>2.21</v>
      </c>
      <c r="N66" s="136">
        <v>2.71</v>
      </c>
      <c r="O66" s="136">
        <v>2.96</v>
      </c>
      <c r="P66" s="125" t="s">
        <v>3798</v>
      </c>
    </row>
    <row r="67" spans="1:16" s="45" customFormat="1" ht="12.75">
      <c r="A67" s="115" t="s">
        <v>4183</v>
      </c>
      <c r="B67" s="45" t="s">
        <v>3928</v>
      </c>
      <c r="C67" s="45" t="s">
        <v>3929</v>
      </c>
      <c r="D67" s="116"/>
      <c r="E67" s="116">
        <v>0.6870231</v>
      </c>
      <c r="F67" s="117">
        <v>-0.68684990000000001</v>
      </c>
      <c r="G67" s="117">
        <v>-0.35762002999999998</v>
      </c>
      <c r="H67" s="117">
        <v>0.53442400000000001</v>
      </c>
      <c r="I67" s="117">
        <f t="shared" si="1"/>
        <v>-0.17001531</v>
      </c>
      <c r="J67" s="125" t="s">
        <v>16</v>
      </c>
      <c r="K67" s="181">
        <v>3.8543250000000001E-2</v>
      </c>
      <c r="L67" s="136">
        <v>-0.47</v>
      </c>
      <c r="M67" s="136">
        <v>-0.22</v>
      </c>
      <c r="N67" s="136">
        <v>-0.36</v>
      </c>
      <c r="O67" s="136">
        <v>-0.35</v>
      </c>
      <c r="P67" s="125" t="s">
        <v>3919</v>
      </c>
    </row>
    <row r="68" spans="1:16" s="45" customFormat="1" ht="12.75">
      <c r="A68" s="115" t="s">
        <v>4184</v>
      </c>
      <c r="B68" s="45" t="s">
        <v>3930</v>
      </c>
      <c r="C68" s="45" t="s">
        <v>3931</v>
      </c>
      <c r="D68" s="116"/>
      <c r="E68" s="116">
        <v>0.50203675000000003</v>
      </c>
      <c r="F68" s="117">
        <v>-0.28631645</v>
      </c>
      <c r="G68" s="117">
        <v>9.5232490000000003E-2</v>
      </c>
      <c r="H68" s="117">
        <v>-7.7642900000000001E-2</v>
      </c>
      <c r="I68" s="117">
        <f t="shared" si="1"/>
        <v>-8.9575620000000009E-2</v>
      </c>
      <c r="J68" s="122">
        <v>0.12989999999999999</v>
      </c>
      <c r="K68" s="181">
        <v>3.8744559999999997E-2</v>
      </c>
      <c r="L68" s="136">
        <v>2.37</v>
      </c>
      <c r="M68" s="136">
        <v>2.12</v>
      </c>
      <c r="N68" s="136">
        <v>1.1299999999999999</v>
      </c>
      <c r="O68" s="136">
        <v>1.87</v>
      </c>
      <c r="P68" s="125" t="s">
        <v>3932</v>
      </c>
    </row>
    <row r="69" spans="1:16" s="45" customFormat="1" ht="12.75">
      <c r="A69" s="115" t="s">
        <v>4185</v>
      </c>
      <c r="B69" s="45" t="s">
        <v>3933</v>
      </c>
      <c r="C69" s="45" t="s">
        <v>3934</v>
      </c>
      <c r="D69" s="116"/>
      <c r="E69" s="116"/>
      <c r="F69" s="117"/>
      <c r="G69" s="117"/>
      <c r="H69" s="117"/>
      <c r="I69" s="117"/>
      <c r="J69" s="125" t="s">
        <v>16</v>
      </c>
      <c r="K69" s="181" t="s">
        <v>16</v>
      </c>
      <c r="L69" s="136" t="s">
        <v>16</v>
      </c>
      <c r="M69" s="136" t="s">
        <v>16</v>
      </c>
      <c r="N69" s="136" t="s">
        <v>16</v>
      </c>
      <c r="O69" s="136" t="s">
        <v>16</v>
      </c>
      <c r="P69" s="125" t="s">
        <v>16</v>
      </c>
    </row>
    <row r="70" spans="1:16" s="45" customFormat="1" ht="12.75">
      <c r="A70" s="115" t="s">
        <v>4186</v>
      </c>
      <c r="B70" s="45" t="s">
        <v>3935</v>
      </c>
      <c r="C70" s="45" t="s">
        <v>3936</v>
      </c>
      <c r="D70" s="116">
        <v>7.9368460000000002E-2</v>
      </c>
      <c r="E70" s="116">
        <v>2.8728986000000001E-2</v>
      </c>
      <c r="F70" s="117">
        <v>-1.2913813999999999</v>
      </c>
      <c r="G70" s="117">
        <v>-0.90148645999999999</v>
      </c>
      <c r="H70" s="117">
        <v>-0.72111639999999999</v>
      </c>
      <c r="I70" s="117">
        <f t="shared" si="1"/>
        <v>-0.97132808666666659</v>
      </c>
      <c r="J70" s="122">
        <v>0.33760000000000001</v>
      </c>
      <c r="K70" s="181">
        <v>0.25468668</v>
      </c>
      <c r="L70" s="136">
        <v>-0.36</v>
      </c>
      <c r="M70" s="136">
        <v>-0.02</v>
      </c>
      <c r="N70" s="136">
        <v>-1.01</v>
      </c>
      <c r="O70" s="136">
        <v>-0.46</v>
      </c>
      <c r="P70" s="125" t="s">
        <v>3779</v>
      </c>
    </row>
    <row r="71" spans="1:16" s="45" customFormat="1" ht="12.75">
      <c r="A71" s="115" t="s">
        <v>4187</v>
      </c>
      <c r="B71" s="45" t="s">
        <v>3937</v>
      </c>
      <c r="C71" s="45" t="s">
        <v>3938</v>
      </c>
      <c r="D71" s="116">
        <v>6.0733860000000001E-2</v>
      </c>
      <c r="E71" s="116">
        <v>1.3368593999999999E-2</v>
      </c>
      <c r="F71" s="117">
        <v>0.94410514999999995</v>
      </c>
      <c r="G71" s="117">
        <v>0.62764584999999995</v>
      </c>
      <c r="H71" s="117">
        <v>0.77619313999999995</v>
      </c>
      <c r="I71" s="117">
        <f t="shared" si="1"/>
        <v>0.78264804666666665</v>
      </c>
      <c r="J71" s="122">
        <v>0.10979999999999999</v>
      </c>
      <c r="K71" s="181">
        <v>1.8101683E-2</v>
      </c>
      <c r="L71" s="136">
        <v>1.67</v>
      </c>
      <c r="M71" s="136">
        <v>1.23</v>
      </c>
      <c r="N71" s="136">
        <v>2.0099999999999998</v>
      </c>
      <c r="O71" s="136">
        <v>1.64</v>
      </c>
      <c r="P71" s="125" t="s">
        <v>3939</v>
      </c>
    </row>
    <row r="72" spans="1:16" s="45" customFormat="1" ht="12.75">
      <c r="A72" s="115" t="s">
        <v>4188</v>
      </c>
      <c r="B72" s="45" t="s">
        <v>3940</v>
      </c>
      <c r="C72" s="45" t="s">
        <v>3941</v>
      </c>
      <c r="D72" s="116">
        <v>3.9895523000000002E-2</v>
      </c>
      <c r="E72" s="116">
        <v>9.8799999999999995E-4</v>
      </c>
      <c r="F72" s="117">
        <v>0.76120480000000001</v>
      </c>
      <c r="G72" s="117">
        <v>0.71118455999999997</v>
      </c>
      <c r="H72" s="117">
        <v>0.68398669999999995</v>
      </c>
      <c r="I72" s="117">
        <f t="shared" si="1"/>
        <v>0.71879201999999998</v>
      </c>
      <c r="J72" s="122">
        <v>0.47389999999999999</v>
      </c>
      <c r="K72" s="181">
        <v>0.39528839999999998</v>
      </c>
      <c r="L72" s="136">
        <v>0.46</v>
      </c>
      <c r="M72" s="136">
        <v>-0.24</v>
      </c>
      <c r="N72" s="136">
        <v>0.63</v>
      </c>
      <c r="O72" s="136">
        <v>0.28999999999999998</v>
      </c>
      <c r="P72" s="125" t="s">
        <v>3942</v>
      </c>
    </row>
    <row r="73" spans="1:16" s="45" customFormat="1" ht="12.75">
      <c r="A73" s="115" t="s">
        <v>4189</v>
      </c>
      <c r="B73" s="45" t="s">
        <v>3943</v>
      </c>
      <c r="C73" s="45" t="s">
        <v>3944</v>
      </c>
      <c r="D73" s="116">
        <v>6.1367089999999999E-2</v>
      </c>
      <c r="E73" s="116">
        <v>1.406899E-2</v>
      </c>
      <c r="F73" s="117">
        <v>1.5297433</v>
      </c>
      <c r="G73" s="117">
        <v>1.0304252</v>
      </c>
      <c r="H73" s="117">
        <v>1.5047674</v>
      </c>
      <c r="I73" s="117">
        <f t="shared" si="1"/>
        <v>1.3549786333333333</v>
      </c>
      <c r="J73" s="122">
        <v>0.13</v>
      </c>
      <c r="K73" s="181">
        <v>3.8839239999999997E-2</v>
      </c>
      <c r="L73" s="136">
        <v>1.59</v>
      </c>
      <c r="M73" s="136">
        <v>0.87</v>
      </c>
      <c r="N73" s="136">
        <v>1.83</v>
      </c>
      <c r="O73" s="136">
        <v>1.43</v>
      </c>
      <c r="P73" s="125" t="s">
        <v>3945</v>
      </c>
    </row>
    <row r="74" spans="1:16" s="45" customFormat="1" ht="12.75">
      <c r="A74" s="115" t="s">
        <v>4190</v>
      </c>
      <c r="B74" s="45" t="s">
        <v>3946</v>
      </c>
      <c r="C74" s="45" t="s">
        <v>3947</v>
      </c>
      <c r="D74" s="116"/>
      <c r="E74" s="116">
        <v>0.76519409999999999</v>
      </c>
      <c r="F74" s="117">
        <v>-0.24940443000000001</v>
      </c>
      <c r="G74" s="117">
        <v>-0.42726750000000002</v>
      </c>
      <c r="H74" s="117">
        <v>0.41424729999999998</v>
      </c>
      <c r="I74" s="117">
        <f t="shared" si="1"/>
        <v>-8.7474876666666687E-2</v>
      </c>
      <c r="J74" s="122">
        <v>0.1048</v>
      </c>
      <c r="K74" s="181">
        <v>1.3803235000000001E-2</v>
      </c>
      <c r="L74" s="136">
        <v>3.71</v>
      </c>
      <c r="M74" s="136">
        <v>2.73</v>
      </c>
      <c r="N74" s="136">
        <v>4.1500000000000004</v>
      </c>
      <c r="O74" s="136">
        <v>3.53</v>
      </c>
      <c r="P74" s="125" t="s">
        <v>3948</v>
      </c>
    </row>
    <row r="75" spans="1:16" s="45" customFormat="1" ht="12.75">
      <c r="A75" s="115" t="s">
        <v>4191</v>
      </c>
      <c r="B75" s="45" t="s">
        <v>3949</v>
      </c>
      <c r="C75" s="45" t="s">
        <v>3950</v>
      </c>
      <c r="D75" s="116">
        <v>4.0361210000000002E-2</v>
      </c>
      <c r="E75" s="116">
        <v>1.1592072000000001E-3</v>
      </c>
      <c r="F75" s="117">
        <v>2.6582146</v>
      </c>
      <c r="G75" s="117">
        <v>2.7605857999999999</v>
      </c>
      <c r="H75" s="117">
        <v>2.9815833999999999</v>
      </c>
      <c r="I75" s="117">
        <f t="shared" si="1"/>
        <v>2.8001279333333335</v>
      </c>
      <c r="J75" s="122">
        <v>0.10730000000000001</v>
      </c>
      <c r="K75" s="181">
        <v>1.6059595999999999E-2</v>
      </c>
      <c r="L75" s="136">
        <v>3.49</v>
      </c>
      <c r="M75" s="136">
        <v>2.48</v>
      </c>
      <c r="N75" s="136">
        <v>3.91</v>
      </c>
      <c r="O75" s="136">
        <v>3.29</v>
      </c>
      <c r="P75" s="125" t="s">
        <v>3951</v>
      </c>
    </row>
    <row r="76" spans="1:16" s="45" customFormat="1" ht="12.75">
      <c r="A76" s="115" t="s">
        <v>4192</v>
      </c>
      <c r="B76" s="45" t="s">
        <v>3952</v>
      </c>
      <c r="C76" s="45" t="s">
        <v>3953</v>
      </c>
      <c r="D76" s="116">
        <v>5.0389014000000003E-2</v>
      </c>
      <c r="E76" s="116">
        <v>6.5042036999999999E-3</v>
      </c>
      <c r="F76" s="117">
        <v>2.5640573999999998</v>
      </c>
      <c r="G76" s="117">
        <v>2.6838150000000001</v>
      </c>
      <c r="H76" s="117">
        <v>2.0422829999999998</v>
      </c>
      <c r="I76" s="117">
        <f t="shared" si="1"/>
        <v>2.4300517999999998</v>
      </c>
      <c r="J76" s="122">
        <v>7.2800000000000004E-2</v>
      </c>
      <c r="K76" s="181">
        <v>6.9368404000000002E-4</v>
      </c>
      <c r="L76" s="136">
        <v>2.85</v>
      </c>
      <c r="M76" s="136">
        <v>2.7</v>
      </c>
      <c r="N76" s="136">
        <v>2.61</v>
      </c>
      <c r="O76" s="136">
        <v>2.72</v>
      </c>
      <c r="P76" s="125" t="s">
        <v>3954</v>
      </c>
    </row>
    <row r="77" spans="1:16" s="45" customFormat="1" ht="12.75">
      <c r="A77" s="115" t="s">
        <v>4193</v>
      </c>
      <c r="B77" s="45" t="s">
        <v>3955</v>
      </c>
      <c r="C77" s="45" t="s">
        <v>3956</v>
      </c>
      <c r="D77" s="116"/>
      <c r="E77" s="116"/>
      <c r="F77" s="117"/>
      <c r="G77" s="117"/>
      <c r="H77" s="117"/>
      <c r="I77" s="117"/>
      <c r="J77" s="125" t="s">
        <v>16</v>
      </c>
      <c r="K77" s="181" t="s">
        <v>16</v>
      </c>
      <c r="L77" s="136" t="s">
        <v>16</v>
      </c>
      <c r="M77" s="136" t="s">
        <v>16</v>
      </c>
      <c r="N77" s="136" t="s">
        <v>16</v>
      </c>
      <c r="O77" s="136" t="s">
        <v>16</v>
      </c>
      <c r="P77" s="125" t="s">
        <v>16</v>
      </c>
    </row>
    <row r="78" spans="1:16" s="45" customFormat="1" ht="12.75">
      <c r="A78" s="115" t="s">
        <v>4194</v>
      </c>
      <c r="B78" s="45" t="s">
        <v>3957</v>
      </c>
      <c r="C78" s="45" t="s">
        <v>3958</v>
      </c>
      <c r="D78" s="116">
        <v>7.2886930000000003E-2</v>
      </c>
      <c r="E78" s="116">
        <v>2.3411847999999999E-2</v>
      </c>
      <c r="F78" s="117">
        <v>-0.33879935999999999</v>
      </c>
      <c r="G78" s="117">
        <v>-0.42310629999999999</v>
      </c>
      <c r="H78" s="117">
        <v>-0.24257751999999999</v>
      </c>
      <c r="I78" s="117">
        <f t="shared" si="1"/>
        <v>-0.33482772666666666</v>
      </c>
      <c r="J78" s="122">
        <v>0.41299999999999998</v>
      </c>
      <c r="K78" s="181">
        <v>0.33201779999999997</v>
      </c>
      <c r="L78" s="136">
        <v>1.18</v>
      </c>
      <c r="M78" s="136">
        <v>0.02</v>
      </c>
      <c r="N78" s="136">
        <v>0.19</v>
      </c>
      <c r="O78" s="136">
        <v>0.46</v>
      </c>
      <c r="P78" s="125" t="s">
        <v>3959</v>
      </c>
    </row>
    <row r="79" spans="1:16" s="45" customFormat="1" ht="12.75">
      <c r="A79" s="115" t="s">
        <v>4195</v>
      </c>
      <c r="B79" s="45" t="s">
        <v>3960</v>
      </c>
      <c r="C79" s="45" t="s">
        <v>3961</v>
      </c>
      <c r="D79" s="116"/>
      <c r="E79" s="116">
        <v>0.60526716999999997</v>
      </c>
      <c r="F79" s="117">
        <v>-0.63676140000000003</v>
      </c>
      <c r="G79" s="117">
        <v>-0.36301290000000003</v>
      </c>
      <c r="H79" s="117">
        <v>0.42164457</v>
      </c>
      <c r="I79" s="117">
        <f t="shared" si="1"/>
        <v>-0.19270991000000004</v>
      </c>
      <c r="J79" s="125" t="s">
        <v>16</v>
      </c>
      <c r="K79" s="181">
        <v>0.54700000000000004</v>
      </c>
      <c r="L79" s="136">
        <v>-0.47</v>
      </c>
      <c r="M79" s="136">
        <v>-0.21</v>
      </c>
      <c r="N79" s="136">
        <v>3.3</v>
      </c>
      <c r="O79" s="136">
        <v>0.87</v>
      </c>
      <c r="P79" s="125" t="s">
        <v>108</v>
      </c>
    </row>
    <row r="80" spans="1:16" s="45" customFormat="1" ht="12.75">
      <c r="A80" s="115" t="s">
        <v>4196</v>
      </c>
      <c r="B80" s="45" t="s">
        <v>3962</v>
      </c>
      <c r="C80" s="45" t="s">
        <v>3963</v>
      </c>
      <c r="D80" s="116">
        <v>6.4395439999999998E-2</v>
      </c>
      <c r="E80" s="116">
        <v>1.6346534999999999E-2</v>
      </c>
      <c r="F80" s="117">
        <v>0.71891402999999998</v>
      </c>
      <c r="G80" s="117">
        <v>1.0984182</v>
      </c>
      <c r="H80" s="117">
        <v>1.09274</v>
      </c>
      <c r="I80" s="117">
        <f t="shared" si="1"/>
        <v>0.97002407666666668</v>
      </c>
      <c r="J80" s="122">
        <v>0.1263</v>
      </c>
      <c r="K80" s="181">
        <v>3.4477121999999999E-2</v>
      </c>
      <c r="L80" s="136">
        <v>3.13</v>
      </c>
      <c r="M80" s="136">
        <v>1.56</v>
      </c>
      <c r="N80" s="136">
        <v>2.65</v>
      </c>
      <c r="O80" s="136">
        <v>2.4500000000000002</v>
      </c>
      <c r="P80" s="125" t="s">
        <v>3798</v>
      </c>
    </row>
    <row r="81" spans="1:16" s="45" customFormat="1" ht="12.75">
      <c r="A81" s="115" t="s">
        <v>4197</v>
      </c>
      <c r="B81" s="45" t="s">
        <v>3964</v>
      </c>
      <c r="C81" s="45" t="s">
        <v>3965</v>
      </c>
      <c r="D81" s="116"/>
      <c r="E81" s="116">
        <v>0.55174255000000005</v>
      </c>
      <c r="F81" s="117">
        <v>-0.64220290000000002</v>
      </c>
      <c r="G81" s="117">
        <v>-0.41852309999999998</v>
      </c>
      <c r="H81" s="117">
        <v>0.39220208000000001</v>
      </c>
      <c r="I81" s="117">
        <f t="shared" si="1"/>
        <v>-0.22284130666666668</v>
      </c>
      <c r="J81" s="122">
        <v>0.1116</v>
      </c>
      <c r="K81" s="181">
        <v>1.9493856E-2</v>
      </c>
      <c r="L81" s="136">
        <v>2.67</v>
      </c>
      <c r="M81" s="136">
        <v>2.93</v>
      </c>
      <c r="N81" s="136">
        <v>4.17</v>
      </c>
      <c r="O81" s="136">
        <v>3.26</v>
      </c>
      <c r="P81" s="125" t="s">
        <v>3939</v>
      </c>
    </row>
    <row r="82" spans="1:16" s="45" customFormat="1" ht="12.75">
      <c r="A82" s="115" t="s">
        <v>4198</v>
      </c>
      <c r="B82" s="45" t="s">
        <v>3966</v>
      </c>
      <c r="C82" s="45" t="s">
        <v>3967</v>
      </c>
      <c r="D82" s="116">
        <v>6.02281E-2</v>
      </c>
      <c r="E82" s="116">
        <v>1.2950556E-2</v>
      </c>
      <c r="F82" s="117">
        <v>-0.57592109999999996</v>
      </c>
      <c r="G82" s="117">
        <v>-0.40698712999999997</v>
      </c>
      <c r="H82" s="117">
        <v>-0.59945106999999997</v>
      </c>
      <c r="I82" s="117">
        <f t="shared" si="1"/>
        <v>-0.5274530999999999</v>
      </c>
      <c r="J82" s="122">
        <v>0.22520000000000001</v>
      </c>
      <c r="K82" s="181">
        <v>0.13995208000000001</v>
      </c>
      <c r="L82" s="136">
        <v>-0.19</v>
      </c>
      <c r="M82" s="136">
        <v>-0.21</v>
      </c>
      <c r="N82" s="136">
        <v>-0.02</v>
      </c>
      <c r="O82" s="136">
        <v>-0.14000000000000001</v>
      </c>
      <c r="P82" s="125" t="s">
        <v>3785</v>
      </c>
    </row>
    <row r="83" spans="1:16" s="45" customFormat="1" ht="12.75">
      <c r="A83" s="115" t="s">
        <v>4199</v>
      </c>
      <c r="B83" s="45" t="s">
        <v>3968</v>
      </c>
      <c r="C83" s="45" t="s">
        <v>3969</v>
      </c>
      <c r="D83" s="116"/>
      <c r="E83" s="116">
        <v>5.1503665999999997E-2</v>
      </c>
      <c r="F83" s="117">
        <v>-0.61765380000000003</v>
      </c>
      <c r="G83" s="117">
        <v>-0.43848305999999998</v>
      </c>
      <c r="H83" s="117">
        <v>-0.25901099999999999</v>
      </c>
      <c r="I83" s="117">
        <f t="shared" si="1"/>
        <v>-0.43838262000000006</v>
      </c>
      <c r="J83" s="122">
        <v>0.1832</v>
      </c>
      <c r="K83" s="181">
        <v>9.7475249999999999E-2</v>
      </c>
      <c r="L83" s="136">
        <v>-0.97</v>
      </c>
      <c r="M83" s="136">
        <v>-0.79</v>
      </c>
      <c r="N83" s="136">
        <v>-0.23</v>
      </c>
      <c r="O83" s="136">
        <v>-0.66</v>
      </c>
      <c r="P83" s="125" t="s">
        <v>3785</v>
      </c>
    </row>
    <row r="84" spans="1:16" s="45" customFormat="1" ht="12.75">
      <c r="A84" s="115" t="s">
        <v>4200</v>
      </c>
      <c r="B84" s="45" t="s">
        <v>3970</v>
      </c>
      <c r="C84" s="45" t="s">
        <v>3971</v>
      </c>
      <c r="D84" s="116">
        <v>0.39247124999999999</v>
      </c>
      <c r="E84" s="116">
        <v>0.32701236</v>
      </c>
      <c r="F84" s="117">
        <v>4.6329363999999998E-2</v>
      </c>
      <c r="G84" s="117">
        <v>0.26101960000000002</v>
      </c>
      <c r="H84" s="117">
        <v>1.6698447E-3</v>
      </c>
      <c r="I84" s="117">
        <f t="shared" si="1"/>
        <v>0.10300626956666666</v>
      </c>
      <c r="J84" s="122">
        <v>0.55830000000000002</v>
      </c>
      <c r="K84" s="181">
        <v>0.48482475000000003</v>
      </c>
      <c r="L84" s="136">
        <v>0.12</v>
      </c>
      <c r="M84" s="136">
        <v>-0.33</v>
      </c>
      <c r="N84" s="136">
        <v>-0.12</v>
      </c>
      <c r="O84" s="136">
        <v>-0.11</v>
      </c>
      <c r="P84" s="125" t="s">
        <v>3785</v>
      </c>
    </row>
    <row r="85" spans="1:16" s="45" customFormat="1" ht="12.75">
      <c r="A85" s="115" t="s">
        <v>4201</v>
      </c>
      <c r="B85" s="45" t="s">
        <v>3972</v>
      </c>
      <c r="C85" s="45" t="s">
        <v>3973</v>
      </c>
      <c r="D85" s="116"/>
      <c r="E85" s="116"/>
      <c r="F85" s="117"/>
      <c r="G85" s="117"/>
      <c r="H85" s="117"/>
      <c r="I85" s="117"/>
      <c r="J85" s="125" t="s">
        <v>16</v>
      </c>
      <c r="K85" s="181" t="s">
        <v>16</v>
      </c>
      <c r="L85" s="136" t="s">
        <v>16</v>
      </c>
      <c r="M85" s="136" t="s">
        <v>16</v>
      </c>
      <c r="N85" s="136" t="s">
        <v>16</v>
      </c>
      <c r="O85" s="136" t="s">
        <v>16</v>
      </c>
      <c r="P85" s="125" t="s">
        <v>16</v>
      </c>
    </row>
    <row r="86" spans="1:16" s="45" customFormat="1" ht="24">
      <c r="A86" s="115" t="s">
        <v>4202</v>
      </c>
      <c r="B86" s="45" t="s">
        <v>3974</v>
      </c>
      <c r="C86" s="45" t="s">
        <v>3975</v>
      </c>
      <c r="D86" s="116">
        <v>0.30952637999999999</v>
      </c>
      <c r="E86" s="116">
        <v>0.24446130999999999</v>
      </c>
      <c r="F86" s="117">
        <v>-0.30442229999999998</v>
      </c>
      <c r="G86" s="117">
        <v>4.4134266999999998E-2</v>
      </c>
      <c r="H86" s="117">
        <v>-0.33189192000000001</v>
      </c>
      <c r="I86" s="117">
        <f t="shared" si="1"/>
        <v>-0.19739331766666668</v>
      </c>
      <c r="J86" s="122">
        <v>0.47870000000000001</v>
      </c>
      <c r="K86" s="181">
        <v>0.4004027</v>
      </c>
      <c r="L86" s="136">
        <v>0.37</v>
      </c>
      <c r="M86" s="136">
        <v>0.01</v>
      </c>
      <c r="N86" s="136">
        <v>0</v>
      </c>
      <c r="O86" s="136">
        <v>0.13</v>
      </c>
      <c r="P86" s="125" t="s">
        <v>3976</v>
      </c>
    </row>
    <row r="87" spans="1:16" s="45" customFormat="1" ht="24">
      <c r="A87" s="115" t="s">
        <v>4203</v>
      </c>
      <c r="B87" s="45" t="s">
        <v>3977</v>
      </c>
      <c r="C87" s="45" t="s">
        <v>3978</v>
      </c>
      <c r="D87" s="116">
        <v>5.0297156000000003E-2</v>
      </c>
      <c r="E87" s="116">
        <v>6.4164130000000002E-3</v>
      </c>
      <c r="F87" s="117">
        <v>0.80717000000000005</v>
      </c>
      <c r="G87" s="117">
        <v>0.97568359999999998</v>
      </c>
      <c r="H87" s="117">
        <v>0.74916609999999995</v>
      </c>
      <c r="I87" s="117">
        <f t="shared" si="1"/>
        <v>0.84400656666666674</v>
      </c>
      <c r="J87" s="122">
        <v>0.1535</v>
      </c>
      <c r="K87" s="181">
        <v>6.5625749999999997E-2</v>
      </c>
      <c r="L87" s="136">
        <v>0.71</v>
      </c>
      <c r="M87" s="136">
        <v>0.26</v>
      </c>
      <c r="N87" s="136">
        <v>0.73</v>
      </c>
      <c r="O87" s="136">
        <v>0.56999999999999995</v>
      </c>
      <c r="P87" s="125" t="s">
        <v>3979</v>
      </c>
    </row>
    <row r="88" spans="1:16" s="45" customFormat="1" ht="12.75">
      <c r="A88" s="115" t="s">
        <v>4204</v>
      </c>
      <c r="C88" s="45" t="s">
        <v>3980</v>
      </c>
      <c r="D88" s="116"/>
      <c r="E88" s="116"/>
      <c r="F88" s="117"/>
      <c r="G88" s="117"/>
      <c r="H88" s="117"/>
      <c r="I88" s="117"/>
      <c r="J88" s="125" t="s">
        <v>16</v>
      </c>
      <c r="K88" s="181" t="s">
        <v>16</v>
      </c>
      <c r="L88" s="136" t="s">
        <v>16</v>
      </c>
      <c r="M88" s="136" t="s">
        <v>16</v>
      </c>
      <c r="N88" s="136" t="s">
        <v>16</v>
      </c>
      <c r="O88" s="136" t="s">
        <v>16</v>
      </c>
      <c r="P88" s="125" t="s">
        <v>16</v>
      </c>
    </row>
    <row r="89" spans="1:16" s="45" customFormat="1" ht="12.75">
      <c r="A89" s="115" t="s">
        <v>4205</v>
      </c>
      <c r="B89" s="45" t="s">
        <v>3981</v>
      </c>
      <c r="C89" s="45" t="s">
        <v>3982</v>
      </c>
      <c r="D89" s="116"/>
      <c r="E89" s="116">
        <v>0.57343460000000002</v>
      </c>
      <c r="F89" s="117">
        <v>-0.66254740000000001</v>
      </c>
      <c r="G89" s="117">
        <v>-0.35841521999999998</v>
      </c>
      <c r="H89" s="117">
        <v>0.39316717000000001</v>
      </c>
      <c r="I89" s="117">
        <f t="shared" si="1"/>
        <v>-0.20926514999999998</v>
      </c>
      <c r="J89" s="125" t="s">
        <v>16</v>
      </c>
      <c r="K89" s="181">
        <v>0.19162067999999999</v>
      </c>
      <c r="L89" s="136">
        <v>0</v>
      </c>
      <c r="M89" s="136">
        <v>-0.23</v>
      </c>
      <c r="N89" s="136">
        <v>-0.23</v>
      </c>
      <c r="O89" s="136">
        <v>-0.15</v>
      </c>
      <c r="P89" s="125" t="s">
        <v>3785</v>
      </c>
    </row>
    <row r="90" spans="1:16" s="45" customFormat="1" ht="12.75">
      <c r="A90" s="115" t="s">
        <v>4206</v>
      </c>
      <c r="B90" s="45" t="s">
        <v>3983</v>
      </c>
      <c r="C90" s="45" t="s">
        <v>3984</v>
      </c>
      <c r="D90" s="116"/>
      <c r="E90" s="116">
        <v>0.61130070000000003</v>
      </c>
      <c r="F90" s="117">
        <v>-0.61557890000000004</v>
      </c>
      <c r="G90" s="117">
        <v>-0.43098473999999998</v>
      </c>
      <c r="H90" s="117">
        <v>0.45510092000000002</v>
      </c>
      <c r="I90" s="117">
        <f t="shared" si="1"/>
        <v>-0.19715424000000001</v>
      </c>
      <c r="J90" s="122">
        <v>0.1052</v>
      </c>
      <c r="K90" s="181">
        <v>1.4153705000000001E-2</v>
      </c>
      <c r="L90" s="136">
        <v>2.92</v>
      </c>
      <c r="M90" s="136">
        <v>1.94</v>
      </c>
      <c r="N90" s="136">
        <v>2.27</v>
      </c>
      <c r="O90" s="136">
        <v>2.38</v>
      </c>
      <c r="P90" s="125" t="s">
        <v>108</v>
      </c>
    </row>
    <row r="91" spans="1:16" s="45" customFormat="1" ht="12.75">
      <c r="A91" s="115" t="s">
        <v>4207</v>
      </c>
      <c r="B91" s="45" t="s">
        <v>3985</v>
      </c>
      <c r="C91" s="45" t="s">
        <v>3986</v>
      </c>
      <c r="D91" s="116">
        <v>0.8477171</v>
      </c>
      <c r="E91" s="116">
        <v>0.81687989999999999</v>
      </c>
      <c r="F91" s="117">
        <v>3.6567710000000003E-2</v>
      </c>
      <c r="G91" s="117">
        <v>9.6646319999999994E-2</v>
      </c>
      <c r="H91" s="117">
        <v>-8.9794083999999996E-2</v>
      </c>
      <c r="I91" s="117">
        <f t="shared" si="1"/>
        <v>1.4473315333333328E-2</v>
      </c>
      <c r="J91" s="122">
        <v>0.86970000000000003</v>
      </c>
      <c r="K91" s="181">
        <v>0.83995229999999999</v>
      </c>
      <c r="L91" s="136">
        <v>-0.15</v>
      </c>
      <c r="M91" s="136">
        <v>0.12</v>
      </c>
      <c r="N91" s="136">
        <v>0.1</v>
      </c>
      <c r="O91" s="136">
        <v>0.02</v>
      </c>
      <c r="P91" s="125" t="s">
        <v>3987</v>
      </c>
    </row>
    <row r="92" spans="1:16" s="45" customFormat="1" ht="12.75">
      <c r="A92" s="115" t="s">
        <v>4208</v>
      </c>
      <c r="B92" s="45" t="s">
        <v>3988</v>
      </c>
      <c r="C92" s="45" t="s">
        <v>3989</v>
      </c>
      <c r="D92" s="116"/>
      <c r="E92" s="116">
        <v>0.57193565000000002</v>
      </c>
      <c r="F92" s="117">
        <v>-0.69528436999999998</v>
      </c>
      <c r="G92" s="117">
        <v>-0.38585666000000002</v>
      </c>
      <c r="H92" s="117">
        <v>0.41582740000000001</v>
      </c>
      <c r="I92" s="117">
        <f t="shared" si="1"/>
        <v>-0.22177121</v>
      </c>
      <c r="J92" s="125" t="s">
        <v>16</v>
      </c>
      <c r="K92" s="181">
        <v>0.75674830000000004</v>
      </c>
      <c r="L92" s="136">
        <v>-0.32</v>
      </c>
      <c r="M92" s="136">
        <v>-0.12</v>
      </c>
      <c r="N92" s="136">
        <v>0.26</v>
      </c>
      <c r="O92" s="136">
        <v>-0.06</v>
      </c>
      <c r="P92" s="125" t="s">
        <v>3798</v>
      </c>
    </row>
    <row r="93" spans="1:16" s="45" customFormat="1" ht="12.75">
      <c r="A93" s="115" t="s">
        <v>4209</v>
      </c>
      <c r="B93" s="45" t="s">
        <v>3990</v>
      </c>
      <c r="C93" s="45" t="s">
        <v>3991</v>
      </c>
      <c r="D93" s="116"/>
      <c r="E93" s="116">
        <v>0.5529406</v>
      </c>
      <c r="F93" s="117">
        <v>-0.60847689999999999</v>
      </c>
      <c r="G93" s="117">
        <v>-0.43218106000000001</v>
      </c>
      <c r="H93" s="117">
        <v>0.38896823000000003</v>
      </c>
      <c r="I93" s="117">
        <f t="shared" si="1"/>
        <v>-0.21722990999999994</v>
      </c>
      <c r="J93" s="125" t="s">
        <v>16</v>
      </c>
      <c r="K93" s="181">
        <v>4.8529061999999998E-2</v>
      </c>
      <c r="L93" s="136">
        <v>-2.9</v>
      </c>
      <c r="M93" s="136">
        <v>-1.93</v>
      </c>
      <c r="N93" s="136">
        <v>-1.29</v>
      </c>
      <c r="O93" s="136">
        <v>-2.04</v>
      </c>
      <c r="P93" s="125" t="s">
        <v>3798</v>
      </c>
    </row>
    <row r="94" spans="1:16" s="45" customFormat="1" ht="12.75">
      <c r="A94" s="115" t="s">
        <v>4210</v>
      </c>
      <c r="B94" s="45" t="s">
        <v>3992</v>
      </c>
      <c r="C94" s="45" t="s">
        <v>3993</v>
      </c>
      <c r="D94" s="116"/>
      <c r="E94" s="116"/>
      <c r="F94" s="117"/>
      <c r="G94" s="117"/>
      <c r="H94" s="117"/>
      <c r="I94" s="117"/>
      <c r="J94" s="125" t="s">
        <v>16</v>
      </c>
      <c r="K94" s="181" t="s">
        <v>16</v>
      </c>
      <c r="L94" s="136" t="s">
        <v>16</v>
      </c>
      <c r="M94" s="136" t="s">
        <v>16</v>
      </c>
      <c r="N94" s="136" t="s">
        <v>16</v>
      </c>
      <c r="O94" s="136" t="s">
        <v>16</v>
      </c>
      <c r="P94" s="125" t="s">
        <v>16</v>
      </c>
    </row>
    <row r="95" spans="1:16" s="45" customFormat="1" ht="12.75">
      <c r="A95" s="115" t="s">
        <v>4211</v>
      </c>
      <c r="B95" s="45" t="s">
        <v>3994</v>
      </c>
      <c r="C95" s="45" t="s">
        <v>3995</v>
      </c>
      <c r="D95" s="116"/>
      <c r="E95" s="116"/>
      <c r="F95" s="117"/>
      <c r="G95" s="117"/>
      <c r="H95" s="117"/>
      <c r="I95" s="117"/>
      <c r="J95" s="125" t="s">
        <v>16</v>
      </c>
      <c r="K95" s="181" t="s">
        <v>16</v>
      </c>
      <c r="L95" s="136" t="s">
        <v>16</v>
      </c>
      <c r="M95" s="136" t="s">
        <v>16</v>
      </c>
      <c r="N95" s="136" t="s">
        <v>16</v>
      </c>
      <c r="O95" s="136" t="s">
        <v>16</v>
      </c>
      <c r="P95" s="125" t="s">
        <v>16</v>
      </c>
    </row>
    <row r="96" spans="1:16" s="45" customFormat="1" ht="12.75">
      <c r="A96" s="115" t="s">
        <v>4212</v>
      </c>
      <c r="B96" s="45" t="s">
        <v>3996</v>
      </c>
      <c r="C96" s="45" t="s">
        <v>3997</v>
      </c>
      <c r="D96" s="116"/>
      <c r="E96" s="116"/>
      <c r="F96" s="117"/>
      <c r="G96" s="117"/>
      <c r="H96" s="117"/>
      <c r="I96" s="117"/>
      <c r="J96" s="125" t="s">
        <v>16</v>
      </c>
      <c r="K96" s="181" t="s">
        <v>16</v>
      </c>
      <c r="L96" s="136" t="s">
        <v>16</v>
      </c>
      <c r="M96" s="136" t="s">
        <v>16</v>
      </c>
      <c r="N96" s="136" t="s">
        <v>16</v>
      </c>
      <c r="O96" s="136" t="s">
        <v>16</v>
      </c>
      <c r="P96" s="125" t="s">
        <v>16</v>
      </c>
    </row>
    <row r="97" spans="1:16" s="45" customFormat="1" ht="12.75">
      <c r="A97" s="115" t="s">
        <v>4213</v>
      </c>
      <c r="B97" s="45" t="s">
        <v>3998</v>
      </c>
      <c r="C97" s="45" t="s">
        <v>3999</v>
      </c>
      <c r="D97" s="116">
        <v>7.2833486000000003E-2</v>
      </c>
      <c r="E97" s="116">
        <v>2.3384209999999999E-2</v>
      </c>
      <c r="F97" s="117">
        <v>1.1054392</v>
      </c>
      <c r="G97" s="117">
        <v>1.8867035000000001</v>
      </c>
      <c r="H97" s="117">
        <v>1.3989558</v>
      </c>
      <c r="I97" s="117">
        <f t="shared" si="1"/>
        <v>1.4636994999999999</v>
      </c>
      <c r="J97" s="125" t="s">
        <v>16</v>
      </c>
      <c r="K97" s="181">
        <v>1.6331535000000001E-2</v>
      </c>
      <c r="L97" s="136">
        <v>1.01</v>
      </c>
      <c r="M97" s="136">
        <v>1.45</v>
      </c>
      <c r="N97" s="136">
        <v>1.6</v>
      </c>
      <c r="O97" s="136">
        <v>1.35</v>
      </c>
      <c r="P97" s="125" t="s">
        <v>4000</v>
      </c>
    </row>
    <row r="98" spans="1:16" s="45" customFormat="1" ht="12.75">
      <c r="A98" s="115" t="s">
        <v>4214</v>
      </c>
      <c r="B98" s="45" t="s">
        <v>4001</v>
      </c>
      <c r="C98" s="45" t="s">
        <v>4002</v>
      </c>
      <c r="D98" s="116"/>
      <c r="E98" s="116">
        <v>0.10766309</v>
      </c>
      <c r="F98" s="117">
        <v>-0.64255589999999996</v>
      </c>
      <c r="G98" s="117">
        <v>-0.36627900000000002</v>
      </c>
      <c r="H98" s="117">
        <v>-1.2917122999999999</v>
      </c>
      <c r="I98" s="117">
        <f t="shared" si="1"/>
        <v>-0.76684906666666663</v>
      </c>
      <c r="J98" s="125" t="s">
        <v>16</v>
      </c>
      <c r="K98" s="181">
        <v>2.6113477E-2</v>
      </c>
      <c r="L98" s="136">
        <v>-0.89</v>
      </c>
      <c r="M98" s="136">
        <v>-1.03</v>
      </c>
      <c r="N98" s="136">
        <v>-0.56999999999999995</v>
      </c>
      <c r="O98" s="136">
        <v>-0.83</v>
      </c>
      <c r="P98" s="125" t="s">
        <v>4003</v>
      </c>
    </row>
    <row r="99" spans="1:16" s="45" customFormat="1" ht="12.75">
      <c r="A99" s="115" t="s">
        <v>4215</v>
      </c>
      <c r="B99" s="45" t="s">
        <v>4004</v>
      </c>
      <c r="C99" s="45" t="s">
        <v>4005</v>
      </c>
      <c r="D99" s="116"/>
      <c r="E99" s="116"/>
      <c r="F99" s="117"/>
      <c r="G99" s="117"/>
      <c r="H99" s="117"/>
      <c r="I99" s="117"/>
      <c r="J99" s="125" t="s">
        <v>16</v>
      </c>
      <c r="K99" s="181" t="s">
        <v>16</v>
      </c>
      <c r="L99" s="136" t="s">
        <v>16</v>
      </c>
      <c r="M99" s="136" t="s">
        <v>16</v>
      </c>
      <c r="N99" s="136" t="s">
        <v>16</v>
      </c>
      <c r="O99" s="136" t="s">
        <v>16</v>
      </c>
      <c r="P99" s="125" t="s">
        <v>16</v>
      </c>
    </row>
    <row r="100" spans="1:16" s="45" customFormat="1" ht="12.75">
      <c r="A100" s="115" t="s">
        <v>4216</v>
      </c>
      <c r="B100" s="45" t="s">
        <v>4006</v>
      </c>
      <c r="C100" s="45" t="s">
        <v>4007</v>
      </c>
      <c r="D100" s="116">
        <v>9.2787884000000001E-2</v>
      </c>
      <c r="E100" s="116">
        <v>3.9589774000000001E-2</v>
      </c>
      <c r="F100" s="117">
        <v>-0.36093423000000002</v>
      </c>
      <c r="G100" s="117">
        <v>-0.54329103000000001</v>
      </c>
      <c r="H100" s="117">
        <v>-0.27021030000000001</v>
      </c>
      <c r="I100" s="117">
        <f t="shared" si="1"/>
        <v>-0.39147852</v>
      </c>
      <c r="J100" s="122">
        <v>0.93689999999999996</v>
      </c>
      <c r="K100" s="181">
        <v>0.92138629999999999</v>
      </c>
      <c r="L100" s="136">
        <v>-0.04</v>
      </c>
      <c r="M100" s="136">
        <v>0.28999999999999998</v>
      </c>
      <c r="N100" s="136">
        <v>-0.2</v>
      </c>
      <c r="O100" s="136">
        <v>0.02</v>
      </c>
      <c r="P100" s="125" t="s">
        <v>3851</v>
      </c>
    </row>
    <row r="101" spans="1:16" s="45" customFormat="1" ht="24">
      <c r="A101" s="115" t="s">
        <v>4217</v>
      </c>
      <c r="B101" s="45" t="s">
        <v>4008</v>
      </c>
      <c r="C101" s="45" t="s">
        <v>4009</v>
      </c>
      <c r="D101" s="116">
        <v>0.89596880000000001</v>
      </c>
      <c r="E101" s="116">
        <v>0.87355344999999995</v>
      </c>
      <c r="F101" s="117">
        <v>-1.1775163E-2</v>
      </c>
      <c r="G101" s="117">
        <v>0.16081239999999999</v>
      </c>
      <c r="H101" s="117">
        <v>-0.10669226</v>
      </c>
      <c r="I101" s="117">
        <f t="shared" si="1"/>
        <v>1.4114992333333331E-2</v>
      </c>
      <c r="J101" s="122">
        <v>0.95569999999999999</v>
      </c>
      <c r="K101" s="181">
        <v>0.94445710000000005</v>
      </c>
      <c r="L101" s="136">
        <v>0.22</v>
      </c>
      <c r="M101" s="136">
        <v>-0.1</v>
      </c>
      <c r="N101" s="136">
        <v>-0.1</v>
      </c>
      <c r="O101" s="136">
        <v>0.01</v>
      </c>
      <c r="P101" s="125" t="s">
        <v>4010</v>
      </c>
    </row>
    <row r="102" spans="1:16" s="45" customFormat="1" ht="12.75">
      <c r="A102" s="115" t="s">
        <v>4218</v>
      </c>
      <c r="B102" s="45" t="s">
        <v>4011</v>
      </c>
      <c r="C102" s="45" t="s">
        <v>4012</v>
      </c>
      <c r="D102" s="116"/>
      <c r="E102" s="116"/>
      <c r="F102" s="117"/>
      <c r="G102" s="117"/>
      <c r="H102" s="117"/>
      <c r="I102" s="117"/>
      <c r="J102" s="125" t="s">
        <v>16</v>
      </c>
      <c r="K102" s="181" t="s">
        <v>16</v>
      </c>
      <c r="L102" s="136" t="s">
        <v>16</v>
      </c>
      <c r="M102" s="136" t="s">
        <v>16</v>
      </c>
      <c r="N102" s="136" t="s">
        <v>16</v>
      </c>
      <c r="O102" s="136" t="s">
        <v>16</v>
      </c>
      <c r="P102" s="125" t="s">
        <v>16</v>
      </c>
    </row>
    <row r="103" spans="1:16" s="45" customFormat="1" ht="12.75">
      <c r="A103" s="115" t="s">
        <v>4219</v>
      </c>
      <c r="C103" s="45" t="s">
        <v>4013</v>
      </c>
      <c r="D103" s="116"/>
      <c r="E103" s="116"/>
      <c r="F103" s="117"/>
      <c r="G103" s="117"/>
      <c r="H103" s="117"/>
      <c r="I103" s="117"/>
      <c r="J103" s="125" t="s">
        <v>16</v>
      </c>
      <c r="K103" s="181" t="s">
        <v>16</v>
      </c>
      <c r="L103" s="136" t="s">
        <v>16</v>
      </c>
      <c r="M103" s="136" t="s">
        <v>16</v>
      </c>
      <c r="N103" s="136" t="s">
        <v>16</v>
      </c>
      <c r="O103" s="136" t="s">
        <v>16</v>
      </c>
      <c r="P103" s="125" t="s">
        <v>16</v>
      </c>
    </row>
    <row r="104" spans="1:16" s="45" customFormat="1" ht="12.75">
      <c r="A104" s="118" t="s">
        <v>4220</v>
      </c>
      <c r="B104" s="119" t="s">
        <v>4014</v>
      </c>
      <c r="C104" s="119" t="s">
        <v>4015</v>
      </c>
      <c r="D104" s="120">
        <v>8.6937319999999998E-2</v>
      </c>
      <c r="E104" s="120">
        <v>3.4907899999999999E-2</v>
      </c>
      <c r="F104" s="121">
        <v>-0.37467766000000002</v>
      </c>
      <c r="G104" s="121">
        <v>-0.74676465999999997</v>
      </c>
      <c r="H104" s="121">
        <v>-0.69223219999999996</v>
      </c>
      <c r="I104" s="121">
        <f t="shared" si="1"/>
        <v>-0.60455817333333328</v>
      </c>
      <c r="J104" s="131">
        <v>0.15359999999999999</v>
      </c>
      <c r="K104" s="183">
        <v>6.5869800000000006E-2</v>
      </c>
      <c r="L104" s="138">
        <v>0.76</v>
      </c>
      <c r="M104" s="138">
        <v>0.98</v>
      </c>
      <c r="N104" s="138">
        <v>0.34</v>
      </c>
      <c r="O104" s="138">
        <v>0.7</v>
      </c>
      <c r="P104" s="134" t="s">
        <v>3798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P22"/>
  <sheetViews>
    <sheetView zoomScale="60" zoomScaleNormal="60" workbookViewId="0">
      <selection activeCell="K26" sqref="K26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42" t="s">
        <v>4222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4016</v>
      </c>
      <c r="B5" s="112" t="s">
        <v>4017</v>
      </c>
      <c r="C5" s="112" t="s">
        <v>4018</v>
      </c>
      <c r="D5" s="113">
        <v>0.11906538</v>
      </c>
      <c r="E5" s="113">
        <v>6.2699779999999997E-2</v>
      </c>
      <c r="F5" s="114">
        <v>-0.29706103</v>
      </c>
      <c r="G5" s="114">
        <v>-0.38694381999999999</v>
      </c>
      <c r="H5" s="114">
        <v>-0.13985529999999999</v>
      </c>
      <c r="I5" s="114">
        <f>AVERAGE(F5:H5)</f>
        <v>-0.27462005</v>
      </c>
      <c r="J5" s="127">
        <v>0.61650000000000005</v>
      </c>
      <c r="K5" s="182">
        <v>0.54774540000000005</v>
      </c>
      <c r="L5" s="137">
        <v>-0.06</v>
      </c>
      <c r="M5" s="137">
        <v>0.08</v>
      </c>
      <c r="N5" s="137">
        <v>0.08</v>
      </c>
      <c r="O5" s="137">
        <v>0.03</v>
      </c>
      <c r="P5" s="130" t="s">
        <v>1293</v>
      </c>
    </row>
    <row r="6" spans="1:16" s="45" customFormat="1" ht="12.75">
      <c r="A6" s="115" t="s">
        <v>4019</v>
      </c>
      <c r="B6" s="45" t="s">
        <v>4020</v>
      </c>
      <c r="C6" s="45" t="s">
        <v>4021</v>
      </c>
      <c r="D6" s="116"/>
      <c r="E6" s="116">
        <v>0.59970789999999996</v>
      </c>
      <c r="F6" s="117">
        <v>-0.70961969999999996</v>
      </c>
      <c r="G6" s="117">
        <v>-0.37672296</v>
      </c>
      <c r="H6" s="117">
        <v>0.44842145</v>
      </c>
      <c r="I6" s="117">
        <f t="shared" ref="I6:I22" si="0">AVERAGE(F6:H6)</f>
        <v>-0.21264040333333331</v>
      </c>
      <c r="J6" s="125" t="s">
        <v>16</v>
      </c>
      <c r="K6" s="181">
        <v>9.8825499999999997E-2</v>
      </c>
      <c r="L6" s="136">
        <v>0.22</v>
      </c>
      <c r="M6" s="136">
        <v>0.24</v>
      </c>
      <c r="N6" s="136">
        <v>0.59</v>
      </c>
      <c r="O6" s="136">
        <v>0.35</v>
      </c>
      <c r="P6" s="125" t="s">
        <v>4022</v>
      </c>
    </row>
    <row r="7" spans="1:16" s="45" customFormat="1" ht="12.75">
      <c r="A7" s="115" t="s">
        <v>4023</v>
      </c>
      <c r="B7" s="45" t="s">
        <v>4024</v>
      </c>
      <c r="C7" s="45" t="s">
        <v>4025</v>
      </c>
      <c r="D7" s="116">
        <v>5.5185400000000003E-2</v>
      </c>
      <c r="E7" s="116">
        <v>9.5458250000000008E-3</v>
      </c>
      <c r="F7" s="117">
        <v>1.7628026999999999</v>
      </c>
      <c r="G7" s="117">
        <v>2.0217513999999999</v>
      </c>
      <c r="H7" s="117">
        <v>2.4649369999999999</v>
      </c>
      <c r="I7" s="117">
        <f t="shared" si="0"/>
        <v>2.0831637000000001</v>
      </c>
      <c r="J7" s="122">
        <v>0.31169999999999998</v>
      </c>
      <c r="K7" s="181">
        <v>0.22788695</v>
      </c>
      <c r="L7" s="136">
        <v>1.63</v>
      </c>
      <c r="M7" s="136">
        <v>-0.16</v>
      </c>
      <c r="N7" s="136">
        <v>1.47</v>
      </c>
      <c r="O7" s="136">
        <v>0.98</v>
      </c>
      <c r="P7" s="125" t="s">
        <v>4022</v>
      </c>
    </row>
    <row r="8" spans="1:16" s="45" customFormat="1" ht="12.75">
      <c r="A8" s="115" t="s">
        <v>4026</v>
      </c>
      <c r="B8" s="45" t="s">
        <v>4027</v>
      </c>
      <c r="C8" s="45" t="s">
        <v>4028</v>
      </c>
      <c r="D8" s="116">
        <v>5.4353286000000001E-2</v>
      </c>
      <c r="E8" s="116">
        <v>9.1058110000000001E-3</v>
      </c>
      <c r="F8" s="117">
        <v>1.8113508</v>
      </c>
      <c r="G8" s="117">
        <v>2.4515278</v>
      </c>
      <c r="H8" s="117">
        <v>2.4635867999999999</v>
      </c>
      <c r="I8" s="117">
        <f t="shared" si="0"/>
        <v>2.2421551333333336</v>
      </c>
      <c r="J8" s="122">
        <v>9.74E-2</v>
      </c>
      <c r="K8" s="181">
        <v>9.2851900000000005E-3</v>
      </c>
      <c r="L8" s="136">
        <v>2.14</v>
      </c>
      <c r="M8" s="136">
        <v>1.53</v>
      </c>
      <c r="N8" s="136">
        <v>1.78</v>
      </c>
      <c r="O8" s="136">
        <v>1.82</v>
      </c>
      <c r="P8" s="125" t="s">
        <v>4022</v>
      </c>
    </row>
    <row r="9" spans="1:16" s="45" customFormat="1" ht="12.75">
      <c r="A9" s="115" t="s">
        <v>4029</v>
      </c>
      <c r="B9" s="45" t="s">
        <v>4030</v>
      </c>
      <c r="C9" s="45" t="s">
        <v>4031</v>
      </c>
      <c r="D9" s="116">
        <v>4.6371620000000002E-2</v>
      </c>
      <c r="E9" s="116">
        <v>3.8430449000000002E-3</v>
      </c>
      <c r="F9" s="117">
        <v>1.56223</v>
      </c>
      <c r="G9" s="117">
        <v>1.4682397</v>
      </c>
      <c r="H9" s="117">
        <v>1.8046093000000001</v>
      </c>
      <c r="I9" s="117">
        <f t="shared" si="0"/>
        <v>1.611693</v>
      </c>
      <c r="J9" s="122">
        <v>0.14599999999999999</v>
      </c>
      <c r="K9" s="181">
        <v>5.6643249999999999E-2</v>
      </c>
      <c r="L9" s="136">
        <v>1.42</v>
      </c>
      <c r="M9" s="136">
        <v>0.55000000000000004</v>
      </c>
      <c r="N9" s="136">
        <v>1.05</v>
      </c>
      <c r="O9" s="136">
        <v>1.01</v>
      </c>
      <c r="P9" s="125" t="s">
        <v>4022</v>
      </c>
    </row>
    <row r="10" spans="1:16" s="45" customFormat="1" ht="12.75">
      <c r="A10" s="115" t="s">
        <v>4032</v>
      </c>
      <c r="B10" s="45" t="s">
        <v>4033</v>
      </c>
      <c r="C10" s="45" t="s">
        <v>4034</v>
      </c>
      <c r="D10" s="116"/>
      <c r="E10" s="116"/>
      <c r="F10" s="117"/>
      <c r="G10" s="117"/>
      <c r="H10" s="117"/>
      <c r="I10" s="117"/>
      <c r="J10" s="125" t="s">
        <v>16</v>
      </c>
      <c r="K10" s="181" t="s">
        <v>16</v>
      </c>
      <c r="L10" s="136" t="s">
        <v>16</v>
      </c>
      <c r="M10" s="136" t="s">
        <v>16</v>
      </c>
      <c r="N10" s="136" t="s">
        <v>16</v>
      </c>
      <c r="O10" s="136" t="s">
        <v>16</v>
      </c>
      <c r="P10" s="125" t="s">
        <v>16</v>
      </c>
    </row>
    <row r="11" spans="1:16" s="45" customFormat="1" ht="12.75">
      <c r="A11" s="115" t="s">
        <v>4035</v>
      </c>
      <c r="B11" s="45" t="s">
        <v>4036</v>
      </c>
      <c r="C11" s="45" t="s">
        <v>4037</v>
      </c>
      <c r="D11" s="116">
        <v>3.7435400000000001E-2</v>
      </c>
      <c r="E11" s="116">
        <v>4.2099999999999999E-4</v>
      </c>
      <c r="F11" s="117">
        <v>1.3940816</v>
      </c>
      <c r="G11" s="117">
        <v>1.4516359999999999</v>
      </c>
      <c r="H11" s="117">
        <v>1.3525180999999999</v>
      </c>
      <c r="I11" s="117">
        <f t="shared" si="0"/>
        <v>1.3994118999999998</v>
      </c>
      <c r="J11" s="122">
        <v>9.2899999999999996E-2</v>
      </c>
      <c r="K11" s="181">
        <v>7.0193139999999996E-3</v>
      </c>
      <c r="L11" s="136">
        <v>1.89</v>
      </c>
      <c r="M11" s="136">
        <v>1.44</v>
      </c>
      <c r="N11" s="136">
        <v>1.54</v>
      </c>
      <c r="O11" s="136">
        <v>1.62</v>
      </c>
      <c r="P11" s="125" t="s">
        <v>4022</v>
      </c>
    </row>
    <row r="12" spans="1:16" s="45" customFormat="1" ht="12.75">
      <c r="A12" s="115" t="s">
        <v>4038</v>
      </c>
      <c r="B12" s="45" t="s">
        <v>4039</v>
      </c>
      <c r="C12" s="45" t="s">
        <v>4040</v>
      </c>
      <c r="D12" s="116">
        <v>0.15495726000000001</v>
      </c>
      <c r="E12" s="116">
        <v>9.5787205E-2</v>
      </c>
      <c r="F12" s="117">
        <v>-8.3972959999999999E-2</v>
      </c>
      <c r="G12" s="117">
        <v>-0.33556799999999998</v>
      </c>
      <c r="H12" s="117">
        <v>-0.33906900000000001</v>
      </c>
      <c r="I12" s="117">
        <f t="shared" si="0"/>
        <v>-0.25286998666666666</v>
      </c>
      <c r="J12" s="122">
        <v>0.1467</v>
      </c>
      <c r="K12" s="181">
        <v>5.7619261999999997E-2</v>
      </c>
      <c r="L12" s="136">
        <v>0.14000000000000001</v>
      </c>
      <c r="M12" s="136">
        <v>0.23</v>
      </c>
      <c r="N12" s="136">
        <v>0.1</v>
      </c>
      <c r="O12" s="136">
        <v>0.15</v>
      </c>
      <c r="P12" s="125" t="s">
        <v>1293</v>
      </c>
    </row>
    <row r="13" spans="1:16" s="45" customFormat="1" ht="12.75">
      <c r="A13" s="115" t="s">
        <v>4041</v>
      </c>
      <c r="B13" s="45" t="s">
        <v>4042</v>
      </c>
      <c r="C13" s="45" t="s">
        <v>4043</v>
      </c>
      <c r="D13" s="116"/>
      <c r="E13" s="116">
        <v>3.3299940000000002E-3</v>
      </c>
      <c r="F13" s="117">
        <v>2.9134609999999999</v>
      </c>
      <c r="G13" s="117">
        <v>2.6360779999999999</v>
      </c>
      <c r="H13" s="117">
        <v>3.2217289999999998</v>
      </c>
      <c r="I13" s="117">
        <f t="shared" si="0"/>
        <v>2.9237559999999996</v>
      </c>
      <c r="J13" s="122">
        <v>0.12859999999999999</v>
      </c>
      <c r="K13" s="181">
        <v>3.7051090000000002E-2</v>
      </c>
      <c r="L13" s="136">
        <v>2.0699999999999998</v>
      </c>
      <c r="M13" s="136">
        <v>1.56</v>
      </c>
      <c r="N13" s="136">
        <v>1.01</v>
      </c>
      <c r="O13" s="136">
        <v>1.55</v>
      </c>
      <c r="P13" s="125" t="s">
        <v>4022</v>
      </c>
    </row>
    <row r="14" spans="1:16" s="45" customFormat="1" ht="12.75">
      <c r="A14" s="115" t="s">
        <v>4044</v>
      </c>
      <c r="B14" s="45" t="s">
        <v>4045</v>
      </c>
      <c r="C14" s="45" t="s">
        <v>4046</v>
      </c>
      <c r="D14" s="116">
        <v>5.1524806999999999E-2</v>
      </c>
      <c r="E14" s="116">
        <v>6.9889263E-3</v>
      </c>
      <c r="F14" s="117">
        <v>0.1895569</v>
      </c>
      <c r="G14" s="117">
        <v>0.25425330000000002</v>
      </c>
      <c r="H14" s="117">
        <v>0.23027995000000001</v>
      </c>
      <c r="I14" s="117">
        <f t="shared" si="0"/>
        <v>0.22469671666666668</v>
      </c>
      <c r="J14" s="122">
        <v>0.13020000000000001</v>
      </c>
      <c r="K14" s="181">
        <v>3.9077763000000001E-2</v>
      </c>
      <c r="L14" s="136">
        <v>0.63</v>
      </c>
      <c r="M14" s="136">
        <v>0.77</v>
      </c>
      <c r="N14" s="136">
        <v>0.36</v>
      </c>
      <c r="O14" s="136">
        <v>0.59</v>
      </c>
      <c r="P14" s="125" t="s">
        <v>4022</v>
      </c>
    </row>
    <row r="15" spans="1:16" s="45" customFormat="1" ht="12.75">
      <c r="A15" s="115" t="s">
        <v>4047</v>
      </c>
      <c r="B15" s="45" t="s">
        <v>4048</v>
      </c>
      <c r="C15" s="45" t="s">
        <v>4049</v>
      </c>
      <c r="D15" s="116">
        <v>0.44118652000000003</v>
      </c>
      <c r="E15" s="116">
        <v>0.37576976000000001</v>
      </c>
      <c r="F15" s="117">
        <v>-0.13433929999999999</v>
      </c>
      <c r="G15" s="117">
        <v>0.64923083999999998</v>
      </c>
      <c r="H15" s="117">
        <v>0.2519364</v>
      </c>
      <c r="I15" s="117">
        <f t="shared" si="0"/>
        <v>0.25560931333333331</v>
      </c>
      <c r="J15" s="125" t="s">
        <v>16</v>
      </c>
      <c r="K15" s="181">
        <v>0.40385520000000003</v>
      </c>
      <c r="L15" s="136">
        <v>1.35</v>
      </c>
      <c r="M15" s="136">
        <v>0.7</v>
      </c>
      <c r="N15" s="136">
        <v>-0.42</v>
      </c>
      <c r="O15" s="136">
        <v>0.54</v>
      </c>
      <c r="P15" s="125" t="s">
        <v>4022</v>
      </c>
    </row>
    <row r="16" spans="1:16" s="45" customFormat="1" ht="12.75">
      <c r="A16" s="115" t="s">
        <v>4050</v>
      </c>
      <c r="B16" s="45" t="s">
        <v>4051</v>
      </c>
      <c r="C16" s="45" t="s">
        <v>4052</v>
      </c>
      <c r="D16" s="116">
        <v>3.7114599999999998E-2</v>
      </c>
      <c r="E16" s="116">
        <v>2.7799999999999998E-4</v>
      </c>
      <c r="F16" s="117">
        <v>0.51086425999999996</v>
      </c>
      <c r="G16" s="117">
        <v>0.49000834999999998</v>
      </c>
      <c r="H16" s="117">
        <v>0.51819519999999997</v>
      </c>
      <c r="I16" s="117">
        <f t="shared" si="0"/>
        <v>0.50635593666666667</v>
      </c>
      <c r="J16" s="122">
        <v>0.2823</v>
      </c>
      <c r="K16" s="181">
        <v>0.19756903000000001</v>
      </c>
      <c r="L16" s="136">
        <v>0.66</v>
      </c>
      <c r="M16" s="136">
        <v>0.01</v>
      </c>
      <c r="N16" s="136">
        <v>0.43</v>
      </c>
      <c r="O16" s="136">
        <v>0.37</v>
      </c>
      <c r="P16" s="125" t="s">
        <v>4022</v>
      </c>
    </row>
    <row r="17" spans="1:16" s="45" customFormat="1" ht="12.75">
      <c r="A17" s="115" t="s">
        <v>4053</v>
      </c>
      <c r="B17" s="45" t="s">
        <v>4054</v>
      </c>
      <c r="C17" s="45" t="s">
        <v>4055</v>
      </c>
      <c r="D17" s="116">
        <v>5.4353286000000001E-2</v>
      </c>
      <c r="E17" s="116">
        <v>9.0630079999999991E-3</v>
      </c>
      <c r="F17" s="117">
        <v>0.22703063000000001</v>
      </c>
      <c r="G17" s="117">
        <v>0.19662284999999999</v>
      </c>
      <c r="H17" s="117">
        <v>0.16222581</v>
      </c>
      <c r="I17" s="117">
        <f t="shared" si="0"/>
        <v>0.19529309666666669</v>
      </c>
      <c r="J17" s="122">
        <v>0.14249999999999999</v>
      </c>
      <c r="K17" s="181">
        <v>5.2557416000000003E-2</v>
      </c>
      <c r="L17" s="136">
        <v>-0.6</v>
      </c>
      <c r="M17" s="136">
        <v>-0.8</v>
      </c>
      <c r="N17" s="136">
        <v>-0.32</v>
      </c>
      <c r="O17" s="136">
        <v>-0.56999999999999995</v>
      </c>
      <c r="P17" s="125" t="s">
        <v>4022</v>
      </c>
    </row>
    <row r="18" spans="1:16" s="45" customFormat="1" ht="12.75">
      <c r="A18" s="115" t="s">
        <v>4056</v>
      </c>
      <c r="B18" s="45" t="s">
        <v>4057</v>
      </c>
      <c r="C18" s="45" t="s">
        <v>4058</v>
      </c>
      <c r="D18" s="116">
        <v>4.3920316000000001E-2</v>
      </c>
      <c r="E18" s="116">
        <v>2.5877575000000002E-3</v>
      </c>
      <c r="F18" s="117">
        <v>1.1538086000000001</v>
      </c>
      <c r="G18" s="117">
        <v>0.96649929999999995</v>
      </c>
      <c r="H18" s="117">
        <v>1.0741787</v>
      </c>
      <c r="I18" s="117">
        <f t="shared" si="0"/>
        <v>1.0648288666666668</v>
      </c>
      <c r="J18" s="122">
        <v>0.1237</v>
      </c>
      <c r="K18" s="181">
        <v>3.2128469999999999E-2</v>
      </c>
      <c r="L18" s="136">
        <v>0.34</v>
      </c>
      <c r="M18" s="136">
        <v>0.51</v>
      </c>
      <c r="N18" s="136">
        <v>0.28000000000000003</v>
      </c>
      <c r="O18" s="136">
        <v>0.37</v>
      </c>
      <c r="P18" s="125" t="s">
        <v>4022</v>
      </c>
    </row>
    <row r="19" spans="1:16" s="45" customFormat="1" ht="12.75">
      <c r="A19" s="115" t="s">
        <v>4059</v>
      </c>
      <c r="B19" s="45" t="s">
        <v>4060</v>
      </c>
      <c r="C19" s="45" t="s">
        <v>4061</v>
      </c>
      <c r="D19" s="116">
        <v>5.2874236999999998E-2</v>
      </c>
      <c r="E19" s="116">
        <v>8.0092619999999996E-3</v>
      </c>
      <c r="F19" s="117">
        <v>1.3249035</v>
      </c>
      <c r="G19" s="117">
        <v>1.7770832999999999</v>
      </c>
      <c r="H19" s="117">
        <v>1.7432460999999999</v>
      </c>
      <c r="I19" s="117">
        <f t="shared" si="0"/>
        <v>1.615077633333333</v>
      </c>
      <c r="J19" s="122">
        <v>0.10150000000000001</v>
      </c>
      <c r="K19" s="181">
        <v>1.1794897E-2</v>
      </c>
      <c r="L19" s="136">
        <v>0.52</v>
      </c>
      <c r="M19" s="136">
        <v>0.56999999999999995</v>
      </c>
      <c r="N19" s="136">
        <v>0.74</v>
      </c>
      <c r="O19" s="136">
        <v>0.61</v>
      </c>
      <c r="P19" s="125" t="s">
        <v>4022</v>
      </c>
    </row>
    <row r="20" spans="1:16" s="45" customFormat="1" ht="12.75">
      <c r="A20" s="115" t="s">
        <v>4062</v>
      </c>
      <c r="B20" s="45" t="s">
        <v>4063</v>
      </c>
      <c r="C20" s="45" t="s">
        <v>4064</v>
      </c>
      <c r="D20" s="116">
        <v>0.37160534000000001</v>
      </c>
      <c r="E20" s="116">
        <v>0.30624713999999997</v>
      </c>
      <c r="F20" s="117">
        <v>0.36330410000000002</v>
      </c>
      <c r="G20" s="117">
        <v>-0.108282104</v>
      </c>
      <c r="H20" s="117">
        <v>0.67001723999999996</v>
      </c>
      <c r="I20" s="117">
        <f t="shared" si="0"/>
        <v>0.30834641199999996</v>
      </c>
      <c r="J20" s="122">
        <v>0.13020000000000001</v>
      </c>
      <c r="K20" s="181">
        <v>3.9064231999999997E-2</v>
      </c>
      <c r="L20" s="136">
        <v>2.1800000000000002</v>
      </c>
      <c r="M20" s="136">
        <v>1.22</v>
      </c>
      <c r="N20" s="136">
        <v>1.25</v>
      </c>
      <c r="O20" s="136">
        <v>1.55</v>
      </c>
      <c r="P20" s="125" t="s">
        <v>4022</v>
      </c>
    </row>
    <row r="21" spans="1:16" s="45" customFormat="1" ht="12.75">
      <c r="A21" s="115" t="s">
        <v>4065</v>
      </c>
      <c r="C21" s="45" t="s">
        <v>4066</v>
      </c>
      <c r="D21" s="116"/>
      <c r="E21" s="116"/>
      <c r="F21" s="117"/>
      <c r="G21" s="117"/>
      <c r="H21" s="117"/>
      <c r="I21" s="117"/>
      <c r="J21" s="125" t="s">
        <v>16</v>
      </c>
      <c r="K21" s="181" t="s">
        <v>16</v>
      </c>
      <c r="L21" s="136" t="s">
        <v>16</v>
      </c>
      <c r="M21" s="136" t="s">
        <v>16</v>
      </c>
      <c r="N21" s="136" t="s">
        <v>16</v>
      </c>
      <c r="O21" s="136" t="s">
        <v>16</v>
      </c>
      <c r="P21" s="125" t="s">
        <v>16</v>
      </c>
    </row>
    <row r="22" spans="1:16" s="45" customFormat="1" ht="12.75">
      <c r="A22" s="118" t="s">
        <v>4067</v>
      </c>
      <c r="B22" s="119" t="s">
        <v>4068</v>
      </c>
      <c r="C22" s="119" t="s">
        <v>4069</v>
      </c>
      <c r="D22" s="120">
        <v>4.4905203999999997E-2</v>
      </c>
      <c r="E22" s="120">
        <v>3.0570770000000001E-3</v>
      </c>
      <c r="F22" s="121">
        <v>2.7799877999999998</v>
      </c>
      <c r="G22" s="121">
        <v>3.0837015999999999</v>
      </c>
      <c r="H22" s="121">
        <v>3.3708385999999999</v>
      </c>
      <c r="I22" s="121">
        <f t="shared" si="0"/>
        <v>3.0781760000000005</v>
      </c>
      <c r="J22" s="131">
        <v>9.4299999999999995E-2</v>
      </c>
      <c r="K22" s="183">
        <v>7.7145216000000004E-3</v>
      </c>
      <c r="L22" s="138">
        <v>3.61</v>
      </c>
      <c r="M22" s="138">
        <v>2.7</v>
      </c>
      <c r="N22" s="138">
        <v>3.51</v>
      </c>
      <c r="O22" s="138">
        <v>3.27</v>
      </c>
      <c r="P22" s="134" t="s">
        <v>4022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0"/>
  <sheetViews>
    <sheetView topLeftCell="A10" zoomScale="60" zoomScaleNormal="60" workbookViewId="0">
      <selection activeCell="D2" sqref="D2:I2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5" width="8.75" style="20" customWidth="1"/>
    <col min="6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6" t="s">
        <v>4077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560</v>
      </c>
      <c r="B5" s="112" t="s">
        <v>561</v>
      </c>
      <c r="C5" s="112" t="s">
        <v>562</v>
      </c>
      <c r="D5" s="113">
        <v>0.3161234</v>
      </c>
      <c r="E5" s="113">
        <v>0.25104120000000002</v>
      </c>
      <c r="F5" s="114">
        <v>6.1871500000000003E-2</v>
      </c>
      <c r="G5" s="114">
        <v>0.35996250000000002</v>
      </c>
      <c r="H5" s="114">
        <v>5.7882353999999997E-2</v>
      </c>
      <c r="I5" s="114">
        <f>AVERAGE(F5:H5)</f>
        <v>0.15990545133333334</v>
      </c>
      <c r="J5" s="127">
        <v>0.5988</v>
      </c>
      <c r="K5" s="128">
        <v>0.52839999999999998</v>
      </c>
      <c r="L5" s="129">
        <v>0.95</v>
      </c>
      <c r="M5" s="129">
        <v>0.77</v>
      </c>
      <c r="N5" s="129">
        <v>-0.6</v>
      </c>
      <c r="O5" s="129">
        <v>0.37</v>
      </c>
      <c r="P5" s="130" t="s">
        <v>563</v>
      </c>
    </row>
    <row r="6" spans="1:16" s="45" customFormat="1" ht="12.75">
      <c r="A6" s="115" t="s">
        <v>564</v>
      </c>
      <c r="B6" s="45" t="s">
        <v>565</v>
      </c>
      <c r="C6" s="45" t="s">
        <v>566</v>
      </c>
      <c r="D6" s="116"/>
      <c r="E6" s="116">
        <v>7.5695854999999999E-3</v>
      </c>
      <c r="F6" s="117">
        <v>-0.75099280000000002</v>
      </c>
      <c r="G6" s="117">
        <v>-0.93925179999999997</v>
      </c>
      <c r="H6" s="117">
        <v>-0.71239379999999997</v>
      </c>
      <c r="I6" s="117">
        <f t="shared" ref="I6:I39" si="0">AVERAGE(F6:H6)</f>
        <v>-0.80087946666666665</v>
      </c>
      <c r="J6" s="122">
        <v>0.1434</v>
      </c>
      <c r="K6" s="123">
        <v>5.3699999999999998E-2</v>
      </c>
      <c r="L6" s="124">
        <v>-1.03</v>
      </c>
      <c r="M6" s="124">
        <v>-0.74</v>
      </c>
      <c r="N6" s="124">
        <v>-0.42</v>
      </c>
      <c r="O6" s="124">
        <v>-0.73</v>
      </c>
      <c r="P6" s="125" t="s">
        <v>567</v>
      </c>
    </row>
    <row r="7" spans="1:16" s="45" customFormat="1" ht="12.75">
      <c r="A7" s="115" t="s">
        <v>568</v>
      </c>
      <c r="B7" s="45" t="s">
        <v>569</v>
      </c>
      <c r="C7" s="45" t="s">
        <v>570</v>
      </c>
      <c r="D7" s="116"/>
      <c r="E7" s="116">
        <v>0.54996102999999996</v>
      </c>
      <c r="F7" s="117">
        <v>-0.69404613999999998</v>
      </c>
      <c r="G7" s="117">
        <v>-0.45215620000000001</v>
      </c>
      <c r="H7" s="117">
        <v>0.42167310000000002</v>
      </c>
      <c r="I7" s="117">
        <f t="shared" si="0"/>
        <v>-0.24150974666666661</v>
      </c>
      <c r="J7" s="125" t="s">
        <v>16</v>
      </c>
      <c r="K7" s="123">
        <v>0.53390000000000004</v>
      </c>
      <c r="L7" s="124">
        <v>-0.53</v>
      </c>
      <c r="M7" s="124">
        <v>0.59</v>
      </c>
      <c r="N7" s="124">
        <v>0.93</v>
      </c>
      <c r="O7" s="124">
        <v>0.33</v>
      </c>
      <c r="P7" s="125" t="s">
        <v>563</v>
      </c>
    </row>
    <row r="8" spans="1:16" s="45" customFormat="1" ht="12.75">
      <c r="A8" s="115" t="s">
        <v>571</v>
      </c>
      <c r="B8" s="45" t="s">
        <v>572</v>
      </c>
      <c r="C8" s="45" t="s">
        <v>573</v>
      </c>
      <c r="D8" s="116">
        <v>8.4374130000000006E-2</v>
      </c>
      <c r="E8" s="116">
        <v>3.2994469999999998E-2</v>
      </c>
      <c r="F8" s="117">
        <v>-0.46544847</v>
      </c>
      <c r="G8" s="117">
        <v>-0.25340655000000001</v>
      </c>
      <c r="H8" s="117">
        <v>-0.48966705999999999</v>
      </c>
      <c r="I8" s="117">
        <f t="shared" si="0"/>
        <v>-0.40284069333333333</v>
      </c>
      <c r="J8" s="122">
        <v>0.89839999999999998</v>
      </c>
      <c r="K8" s="123">
        <v>0.87460000000000004</v>
      </c>
      <c r="L8" s="124">
        <v>0.35</v>
      </c>
      <c r="M8" s="124">
        <v>-0.41</v>
      </c>
      <c r="N8" s="124">
        <v>0.18</v>
      </c>
      <c r="O8" s="124">
        <v>0.04</v>
      </c>
      <c r="P8" s="125" t="s">
        <v>574</v>
      </c>
    </row>
    <row r="9" spans="1:16" s="45" customFormat="1" ht="12.75">
      <c r="A9" s="115" t="s">
        <v>575</v>
      </c>
      <c r="B9" s="45" t="s">
        <v>576</v>
      </c>
      <c r="C9" s="45" t="s">
        <v>577</v>
      </c>
      <c r="D9" s="116"/>
      <c r="E9" s="116"/>
      <c r="F9" s="117"/>
      <c r="G9" s="117"/>
      <c r="H9" s="117"/>
      <c r="I9" s="117"/>
      <c r="J9" s="125" t="s">
        <v>16</v>
      </c>
      <c r="K9" s="126" t="s">
        <v>16</v>
      </c>
      <c r="L9" s="124" t="s">
        <v>16</v>
      </c>
      <c r="M9" s="124" t="s">
        <v>16</v>
      </c>
      <c r="N9" s="124" t="s">
        <v>16</v>
      </c>
      <c r="O9" s="124" t="s">
        <v>16</v>
      </c>
      <c r="P9" s="125" t="s">
        <v>16</v>
      </c>
    </row>
    <row r="10" spans="1:16" s="45" customFormat="1" ht="12.75">
      <c r="A10" s="115" t="s">
        <v>578</v>
      </c>
      <c r="B10" s="45" t="s">
        <v>579</v>
      </c>
      <c r="C10" s="45" t="s">
        <v>580</v>
      </c>
      <c r="D10" s="116"/>
      <c r="E10" s="116">
        <v>0.51722109999999999</v>
      </c>
      <c r="F10" s="117">
        <v>-0.5304335</v>
      </c>
      <c r="G10" s="117">
        <v>-0.39452599999999999</v>
      </c>
      <c r="H10" s="117">
        <v>0.31325439999999999</v>
      </c>
      <c r="I10" s="117">
        <f t="shared" si="0"/>
        <v>-0.20390169999999999</v>
      </c>
      <c r="J10" s="125" t="s">
        <v>16</v>
      </c>
      <c r="K10" s="123">
        <v>2.8999999999999998E-3</v>
      </c>
      <c r="L10" s="124">
        <v>2.2000000000000002</v>
      </c>
      <c r="M10" s="124">
        <v>2.1</v>
      </c>
      <c r="N10" s="124">
        <v>1.83</v>
      </c>
      <c r="O10" s="124">
        <v>2.04</v>
      </c>
      <c r="P10" s="125" t="s">
        <v>108</v>
      </c>
    </row>
    <row r="11" spans="1:16" s="45" customFormat="1" ht="12.75">
      <c r="A11" s="115" t="s">
        <v>581</v>
      </c>
      <c r="B11" s="45" t="s">
        <v>582</v>
      </c>
      <c r="C11" s="45" t="s">
        <v>583</v>
      </c>
      <c r="D11" s="116"/>
      <c r="E11" s="116"/>
      <c r="F11" s="117"/>
      <c r="G11" s="117"/>
      <c r="H11" s="117"/>
      <c r="I11" s="117"/>
      <c r="J11" s="125" t="s">
        <v>16</v>
      </c>
      <c r="K11" s="126" t="s">
        <v>16</v>
      </c>
      <c r="L11" s="124" t="s">
        <v>16</v>
      </c>
      <c r="M11" s="124" t="s">
        <v>16</v>
      </c>
      <c r="N11" s="124" t="s">
        <v>16</v>
      </c>
      <c r="O11" s="124" t="s">
        <v>16</v>
      </c>
      <c r="P11" s="125" t="s">
        <v>16</v>
      </c>
    </row>
    <row r="12" spans="1:16" s="45" customFormat="1" ht="12.75">
      <c r="A12" s="115" t="s">
        <v>584</v>
      </c>
      <c r="B12" s="45" t="s">
        <v>585</v>
      </c>
      <c r="C12" s="45" t="s">
        <v>586</v>
      </c>
      <c r="D12" s="116"/>
      <c r="E12" s="116"/>
      <c r="F12" s="117"/>
      <c r="G12" s="117"/>
      <c r="H12" s="117"/>
      <c r="I12" s="117"/>
      <c r="J12" s="125" t="s">
        <v>16</v>
      </c>
      <c r="K12" s="126" t="s">
        <v>16</v>
      </c>
      <c r="L12" s="124" t="s">
        <v>16</v>
      </c>
      <c r="M12" s="124" t="s">
        <v>16</v>
      </c>
      <c r="N12" s="124" t="s">
        <v>16</v>
      </c>
      <c r="O12" s="124" t="s">
        <v>16</v>
      </c>
      <c r="P12" s="125" t="s">
        <v>16</v>
      </c>
    </row>
    <row r="13" spans="1:16" s="45" customFormat="1" ht="12.75">
      <c r="A13" s="115" t="s">
        <v>587</v>
      </c>
      <c r="B13" s="45" t="s">
        <v>588</v>
      </c>
      <c r="C13" s="45" t="s">
        <v>589</v>
      </c>
      <c r="D13" s="116"/>
      <c r="E13" s="116"/>
      <c r="F13" s="117"/>
      <c r="G13" s="117"/>
      <c r="H13" s="117"/>
      <c r="I13" s="117"/>
      <c r="J13" s="125" t="s">
        <v>16</v>
      </c>
      <c r="K13" s="126" t="s">
        <v>16</v>
      </c>
      <c r="L13" s="124" t="s">
        <v>16</v>
      </c>
      <c r="M13" s="124" t="s">
        <v>16</v>
      </c>
      <c r="N13" s="124" t="s">
        <v>16</v>
      </c>
      <c r="O13" s="124" t="s">
        <v>16</v>
      </c>
      <c r="P13" s="125" t="s">
        <v>16</v>
      </c>
    </row>
    <row r="14" spans="1:16" s="45" customFormat="1" ht="12.75">
      <c r="A14" s="115" t="s">
        <v>590</v>
      </c>
      <c r="C14" s="45" t="s">
        <v>591</v>
      </c>
      <c r="D14" s="116"/>
      <c r="E14" s="116"/>
      <c r="F14" s="117"/>
      <c r="G14" s="117"/>
      <c r="H14" s="117"/>
      <c r="I14" s="117"/>
      <c r="J14" s="125" t="s">
        <v>16</v>
      </c>
      <c r="K14" s="126" t="s">
        <v>16</v>
      </c>
      <c r="L14" s="124" t="s">
        <v>16</v>
      </c>
      <c r="M14" s="124" t="s">
        <v>16</v>
      </c>
      <c r="N14" s="124" t="s">
        <v>16</v>
      </c>
      <c r="O14" s="124" t="s">
        <v>16</v>
      </c>
      <c r="P14" s="125" t="s">
        <v>16</v>
      </c>
    </row>
    <row r="15" spans="1:16" s="45" customFormat="1" ht="12.75">
      <c r="A15" s="115" t="s">
        <v>592</v>
      </c>
      <c r="B15" s="45" t="s">
        <v>593</v>
      </c>
      <c r="C15" s="45" t="s">
        <v>594</v>
      </c>
      <c r="D15" s="116"/>
      <c r="E15" s="116">
        <v>0.54862089999999997</v>
      </c>
      <c r="F15" s="117">
        <v>-0.66551680000000002</v>
      </c>
      <c r="G15" s="117">
        <v>-0.40681782</v>
      </c>
      <c r="H15" s="117">
        <v>0.39039782000000001</v>
      </c>
      <c r="I15" s="117">
        <f t="shared" si="0"/>
        <v>-0.22731226666666662</v>
      </c>
      <c r="J15" s="125" t="s">
        <v>16</v>
      </c>
      <c r="K15" s="123">
        <v>4.2900000000000001E-2</v>
      </c>
      <c r="L15" s="124">
        <v>-1.76</v>
      </c>
      <c r="M15" s="124">
        <v>-2.1</v>
      </c>
      <c r="N15" s="124">
        <v>-0.94</v>
      </c>
      <c r="O15" s="124">
        <v>-1.6</v>
      </c>
      <c r="P15" s="125" t="s">
        <v>595</v>
      </c>
    </row>
    <row r="16" spans="1:16" s="45" customFormat="1" ht="12.75">
      <c r="A16" s="115" t="s">
        <v>596</v>
      </c>
      <c r="B16" s="45" t="s">
        <v>597</v>
      </c>
      <c r="C16" s="45" t="s">
        <v>598</v>
      </c>
      <c r="D16" s="116"/>
      <c r="E16" s="116">
        <v>0.22394865999999999</v>
      </c>
      <c r="F16" s="117">
        <v>-0.58911219999999997</v>
      </c>
      <c r="G16" s="117">
        <v>-0.26284552</v>
      </c>
      <c r="H16" s="117">
        <v>-1.53933605E-2</v>
      </c>
      <c r="I16" s="117">
        <f t="shared" si="0"/>
        <v>-0.28911702683333329</v>
      </c>
      <c r="J16" s="122">
        <v>0.28050000000000003</v>
      </c>
      <c r="K16" s="123">
        <v>0.1956</v>
      </c>
      <c r="L16" s="124">
        <v>-0.01</v>
      </c>
      <c r="M16" s="124">
        <v>-0.05</v>
      </c>
      <c r="N16" s="124">
        <v>-0.12</v>
      </c>
      <c r="O16" s="124">
        <v>-0.06</v>
      </c>
      <c r="P16" s="125" t="s">
        <v>599</v>
      </c>
    </row>
    <row r="17" spans="1:16" s="45" customFormat="1" ht="12.75">
      <c r="A17" s="115" t="s">
        <v>600</v>
      </c>
      <c r="B17" s="45" t="s">
        <v>601</v>
      </c>
      <c r="C17" s="45" t="s">
        <v>602</v>
      </c>
      <c r="D17" s="116"/>
      <c r="E17" s="116">
        <v>0.22537915</v>
      </c>
      <c r="F17" s="117">
        <v>-0.60924065000000005</v>
      </c>
      <c r="G17" s="117">
        <v>-0.47351496999999998</v>
      </c>
      <c r="H17" s="117">
        <v>4.5679850000000001E-2</v>
      </c>
      <c r="I17" s="117">
        <f t="shared" si="0"/>
        <v>-0.34569192333333332</v>
      </c>
      <c r="J17" s="125" t="s">
        <v>16</v>
      </c>
      <c r="K17" s="123">
        <v>0.36530000000000001</v>
      </c>
      <c r="L17" s="124">
        <v>-0.38</v>
      </c>
      <c r="M17" s="124">
        <v>0.04</v>
      </c>
      <c r="N17" s="124">
        <v>-0.1</v>
      </c>
      <c r="O17" s="124">
        <v>-0.15</v>
      </c>
      <c r="P17" s="125" t="s">
        <v>603</v>
      </c>
    </row>
    <row r="18" spans="1:16" s="45" customFormat="1" ht="12.75">
      <c r="A18" s="115" t="s">
        <v>604</v>
      </c>
      <c r="C18" s="45" t="s">
        <v>605</v>
      </c>
      <c r="D18" s="116"/>
      <c r="E18" s="116"/>
      <c r="F18" s="117"/>
      <c r="G18" s="117"/>
      <c r="H18" s="117"/>
      <c r="I18" s="117"/>
      <c r="J18" s="125" t="s">
        <v>16</v>
      </c>
      <c r="K18" s="126" t="s">
        <v>16</v>
      </c>
      <c r="L18" s="124" t="s">
        <v>16</v>
      </c>
      <c r="M18" s="124" t="s">
        <v>16</v>
      </c>
      <c r="N18" s="124" t="s">
        <v>16</v>
      </c>
      <c r="O18" s="124" t="s">
        <v>16</v>
      </c>
      <c r="P18" s="125" t="s">
        <v>16</v>
      </c>
    </row>
    <row r="19" spans="1:16" s="45" customFormat="1" ht="12.75">
      <c r="A19" s="115" t="s">
        <v>606</v>
      </c>
      <c r="B19" s="45" t="s">
        <v>607</v>
      </c>
      <c r="C19" s="45" t="s">
        <v>608</v>
      </c>
      <c r="D19" s="116">
        <v>0.36846644000000001</v>
      </c>
      <c r="E19" s="116">
        <v>0.30295833999999999</v>
      </c>
      <c r="F19" s="117">
        <v>0.27005245999999999</v>
      </c>
      <c r="G19" s="117">
        <v>0.61344385000000001</v>
      </c>
      <c r="H19" s="117">
        <v>-6.9901019999999994E-2</v>
      </c>
      <c r="I19" s="117">
        <f t="shared" si="0"/>
        <v>0.27119842999999999</v>
      </c>
      <c r="J19" s="122">
        <v>0.27610000000000001</v>
      </c>
      <c r="K19" s="123">
        <v>0.19120000000000001</v>
      </c>
      <c r="L19" s="124">
        <v>0.25</v>
      </c>
      <c r="M19" s="124">
        <v>0.01</v>
      </c>
      <c r="N19" s="124">
        <v>0.13</v>
      </c>
      <c r="O19" s="124">
        <v>0.13</v>
      </c>
      <c r="P19" s="125" t="s">
        <v>609</v>
      </c>
    </row>
    <row r="20" spans="1:16" s="45" customFormat="1" ht="12.75">
      <c r="A20" s="115" t="s">
        <v>610</v>
      </c>
      <c r="B20" s="45" t="s">
        <v>611</v>
      </c>
      <c r="C20" s="45" t="s">
        <v>612</v>
      </c>
      <c r="D20" s="116">
        <v>0.31023139999999999</v>
      </c>
      <c r="E20" s="116">
        <v>0.24516308000000001</v>
      </c>
      <c r="F20" s="117">
        <v>-8.8459979999999994E-2</v>
      </c>
      <c r="G20" s="117">
        <v>-0.25852673999999998</v>
      </c>
      <c r="H20" s="117">
        <v>-1.0518962999999999E-2</v>
      </c>
      <c r="I20" s="117">
        <f t="shared" si="0"/>
        <v>-0.11916856099999999</v>
      </c>
      <c r="J20" s="122">
        <v>0.1118</v>
      </c>
      <c r="K20" s="123">
        <v>1.9599999999999999E-2</v>
      </c>
      <c r="L20" s="124">
        <v>-0.82</v>
      </c>
      <c r="M20" s="124">
        <v>-1.1399999999999999</v>
      </c>
      <c r="N20" s="124">
        <v>-0.72</v>
      </c>
      <c r="O20" s="124">
        <v>-0.89</v>
      </c>
      <c r="P20" s="125" t="s">
        <v>563</v>
      </c>
    </row>
    <row r="21" spans="1:16" s="45" customFormat="1" ht="12.75">
      <c r="A21" s="115" t="s">
        <v>613</v>
      </c>
      <c r="B21" s="45" t="s">
        <v>614</v>
      </c>
      <c r="C21" s="45" t="s">
        <v>615</v>
      </c>
      <c r="D21" s="116"/>
      <c r="E21" s="116"/>
      <c r="F21" s="117"/>
      <c r="G21" s="117"/>
      <c r="H21" s="117"/>
      <c r="I21" s="117"/>
      <c r="J21" s="125" t="s">
        <v>16</v>
      </c>
      <c r="K21" s="126" t="s">
        <v>16</v>
      </c>
      <c r="L21" s="124" t="s">
        <v>16</v>
      </c>
      <c r="M21" s="124" t="s">
        <v>16</v>
      </c>
      <c r="N21" s="124" t="s">
        <v>16</v>
      </c>
      <c r="O21" s="124" t="s">
        <v>16</v>
      </c>
      <c r="P21" s="125" t="s">
        <v>16</v>
      </c>
    </row>
    <row r="22" spans="1:16" s="45" customFormat="1" ht="12.75">
      <c r="A22" s="115" t="s">
        <v>616</v>
      </c>
      <c r="B22" s="45" t="s">
        <v>617</v>
      </c>
      <c r="C22" s="45" t="s">
        <v>618</v>
      </c>
      <c r="D22" s="116"/>
      <c r="E22" s="116">
        <v>7.3810329999999993E-2</v>
      </c>
      <c r="F22" s="117">
        <v>-9.8346710000000004E-2</v>
      </c>
      <c r="G22" s="117">
        <v>-0.24537332000000001</v>
      </c>
      <c r="H22" s="117">
        <v>-0.12618915999999999</v>
      </c>
      <c r="I22" s="117">
        <f t="shared" si="0"/>
        <v>-0.15663639666666665</v>
      </c>
      <c r="J22" s="125" t="s">
        <v>16</v>
      </c>
      <c r="K22" s="123">
        <v>6.8599999999999994E-2</v>
      </c>
      <c r="L22" s="124">
        <v>-0.77</v>
      </c>
      <c r="M22" s="124">
        <v>-1.27</v>
      </c>
      <c r="N22" s="124">
        <v>-0.47</v>
      </c>
      <c r="O22" s="124">
        <v>-0.84</v>
      </c>
      <c r="P22" s="125" t="s">
        <v>619</v>
      </c>
    </row>
    <row r="23" spans="1:16" s="45" customFormat="1" ht="12.75">
      <c r="A23" s="115" t="s">
        <v>620</v>
      </c>
      <c r="B23" s="45" t="s">
        <v>621</v>
      </c>
      <c r="C23" s="45" t="s">
        <v>622</v>
      </c>
      <c r="D23" s="116"/>
      <c r="E23" s="116">
        <v>0.38304767000000001</v>
      </c>
      <c r="F23" s="117">
        <v>-0.44627336000000001</v>
      </c>
      <c r="G23" s="117">
        <v>0.8491862</v>
      </c>
      <c r="H23" s="117">
        <v>1.4974566</v>
      </c>
      <c r="I23" s="117">
        <f t="shared" si="0"/>
        <v>0.63345647999999999</v>
      </c>
      <c r="J23" s="122">
        <v>0.1396</v>
      </c>
      <c r="K23" s="123">
        <v>4.9099999999999998E-2</v>
      </c>
      <c r="L23" s="124">
        <v>4.37</v>
      </c>
      <c r="M23" s="124">
        <v>2.85</v>
      </c>
      <c r="N23" s="124">
        <v>1.96</v>
      </c>
      <c r="O23" s="124">
        <v>3.06</v>
      </c>
      <c r="P23" s="125" t="s">
        <v>623</v>
      </c>
    </row>
    <row r="24" spans="1:16" s="45" customFormat="1" ht="12.75">
      <c r="A24" s="115" t="s">
        <v>624</v>
      </c>
      <c r="B24" s="45" t="s">
        <v>625</v>
      </c>
      <c r="C24" s="45" t="s">
        <v>626</v>
      </c>
      <c r="D24" s="116"/>
      <c r="E24" s="116">
        <v>2.4883361999999999E-2</v>
      </c>
      <c r="F24" s="117">
        <v>0.29673519999999998</v>
      </c>
      <c r="G24" s="117">
        <v>0.47872873999999999</v>
      </c>
      <c r="H24" s="117">
        <v>0.31206792999999999</v>
      </c>
      <c r="I24" s="117">
        <f t="shared" si="0"/>
        <v>0.36251062333333328</v>
      </c>
      <c r="J24" s="122">
        <v>0.74619999999999997</v>
      </c>
      <c r="K24" s="123">
        <v>0.69389999999999996</v>
      </c>
      <c r="L24" s="124">
        <v>0.61</v>
      </c>
      <c r="M24" s="124">
        <v>-0.51</v>
      </c>
      <c r="N24" s="124">
        <v>0.37</v>
      </c>
      <c r="O24" s="124">
        <v>0.15</v>
      </c>
      <c r="P24" s="125" t="s">
        <v>563</v>
      </c>
    </row>
    <row r="25" spans="1:16" s="45" customFormat="1" ht="12.75">
      <c r="A25" s="115" t="s">
        <v>627</v>
      </c>
      <c r="B25" s="45" t="s">
        <v>628</v>
      </c>
      <c r="C25" s="45" t="s">
        <v>629</v>
      </c>
      <c r="D25" s="116"/>
      <c r="E25" s="116">
        <v>0.81307894000000003</v>
      </c>
      <c r="F25" s="117">
        <v>7.5267280000000006E-2</v>
      </c>
      <c r="G25" s="117">
        <v>0.29125166000000002</v>
      </c>
      <c r="H25" s="117">
        <v>-0.24160375000000001</v>
      </c>
      <c r="I25" s="117">
        <f t="shared" si="0"/>
        <v>4.1638396666666667E-2</v>
      </c>
      <c r="J25" s="122">
        <v>0.54120000000000001</v>
      </c>
      <c r="K25" s="123">
        <v>0.4667</v>
      </c>
      <c r="L25" s="124">
        <v>0.19</v>
      </c>
      <c r="M25" s="124">
        <v>-0.89</v>
      </c>
      <c r="N25" s="124">
        <v>-0.15</v>
      </c>
      <c r="O25" s="124">
        <v>-0.28000000000000003</v>
      </c>
      <c r="P25" s="125" t="s">
        <v>563</v>
      </c>
    </row>
    <row r="26" spans="1:16" s="45" customFormat="1" ht="12.75">
      <c r="A26" s="115" t="s">
        <v>630</v>
      </c>
      <c r="B26" s="45" t="s">
        <v>631</v>
      </c>
      <c r="C26" s="45" t="s">
        <v>632</v>
      </c>
      <c r="D26" s="116"/>
      <c r="E26" s="116">
        <v>0.13604385999999999</v>
      </c>
      <c r="F26" s="117">
        <v>-5.0898119999999998E-2</v>
      </c>
      <c r="G26" s="117">
        <v>-0.36453249999999998</v>
      </c>
      <c r="H26" s="117">
        <v>-0.41795692000000001</v>
      </c>
      <c r="I26" s="117">
        <f t="shared" si="0"/>
        <v>-0.27779584666666662</v>
      </c>
      <c r="J26" s="122">
        <v>0.30969999999999998</v>
      </c>
      <c r="K26" s="123">
        <v>0.22570000000000001</v>
      </c>
      <c r="L26" s="124">
        <v>-0.53</v>
      </c>
      <c r="M26" s="124">
        <v>-7.0000000000000007E-2</v>
      </c>
      <c r="N26" s="124">
        <v>-0.15</v>
      </c>
      <c r="O26" s="124">
        <v>-0.25</v>
      </c>
      <c r="P26" s="125" t="s">
        <v>108</v>
      </c>
    </row>
    <row r="27" spans="1:16" s="45" customFormat="1" ht="12.75">
      <c r="A27" s="115" t="s">
        <v>633</v>
      </c>
      <c r="B27" s="45" t="s">
        <v>634</v>
      </c>
      <c r="C27" s="45" t="s">
        <v>635</v>
      </c>
      <c r="D27" s="116">
        <v>0.5562127</v>
      </c>
      <c r="E27" s="116">
        <v>0.49603298000000001</v>
      </c>
      <c r="F27" s="117">
        <v>-0.24811305</v>
      </c>
      <c r="G27" s="117">
        <v>0.41811367999999999</v>
      </c>
      <c r="H27" s="117">
        <v>0.35599663999999998</v>
      </c>
      <c r="I27" s="117">
        <f t="shared" si="0"/>
        <v>0.17533242333333332</v>
      </c>
      <c r="J27" s="122">
        <v>0.47599999999999998</v>
      </c>
      <c r="K27" s="123">
        <v>0.39760000000000001</v>
      </c>
      <c r="L27" s="124">
        <v>-0.3</v>
      </c>
      <c r="M27" s="124">
        <v>-0.43</v>
      </c>
      <c r="N27" s="124">
        <v>0.16</v>
      </c>
      <c r="O27" s="124">
        <v>-0.19</v>
      </c>
      <c r="P27" s="125" t="s">
        <v>603</v>
      </c>
    </row>
    <row r="28" spans="1:16" s="45" customFormat="1" ht="12.75">
      <c r="A28" s="115" t="s">
        <v>636</v>
      </c>
      <c r="B28" s="45" t="s">
        <v>637</v>
      </c>
      <c r="C28" s="45" t="s">
        <v>638</v>
      </c>
      <c r="D28" s="116">
        <v>0.46473569999999997</v>
      </c>
      <c r="E28" s="116">
        <v>0.40037096</v>
      </c>
      <c r="F28" s="117">
        <v>0.10656741</v>
      </c>
      <c r="G28" s="117">
        <v>-0.18403631000000001</v>
      </c>
      <c r="H28" s="117">
        <v>-0.33213320000000002</v>
      </c>
      <c r="I28" s="117">
        <f t="shared" si="0"/>
        <v>-0.13653403333333333</v>
      </c>
      <c r="J28" s="122">
        <v>7.7100000000000002E-2</v>
      </c>
      <c r="K28" s="123">
        <v>1.4E-3</v>
      </c>
      <c r="L28" s="124">
        <v>0.1</v>
      </c>
      <c r="M28" s="124">
        <v>0.1</v>
      </c>
      <c r="N28" s="124">
        <v>0.09</v>
      </c>
      <c r="O28" s="124">
        <v>0.1</v>
      </c>
      <c r="P28" s="125" t="s">
        <v>639</v>
      </c>
    </row>
    <row r="29" spans="1:16" s="45" customFormat="1" ht="12.75">
      <c r="A29" s="115" t="s">
        <v>640</v>
      </c>
      <c r="B29" s="45" t="s">
        <v>641</v>
      </c>
      <c r="C29" s="45" t="s">
        <v>642</v>
      </c>
      <c r="D29" s="116">
        <v>0.62854489999999996</v>
      </c>
      <c r="E29" s="116">
        <v>0.57262659999999999</v>
      </c>
      <c r="F29" s="117">
        <v>7.3938384999999995E-2</v>
      </c>
      <c r="G29" s="117">
        <v>0.11528692</v>
      </c>
      <c r="H29" s="117">
        <v>-7.3993630000000005E-2</v>
      </c>
      <c r="I29" s="117">
        <f t="shared" si="0"/>
        <v>3.8410558333333338E-2</v>
      </c>
      <c r="J29" s="125" t="s">
        <v>16</v>
      </c>
      <c r="K29" s="126" t="s">
        <v>16</v>
      </c>
      <c r="L29" s="124" t="s">
        <v>16</v>
      </c>
      <c r="M29" s="124" t="s">
        <v>16</v>
      </c>
      <c r="N29" s="124" t="s">
        <v>16</v>
      </c>
      <c r="O29" s="124" t="s">
        <v>16</v>
      </c>
      <c r="P29" s="125" t="s">
        <v>16</v>
      </c>
    </row>
    <row r="30" spans="1:16" s="45" customFormat="1" ht="12.75">
      <c r="A30" s="115" t="s">
        <v>643</v>
      </c>
      <c r="B30" s="45" t="s">
        <v>644</v>
      </c>
      <c r="C30" s="45" t="s">
        <v>645</v>
      </c>
      <c r="D30" s="116">
        <v>7.4840980000000001E-2</v>
      </c>
      <c r="E30" s="116">
        <v>2.4813844000000002E-2</v>
      </c>
      <c r="F30" s="117">
        <v>0.35791572999999999</v>
      </c>
      <c r="G30" s="117">
        <v>0.53322314999999998</v>
      </c>
      <c r="H30" s="117">
        <v>0.32327938000000001</v>
      </c>
      <c r="I30" s="117">
        <f t="shared" si="0"/>
        <v>0.40480608666666668</v>
      </c>
      <c r="J30" s="122">
        <v>9.3799999999999994E-2</v>
      </c>
      <c r="K30" s="123">
        <v>7.4000000000000003E-3</v>
      </c>
      <c r="L30" s="124">
        <v>-0.4</v>
      </c>
      <c r="M30" s="124">
        <v>-0.54</v>
      </c>
      <c r="N30" s="124">
        <v>-0.51</v>
      </c>
      <c r="O30" s="124">
        <v>-0.49</v>
      </c>
      <c r="P30" s="125" t="s">
        <v>646</v>
      </c>
    </row>
    <row r="31" spans="1:16" s="45" customFormat="1" ht="12.75">
      <c r="A31" s="115" t="s">
        <v>647</v>
      </c>
      <c r="B31" s="45" t="s">
        <v>648</v>
      </c>
      <c r="C31" s="45" t="s">
        <v>649</v>
      </c>
      <c r="D31" s="116">
        <v>5.3216442000000003E-2</v>
      </c>
      <c r="E31" s="116">
        <v>8.1781030000000008E-3</v>
      </c>
      <c r="F31" s="117">
        <v>0.35898205999999999</v>
      </c>
      <c r="G31" s="117">
        <v>0.32929884999999998</v>
      </c>
      <c r="H31" s="117">
        <v>0.26161849999999998</v>
      </c>
      <c r="I31" s="117">
        <f t="shared" si="0"/>
        <v>0.31663313666666665</v>
      </c>
      <c r="J31" s="125" t="s">
        <v>16</v>
      </c>
      <c r="K31" s="123">
        <v>0.30690000000000001</v>
      </c>
      <c r="L31" s="124">
        <v>0.82</v>
      </c>
      <c r="M31" s="124">
        <v>0.41</v>
      </c>
      <c r="N31" s="124">
        <v>-0.12</v>
      </c>
      <c r="O31" s="124">
        <v>0.37</v>
      </c>
      <c r="P31" s="125" t="s">
        <v>603</v>
      </c>
    </row>
    <row r="32" spans="1:16" s="45" customFormat="1" ht="12.75">
      <c r="A32" s="115" t="s">
        <v>650</v>
      </c>
      <c r="B32" s="45" t="s">
        <v>651</v>
      </c>
      <c r="C32" s="45" t="s">
        <v>652</v>
      </c>
      <c r="D32" s="116">
        <v>9.9322859999999999E-2</v>
      </c>
      <c r="E32" s="116">
        <v>4.5180835000000003E-2</v>
      </c>
      <c r="F32" s="117">
        <v>-0.28185755000000001</v>
      </c>
      <c r="G32" s="117">
        <v>-0.15318619</v>
      </c>
      <c r="H32" s="117">
        <v>-0.34938669999999999</v>
      </c>
      <c r="I32" s="117">
        <f t="shared" si="0"/>
        <v>-0.26147681333333334</v>
      </c>
      <c r="J32" s="122">
        <v>0.4355</v>
      </c>
      <c r="K32" s="123">
        <v>0.35610000000000003</v>
      </c>
      <c r="L32" s="124">
        <v>0.18</v>
      </c>
      <c r="M32" s="124">
        <v>-0.42</v>
      </c>
      <c r="N32" s="124">
        <v>-0.63</v>
      </c>
      <c r="O32" s="124">
        <v>-0.28999999999999998</v>
      </c>
      <c r="P32" s="125" t="s">
        <v>563</v>
      </c>
    </row>
    <row r="33" spans="1:16" s="45" customFormat="1" ht="12.75">
      <c r="A33" s="115" t="s">
        <v>653</v>
      </c>
      <c r="B33" s="45" t="s">
        <v>654</v>
      </c>
      <c r="C33" s="45" t="s">
        <v>655</v>
      </c>
      <c r="D33" s="116"/>
      <c r="E33" s="116">
        <v>0.57662970000000002</v>
      </c>
      <c r="F33" s="117">
        <v>-0.70667343999999999</v>
      </c>
      <c r="G33" s="117">
        <v>-0.37228211999999999</v>
      </c>
      <c r="H33" s="117">
        <v>0.41791444999999999</v>
      </c>
      <c r="I33" s="117">
        <f t="shared" si="0"/>
        <v>-0.22034703666666666</v>
      </c>
      <c r="J33" s="125" t="s">
        <v>16</v>
      </c>
      <c r="K33" s="123">
        <v>0.82030000000000003</v>
      </c>
      <c r="L33" s="124">
        <v>-0.41</v>
      </c>
      <c r="M33" s="124">
        <v>-0.18</v>
      </c>
      <c r="N33" s="124">
        <v>0.41</v>
      </c>
      <c r="O33" s="124">
        <v>-0.06</v>
      </c>
      <c r="P33" s="125" t="s">
        <v>563</v>
      </c>
    </row>
    <row r="34" spans="1:16" s="45" customFormat="1" ht="12.75">
      <c r="A34" s="115" t="s">
        <v>656</v>
      </c>
      <c r="B34" s="45" t="s">
        <v>657</v>
      </c>
      <c r="C34" s="45" t="s">
        <v>658</v>
      </c>
      <c r="D34" s="116">
        <v>0.68406146999999995</v>
      </c>
      <c r="E34" s="116">
        <v>0.63276916999999999</v>
      </c>
      <c r="F34" s="117">
        <v>-0.68075125999999997</v>
      </c>
      <c r="G34" s="117">
        <v>-0.25283240000000001</v>
      </c>
      <c r="H34" s="117">
        <v>0.40477531999999999</v>
      </c>
      <c r="I34" s="117">
        <f t="shared" si="0"/>
        <v>-0.17626944666666669</v>
      </c>
      <c r="J34" s="125" t="s">
        <v>16</v>
      </c>
      <c r="K34" s="123">
        <v>0.64529999999999998</v>
      </c>
      <c r="L34" s="124">
        <v>-0.42</v>
      </c>
      <c r="M34" s="124">
        <v>-0.19</v>
      </c>
      <c r="N34" s="124">
        <v>0.28000000000000003</v>
      </c>
      <c r="O34" s="124">
        <v>-0.11</v>
      </c>
      <c r="P34" s="125" t="s">
        <v>108</v>
      </c>
    </row>
    <row r="35" spans="1:16" s="45" customFormat="1" ht="12.75">
      <c r="A35" s="115" t="s">
        <v>659</v>
      </c>
      <c r="B35" s="45" t="s">
        <v>660</v>
      </c>
      <c r="C35" s="45" t="s">
        <v>661</v>
      </c>
      <c r="D35" s="116">
        <v>4.7723285999999997E-2</v>
      </c>
      <c r="E35" s="116">
        <v>5.1638194999999998E-3</v>
      </c>
      <c r="F35" s="117">
        <v>-0.56768715000000003</v>
      </c>
      <c r="G35" s="117">
        <v>-0.72535324000000001</v>
      </c>
      <c r="H35" s="117">
        <v>-0.68893342999999996</v>
      </c>
      <c r="I35" s="117">
        <f t="shared" si="0"/>
        <v>-0.66065794</v>
      </c>
      <c r="J35" s="122">
        <v>0.43490000000000001</v>
      </c>
      <c r="K35" s="123">
        <v>0.35539999999999999</v>
      </c>
      <c r="L35" s="124">
        <v>0.05</v>
      </c>
      <c r="M35" s="124">
        <v>-0.13</v>
      </c>
      <c r="N35" s="124">
        <v>-0.45</v>
      </c>
      <c r="O35" s="124">
        <v>-0.17</v>
      </c>
      <c r="P35" s="125" t="s">
        <v>184</v>
      </c>
    </row>
    <row r="36" spans="1:16" s="45" customFormat="1" ht="12.75">
      <c r="A36" s="115" t="s">
        <v>662</v>
      </c>
      <c r="B36" s="45" t="s">
        <v>663</v>
      </c>
      <c r="C36" s="45" t="s">
        <v>664</v>
      </c>
      <c r="D36" s="116"/>
      <c r="E36" s="116">
        <v>0.53767339999999997</v>
      </c>
      <c r="F36" s="117">
        <v>-0.71339799999999998</v>
      </c>
      <c r="G36" s="117">
        <v>-0.4217207</v>
      </c>
      <c r="H36" s="117">
        <v>0.39869389999999999</v>
      </c>
      <c r="I36" s="117">
        <f t="shared" si="0"/>
        <v>-0.24547493333333334</v>
      </c>
      <c r="J36" s="125" t="s">
        <v>16</v>
      </c>
      <c r="K36" s="123">
        <v>0.46839999999999998</v>
      </c>
      <c r="L36" s="124">
        <v>-0.33</v>
      </c>
      <c r="M36" s="124">
        <v>-0.13</v>
      </c>
      <c r="N36" s="124">
        <v>0.12</v>
      </c>
      <c r="O36" s="124">
        <v>-0.11</v>
      </c>
      <c r="P36" s="125" t="s">
        <v>184</v>
      </c>
    </row>
    <row r="37" spans="1:16" s="45" customFormat="1" ht="12.75">
      <c r="A37" s="115" t="s">
        <v>665</v>
      </c>
      <c r="B37" s="45" t="s">
        <v>666</v>
      </c>
      <c r="C37" s="45" t="s">
        <v>667</v>
      </c>
      <c r="D37" s="116">
        <v>8.1479855000000004E-2</v>
      </c>
      <c r="E37" s="116">
        <v>3.050955E-2</v>
      </c>
      <c r="F37" s="117">
        <v>-0.40090656000000002</v>
      </c>
      <c r="G37" s="117">
        <v>-0.75050890000000003</v>
      </c>
      <c r="H37" s="117">
        <v>-0.71674629999999995</v>
      </c>
      <c r="I37" s="117">
        <f t="shared" si="0"/>
        <v>-0.62272058666666663</v>
      </c>
      <c r="J37" s="122">
        <v>0.1212</v>
      </c>
      <c r="K37" s="123">
        <v>2.98E-2</v>
      </c>
      <c r="L37" s="124">
        <v>-0.54</v>
      </c>
      <c r="M37" s="124">
        <v>-0.72</v>
      </c>
      <c r="N37" s="124">
        <v>-0.38</v>
      </c>
      <c r="O37" s="124">
        <v>-0.55000000000000004</v>
      </c>
      <c r="P37" s="125" t="s">
        <v>108</v>
      </c>
    </row>
    <row r="38" spans="1:16" s="45" customFormat="1" ht="12.75">
      <c r="A38" s="115" t="s">
        <v>668</v>
      </c>
      <c r="B38" s="45" t="s">
        <v>669</v>
      </c>
      <c r="C38" s="45" t="s">
        <v>670</v>
      </c>
      <c r="D38" s="116">
        <v>5.4353286000000001E-2</v>
      </c>
      <c r="E38" s="116">
        <v>8.9506240000000008E-3</v>
      </c>
      <c r="F38" s="117">
        <v>1.3887198000000001</v>
      </c>
      <c r="G38" s="117">
        <v>1.4709129000000001</v>
      </c>
      <c r="H38" s="117">
        <v>1.0630322999999999</v>
      </c>
      <c r="I38" s="117">
        <f t="shared" si="0"/>
        <v>1.307555</v>
      </c>
      <c r="J38" s="122">
        <v>0.12909999999999999</v>
      </c>
      <c r="K38" s="123">
        <v>3.7499999999999999E-2</v>
      </c>
      <c r="L38" s="124">
        <v>1.37</v>
      </c>
      <c r="M38" s="124">
        <v>1.32</v>
      </c>
      <c r="N38" s="124">
        <v>0.67</v>
      </c>
      <c r="O38" s="124">
        <v>1.1200000000000001</v>
      </c>
      <c r="P38" s="125" t="s">
        <v>646</v>
      </c>
    </row>
    <row r="39" spans="1:16" s="45" customFormat="1" ht="12.75">
      <c r="A39" s="118" t="s">
        <v>671</v>
      </c>
      <c r="B39" s="119" t="s">
        <v>672</v>
      </c>
      <c r="C39" s="119" t="s">
        <v>673</v>
      </c>
      <c r="D39" s="120">
        <v>4.4739081999999999E-2</v>
      </c>
      <c r="E39" s="120">
        <v>2.9740044999999999E-3</v>
      </c>
      <c r="F39" s="121">
        <v>1.5125289</v>
      </c>
      <c r="G39" s="121">
        <v>1.3386731000000001</v>
      </c>
      <c r="H39" s="121">
        <v>1.258883</v>
      </c>
      <c r="I39" s="121">
        <f t="shared" si="0"/>
        <v>1.3700283333333332</v>
      </c>
      <c r="J39" s="131">
        <v>0.12870000000000001</v>
      </c>
      <c r="K39" s="132">
        <v>3.7199999999999997E-2</v>
      </c>
      <c r="L39" s="133">
        <v>2.0699999999999998</v>
      </c>
      <c r="M39" s="133">
        <v>1.89</v>
      </c>
      <c r="N39" s="133">
        <v>1.01</v>
      </c>
      <c r="O39" s="133">
        <v>1.65</v>
      </c>
      <c r="P39" s="134" t="s">
        <v>563</v>
      </c>
    </row>
    <row r="40" spans="1:16" s="19" customFormat="1">
      <c r="A40" s="4"/>
      <c r="B40" s="5"/>
      <c r="C40" s="5"/>
      <c r="D40" s="20"/>
      <c r="E40" s="20"/>
      <c r="F40" s="5"/>
      <c r="G40" s="5"/>
      <c r="H40" s="5"/>
      <c r="I40" s="5"/>
      <c r="P40" s="35"/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3"/>
  <sheetViews>
    <sheetView zoomScale="50" zoomScaleNormal="50" workbookViewId="0">
      <selection activeCell="O1" sqref="O1"/>
    </sheetView>
  </sheetViews>
  <sheetFormatPr defaultColWidth="8.875" defaultRowHeight="14.25"/>
  <cols>
    <col min="1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0" t="s">
        <v>4078</v>
      </c>
    </row>
    <row r="2" spans="1:16" ht="18.75"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2" t="s">
        <v>674</v>
      </c>
      <c r="B5" s="112" t="s">
        <v>675</v>
      </c>
      <c r="C5" s="112" t="s">
        <v>676</v>
      </c>
      <c r="D5" s="113">
        <v>3.4732115000000001E-2</v>
      </c>
      <c r="E5" s="113">
        <v>1.1E-4</v>
      </c>
      <c r="F5" s="114">
        <v>0.90516936999999997</v>
      </c>
      <c r="G5" s="114">
        <v>0.92537409999999998</v>
      </c>
      <c r="H5" s="114">
        <v>0.89262960000000002</v>
      </c>
      <c r="I5" s="114">
        <f t="shared" ref="I5:I33" si="0">AVERAGE(F5:H5)</f>
        <v>0.90772435666666651</v>
      </c>
      <c r="J5" s="127">
        <v>0.11310000000000001</v>
      </c>
      <c r="K5" s="128">
        <v>2.1299999999999999E-2</v>
      </c>
      <c r="L5" s="129">
        <v>1.04</v>
      </c>
      <c r="M5" s="129">
        <v>0.73</v>
      </c>
      <c r="N5" s="129">
        <v>0.65</v>
      </c>
      <c r="O5" s="129">
        <v>0.81</v>
      </c>
      <c r="P5" s="130" t="s">
        <v>677</v>
      </c>
    </row>
    <row r="6" spans="1:16" s="45" customFormat="1" ht="12.75">
      <c r="A6" s="45" t="s">
        <v>678</v>
      </c>
      <c r="B6" s="45" t="s">
        <v>679</v>
      </c>
      <c r="C6" s="45" t="s">
        <v>680</v>
      </c>
      <c r="D6" s="116">
        <v>5.0085264999999997E-2</v>
      </c>
      <c r="E6" s="116">
        <v>6.209048E-3</v>
      </c>
      <c r="F6" s="117">
        <v>0.79158013999999999</v>
      </c>
      <c r="G6" s="117">
        <v>0.96634394000000001</v>
      </c>
      <c r="H6" s="117">
        <v>1.0407758</v>
      </c>
      <c r="I6" s="117">
        <f t="shared" si="0"/>
        <v>0.93289995999999997</v>
      </c>
      <c r="J6" s="122">
        <v>0.12939999999999999</v>
      </c>
      <c r="K6" s="123">
        <v>3.8199999999999998E-2</v>
      </c>
      <c r="L6" s="124">
        <v>0.96</v>
      </c>
      <c r="M6" s="124">
        <v>0.56999999999999995</v>
      </c>
      <c r="N6" s="124">
        <v>1.19</v>
      </c>
      <c r="O6" s="124">
        <v>0.9</v>
      </c>
      <c r="P6" s="125" t="s">
        <v>677</v>
      </c>
    </row>
    <row r="7" spans="1:16" s="45" customFormat="1" ht="12.75">
      <c r="A7" s="45" t="s">
        <v>681</v>
      </c>
      <c r="B7" s="45" t="s">
        <v>682</v>
      </c>
      <c r="C7" s="45" t="s">
        <v>683</v>
      </c>
      <c r="D7" s="116">
        <v>9.8456559999999999E-2</v>
      </c>
      <c r="E7" s="116">
        <v>4.4319606999999997E-2</v>
      </c>
      <c r="F7" s="117">
        <v>-0.31035984</v>
      </c>
      <c r="G7" s="117">
        <v>-0.14191235999999999</v>
      </c>
      <c r="H7" s="117">
        <v>-0.21836953000000001</v>
      </c>
      <c r="I7" s="117">
        <f t="shared" si="0"/>
        <v>-0.22354724333333334</v>
      </c>
      <c r="J7" s="122">
        <v>0.2152</v>
      </c>
      <c r="K7" s="123">
        <v>0.13</v>
      </c>
      <c r="L7" s="124">
        <v>-0.1</v>
      </c>
      <c r="M7" s="124">
        <v>-0.26</v>
      </c>
      <c r="N7" s="124">
        <v>-7.0000000000000007E-2</v>
      </c>
      <c r="O7" s="124">
        <v>-0.15</v>
      </c>
      <c r="P7" s="125" t="s">
        <v>684</v>
      </c>
    </row>
    <row r="8" spans="1:16" s="45" customFormat="1" ht="12.75">
      <c r="A8" s="45" t="s">
        <v>685</v>
      </c>
      <c r="B8" s="45" t="s">
        <v>686</v>
      </c>
      <c r="C8" s="45" t="s">
        <v>687</v>
      </c>
      <c r="D8" s="116"/>
      <c r="E8" s="116">
        <v>0.21565787</v>
      </c>
      <c r="F8" s="117">
        <v>-2.0847761999999999E-2</v>
      </c>
      <c r="G8" s="117">
        <v>-0.36812919999999999</v>
      </c>
      <c r="H8" s="117">
        <v>-0.76629895000000003</v>
      </c>
      <c r="I8" s="117">
        <f t="shared" si="0"/>
        <v>-0.38509197066666667</v>
      </c>
      <c r="J8" s="125" t="s">
        <v>16</v>
      </c>
      <c r="K8" s="123">
        <v>0.1009</v>
      </c>
      <c r="L8" s="124">
        <v>-0.64</v>
      </c>
      <c r="M8" s="124">
        <v>-1.17</v>
      </c>
      <c r="N8" s="124">
        <v>-0.33</v>
      </c>
      <c r="O8" s="124">
        <v>-0.71</v>
      </c>
      <c r="P8" s="125" t="s">
        <v>688</v>
      </c>
    </row>
    <row r="9" spans="1:16" s="45" customFormat="1" ht="12.75">
      <c r="A9" s="45" t="s">
        <v>689</v>
      </c>
      <c r="C9" s="45" t="s">
        <v>690</v>
      </c>
      <c r="D9" s="116"/>
      <c r="E9" s="116"/>
      <c r="F9" s="117"/>
      <c r="G9" s="117"/>
      <c r="H9" s="117"/>
      <c r="I9" s="117"/>
      <c r="J9" s="125" t="s">
        <v>16</v>
      </c>
      <c r="K9" s="126" t="s">
        <v>16</v>
      </c>
      <c r="L9" s="124" t="s">
        <v>16</v>
      </c>
      <c r="M9" s="124" t="s">
        <v>16</v>
      </c>
      <c r="N9" s="124" t="s">
        <v>16</v>
      </c>
      <c r="O9" s="124" t="s">
        <v>16</v>
      </c>
      <c r="P9" s="125" t="s">
        <v>16</v>
      </c>
    </row>
    <row r="10" spans="1:16" s="45" customFormat="1" ht="24">
      <c r="A10" s="45" t="s">
        <v>691</v>
      </c>
      <c r="B10" s="45" t="s">
        <v>692</v>
      </c>
      <c r="C10" s="45" t="s">
        <v>693</v>
      </c>
      <c r="D10" s="116">
        <v>0.54261654999999998</v>
      </c>
      <c r="E10" s="116">
        <v>0.48143077000000001</v>
      </c>
      <c r="F10" s="117">
        <v>-0.23081014999999999</v>
      </c>
      <c r="G10" s="117">
        <v>0.10836221</v>
      </c>
      <c r="H10" s="117">
        <v>-0.13793753</v>
      </c>
      <c r="I10" s="117">
        <f t="shared" si="0"/>
        <v>-8.6795156666666665E-2</v>
      </c>
      <c r="J10" s="122">
        <v>0.21290000000000001</v>
      </c>
      <c r="K10" s="123">
        <v>0.1278</v>
      </c>
      <c r="L10" s="124">
        <v>-0.18</v>
      </c>
      <c r="M10" s="124">
        <v>-0.06</v>
      </c>
      <c r="N10" s="124">
        <v>-0.3</v>
      </c>
      <c r="O10" s="124">
        <v>-0.18</v>
      </c>
      <c r="P10" s="125" t="s">
        <v>694</v>
      </c>
    </row>
    <row r="11" spans="1:16" s="45" customFormat="1" ht="12.75">
      <c r="A11" s="45" t="s">
        <v>695</v>
      </c>
      <c r="B11" s="45" t="s">
        <v>696</v>
      </c>
      <c r="C11" s="45" t="s">
        <v>697</v>
      </c>
      <c r="D11" s="116">
        <v>9.4734624000000003E-2</v>
      </c>
      <c r="E11" s="116">
        <v>4.1179936E-2</v>
      </c>
      <c r="F11" s="117">
        <v>0.11323076</v>
      </c>
      <c r="G11" s="117">
        <v>0.16865161000000001</v>
      </c>
      <c r="H11" s="117">
        <v>0.23889245000000001</v>
      </c>
      <c r="I11" s="117">
        <f t="shared" si="0"/>
        <v>0.17359160666666665</v>
      </c>
      <c r="J11" s="122">
        <v>0.41439999999999999</v>
      </c>
      <c r="K11" s="123">
        <v>0.33360000000000001</v>
      </c>
      <c r="L11" s="124">
        <v>-0.6</v>
      </c>
      <c r="M11" s="124">
        <v>-0.56999999999999995</v>
      </c>
      <c r="N11" s="124">
        <v>0.19</v>
      </c>
      <c r="O11" s="124">
        <v>-0.33</v>
      </c>
      <c r="P11" s="125" t="s">
        <v>698</v>
      </c>
    </row>
    <row r="12" spans="1:16" s="45" customFormat="1" ht="12.75">
      <c r="A12" s="45" t="s">
        <v>699</v>
      </c>
      <c r="B12" s="45" t="s">
        <v>700</v>
      </c>
      <c r="C12" s="45" t="s">
        <v>701</v>
      </c>
      <c r="D12" s="116"/>
      <c r="E12" s="116">
        <v>0.55346054</v>
      </c>
      <c r="F12" s="117">
        <v>-0.70080370000000003</v>
      </c>
      <c r="G12" s="117">
        <v>-0.44284059999999997</v>
      </c>
      <c r="H12" s="117">
        <v>0.42361438000000001</v>
      </c>
      <c r="I12" s="117">
        <f t="shared" si="0"/>
        <v>-0.24000997333333332</v>
      </c>
      <c r="J12" s="125" t="s">
        <v>16</v>
      </c>
      <c r="K12" s="123">
        <v>0.1234</v>
      </c>
      <c r="L12" s="124">
        <v>-2.11</v>
      </c>
      <c r="M12" s="124">
        <v>-0.37</v>
      </c>
      <c r="N12" s="124">
        <v>-1.44</v>
      </c>
      <c r="O12" s="124">
        <v>-1.31</v>
      </c>
      <c r="P12" s="125" t="s">
        <v>677</v>
      </c>
    </row>
    <row r="13" spans="1:16" s="45" customFormat="1" ht="12.75">
      <c r="A13" s="45" t="s">
        <v>702</v>
      </c>
      <c r="B13" s="45" t="s">
        <v>703</v>
      </c>
      <c r="C13" s="45" t="s">
        <v>704</v>
      </c>
      <c r="D13" s="116">
        <v>3.0332567000000001E-2</v>
      </c>
      <c r="E13" s="116">
        <v>1.9599999999999999E-5</v>
      </c>
      <c r="F13" s="117">
        <v>2.2410260000000002</v>
      </c>
      <c r="G13" s="117">
        <v>2.2752100999999998</v>
      </c>
      <c r="H13" s="117">
        <v>2.253479</v>
      </c>
      <c r="I13" s="117">
        <f t="shared" si="0"/>
        <v>2.2565717000000003</v>
      </c>
      <c r="J13" s="122">
        <v>9.5500000000000002E-2</v>
      </c>
      <c r="K13" s="123">
        <v>8.0999999999999996E-3</v>
      </c>
      <c r="L13" s="124">
        <v>1.82</v>
      </c>
      <c r="M13" s="124">
        <v>1.34</v>
      </c>
      <c r="N13" s="124">
        <v>1.72</v>
      </c>
      <c r="O13" s="124">
        <v>1.62</v>
      </c>
      <c r="P13" s="125" t="s">
        <v>677</v>
      </c>
    </row>
    <row r="14" spans="1:16" s="45" customFormat="1" ht="12.75">
      <c r="A14" s="45" t="s">
        <v>705</v>
      </c>
      <c r="B14" s="45" t="s">
        <v>706</v>
      </c>
      <c r="C14" s="45" t="s">
        <v>707</v>
      </c>
      <c r="D14" s="116">
        <v>7.3713883999999993E-2</v>
      </c>
      <c r="E14" s="116">
        <v>2.3966286E-2</v>
      </c>
      <c r="F14" s="117">
        <v>-0.26720726</v>
      </c>
      <c r="G14" s="117">
        <v>-0.27006047999999999</v>
      </c>
      <c r="H14" s="117">
        <v>-0.15890418000000001</v>
      </c>
      <c r="I14" s="117">
        <f t="shared" si="0"/>
        <v>-0.23205730666666669</v>
      </c>
      <c r="J14" s="122">
        <v>0.1134</v>
      </c>
      <c r="K14" s="123">
        <v>2.1399999999999999E-2</v>
      </c>
      <c r="L14" s="124">
        <v>-0.45</v>
      </c>
      <c r="M14" s="124">
        <v>-0.35</v>
      </c>
      <c r="N14" s="124">
        <v>-0.27</v>
      </c>
      <c r="O14" s="124">
        <v>-0.36</v>
      </c>
      <c r="P14" s="125" t="s">
        <v>677</v>
      </c>
    </row>
    <row r="15" spans="1:16" s="45" customFormat="1" ht="24">
      <c r="A15" s="45" t="s">
        <v>708</v>
      </c>
      <c r="B15" s="45" t="s">
        <v>709</v>
      </c>
      <c r="C15" s="45" t="s">
        <v>710</v>
      </c>
      <c r="D15" s="116">
        <v>0.38867474000000002</v>
      </c>
      <c r="E15" s="116">
        <v>0.32313649999999999</v>
      </c>
      <c r="F15" s="117">
        <v>0.1107283</v>
      </c>
      <c r="G15" s="117">
        <v>0.22523406000000001</v>
      </c>
      <c r="H15" s="117">
        <v>-3.8313802000000001E-2</v>
      </c>
      <c r="I15" s="117">
        <f t="shared" si="0"/>
        <v>9.9216185999999998E-2</v>
      </c>
      <c r="J15" s="122">
        <v>0.1719</v>
      </c>
      <c r="K15" s="123">
        <v>8.5500000000000007E-2</v>
      </c>
      <c r="L15" s="124">
        <v>-0.21</v>
      </c>
      <c r="M15" s="124">
        <v>-0.26</v>
      </c>
      <c r="N15" s="124">
        <v>-7.0000000000000007E-2</v>
      </c>
      <c r="O15" s="124">
        <v>-0.18</v>
      </c>
      <c r="P15" s="125" t="s">
        <v>711</v>
      </c>
    </row>
    <row r="16" spans="1:16" s="45" customFormat="1" ht="12.75">
      <c r="A16" s="45" t="s">
        <v>712</v>
      </c>
      <c r="B16" s="45" t="s">
        <v>713</v>
      </c>
      <c r="C16" s="45" t="s">
        <v>714</v>
      </c>
      <c r="D16" s="116">
        <v>6.0733860000000001E-2</v>
      </c>
      <c r="E16" s="116">
        <v>1.3300428E-2</v>
      </c>
      <c r="F16" s="117">
        <v>0.56339264</v>
      </c>
      <c r="G16" s="117">
        <v>0.84725669999999997</v>
      </c>
      <c r="H16" s="117">
        <v>0.76875495999999999</v>
      </c>
      <c r="I16" s="117">
        <f t="shared" si="0"/>
        <v>0.72646809999999995</v>
      </c>
      <c r="J16" s="122">
        <v>0.54690000000000005</v>
      </c>
      <c r="K16" s="123">
        <v>0.47289999999999999</v>
      </c>
      <c r="L16" s="124">
        <v>0.6</v>
      </c>
      <c r="M16" s="124">
        <v>-0.35</v>
      </c>
      <c r="N16" s="124">
        <v>0.56000000000000005</v>
      </c>
      <c r="O16" s="124">
        <v>0.27</v>
      </c>
      <c r="P16" s="125" t="s">
        <v>715</v>
      </c>
    </row>
    <row r="17" spans="1:16" s="45" customFormat="1" ht="12.75">
      <c r="A17" s="45" t="s">
        <v>716</v>
      </c>
      <c r="B17" s="45" t="s">
        <v>717</v>
      </c>
      <c r="C17" s="45" t="s">
        <v>718</v>
      </c>
      <c r="D17" s="116">
        <v>0.18239031999999999</v>
      </c>
      <c r="E17" s="116">
        <v>0.12122859</v>
      </c>
      <c r="F17" s="117">
        <v>0.10786341000000001</v>
      </c>
      <c r="G17" s="117">
        <v>0.26685330000000002</v>
      </c>
      <c r="H17" s="117">
        <v>0.48918903000000002</v>
      </c>
      <c r="I17" s="117">
        <f t="shared" si="0"/>
        <v>0.28796858000000003</v>
      </c>
      <c r="J17" s="122">
        <v>0.1181</v>
      </c>
      <c r="K17" s="123">
        <v>2.5399999999999999E-2</v>
      </c>
      <c r="L17" s="124">
        <v>0.56000000000000005</v>
      </c>
      <c r="M17" s="124">
        <v>0.42</v>
      </c>
      <c r="N17" s="124">
        <v>0.32</v>
      </c>
      <c r="O17" s="124">
        <v>0.43</v>
      </c>
      <c r="P17" s="125" t="s">
        <v>677</v>
      </c>
    </row>
    <row r="18" spans="1:16" s="45" customFormat="1" ht="12.75">
      <c r="A18" s="45" t="s">
        <v>719</v>
      </c>
      <c r="B18" s="45" t="s">
        <v>720</v>
      </c>
      <c r="C18" s="45" t="s">
        <v>721</v>
      </c>
      <c r="D18" s="116"/>
      <c r="E18" s="116">
        <v>4.8758388E-2</v>
      </c>
      <c r="F18" s="117">
        <v>0.60197500000000004</v>
      </c>
      <c r="G18" s="117">
        <v>0.37047722999999999</v>
      </c>
      <c r="H18" s="117">
        <v>0.85385834999999999</v>
      </c>
      <c r="I18" s="117">
        <f t="shared" si="0"/>
        <v>0.60877019333333326</v>
      </c>
      <c r="J18" s="122">
        <v>0.1459</v>
      </c>
      <c r="K18" s="123">
        <v>5.6599999999999998E-2</v>
      </c>
      <c r="L18" s="124">
        <v>-1.68</v>
      </c>
      <c r="M18" s="124">
        <v>-2.2200000000000002</v>
      </c>
      <c r="N18" s="124">
        <v>-0.86</v>
      </c>
      <c r="O18" s="124">
        <v>-1.59</v>
      </c>
      <c r="P18" s="125" t="s">
        <v>677</v>
      </c>
    </row>
    <row r="19" spans="1:16" s="45" customFormat="1" ht="12.75">
      <c r="A19" s="45" t="s">
        <v>722</v>
      </c>
      <c r="B19" s="45" t="s">
        <v>723</v>
      </c>
      <c r="C19" s="45" t="s">
        <v>724</v>
      </c>
      <c r="D19" s="116">
        <v>5.4406523999999998E-2</v>
      </c>
      <c r="E19" s="116">
        <v>9.1528749999999996E-3</v>
      </c>
      <c r="F19" s="117">
        <v>0.31486407</v>
      </c>
      <c r="G19" s="117">
        <v>0.39905256</v>
      </c>
      <c r="H19" s="117">
        <v>0.44099525000000001</v>
      </c>
      <c r="I19" s="117">
        <f t="shared" si="0"/>
        <v>0.38497062666666665</v>
      </c>
      <c r="J19" s="122">
        <v>0.93889999999999996</v>
      </c>
      <c r="K19" s="123">
        <v>0.92390000000000005</v>
      </c>
      <c r="L19" s="124">
        <v>-0.02</v>
      </c>
      <c r="M19" s="124">
        <v>-0.28999999999999998</v>
      </c>
      <c r="N19" s="124">
        <v>0.26</v>
      </c>
      <c r="O19" s="124">
        <v>-0.02</v>
      </c>
      <c r="P19" s="125" t="s">
        <v>677</v>
      </c>
    </row>
    <row r="20" spans="1:16" s="45" customFormat="1" ht="12.75">
      <c r="A20" s="45" t="s">
        <v>725</v>
      </c>
      <c r="B20" s="45" t="s">
        <v>726</v>
      </c>
      <c r="C20" s="45" t="s">
        <v>727</v>
      </c>
      <c r="D20" s="116">
        <v>5.2541945E-2</v>
      </c>
      <c r="E20" s="116">
        <v>7.7219640000000004E-3</v>
      </c>
      <c r="F20" s="117">
        <v>-0.3857469</v>
      </c>
      <c r="G20" s="117">
        <v>-0.29521373000000001</v>
      </c>
      <c r="H20" s="117">
        <v>-0.39417609999999997</v>
      </c>
      <c r="I20" s="117">
        <f t="shared" si="0"/>
        <v>-0.35837890999999994</v>
      </c>
      <c r="J20" s="122">
        <v>8.1799999999999998E-2</v>
      </c>
      <c r="K20" s="123">
        <v>2.7000000000000001E-3</v>
      </c>
      <c r="L20" s="124">
        <v>-0.49</v>
      </c>
      <c r="M20" s="124">
        <v>-0.56000000000000005</v>
      </c>
      <c r="N20" s="124">
        <v>-0.57999999999999996</v>
      </c>
      <c r="O20" s="124">
        <v>-0.54</v>
      </c>
      <c r="P20" s="125" t="s">
        <v>184</v>
      </c>
    </row>
    <row r="21" spans="1:16" s="45" customFormat="1" ht="12.75">
      <c r="A21" s="45" t="s">
        <v>728</v>
      </c>
      <c r="B21" s="45" t="s">
        <v>729</v>
      </c>
      <c r="C21" s="45" t="s">
        <v>730</v>
      </c>
      <c r="D21" s="116">
        <v>0.20836936</v>
      </c>
      <c r="E21" s="116">
        <v>0.1459268</v>
      </c>
      <c r="F21" s="117">
        <v>-9.9398669999999995E-2</v>
      </c>
      <c r="G21" s="117">
        <v>-1.4841042E-2</v>
      </c>
      <c r="H21" s="117">
        <v>-0.13643934999999999</v>
      </c>
      <c r="I21" s="117">
        <f t="shared" si="0"/>
        <v>-8.3559687333333341E-2</v>
      </c>
      <c r="J21" s="122">
        <v>0.48259999999999997</v>
      </c>
      <c r="K21" s="123">
        <v>0.40460000000000002</v>
      </c>
      <c r="L21" s="124">
        <v>-0.06</v>
      </c>
      <c r="M21" s="124">
        <v>-0.21</v>
      </c>
      <c r="N21" s="124">
        <v>0.04</v>
      </c>
      <c r="O21" s="124">
        <v>-0.08</v>
      </c>
      <c r="P21" s="125" t="s">
        <v>731</v>
      </c>
    </row>
    <row r="22" spans="1:16" s="45" customFormat="1" ht="12.75">
      <c r="A22" s="45" t="s">
        <v>732</v>
      </c>
      <c r="B22" s="45" t="s">
        <v>733</v>
      </c>
      <c r="C22" s="45" t="s">
        <v>734</v>
      </c>
      <c r="D22" s="116">
        <v>0.22501639000000001</v>
      </c>
      <c r="E22" s="116">
        <v>0.16194385</v>
      </c>
      <c r="F22" s="117">
        <v>-0.56192730000000002</v>
      </c>
      <c r="G22" s="117">
        <v>-0.19454050000000001</v>
      </c>
      <c r="H22" s="117">
        <v>-0.12580499000000001</v>
      </c>
      <c r="I22" s="117">
        <f t="shared" si="0"/>
        <v>-0.29409093000000003</v>
      </c>
      <c r="J22" s="122">
        <v>0.36709999999999998</v>
      </c>
      <c r="K22" s="123">
        <v>0.28470000000000001</v>
      </c>
      <c r="L22" s="124">
        <v>1.23</v>
      </c>
      <c r="M22" s="124">
        <v>1.66</v>
      </c>
      <c r="N22" s="124">
        <v>-0.3</v>
      </c>
      <c r="O22" s="124">
        <v>0.86</v>
      </c>
      <c r="P22" s="125" t="s">
        <v>677</v>
      </c>
    </row>
    <row r="23" spans="1:16" s="45" customFormat="1" ht="12.75">
      <c r="A23" s="45" t="s">
        <v>735</v>
      </c>
      <c r="B23" s="45" t="s">
        <v>736</v>
      </c>
      <c r="C23" s="45" t="s">
        <v>737</v>
      </c>
      <c r="D23" s="116">
        <v>2.6856439999999999E-2</v>
      </c>
      <c r="E23" s="116">
        <v>5.7899999999999996E-6</v>
      </c>
      <c r="F23" s="117">
        <v>1.2389774</v>
      </c>
      <c r="G23" s="117">
        <v>1.2300595000000001</v>
      </c>
      <c r="H23" s="117">
        <v>1.2389897999999999</v>
      </c>
      <c r="I23" s="117">
        <f t="shared" si="0"/>
        <v>1.2360088999999999</v>
      </c>
      <c r="J23" s="122">
        <v>0.10589999999999999</v>
      </c>
      <c r="K23" s="123">
        <v>1.4999999999999999E-2</v>
      </c>
      <c r="L23" s="124">
        <v>0.94</v>
      </c>
      <c r="M23" s="124">
        <v>0.65</v>
      </c>
      <c r="N23" s="124">
        <v>0.99</v>
      </c>
      <c r="O23" s="124">
        <v>0.86</v>
      </c>
      <c r="P23" s="125" t="s">
        <v>715</v>
      </c>
    </row>
    <row r="24" spans="1:16" s="45" customFormat="1" ht="12.75">
      <c r="A24" s="45" t="s">
        <v>738</v>
      </c>
      <c r="B24" s="45" t="s">
        <v>739</v>
      </c>
      <c r="C24" s="45" t="s">
        <v>740</v>
      </c>
      <c r="D24" s="116">
        <v>4.7863517000000001E-2</v>
      </c>
      <c r="E24" s="116">
        <v>5.2944089999999999E-3</v>
      </c>
      <c r="F24" s="117">
        <v>0.71755325999999997</v>
      </c>
      <c r="G24" s="117">
        <v>0.60128689999999996</v>
      </c>
      <c r="H24" s="117">
        <v>0.56554793999999997</v>
      </c>
      <c r="I24" s="117">
        <f t="shared" si="0"/>
        <v>0.62812936666666663</v>
      </c>
      <c r="J24" s="122">
        <v>0.1179</v>
      </c>
      <c r="K24" s="123">
        <v>2.4799999999999999E-2</v>
      </c>
      <c r="L24" s="124">
        <v>1.05</v>
      </c>
      <c r="M24" s="124">
        <v>1.27</v>
      </c>
      <c r="N24" s="124">
        <v>1.79</v>
      </c>
      <c r="O24" s="124">
        <v>1.37</v>
      </c>
      <c r="P24" s="125" t="s">
        <v>677</v>
      </c>
    </row>
    <row r="25" spans="1:16" s="45" customFormat="1" ht="12.75">
      <c r="A25" s="45" t="s">
        <v>741</v>
      </c>
      <c r="B25" s="45" t="s">
        <v>742</v>
      </c>
      <c r="C25" s="45" t="s">
        <v>743</v>
      </c>
      <c r="D25" s="116">
        <v>6.6054669999999996E-2</v>
      </c>
      <c r="E25" s="116">
        <v>1.7779788000000001E-2</v>
      </c>
      <c r="F25" s="117">
        <v>-0.39054483000000001</v>
      </c>
      <c r="G25" s="117">
        <v>-0.29478072999999999</v>
      </c>
      <c r="H25" s="117">
        <v>-0.24767876999999999</v>
      </c>
      <c r="I25" s="117">
        <f t="shared" si="0"/>
        <v>-0.31100144333333329</v>
      </c>
      <c r="J25" s="122">
        <v>0.2084</v>
      </c>
      <c r="K25" s="123">
        <v>0.123</v>
      </c>
      <c r="L25" s="124">
        <v>-0.26</v>
      </c>
      <c r="M25" s="124">
        <v>-0.65</v>
      </c>
      <c r="N25" s="124">
        <v>-0.19</v>
      </c>
      <c r="O25" s="124">
        <v>-0.37</v>
      </c>
      <c r="P25" s="125" t="s">
        <v>677</v>
      </c>
    </row>
    <row r="26" spans="1:16" s="45" customFormat="1" ht="12.75">
      <c r="A26" s="45" t="s">
        <v>744</v>
      </c>
      <c r="B26" s="45" t="s">
        <v>745</v>
      </c>
      <c r="C26" s="45" t="s">
        <v>746</v>
      </c>
      <c r="D26" s="116">
        <v>0.14538032000000001</v>
      </c>
      <c r="E26" s="116">
        <v>8.7102769999999996E-2</v>
      </c>
      <c r="F26" s="117">
        <v>-0.20350273999999999</v>
      </c>
      <c r="G26" s="117">
        <v>-0.58381700000000003</v>
      </c>
      <c r="H26" s="117">
        <v>-0.75195544999999997</v>
      </c>
      <c r="I26" s="117">
        <f t="shared" si="0"/>
        <v>-0.51309173000000008</v>
      </c>
      <c r="J26" s="122">
        <v>0.1404</v>
      </c>
      <c r="K26" s="123">
        <v>5.0200000000000002E-2</v>
      </c>
      <c r="L26" s="124">
        <v>-0.88</v>
      </c>
      <c r="M26" s="124">
        <v>-0.37</v>
      </c>
      <c r="N26" s="124">
        <v>-0.62</v>
      </c>
      <c r="O26" s="124">
        <v>-0.63</v>
      </c>
      <c r="P26" s="125" t="s">
        <v>108</v>
      </c>
    </row>
    <row r="27" spans="1:16" s="45" customFormat="1" ht="24">
      <c r="A27" s="45" t="s">
        <v>747</v>
      </c>
      <c r="B27" s="45" t="s">
        <v>748</v>
      </c>
      <c r="C27" s="45" t="s">
        <v>749</v>
      </c>
      <c r="D27" s="116">
        <v>5.2200995E-2</v>
      </c>
      <c r="E27" s="116">
        <v>7.4227596999999999E-3</v>
      </c>
      <c r="F27" s="117">
        <v>0.89307700000000001</v>
      </c>
      <c r="G27" s="117">
        <v>0.90579410000000005</v>
      </c>
      <c r="H27" s="117">
        <v>0.68455710000000003</v>
      </c>
      <c r="I27" s="117">
        <f t="shared" si="0"/>
        <v>0.82780940000000003</v>
      </c>
      <c r="J27" s="122">
        <v>0.1211</v>
      </c>
      <c r="K27" s="123">
        <v>2.9399999999999999E-2</v>
      </c>
      <c r="L27" s="124">
        <v>0.95</v>
      </c>
      <c r="M27" s="124">
        <v>0.51</v>
      </c>
      <c r="N27" s="124">
        <v>0.87</v>
      </c>
      <c r="O27" s="124">
        <v>0.77</v>
      </c>
      <c r="P27" s="125" t="s">
        <v>750</v>
      </c>
    </row>
    <row r="28" spans="1:16" s="45" customFormat="1" ht="12.75">
      <c r="A28" s="45" t="s">
        <v>751</v>
      </c>
      <c r="B28" s="45" t="s">
        <v>752</v>
      </c>
      <c r="C28" s="45" t="s">
        <v>753</v>
      </c>
      <c r="D28" s="116">
        <v>5.8863927000000003E-2</v>
      </c>
      <c r="E28" s="116">
        <v>1.1977313999999999E-2</v>
      </c>
      <c r="F28" s="117">
        <v>0.48640344000000002</v>
      </c>
      <c r="G28" s="117">
        <v>0.66520983</v>
      </c>
      <c r="H28" s="117">
        <v>0.48302072000000001</v>
      </c>
      <c r="I28" s="117">
        <f t="shared" si="0"/>
        <v>0.5448779966666667</v>
      </c>
      <c r="J28" s="122">
        <v>0.7802</v>
      </c>
      <c r="K28" s="123">
        <v>0.73280000000000001</v>
      </c>
      <c r="L28" s="124">
        <v>0.06</v>
      </c>
      <c r="M28" s="124">
        <v>-0.56000000000000005</v>
      </c>
      <c r="N28" s="124">
        <v>0.22</v>
      </c>
      <c r="O28" s="124">
        <v>-0.09</v>
      </c>
      <c r="P28" s="125" t="s">
        <v>677</v>
      </c>
    </row>
    <row r="29" spans="1:16" s="45" customFormat="1" ht="12.75">
      <c r="A29" s="45" t="s">
        <v>754</v>
      </c>
      <c r="B29" s="45" t="s">
        <v>755</v>
      </c>
      <c r="C29" s="45" t="s">
        <v>756</v>
      </c>
      <c r="D29" s="116"/>
      <c r="E29" s="116">
        <v>0.35847069999999998</v>
      </c>
      <c r="F29" s="117">
        <v>-0.69930639999999999</v>
      </c>
      <c r="G29" s="117">
        <v>-0.53537319999999999</v>
      </c>
      <c r="H29" s="117">
        <v>0.22471389</v>
      </c>
      <c r="I29" s="117">
        <f t="shared" si="0"/>
        <v>-0.33665523666666664</v>
      </c>
      <c r="J29" s="122">
        <v>0.1852</v>
      </c>
      <c r="K29" s="123">
        <v>9.9400000000000002E-2</v>
      </c>
      <c r="L29" s="124">
        <v>-0.86</v>
      </c>
      <c r="M29" s="124">
        <v>-0.24</v>
      </c>
      <c r="N29" s="124">
        <v>-0.49</v>
      </c>
      <c r="O29" s="124">
        <v>-0.53</v>
      </c>
      <c r="P29" s="125" t="s">
        <v>677</v>
      </c>
    </row>
    <row r="30" spans="1:16" s="45" customFormat="1" ht="12.75">
      <c r="A30" s="45" t="s">
        <v>757</v>
      </c>
      <c r="B30" s="45" t="s">
        <v>758</v>
      </c>
      <c r="C30" s="45" t="s">
        <v>759</v>
      </c>
      <c r="D30" s="116">
        <v>0.10452615</v>
      </c>
      <c r="E30" s="116">
        <v>4.985469E-2</v>
      </c>
      <c r="F30" s="117">
        <v>1.7659864000000001</v>
      </c>
      <c r="G30" s="117">
        <v>1.8101282000000001</v>
      </c>
      <c r="H30" s="117">
        <v>0.77833176000000004</v>
      </c>
      <c r="I30" s="117">
        <f t="shared" si="0"/>
        <v>1.4514821200000003</v>
      </c>
      <c r="J30" s="122">
        <v>0.10340000000000001</v>
      </c>
      <c r="K30" s="123">
        <v>1.2999999999999999E-2</v>
      </c>
      <c r="L30" s="124">
        <v>0.7</v>
      </c>
      <c r="M30" s="124">
        <v>0.82</v>
      </c>
      <c r="N30" s="124">
        <v>1.04</v>
      </c>
      <c r="O30" s="124">
        <v>0.85</v>
      </c>
      <c r="P30" s="125" t="s">
        <v>677</v>
      </c>
    </row>
    <row r="31" spans="1:16" s="45" customFormat="1" ht="12.75">
      <c r="A31" s="45" t="s">
        <v>760</v>
      </c>
      <c r="B31" s="45" t="s">
        <v>761</v>
      </c>
      <c r="C31" s="45" t="s">
        <v>762</v>
      </c>
      <c r="D31" s="116"/>
      <c r="E31" s="116">
        <v>0.94508994000000002</v>
      </c>
      <c r="F31" s="117">
        <v>5.3665089999999999E-2</v>
      </c>
      <c r="G31" s="117">
        <v>-0.24504086</v>
      </c>
      <c r="H31" s="117">
        <v>0.22331752999999999</v>
      </c>
      <c r="I31" s="117">
        <f t="shared" si="0"/>
        <v>1.0647253333333329E-2</v>
      </c>
      <c r="J31" s="122">
        <v>0.2059</v>
      </c>
      <c r="K31" s="123">
        <v>0.1203</v>
      </c>
      <c r="L31" s="124">
        <v>-0.8</v>
      </c>
      <c r="M31" s="124">
        <v>-0.54</v>
      </c>
      <c r="N31" s="124">
        <v>-0.15</v>
      </c>
      <c r="O31" s="124">
        <v>-0.5</v>
      </c>
      <c r="P31" s="125" t="s">
        <v>374</v>
      </c>
    </row>
    <row r="32" spans="1:16" s="45" customFormat="1" ht="12.75">
      <c r="A32" s="45" t="s">
        <v>763</v>
      </c>
      <c r="B32" s="45" t="s">
        <v>764</v>
      </c>
      <c r="C32" s="45" t="s">
        <v>765</v>
      </c>
      <c r="D32" s="116">
        <v>5.5408190000000003E-2</v>
      </c>
      <c r="E32" s="116">
        <v>9.6385399999999993E-3</v>
      </c>
      <c r="F32" s="117">
        <v>-0.17111577</v>
      </c>
      <c r="G32" s="117">
        <v>-0.16795921</v>
      </c>
      <c r="H32" s="117">
        <v>-0.12384038</v>
      </c>
      <c r="I32" s="117">
        <f t="shared" si="0"/>
        <v>-0.15430511999999999</v>
      </c>
      <c r="J32" s="122">
        <v>0.2243</v>
      </c>
      <c r="K32" s="123">
        <v>0.1391</v>
      </c>
      <c r="L32" s="124">
        <v>-0.36</v>
      </c>
      <c r="M32" s="124">
        <v>-0.83</v>
      </c>
      <c r="N32" s="124">
        <v>-0.19</v>
      </c>
      <c r="O32" s="124">
        <v>-0.46</v>
      </c>
      <c r="P32" s="125" t="s">
        <v>684</v>
      </c>
    </row>
    <row r="33" spans="1:16" s="45" customFormat="1" ht="12.75">
      <c r="A33" s="119" t="s">
        <v>766</v>
      </c>
      <c r="B33" s="119" t="s">
        <v>767</v>
      </c>
      <c r="C33" s="119" t="s">
        <v>768</v>
      </c>
      <c r="D33" s="120">
        <v>7.4938245000000001E-2</v>
      </c>
      <c r="E33" s="120">
        <v>2.5010062E-2</v>
      </c>
      <c r="F33" s="121">
        <v>0.26779467000000001</v>
      </c>
      <c r="G33" s="121">
        <v>0.21451671</v>
      </c>
      <c r="H33" s="121">
        <v>0.15023613999999999</v>
      </c>
      <c r="I33" s="121">
        <f t="shared" si="0"/>
        <v>0.21084917333333333</v>
      </c>
      <c r="J33" s="131">
        <v>0.83889999999999998</v>
      </c>
      <c r="K33" s="132">
        <v>0.80220000000000002</v>
      </c>
      <c r="L33" s="133">
        <v>0.18</v>
      </c>
      <c r="M33" s="133">
        <v>-0.48</v>
      </c>
      <c r="N33" s="133">
        <v>0.12</v>
      </c>
      <c r="O33" s="133">
        <v>-0.06</v>
      </c>
      <c r="P33" s="134" t="s">
        <v>684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55"/>
  <sheetViews>
    <sheetView zoomScale="60" zoomScaleNormal="60" workbookViewId="0">
      <selection activeCell="C1" sqref="C1"/>
    </sheetView>
  </sheetViews>
  <sheetFormatPr defaultColWidth="8.875" defaultRowHeight="14.25"/>
  <cols>
    <col min="1" max="1" width="10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9" t="s">
        <v>4079</v>
      </c>
    </row>
    <row r="2" spans="1:16" ht="18.75"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37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769</v>
      </c>
      <c r="B5" s="112" t="s">
        <v>770</v>
      </c>
      <c r="C5" s="112" t="s">
        <v>771</v>
      </c>
      <c r="D5" s="113"/>
      <c r="E5" s="113">
        <v>0.57005680000000003</v>
      </c>
      <c r="F5" s="114">
        <v>0.2407842</v>
      </c>
      <c r="G5" s="114">
        <v>-0.11287646</v>
      </c>
      <c r="H5" s="114">
        <v>-0.65288259999999998</v>
      </c>
      <c r="I5" s="114">
        <f>AVERAGE(F5:H5)</f>
        <v>-0.17499161999999999</v>
      </c>
      <c r="J5" s="127">
        <v>0.17599999999999999</v>
      </c>
      <c r="K5" s="128">
        <v>9.0300000000000005E-2</v>
      </c>
      <c r="L5" s="129">
        <v>-0.83</v>
      </c>
      <c r="M5" s="129">
        <v>-0.96</v>
      </c>
      <c r="N5" s="129">
        <v>-0.25</v>
      </c>
      <c r="O5" s="129">
        <v>-0.68</v>
      </c>
      <c r="P5" s="130" t="s">
        <v>108</v>
      </c>
    </row>
    <row r="6" spans="1:16" s="45" customFormat="1" ht="24">
      <c r="A6" s="115" t="s">
        <v>772</v>
      </c>
      <c r="B6" s="45" t="s">
        <v>773</v>
      </c>
      <c r="C6" s="45" t="s">
        <v>774</v>
      </c>
      <c r="D6" s="116">
        <v>5.1978706999999999E-2</v>
      </c>
      <c r="E6" s="116">
        <v>7.228445E-3</v>
      </c>
      <c r="F6" s="117">
        <v>1.7928752999999999</v>
      </c>
      <c r="G6" s="117">
        <v>1.4296283999999999</v>
      </c>
      <c r="H6" s="117">
        <v>1.9180846</v>
      </c>
      <c r="I6" s="117">
        <f t="shared" ref="I6:I51" si="0">AVERAGE(F6:H6)</f>
        <v>1.7135294333333333</v>
      </c>
      <c r="J6" s="122">
        <v>9.0899999999999995E-2</v>
      </c>
      <c r="K6" s="123">
        <v>6.3E-3</v>
      </c>
      <c r="L6" s="124">
        <v>1.93</v>
      </c>
      <c r="M6" s="124">
        <v>1.56</v>
      </c>
      <c r="N6" s="124">
        <v>1.51</v>
      </c>
      <c r="O6" s="124">
        <v>1.67</v>
      </c>
      <c r="P6" s="125" t="s">
        <v>775</v>
      </c>
    </row>
    <row r="7" spans="1:16" s="45" customFormat="1" ht="24">
      <c r="A7" s="115" t="s">
        <v>776</v>
      </c>
      <c r="B7" s="45" t="s">
        <v>777</v>
      </c>
      <c r="C7" s="45" t="s">
        <v>778</v>
      </c>
      <c r="D7" s="116">
        <v>6.125713E-2</v>
      </c>
      <c r="E7" s="116">
        <v>1.39737995E-2</v>
      </c>
      <c r="F7" s="117">
        <v>-0.83455383999999999</v>
      </c>
      <c r="G7" s="117">
        <v>-1.153019</v>
      </c>
      <c r="H7" s="117">
        <v>-0.8058845</v>
      </c>
      <c r="I7" s="117">
        <f t="shared" si="0"/>
        <v>-0.93115244666666663</v>
      </c>
      <c r="J7" s="122">
        <v>0.1351</v>
      </c>
      <c r="K7" s="123">
        <v>4.3999999999999997E-2</v>
      </c>
      <c r="L7" s="124">
        <v>-1.46</v>
      </c>
      <c r="M7" s="124">
        <v>-0.9</v>
      </c>
      <c r="N7" s="124">
        <v>-1.98</v>
      </c>
      <c r="O7" s="124">
        <v>-1.45</v>
      </c>
      <c r="P7" s="125" t="s">
        <v>775</v>
      </c>
    </row>
    <row r="8" spans="1:16" s="45" customFormat="1" ht="24">
      <c r="A8" s="115" t="s">
        <v>779</v>
      </c>
      <c r="B8" s="45" t="s">
        <v>780</v>
      </c>
      <c r="C8" s="45" t="s">
        <v>781</v>
      </c>
      <c r="D8" s="116">
        <v>7.1581510000000001E-2</v>
      </c>
      <c r="E8" s="116">
        <v>2.2327001999999999E-2</v>
      </c>
      <c r="F8" s="117">
        <v>2.0719910000000001</v>
      </c>
      <c r="G8" s="117">
        <v>3.5566970000000002</v>
      </c>
      <c r="H8" s="117">
        <v>2.8324828000000002</v>
      </c>
      <c r="I8" s="117">
        <f t="shared" si="0"/>
        <v>2.8203902666666671</v>
      </c>
      <c r="J8" s="122">
        <v>0.1051</v>
      </c>
      <c r="K8" s="123">
        <v>1.41E-2</v>
      </c>
      <c r="L8" s="124">
        <v>3.12</v>
      </c>
      <c r="M8" s="124">
        <v>3.38</v>
      </c>
      <c r="N8" s="124">
        <v>2.23</v>
      </c>
      <c r="O8" s="124">
        <v>2.91</v>
      </c>
      <c r="P8" s="125" t="s">
        <v>775</v>
      </c>
    </row>
    <row r="9" spans="1:16" s="45" customFormat="1" ht="24">
      <c r="A9" s="115" t="s">
        <v>782</v>
      </c>
      <c r="B9" s="45" t="s">
        <v>783</v>
      </c>
      <c r="C9" s="45" t="s">
        <v>784</v>
      </c>
      <c r="D9" s="116"/>
      <c r="E9" s="116">
        <v>0.79957920000000005</v>
      </c>
      <c r="F9" s="117">
        <v>-0.21793721999999999</v>
      </c>
      <c r="G9" s="117">
        <v>-3.7505150000000001E-2</v>
      </c>
      <c r="H9" s="117">
        <v>0.42031144999999998</v>
      </c>
      <c r="I9" s="117">
        <f t="shared" si="0"/>
        <v>5.4956360000000003E-2</v>
      </c>
      <c r="J9" s="125" t="s">
        <v>16</v>
      </c>
      <c r="K9" s="123">
        <v>4.6300000000000001E-2</v>
      </c>
      <c r="L9" s="124">
        <v>1.99</v>
      </c>
      <c r="M9" s="124">
        <v>1.93</v>
      </c>
      <c r="N9" s="124">
        <v>3.65</v>
      </c>
      <c r="O9" s="124">
        <v>2.52</v>
      </c>
      <c r="P9" s="125" t="s">
        <v>775</v>
      </c>
    </row>
    <row r="10" spans="1:16" s="45" customFormat="1" ht="12.75">
      <c r="A10" s="115" t="s">
        <v>785</v>
      </c>
      <c r="B10" s="45" t="s">
        <v>786</v>
      </c>
      <c r="C10" s="45" t="s">
        <v>787</v>
      </c>
      <c r="D10" s="116"/>
      <c r="E10" s="116"/>
      <c r="F10" s="117"/>
      <c r="G10" s="117"/>
      <c r="H10" s="117"/>
      <c r="I10" s="117"/>
      <c r="J10" s="125" t="s">
        <v>16</v>
      </c>
      <c r="K10" s="126" t="s">
        <v>16</v>
      </c>
      <c r="L10" s="124" t="s">
        <v>16</v>
      </c>
      <c r="M10" s="124" t="s">
        <v>16</v>
      </c>
      <c r="N10" s="124" t="s">
        <v>16</v>
      </c>
      <c r="O10" s="124" t="s">
        <v>16</v>
      </c>
      <c r="P10" s="125" t="s">
        <v>16</v>
      </c>
    </row>
    <row r="11" spans="1:16" s="45" customFormat="1" ht="24">
      <c r="A11" s="115" t="s">
        <v>788</v>
      </c>
      <c r="B11" s="45" t="s">
        <v>789</v>
      </c>
      <c r="C11" s="45" t="s">
        <v>790</v>
      </c>
      <c r="D11" s="116"/>
      <c r="E11" s="116">
        <v>0.33179740000000002</v>
      </c>
      <c r="F11" s="117">
        <v>0.10350856</v>
      </c>
      <c r="G11" s="117">
        <v>3.1888448E-2</v>
      </c>
      <c r="H11" s="117">
        <v>0.80722000000000005</v>
      </c>
      <c r="I11" s="117">
        <f t="shared" si="0"/>
        <v>0.31420566933333333</v>
      </c>
      <c r="J11" s="122">
        <v>0.16270000000000001</v>
      </c>
      <c r="K11" s="123">
        <v>7.5600000000000001E-2</v>
      </c>
      <c r="L11" s="124">
        <v>1.27</v>
      </c>
      <c r="M11" s="124">
        <v>1.21</v>
      </c>
      <c r="N11" s="124">
        <v>0.4</v>
      </c>
      <c r="O11" s="124">
        <v>0.96</v>
      </c>
      <c r="P11" s="125" t="s">
        <v>775</v>
      </c>
    </row>
    <row r="12" spans="1:16" s="45" customFormat="1" ht="24">
      <c r="A12" s="115" t="s">
        <v>791</v>
      </c>
      <c r="B12" s="45" t="s">
        <v>792</v>
      </c>
      <c r="C12" s="45" t="s">
        <v>793</v>
      </c>
      <c r="D12" s="116"/>
      <c r="E12" s="116">
        <v>0.16297634</v>
      </c>
      <c r="F12" s="117">
        <v>0.59470559999999995</v>
      </c>
      <c r="G12" s="117">
        <v>1.6603695999999999</v>
      </c>
      <c r="H12" s="117">
        <v>0.35235264999999999</v>
      </c>
      <c r="I12" s="117">
        <f t="shared" si="0"/>
        <v>0.86914261666666659</v>
      </c>
      <c r="J12" s="125" t="s">
        <v>16</v>
      </c>
      <c r="K12" s="123">
        <v>0.25659999999999999</v>
      </c>
      <c r="L12" s="124">
        <v>-0.51</v>
      </c>
      <c r="M12" s="124">
        <v>-1.21</v>
      </c>
      <c r="N12" s="124">
        <v>0.03</v>
      </c>
      <c r="O12" s="124">
        <v>-0.56000000000000005</v>
      </c>
      <c r="P12" s="125" t="s">
        <v>775</v>
      </c>
    </row>
    <row r="13" spans="1:16" s="45" customFormat="1" ht="24">
      <c r="A13" s="115" t="s">
        <v>794</v>
      </c>
      <c r="B13" s="45" t="s">
        <v>795</v>
      </c>
      <c r="C13" s="45" t="s">
        <v>796</v>
      </c>
      <c r="D13" s="116">
        <v>9.4256450000000006E-2</v>
      </c>
      <c r="E13" s="116">
        <v>4.0763955999999997E-2</v>
      </c>
      <c r="F13" s="117">
        <v>0.22860630000000001</v>
      </c>
      <c r="G13" s="117">
        <v>0.18683150000000001</v>
      </c>
      <c r="H13" s="117">
        <v>0.105420046</v>
      </c>
      <c r="I13" s="117">
        <f t="shared" si="0"/>
        <v>0.17361928200000001</v>
      </c>
      <c r="J13" s="122">
        <v>0.63360000000000005</v>
      </c>
      <c r="K13" s="123">
        <v>0.56659999999999999</v>
      </c>
      <c r="L13" s="124">
        <v>0.19</v>
      </c>
      <c r="M13" s="124">
        <v>-0.18</v>
      </c>
      <c r="N13" s="124">
        <v>0.28000000000000003</v>
      </c>
      <c r="O13" s="124">
        <v>0.1</v>
      </c>
      <c r="P13" s="125" t="s">
        <v>775</v>
      </c>
    </row>
    <row r="14" spans="1:16" s="45" customFormat="1" ht="24">
      <c r="A14" s="115" t="s">
        <v>797</v>
      </c>
      <c r="B14" s="45" t="s">
        <v>798</v>
      </c>
      <c r="C14" s="45" t="s">
        <v>799</v>
      </c>
      <c r="D14" s="116"/>
      <c r="E14" s="116">
        <v>7.3107309999999995E-2</v>
      </c>
      <c r="F14" s="117">
        <v>0.75985480000000005</v>
      </c>
      <c r="G14" s="117">
        <v>2.3243507999999999</v>
      </c>
      <c r="H14" s="117">
        <v>1.6681945</v>
      </c>
      <c r="I14" s="117">
        <f t="shared" si="0"/>
        <v>1.5841333666666666</v>
      </c>
      <c r="J14" s="122">
        <v>0.1144</v>
      </c>
      <c r="K14" s="123">
        <v>2.2100000000000002E-2</v>
      </c>
      <c r="L14" s="124">
        <v>2.27</v>
      </c>
      <c r="M14" s="124">
        <v>1.83</v>
      </c>
      <c r="N14" s="124">
        <v>1.32</v>
      </c>
      <c r="O14" s="124">
        <v>1.8</v>
      </c>
      <c r="P14" s="125" t="s">
        <v>775</v>
      </c>
    </row>
    <row r="15" spans="1:16" s="45" customFormat="1" ht="24">
      <c r="A15" s="115" t="s">
        <v>800</v>
      </c>
      <c r="B15" s="45" t="s">
        <v>801</v>
      </c>
      <c r="C15" s="45" t="s">
        <v>802</v>
      </c>
      <c r="D15" s="116"/>
      <c r="E15" s="116">
        <v>0.17648567000000001</v>
      </c>
      <c r="F15" s="117">
        <v>0.6933357</v>
      </c>
      <c r="G15" s="117">
        <v>1.435317</v>
      </c>
      <c r="H15" s="117">
        <v>0.15582266</v>
      </c>
      <c r="I15" s="117">
        <f t="shared" si="0"/>
        <v>0.76149178666666673</v>
      </c>
      <c r="J15" s="125" t="s">
        <v>16</v>
      </c>
      <c r="K15" s="123">
        <v>0.14050000000000001</v>
      </c>
      <c r="L15" s="124">
        <v>-0.57999999999999996</v>
      </c>
      <c r="M15" s="124">
        <v>-0.06</v>
      </c>
      <c r="N15" s="124">
        <v>-0.55000000000000004</v>
      </c>
      <c r="O15" s="124">
        <v>-0.4</v>
      </c>
      <c r="P15" s="125" t="s">
        <v>775</v>
      </c>
    </row>
    <row r="16" spans="1:16" s="45" customFormat="1" ht="12.75">
      <c r="A16" s="115" t="s">
        <v>803</v>
      </c>
      <c r="B16" s="45" t="s">
        <v>804</v>
      </c>
      <c r="C16" s="45" t="s">
        <v>805</v>
      </c>
      <c r="D16" s="116"/>
      <c r="E16" s="116"/>
      <c r="F16" s="117"/>
      <c r="G16" s="117"/>
      <c r="H16" s="117"/>
      <c r="I16" s="117"/>
      <c r="J16" s="125" t="s">
        <v>16</v>
      </c>
      <c r="K16" s="126" t="s">
        <v>16</v>
      </c>
      <c r="L16" s="124" t="s">
        <v>16</v>
      </c>
      <c r="M16" s="124" t="s">
        <v>16</v>
      </c>
      <c r="N16" s="124" t="s">
        <v>16</v>
      </c>
      <c r="O16" s="124" t="s">
        <v>16</v>
      </c>
      <c r="P16" s="125" t="s">
        <v>16</v>
      </c>
    </row>
    <row r="17" spans="1:16" s="45" customFormat="1" ht="24">
      <c r="A17" s="115" t="s">
        <v>806</v>
      </c>
      <c r="B17" s="45" t="s">
        <v>807</v>
      </c>
      <c r="C17" s="45" t="s">
        <v>808</v>
      </c>
      <c r="D17" s="116">
        <v>0.40235320000000002</v>
      </c>
      <c r="E17" s="116">
        <v>0.33662009999999998</v>
      </c>
      <c r="F17" s="117">
        <v>0.18423264</v>
      </c>
      <c r="G17" s="117">
        <v>-0.76563979999999998</v>
      </c>
      <c r="H17" s="117">
        <v>-0.47570652000000002</v>
      </c>
      <c r="I17" s="117">
        <f t="shared" si="0"/>
        <v>-0.3523712266666667</v>
      </c>
      <c r="J17" s="122">
        <v>0.25940000000000002</v>
      </c>
      <c r="K17" s="123">
        <v>0.17430000000000001</v>
      </c>
      <c r="L17" s="124">
        <v>-0.89</v>
      </c>
      <c r="M17" s="124">
        <v>-0.79</v>
      </c>
      <c r="N17" s="124">
        <v>-0.02</v>
      </c>
      <c r="O17" s="124">
        <v>-0.56999999999999995</v>
      </c>
      <c r="P17" s="125" t="s">
        <v>775</v>
      </c>
    </row>
    <row r="18" spans="1:16" s="45" customFormat="1" ht="12.75">
      <c r="A18" s="115" t="s">
        <v>809</v>
      </c>
      <c r="B18" s="45" t="s">
        <v>810</v>
      </c>
      <c r="C18" s="45" t="s">
        <v>811</v>
      </c>
      <c r="D18" s="116">
        <v>0.15675132</v>
      </c>
      <c r="E18" s="116">
        <v>9.7335695999999999E-2</v>
      </c>
      <c r="F18" s="117">
        <v>0.46169853</v>
      </c>
      <c r="G18" s="117">
        <v>0.10929775999999999</v>
      </c>
      <c r="H18" s="117">
        <v>0.42749300000000001</v>
      </c>
      <c r="I18" s="117">
        <f t="shared" si="0"/>
        <v>0.33282976333333331</v>
      </c>
      <c r="J18" s="122">
        <v>9.0700000000000003E-2</v>
      </c>
      <c r="K18" s="123">
        <v>6.1999999999999998E-3</v>
      </c>
      <c r="L18" s="124">
        <v>1.06</v>
      </c>
      <c r="M18" s="124">
        <v>1.4</v>
      </c>
      <c r="N18" s="124">
        <v>1.24</v>
      </c>
      <c r="O18" s="124">
        <v>1.23</v>
      </c>
      <c r="P18" s="125" t="s">
        <v>812</v>
      </c>
    </row>
    <row r="19" spans="1:16" s="45" customFormat="1" ht="12.75">
      <c r="A19" s="115" t="s">
        <v>813</v>
      </c>
      <c r="B19" s="45" t="s">
        <v>814</v>
      </c>
      <c r="C19" s="45" t="s">
        <v>815</v>
      </c>
      <c r="D19" s="116"/>
      <c r="E19" s="116">
        <v>0.53619932999999997</v>
      </c>
      <c r="F19" s="117">
        <v>-0.62718605999999999</v>
      </c>
      <c r="G19" s="117">
        <v>-0.47265162999999999</v>
      </c>
      <c r="H19" s="117">
        <v>0.39400572</v>
      </c>
      <c r="I19" s="117">
        <f t="shared" si="0"/>
        <v>-0.23527732333333332</v>
      </c>
      <c r="J19" s="125" t="s">
        <v>16</v>
      </c>
      <c r="K19" s="123">
        <v>6.8900000000000003E-2</v>
      </c>
      <c r="L19" s="124">
        <v>-0.52</v>
      </c>
      <c r="M19" s="124">
        <v>-0.3</v>
      </c>
      <c r="N19" s="124">
        <v>-0.83</v>
      </c>
      <c r="O19" s="124">
        <v>-0.55000000000000004</v>
      </c>
      <c r="P19" s="125" t="s">
        <v>816</v>
      </c>
    </row>
    <row r="20" spans="1:16" s="45" customFormat="1" ht="12.75">
      <c r="A20" s="115" t="s">
        <v>817</v>
      </c>
      <c r="B20" s="45" t="s">
        <v>818</v>
      </c>
      <c r="C20" s="45" t="s">
        <v>819</v>
      </c>
      <c r="D20" s="116">
        <v>9.9496329999999994E-2</v>
      </c>
      <c r="E20" s="116">
        <v>4.5346881999999998E-2</v>
      </c>
      <c r="F20" s="117">
        <v>0.52267739999999996</v>
      </c>
      <c r="G20" s="117">
        <v>0.63875959999999998</v>
      </c>
      <c r="H20" s="117">
        <v>0.2793255</v>
      </c>
      <c r="I20" s="117">
        <f t="shared" si="0"/>
        <v>0.48025416666666665</v>
      </c>
      <c r="J20" s="122">
        <v>0.74619999999999997</v>
      </c>
      <c r="K20" s="123">
        <v>0.69389999999999996</v>
      </c>
      <c r="L20" s="124">
        <v>0.09</v>
      </c>
      <c r="M20" s="124">
        <v>0.24</v>
      </c>
      <c r="N20" s="124">
        <v>-0.16</v>
      </c>
      <c r="O20" s="124">
        <v>0.05</v>
      </c>
      <c r="P20" s="125" t="s">
        <v>820</v>
      </c>
    </row>
    <row r="21" spans="1:16" s="45" customFormat="1" ht="24">
      <c r="A21" s="115" t="s">
        <v>821</v>
      </c>
      <c r="B21" s="45" t="s">
        <v>822</v>
      </c>
      <c r="C21" s="45" t="s">
        <v>823</v>
      </c>
      <c r="D21" s="116"/>
      <c r="E21" s="116">
        <v>0.80162120000000003</v>
      </c>
      <c r="F21" s="117">
        <v>0.83702220000000005</v>
      </c>
      <c r="G21" s="117">
        <v>-6.3396919999999995E-2</v>
      </c>
      <c r="H21" s="117">
        <v>-0.44687389999999999</v>
      </c>
      <c r="I21" s="117">
        <f t="shared" si="0"/>
        <v>0.1089171266666667</v>
      </c>
      <c r="J21" s="122">
        <v>0.1169</v>
      </c>
      <c r="K21" s="123">
        <v>2.3900000000000001E-2</v>
      </c>
      <c r="L21" s="124">
        <v>2.11</v>
      </c>
      <c r="M21" s="124">
        <v>1.82</v>
      </c>
      <c r="N21" s="124">
        <v>1.2</v>
      </c>
      <c r="O21" s="124">
        <v>1.71</v>
      </c>
      <c r="P21" s="125" t="s">
        <v>824</v>
      </c>
    </row>
    <row r="22" spans="1:16" s="45" customFormat="1" ht="12.75">
      <c r="A22" s="115" t="s">
        <v>825</v>
      </c>
      <c r="B22" s="45" t="s">
        <v>826</v>
      </c>
      <c r="C22" s="45" t="s">
        <v>827</v>
      </c>
      <c r="D22" s="116">
        <v>5.5071420000000003E-2</v>
      </c>
      <c r="E22" s="116">
        <v>9.4939810000000003E-3</v>
      </c>
      <c r="F22" s="117">
        <v>-1.1660957000000001</v>
      </c>
      <c r="G22" s="117">
        <v>-1.616303</v>
      </c>
      <c r="H22" s="117">
        <v>-1.299326</v>
      </c>
      <c r="I22" s="117">
        <f t="shared" si="0"/>
        <v>-1.3605748999999998</v>
      </c>
      <c r="J22" s="122">
        <v>0.65490000000000004</v>
      </c>
      <c r="K22" s="123">
        <v>0.58950000000000002</v>
      </c>
      <c r="L22" s="124">
        <v>0.09</v>
      </c>
      <c r="M22" s="124">
        <v>0.35</v>
      </c>
      <c r="N22" s="124">
        <v>-1.62</v>
      </c>
      <c r="O22" s="124">
        <v>-0.39</v>
      </c>
      <c r="P22" s="125" t="s">
        <v>828</v>
      </c>
    </row>
    <row r="23" spans="1:16" s="45" customFormat="1" ht="12.75">
      <c r="A23" s="115" t="s">
        <v>829</v>
      </c>
      <c r="B23" s="45" t="s">
        <v>830</v>
      </c>
      <c r="C23" s="45" t="s">
        <v>831</v>
      </c>
      <c r="D23" s="116"/>
      <c r="E23" s="116"/>
      <c r="F23" s="117"/>
      <c r="G23" s="117"/>
      <c r="H23" s="117"/>
      <c r="I23" s="117"/>
      <c r="J23" s="125" t="s">
        <v>16</v>
      </c>
      <c r="K23" s="126" t="s">
        <v>16</v>
      </c>
      <c r="L23" s="124" t="s">
        <v>16</v>
      </c>
      <c r="M23" s="124" t="s">
        <v>16</v>
      </c>
      <c r="N23" s="124" t="s">
        <v>16</v>
      </c>
      <c r="O23" s="124" t="s">
        <v>16</v>
      </c>
      <c r="P23" s="125" t="s">
        <v>16</v>
      </c>
    </row>
    <row r="24" spans="1:16" s="45" customFormat="1" ht="24">
      <c r="A24" s="115" t="s">
        <v>832</v>
      </c>
      <c r="B24" s="45" t="s">
        <v>833</v>
      </c>
      <c r="C24" s="45" t="s">
        <v>834</v>
      </c>
      <c r="D24" s="116">
        <v>0.12613385999999999</v>
      </c>
      <c r="E24" s="116">
        <v>6.8976330000000002E-2</v>
      </c>
      <c r="F24" s="117">
        <v>-0.27613442999999999</v>
      </c>
      <c r="G24" s="117">
        <v>-0.10106266999999999</v>
      </c>
      <c r="H24" s="117">
        <v>-0.17276615000000001</v>
      </c>
      <c r="I24" s="117">
        <f t="shared" si="0"/>
        <v>-0.18332108333333333</v>
      </c>
      <c r="J24" s="125" t="s">
        <v>16</v>
      </c>
      <c r="K24" s="123">
        <v>4.7500000000000001E-2</v>
      </c>
      <c r="L24" s="124">
        <v>-0.72</v>
      </c>
      <c r="M24" s="124">
        <v>-1</v>
      </c>
      <c r="N24" s="124">
        <v>-0.44</v>
      </c>
      <c r="O24" s="124">
        <v>-0.72</v>
      </c>
      <c r="P24" s="125" t="s">
        <v>775</v>
      </c>
    </row>
    <row r="25" spans="1:16" s="45" customFormat="1" ht="12.75">
      <c r="A25" s="115" t="s">
        <v>835</v>
      </c>
      <c r="B25" s="45" t="s">
        <v>836</v>
      </c>
      <c r="C25" s="45" t="s">
        <v>837</v>
      </c>
      <c r="D25" s="116"/>
      <c r="E25" s="116">
        <v>0.19634496000000001</v>
      </c>
      <c r="F25" s="117">
        <v>-0.64318540000000002</v>
      </c>
      <c r="G25" s="117">
        <v>-0.33906192000000002</v>
      </c>
      <c r="H25" s="117">
        <v>-3.0736013999999999E-2</v>
      </c>
      <c r="I25" s="117">
        <f t="shared" si="0"/>
        <v>-0.33766111133333337</v>
      </c>
      <c r="J25" s="125" t="s">
        <v>16</v>
      </c>
      <c r="K25" s="123">
        <v>6.4899999999999999E-2</v>
      </c>
      <c r="L25" s="124">
        <v>1.1100000000000001</v>
      </c>
      <c r="M25" s="124">
        <v>0.84</v>
      </c>
      <c r="N25" s="124">
        <v>0.39</v>
      </c>
      <c r="O25" s="124">
        <v>0.78</v>
      </c>
      <c r="P25" s="125" t="s">
        <v>828</v>
      </c>
    </row>
    <row r="26" spans="1:16" s="45" customFormat="1" ht="24">
      <c r="A26" s="115" t="s">
        <v>838</v>
      </c>
      <c r="B26" s="45" t="s">
        <v>839</v>
      </c>
      <c r="C26" s="45" t="s">
        <v>840</v>
      </c>
      <c r="D26" s="116">
        <v>5.7505343E-2</v>
      </c>
      <c r="E26" s="116">
        <v>1.0976038E-2</v>
      </c>
      <c r="F26" s="117">
        <v>0.24806117999999999</v>
      </c>
      <c r="G26" s="117">
        <v>0.29025936000000002</v>
      </c>
      <c r="H26" s="117">
        <v>0.35631657</v>
      </c>
      <c r="I26" s="117">
        <f t="shared" si="0"/>
        <v>0.29821236999999995</v>
      </c>
      <c r="J26" s="122">
        <v>0.12939999999999999</v>
      </c>
      <c r="K26" s="123">
        <v>3.8100000000000002E-2</v>
      </c>
      <c r="L26" s="124">
        <v>0.82</v>
      </c>
      <c r="M26" s="124">
        <v>0.75</v>
      </c>
      <c r="N26" s="124">
        <v>0.39</v>
      </c>
      <c r="O26" s="124">
        <v>0.65</v>
      </c>
      <c r="P26" s="125" t="s">
        <v>775</v>
      </c>
    </row>
    <row r="27" spans="1:16" s="45" customFormat="1" ht="12.75">
      <c r="A27" s="115" t="s">
        <v>841</v>
      </c>
      <c r="B27" s="45" t="s">
        <v>842</v>
      </c>
      <c r="C27" s="45" t="s">
        <v>843</v>
      </c>
      <c r="D27" s="116">
        <v>6.01118E-2</v>
      </c>
      <c r="E27" s="116">
        <v>1.2906101999999999E-2</v>
      </c>
      <c r="F27" s="117">
        <v>-0.6459665</v>
      </c>
      <c r="G27" s="117">
        <v>-0.77624130000000002</v>
      </c>
      <c r="H27" s="117">
        <v>-0.51909344999999996</v>
      </c>
      <c r="I27" s="117">
        <f t="shared" si="0"/>
        <v>-0.64710041666666662</v>
      </c>
      <c r="J27" s="122">
        <v>0.1007</v>
      </c>
      <c r="K27" s="123">
        <v>1.09E-2</v>
      </c>
      <c r="L27" s="124">
        <v>-0.53</v>
      </c>
      <c r="M27" s="124">
        <v>-0.64</v>
      </c>
      <c r="N27" s="124">
        <v>-0.45</v>
      </c>
      <c r="O27" s="124">
        <v>-0.54</v>
      </c>
      <c r="P27" s="125" t="s">
        <v>844</v>
      </c>
    </row>
    <row r="28" spans="1:16" s="45" customFormat="1" ht="24">
      <c r="A28" s="115" t="s">
        <v>845</v>
      </c>
      <c r="B28" s="45" t="s">
        <v>846</v>
      </c>
      <c r="C28" s="45" t="s">
        <v>847</v>
      </c>
      <c r="D28" s="116"/>
      <c r="E28" s="116">
        <v>6.7676089999999994E-2</v>
      </c>
      <c r="F28" s="117">
        <v>-0.58067820000000003</v>
      </c>
      <c r="G28" s="117">
        <v>-0.41098145000000003</v>
      </c>
      <c r="H28" s="117">
        <v>-1.0306664000000001</v>
      </c>
      <c r="I28" s="117">
        <f t="shared" si="0"/>
        <v>-0.6741086833333334</v>
      </c>
      <c r="J28" s="125" t="s">
        <v>16</v>
      </c>
      <c r="K28" s="123">
        <v>6.0699999999999997E-2</v>
      </c>
      <c r="L28" s="124">
        <v>-0.94</v>
      </c>
      <c r="M28" s="124">
        <v>-0.54</v>
      </c>
      <c r="N28" s="124">
        <v>-0.4</v>
      </c>
      <c r="O28" s="124">
        <v>-0.63</v>
      </c>
      <c r="P28" s="125" t="s">
        <v>824</v>
      </c>
    </row>
    <row r="29" spans="1:16" s="45" customFormat="1" ht="24">
      <c r="A29" s="115" t="s">
        <v>848</v>
      </c>
      <c r="B29" s="45" t="s">
        <v>849</v>
      </c>
      <c r="C29" s="45" t="s">
        <v>850</v>
      </c>
      <c r="D29" s="116">
        <v>0.65216695999999996</v>
      </c>
      <c r="E29" s="116">
        <v>0.59785100000000002</v>
      </c>
      <c r="F29" s="117">
        <v>-0.24388209</v>
      </c>
      <c r="G29" s="117">
        <v>-0.24147086000000001</v>
      </c>
      <c r="H29" s="117">
        <v>0.20639900999999999</v>
      </c>
      <c r="I29" s="117">
        <f t="shared" si="0"/>
        <v>-9.298464666666667E-2</v>
      </c>
      <c r="J29" s="122">
        <v>7.5700000000000003E-2</v>
      </c>
      <c r="K29" s="123">
        <v>1.1000000000000001E-3</v>
      </c>
      <c r="L29" s="124">
        <v>-1.59</v>
      </c>
      <c r="M29" s="124">
        <v>-1.43</v>
      </c>
      <c r="N29" s="124">
        <v>-1.46</v>
      </c>
      <c r="O29" s="124">
        <v>-1.49</v>
      </c>
      <c r="P29" s="125" t="s">
        <v>775</v>
      </c>
    </row>
    <row r="30" spans="1:16" s="45" customFormat="1" ht="24">
      <c r="A30" s="115" t="s">
        <v>851</v>
      </c>
      <c r="B30" s="45" t="s">
        <v>852</v>
      </c>
      <c r="C30" s="45" t="s">
        <v>853</v>
      </c>
      <c r="D30" s="116">
        <v>4.3332732999999998E-2</v>
      </c>
      <c r="E30" s="116">
        <v>2.2280808000000002E-3</v>
      </c>
      <c r="F30" s="117">
        <v>0.29922673</v>
      </c>
      <c r="G30" s="117">
        <v>0.2735243</v>
      </c>
      <c r="H30" s="117">
        <v>0.25422865</v>
      </c>
      <c r="I30" s="117">
        <f t="shared" si="0"/>
        <v>0.27565989333333335</v>
      </c>
      <c r="J30" s="122">
        <v>8.4000000000000005E-2</v>
      </c>
      <c r="K30" s="123">
        <v>3.5000000000000001E-3</v>
      </c>
      <c r="L30" s="124">
        <v>0.24</v>
      </c>
      <c r="M30" s="124">
        <v>0.2</v>
      </c>
      <c r="N30" s="124">
        <v>0.21</v>
      </c>
      <c r="O30" s="124">
        <v>0.22</v>
      </c>
      <c r="P30" s="125" t="s">
        <v>775</v>
      </c>
    </row>
    <row r="31" spans="1:16" s="45" customFormat="1" ht="24">
      <c r="A31" s="115" t="s">
        <v>854</v>
      </c>
      <c r="B31" s="45" t="s">
        <v>855</v>
      </c>
      <c r="C31" s="45" t="s">
        <v>856</v>
      </c>
      <c r="D31" s="116"/>
      <c r="E31" s="116">
        <v>0.5756928</v>
      </c>
      <c r="F31" s="117">
        <v>-0.64205973999999999</v>
      </c>
      <c r="G31" s="117">
        <v>-0.36711969999999999</v>
      </c>
      <c r="H31" s="117">
        <v>0.39348775000000002</v>
      </c>
      <c r="I31" s="117">
        <f t="shared" si="0"/>
        <v>-0.20523056333333334</v>
      </c>
      <c r="J31" s="125" t="s">
        <v>16</v>
      </c>
      <c r="K31" s="123">
        <v>5.9499999999999997E-2</v>
      </c>
      <c r="L31" s="124">
        <v>-0.37</v>
      </c>
      <c r="M31" s="124">
        <v>-0.15</v>
      </c>
      <c r="N31" s="124">
        <v>-0.23</v>
      </c>
      <c r="O31" s="124">
        <v>-0.25</v>
      </c>
      <c r="P31" s="125" t="s">
        <v>775</v>
      </c>
    </row>
    <row r="32" spans="1:16" s="45" customFormat="1" ht="12.75">
      <c r="A32" s="115" t="s">
        <v>857</v>
      </c>
      <c r="B32" s="45" t="s">
        <v>858</v>
      </c>
      <c r="C32" s="45" t="s">
        <v>859</v>
      </c>
      <c r="D32" s="116"/>
      <c r="E32" s="116"/>
      <c r="F32" s="117"/>
      <c r="G32" s="117"/>
      <c r="H32" s="117"/>
      <c r="I32" s="117"/>
      <c r="J32" s="125" t="s">
        <v>16</v>
      </c>
      <c r="K32" s="126" t="s">
        <v>16</v>
      </c>
      <c r="L32" s="124" t="s">
        <v>16</v>
      </c>
      <c r="M32" s="124" t="s">
        <v>16</v>
      </c>
      <c r="N32" s="124" t="s">
        <v>16</v>
      </c>
      <c r="O32" s="124" t="s">
        <v>16</v>
      </c>
      <c r="P32" s="125" t="s">
        <v>16</v>
      </c>
    </row>
    <row r="33" spans="1:16" s="45" customFormat="1" ht="12.75">
      <c r="A33" s="115" t="s">
        <v>860</v>
      </c>
      <c r="B33" s="45" t="s">
        <v>861</v>
      </c>
      <c r="C33" s="45" t="s">
        <v>862</v>
      </c>
      <c r="D33" s="116"/>
      <c r="E33" s="116"/>
      <c r="F33" s="117"/>
      <c r="G33" s="117"/>
      <c r="H33" s="117"/>
      <c r="I33" s="117"/>
      <c r="J33" s="125" t="s">
        <v>16</v>
      </c>
      <c r="K33" s="126" t="s">
        <v>16</v>
      </c>
      <c r="L33" s="124" t="s">
        <v>16</v>
      </c>
      <c r="M33" s="124" t="s">
        <v>16</v>
      </c>
      <c r="N33" s="124" t="s">
        <v>16</v>
      </c>
      <c r="O33" s="124" t="s">
        <v>16</v>
      </c>
      <c r="P33" s="125" t="s">
        <v>16</v>
      </c>
    </row>
    <row r="34" spans="1:16" s="45" customFormat="1" ht="12.75">
      <c r="A34" s="115" t="s">
        <v>863</v>
      </c>
      <c r="B34" s="45" t="s">
        <v>864</v>
      </c>
      <c r="C34" s="45" t="s">
        <v>865</v>
      </c>
      <c r="D34" s="116"/>
      <c r="E34" s="116"/>
      <c r="F34" s="117"/>
      <c r="G34" s="117"/>
      <c r="H34" s="117"/>
      <c r="I34" s="117"/>
      <c r="J34" s="125" t="s">
        <v>16</v>
      </c>
      <c r="K34" s="126" t="s">
        <v>16</v>
      </c>
      <c r="L34" s="124" t="s">
        <v>16</v>
      </c>
      <c r="M34" s="124" t="s">
        <v>16</v>
      </c>
      <c r="N34" s="124" t="s">
        <v>16</v>
      </c>
      <c r="O34" s="124" t="s">
        <v>16</v>
      </c>
      <c r="P34" s="125" t="s">
        <v>16</v>
      </c>
    </row>
    <row r="35" spans="1:16" s="45" customFormat="1" ht="24">
      <c r="A35" s="115" t="s">
        <v>866</v>
      </c>
      <c r="B35" s="45" t="s">
        <v>867</v>
      </c>
      <c r="C35" s="45" t="s">
        <v>868</v>
      </c>
      <c r="D35" s="116">
        <v>0.51000135999999996</v>
      </c>
      <c r="E35" s="116">
        <v>0.44741530000000002</v>
      </c>
      <c r="F35" s="117">
        <v>-0.14278798000000001</v>
      </c>
      <c r="G35" s="117">
        <v>-0.2101488</v>
      </c>
      <c r="H35" s="117">
        <v>9.3742350000000002E-2</v>
      </c>
      <c r="I35" s="117">
        <f t="shared" si="0"/>
        <v>-8.639814333333333E-2</v>
      </c>
      <c r="J35" s="122">
        <v>0.53659999999999997</v>
      </c>
      <c r="K35" s="123">
        <v>0.46189999999999998</v>
      </c>
      <c r="L35" s="124">
        <v>-0.22</v>
      </c>
      <c r="M35" s="124">
        <v>0.02</v>
      </c>
      <c r="N35" s="124">
        <v>0</v>
      </c>
      <c r="O35" s="124">
        <v>-7.0000000000000007E-2</v>
      </c>
      <c r="P35" s="125" t="s">
        <v>775</v>
      </c>
    </row>
    <row r="36" spans="1:16" s="45" customFormat="1" ht="24">
      <c r="A36" s="115" t="s">
        <v>869</v>
      </c>
      <c r="B36" s="45" t="s">
        <v>870</v>
      </c>
      <c r="C36" s="45" t="s">
        <v>871</v>
      </c>
      <c r="D36" s="116">
        <v>5.0010588000000002E-2</v>
      </c>
      <c r="E36" s="116">
        <v>6.1677325999999998E-3</v>
      </c>
      <c r="F36" s="117">
        <v>-0.32660626999999998</v>
      </c>
      <c r="G36" s="117">
        <v>-0.34210393</v>
      </c>
      <c r="H36" s="117">
        <v>-0.41913027000000003</v>
      </c>
      <c r="I36" s="117">
        <f t="shared" si="0"/>
        <v>-0.36261349000000004</v>
      </c>
      <c r="J36" s="122">
        <v>0.17449999999999999</v>
      </c>
      <c r="K36" s="123">
        <v>8.8700000000000001E-2</v>
      </c>
      <c r="L36" s="124">
        <v>0.28000000000000003</v>
      </c>
      <c r="M36" s="124">
        <v>0.28000000000000003</v>
      </c>
      <c r="N36" s="124">
        <v>0.08</v>
      </c>
      <c r="O36" s="124">
        <v>0.21</v>
      </c>
      <c r="P36" s="125" t="s">
        <v>775</v>
      </c>
    </row>
    <row r="37" spans="1:16" s="45" customFormat="1" ht="12.75">
      <c r="A37" s="115" t="s">
        <v>872</v>
      </c>
      <c r="B37" s="45" t="s">
        <v>873</v>
      </c>
      <c r="C37" s="45" t="s">
        <v>874</v>
      </c>
      <c r="D37" s="116"/>
      <c r="E37" s="116"/>
      <c r="F37" s="117"/>
      <c r="G37" s="117"/>
      <c r="H37" s="117"/>
      <c r="I37" s="117"/>
      <c r="J37" s="125" t="s">
        <v>16</v>
      </c>
      <c r="K37" s="126" t="s">
        <v>16</v>
      </c>
      <c r="L37" s="124" t="s">
        <v>16</v>
      </c>
      <c r="M37" s="124" t="s">
        <v>16</v>
      </c>
      <c r="N37" s="124" t="s">
        <v>16</v>
      </c>
      <c r="O37" s="124" t="s">
        <v>16</v>
      </c>
      <c r="P37" s="125" t="s">
        <v>16</v>
      </c>
    </row>
    <row r="38" spans="1:16" s="45" customFormat="1" ht="24">
      <c r="A38" s="115" t="s">
        <v>875</v>
      </c>
      <c r="B38" s="45" t="s">
        <v>876</v>
      </c>
      <c r="C38" s="45" t="s">
        <v>877</v>
      </c>
      <c r="D38" s="116"/>
      <c r="E38" s="116">
        <v>0.25599006000000002</v>
      </c>
      <c r="F38" s="117">
        <v>8.253663E-2</v>
      </c>
      <c r="G38" s="117">
        <v>-1.1680572</v>
      </c>
      <c r="H38" s="117">
        <v>-0.62488710000000003</v>
      </c>
      <c r="I38" s="117">
        <f t="shared" si="0"/>
        <v>-0.57013588999999998</v>
      </c>
      <c r="J38" s="122">
        <v>0.60119999999999996</v>
      </c>
      <c r="K38" s="123">
        <v>0.53129999999999999</v>
      </c>
      <c r="L38" s="124">
        <v>-0.06</v>
      </c>
      <c r="M38" s="124">
        <v>0.5</v>
      </c>
      <c r="N38" s="124">
        <v>-0.03</v>
      </c>
      <c r="O38" s="124">
        <v>0.14000000000000001</v>
      </c>
      <c r="P38" s="125" t="s">
        <v>775</v>
      </c>
    </row>
    <row r="39" spans="1:16" s="45" customFormat="1" ht="12.75">
      <c r="A39" s="115" t="s">
        <v>878</v>
      </c>
      <c r="B39" s="45" t="s">
        <v>879</v>
      </c>
      <c r="C39" s="45" t="s">
        <v>880</v>
      </c>
      <c r="D39" s="116">
        <v>4.8909806E-2</v>
      </c>
      <c r="E39" s="116">
        <v>5.6786006E-3</v>
      </c>
      <c r="F39" s="117">
        <v>-0.55516343999999995</v>
      </c>
      <c r="G39" s="117">
        <v>-0.72163093</v>
      </c>
      <c r="H39" s="117">
        <v>-0.66805923</v>
      </c>
      <c r="I39" s="117">
        <f t="shared" si="0"/>
        <v>-0.64828453333333336</v>
      </c>
      <c r="J39" s="122">
        <v>0.31130000000000002</v>
      </c>
      <c r="K39" s="123">
        <v>0.22739999999999999</v>
      </c>
      <c r="L39" s="124">
        <v>-0.09</v>
      </c>
      <c r="M39" s="124">
        <v>-0.19</v>
      </c>
      <c r="N39" s="124">
        <v>-0.72</v>
      </c>
      <c r="O39" s="124">
        <v>-0.34</v>
      </c>
      <c r="P39" s="125" t="s">
        <v>881</v>
      </c>
    </row>
    <row r="40" spans="1:16" s="45" customFormat="1" ht="24">
      <c r="A40" s="115" t="s">
        <v>882</v>
      </c>
      <c r="B40" s="45" t="s">
        <v>883</v>
      </c>
      <c r="C40" s="45" t="s">
        <v>884</v>
      </c>
      <c r="D40" s="116">
        <v>4.6633783999999998E-2</v>
      </c>
      <c r="E40" s="116">
        <v>3.9960919999999997E-3</v>
      </c>
      <c r="F40" s="117">
        <v>0.83118959999999997</v>
      </c>
      <c r="G40" s="117">
        <v>0.96604869999999998</v>
      </c>
      <c r="H40" s="117">
        <v>0.78396887000000004</v>
      </c>
      <c r="I40" s="117">
        <f t="shared" si="0"/>
        <v>0.86040238999999996</v>
      </c>
      <c r="J40" s="122">
        <v>0.66820000000000002</v>
      </c>
      <c r="K40" s="123">
        <v>0.60489999999999999</v>
      </c>
      <c r="L40" s="124">
        <v>-0.82</v>
      </c>
      <c r="M40" s="124">
        <v>-0.28000000000000003</v>
      </c>
      <c r="N40" s="124">
        <v>0.44</v>
      </c>
      <c r="O40" s="124">
        <v>-0.22</v>
      </c>
      <c r="P40" s="125" t="s">
        <v>775</v>
      </c>
    </row>
    <row r="41" spans="1:16" s="45" customFormat="1" ht="24">
      <c r="A41" s="115" t="s">
        <v>885</v>
      </c>
      <c r="B41" s="45" t="s">
        <v>886</v>
      </c>
      <c r="C41" s="45" t="s">
        <v>887</v>
      </c>
      <c r="D41" s="116"/>
      <c r="E41" s="116">
        <v>1.7175441999999999E-2</v>
      </c>
      <c r="F41" s="117">
        <v>-0.58450513999999998</v>
      </c>
      <c r="G41" s="117">
        <v>-0.38939323999999997</v>
      </c>
      <c r="H41" s="117">
        <v>-0.61275539999999995</v>
      </c>
      <c r="I41" s="117">
        <f t="shared" si="0"/>
        <v>-0.52888459333333326</v>
      </c>
      <c r="J41" s="122">
        <v>0.70809999999999995</v>
      </c>
      <c r="K41" s="123">
        <v>0.64990000000000003</v>
      </c>
      <c r="L41" s="124">
        <v>-0.09</v>
      </c>
      <c r="M41" s="124">
        <v>0.15</v>
      </c>
      <c r="N41" s="124">
        <v>-0.24</v>
      </c>
      <c r="O41" s="124">
        <v>-0.06</v>
      </c>
      <c r="P41" s="125" t="s">
        <v>775</v>
      </c>
    </row>
    <row r="42" spans="1:16" s="45" customFormat="1" ht="24">
      <c r="A42" s="115" t="s">
        <v>888</v>
      </c>
      <c r="B42" s="45" t="s">
        <v>889</v>
      </c>
      <c r="C42" s="45" t="s">
        <v>890</v>
      </c>
      <c r="D42" s="116">
        <v>3.7435400000000001E-2</v>
      </c>
      <c r="E42" s="116">
        <v>3.8299999999999999E-4</v>
      </c>
      <c r="F42" s="117">
        <v>-1.0806007</v>
      </c>
      <c r="G42" s="117">
        <v>-1.1000719999999999</v>
      </c>
      <c r="H42" s="117">
        <v>-1.0297966000000001</v>
      </c>
      <c r="I42" s="117">
        <f t="shared" si="0"/>
        <v>-1.0701564333333333</v>
      </c>
      <c r="J42" s="122">
        <v>8.0600000000000005E-2</v>
      </c>
      <c r="K42" s="123">
        <v>2.5000000000000001E-3</v>
      </c>
      <c r="L42" s="124">
        <v>-1.64</v>
      </c>
      <c r="M42" s="124">
        <v>-1.48</v>
      </c>
      <c r="N42" s="124">
        <v>-1.76</v>
      </c>
      <c r="O42" s="124">
        <v>-1.63</v>
      </c>
      <c r="P42" s="125" t="s">
        <v>775</v>
      </c>
    </row>
    <row r="43" spans="1:16" s="45" customFormat="1" ht="24">
      <c r="A43" s="115" t="s">
        <v>891</v>
      </c>
      <c r="B43" s="45" t="s">
        <v>892</v>
      </c>
      <c r="C43" s="45" t="s">
        <v>893</v>
      </c>
      <c r="D43" s="116">
        <v>5.2009172999999999E-2</v>
      </c>
      <c r="E43" s="116">
        <v>7.2918439999999996E-3</v>
      </c>
      <c r="F43" s="117">
        <v>-1.2528144000000001</v>
      </c>
      <c r="G43" s="117">
        <v>-1.3540707999999999</v>
      </c>
      <c r="H43" s="117">
        <v>-1.0058928</v>
      </c>
      <c r="I43" s="117">
        <f t="shared" si="0"/>
        <v>-1.2042593333333331</v>
      </c>
      <c r="J43" s="122">
        <v>0.1211</v>
      </c>
      <c r="K43" s="123">
        <v>2.9499999999999998E-2</v>
      </c>
      <c r="L43" s="124">
        <v>-1.55</v>
      </c>
      <c r="M43" s="124">
        <v>-1.23</v>
      </c>
      <c r="N43" s="124">
        <v>-0.82</v>
      </c>
      <c r="O43" s="124">
        <v>-1.2</v>
      </c>
      <c r="P43" s="125" t="s">
        <v>775</v>
      </c>
    </row>
    <row r="44" spans="1:16" s="45" customFormat="1" ht="24">
      <c r="A44" s="115" t="s">
        <v>894</v>
      </c>
      <c r="B44" s="45" t="s">
        <v>895</v>
      </c>
      <c r="C44" s="45" t="s">
        <v>896</v>
      </c>
      <c r="D44" s="116">
        <v>5.8513733999999998E-2</v>
      </c>
      <c r="E44" s="116">
        <v>1.1749849E-2</v>
      </c>
      <c r="F44" s="117">
        <v>1.3519117</v>
      </c>
      <c r="G44" s="117">
        <v>1.0786076</v>
      </c>
      <c r="H44" s="117">
        <v>0.93359380000000003</v>
      </c>
      <c r="I44" s="117">
        <f t="shared" si="0"/>
        <v>1.1213710333333335</v>
      </c>
      <c r="J44" s="122">
        <v>0.47699999999999998</v>
      </c>
      <c r="K44" s="123">
        <v>0.39860000000000001</v>
      </c>
      <c r="L44" s="124">
        <v>0.1</v>
      </c>
      <c r="M44" s="124">
        <v>-7.0000000000000007E-2</v>
      </c>
      <c r="N44" s="124">
        <v>0.31</v>
      </c>
      <c r="O44" s="124">
        <v>0.12</v>
      </c>
      <c r="P44" s="125" t="s">
        <v>775</v>
      </c>
    </row>
    <row r="45" spans="1:16" s="45" customFormat="1" ht="12.75">
      <c r="A45" s="115" t="s">
        <v>897</v>
      </c>
      <c r="B45" s="45" t="s">
        <v>898</v>
      </c>
      <c r="C45" s="45" t="s">
        <v>899</v>
      </c>
      <c r="D45" s="116">
        <v>3.8964987E-2</v>
      </c>
      <c r="E45" s="116">
        <v>8.0099999999999995E-4</v>
      </c>
      <c r="F45" s="117">
        <v>-0.56720245000000002</v>
      </c>
      <c r="G45" s="117">
        <v>-0.62289530000000004</v>
      </c>
      <c r="H45" s="117">
        <v>-0.61164669999999999</v>
      </c>
      <c r="I45" s="117">
        <f t="shared" si="0"/>
        <v>-0.60058148333333339</v>
      </c>
      <c r="J45" s="122">
        <v>0.1179</v>
      </c>
      <c r="K45" s="123">
        <v>2.4899999999999999E-2</v>
      </c>
      <c r="L45" s="124">
        <v>-0.56000000000000005</v>
      </c>
      <c r="M45" s="124">
        <v>-0.35</v>
      </c>
      <c r="N45" s="124">
        <v>-0.37</v>
      </c>
      <c r="O45" s="124">
        <v>-0.43</v>
      </c>
      <c r="P45" s="125" t="s">
        <v>184</v>
      </c>
    </row>
    <row r="46" spans="1:16" s="45" customFormat="1" ht="12.75">
      <c r="A46" s="115" t="s">
        <v>900</v>
      </c>
      <c r="B46" s="45" t="s">
        <v>901</v>
      </c>
      <c r="C46" s="45" t="s">
        <v>902</v>
      </c>
      <c r="D46" s="116"/>
      <c r="E46" s="116"/>
      <c r="F46" s="117"/>
      <c r="G46" s="117"/>
      <c r="H46" s="117"/>
      <c r="I46" s="117"/>
      <c r="J46" s="125" t="s">
        <v>16</v>
      </c>
      <c r="K46" s="126" t="s">
        <v>16</v>
      </c>
      <c r="L46" s="124" t="s">
        <v>16</v>
      </c>
      <c r="M46" s="124" t="s">
        <v>16</v>
      </c>
      <c r="N46" s="124" t="s">
        <v>16</v>
      </c>
      <c r="O46" s="124" t="s">
        <v>16</v>
      </c>
      <c r="P46" s="125" t="s">
        <v>16</v>
      </c>
    </row>
    <row r="47" spans="1:16" s="45" customFormat="1" ht="12.75">
      <c r="A47" s="115" t="s">
        <v>903</v>
      </c>
      <c r="B47" s="45" t="s">
        <v>904</v>
      </c>
      <c r="C47" s="45" t="s">
        <v>905</v>
      </c>
      <c r="D47" s="116">
        <v>0.40252194000000002</v>
      </c>
      <c r="E47" s="116">
        <v>0.33679019999999998</v>
      </c>
      <c r="F47" s="117">
        <v>-0.2101498</v>
      </c>
      <c r="G47" s="117">
        <v>8.2468570000000005E-2</v>
      </c>
      <c r="H47" s="117">
        <v>-0.41455839999999999</v>
      </c>
      <c r="I47" s="117">
        <f t="shared" si="0"/>
        <v>-0.18074654333333331</v>
      </c>
      <c r="J47" s="125" t="s">
        <v>16</v>
      </c>
      <c r="K47" s="123">
        <v>0.24979999999999999</v>
      </c>
      <c r="L47" s="124">
        <v>0.28999999999999998</v>
      </c>
      <c r="M47" s="124">
        <v>0.03</v>
      </c>
      <c r="N47" s="124">
        <v>7.0000000000000007E-2</v>
      </c>
      <c r="O47" s="124">
        <v>0.13</v>
      </c>
      <c r="P47" s="125" t="s">
        <v>184</v>
      </c>
    </row>
    <row r="48" spans="1:16" s="45" customFormat="1" ht="12.75">
      <c r="A48" s="115" t="s">
        <v>906</v>
      </c>
      <c r="B48" s="45" t="s">
        <v>907</v>
      </c>
      <c r="C48" s="45" t="s">
        <v>908</v>
      </c>
      <c r="D48" s="116"/>
      <c r="E48" s="116"/>
      <c r="F48" s="117"/>
      <c r="G48" s="117"/>
      <c r="H48" s="117"/>
      <c r="I48" s="117"/>
      <c r="J48" s="125" t="s">
        <v>16</v>
      </c>
      <c r="K48" s="126" t="s">
        <v>16</v>
      </c>
      <c r="L48" s="124" t="s">
        <v>16</v>
      </c>
      <c r="M48" s="124" t="s">
        <v>16</v>
      </c>
      <c r="N48" s="124" t="s">
        <v>16</v>
      </c>
      <c r="O48" s="124" t="s">
        <v>16</v>
      </c>
      <c r="P48" s="125" t="s">
        <v>16</v>
      </c>
    </row>
    <row r="49" spans="1:16" s="45" customFormat="1" ht="12.75">
      <c r="A49" s="115" t="s">
        <v>909</v>
      </c>
      <c r="B49" s="45" t="s">
        <v>910</v>
      </c>
      <c r="C49" s="45" t="s">
        <v>911</v>
      </c>
      <c r="D49" s="116">
        <v>4.3676793999999998E-2</v>
      </c>
      <c r="E49" s="116">
        <v>2.4884155000000001E-3</v>
      </c>
      <c r="F49" s="117">
        <v>-1.0472344</v>
      </c>
      <c r="G49" s="117">
        <v>-0.97675040000000002</v>
      </c>
      <c r="H49" s="117">
        <v>-1.1588860000000001</v>
      </c>
      <c r="I49" s="117">
        <f t="shared" si="0"/>
        <v>-1.0609569333333333</v>
      </c>
      <c r="J49" s="122">
        <v>0.1084</v>
      </c>
      <c r="K49" s="123">
        <v>1.67E-2</v>
      </c>
      <c r="L49" s="124">
        <v>-0.7</v>
      </c>
      <c r="M49" s="124">
        <v>-0.5</v>
      </c>
      <c r="N49" s="124">
        <v>-0.79</v>
      </c>
      <c r="O49" s="124">
        <v>-0.66</v>
      </c>
      <c r="P49" s="125" t="s">
        <v>912</v>
      </c>
    </row>
    <row r="50" spans="1:16" s="45" customFormat="1" ht="24">
      <c r="A50" s="115" t="s">
        <v>913</v>
      </c>
      <c r="B50" s="45" t="s">
        <v>914</v>
      </c>
      <c r="C50" s="45" t="s">
        <v>915</v>
      </c>
      <c r="D50" s="116">
        <v>0.85269980000000001</v>
      </c>
      <c r="E50" s="116">
        <v>0.82253690000000002</v>
      </c>
      <c r="F50" s="117">
        <v>0.61352689999999999</v>
      </c>
      <c r="G50" s="117">
        <v>-0.20251359999999999</v>
      </c>
      <c r="H50" s="117">
        <v>-0.20286323000000001</v>
      </c>
      <c r="I50" s="117">
        <f t="shared" si="0"/>
        <v>6.9383356666666673E-2</v>
      </c>
      <c r="J50" s="122">
        <v>0.12180000000000001</v>
      </c>
      <c r="K50" s="123">
        <v>3.04E-2</v>
      </c>
      <c r="L50" s="124">
        <v>-1.1299999999999999</v>
      </c>
      <c r="M50" s="124">
        <v>-0.63</v>
      </c>
      <c r="N50" s="124">
        <v>-1.17</v>
      </c>
      <c r="O50" s="124">
        <v>-0.98</v>
      </c>
      <c r="P50" s="125" t="s">
        <v>775</v>
      </c>
    </row>
    <row r="51" spans="1:16" s="45" customFormat="1" ht="24">
      <c r="A51" s="115" t="s">
        <v>916</v>
      </c>
      <c r="B51" s="45" t="s">
        <v>917</v>
      </c>
      <c r="C51" s="45" t="s">
        <v>918</v>
      </c>
      <c r="D51" s="116">
        <v>6.1310742000000001E-2</v>
      </c>
      <c r="E51" s="116">
        <v>1.4028067E-2</v>
      </c>
      <c r="F51" s="117">
        <v>-1.3000965</v>
      </c>
      <c r="G51" s="117">
        <v>-0.8953238</v>
      </c>
      <c r="H51" s="117">
        <v>-0.95776360000000005</v>
      </c>
      <c r="I51" s="117">
        <f t="shared" si="0"/>
        <v>-1.0510613</v>
      </c>
      <c r="J51" s="122">
        <v>0.61029999999999995</v>
      </c>
      <c r="K51" s="123">
        <v>0.54110000000000003</v>
      </c>
      <c r="L51" s="124">
        <v>0.56000000000000005</v>
      </c>
      <c r="M51" s="124">
        <v>0.65</v>
      </c>
      <c r="N51" s="124">
        <v>-0.44</v>
      </c>
      <c r="O51" s="124">
        <v>0.25</v>
      </c>
      <c r="P51" s="125" t="s">
        <v>775</v>
      </c>
    </row>
    <row r="52" spans="1:16" s="45" customFormat="1" ht="12.75">
      <c r="A52" s="115" t="s">
        <v>919</v>
      </c>
      <c r="B52" s="45" t="s">
        <v>920</v>
      </c>
      <c r="C52" s="45" t="s">
        <v>921</v>
      </c>
      <c r="D52" s="116"/>
      <c r="E52" s="116"/>
      <c r="F52" s="117"/>
      <c r="G52" s="117"/>
      <c r="H52" s="117"/>
      <c r="I52" s="117"/>
      <c r="J52" s="125" t="s">
        <v>16</v>
      </c>
      <c r="K52" s="126" t="s">
        <v>16</v>
      </c>
      <c r="L52" s="124" t="s">
        <v>16</v>
      </c>
      <c r="M52" s="124" t="s">
        <v>16</v>
      </c>
      <c r="N52" s="124" t="s">
        <v>16</v>
      </c>
      <c r="O52" s="124" t="s">
        <v>16</v>
      </c>
      <c r="P52" s="125" t="s">
        <v>16</v>
      </c>
    </row>
    <row r="53" spans="1:16" s="45" customFormat="1" ht="12.75">
      <c r="A53" s="115" t="s">
        <v>922</v>
      </c>
      <c r="B53" s="45" t="s">
        <v>923</v>
      </c>
      <c r="C53" s="45" t="s">
        <v>924</v>
      </c>
      <c r="D53" s="116"/>
      <c r="E53" s="116"/>
      <c r="F53" s="117"/>
      <c r="G53" s="117"/>
      <c r="H53" s="117"/>
      <c r="I53" s="117"/>
      <c r="J53" s="125" t="s">
        <v>16</v>
      </c>
      <c r="K53" s="126" t="s">
        <v>16</v>
      </c>
      <c r="L53" s="124" t="s">
        <v>16</v>
      </c>
      <c r="M53" s="124" t="s">
        <v>16</v>
      </c>
      <c r="N53" s="124" t="s">
        <v>16</v>
      </c>
      <c r="O53" s="124" t="s">
        <v>16</v>
      </c>
      <c r="P53" s="125" t="s">
        <v>16</v>
      </c>
    </row>
    <row r="54" spans="1:16" s="45" customFormat="1" ht="12.75">
      <c r="A54" s="115" t="s">
        <v>925</v>
      </c>
      <c r="B54" s="45" t="s">
        <v>926</v>
      </c>
      <c r="C54" s="45" t="s">
        <v>927</v>
      </c>
      <c r="D54" s="116">
        <v>0.19818114000000001</v>
      </c>
      <c r="E54" s="116">
        <v>0.13629761000000001</v>
      </c>
      <c r="F54" s="117">
        <v>7.8984684999999999E-2</v>
      </c>
      <c r="G54" s="117">
        <v>0.38585424000000001</v>
      </c>
      <c r="H54" s="117">
        <v>0.56286806</v>
      </c>
      <c r="I54" s="117">
        <f t="shared" ref="I54:I117" si="1">AVERAGE(F54:H54)</f>
        <v>0.34256899499999999</v>
      </c>
      <c r="J54" s="122">
        <v>0.3014</v>
      </c>
      <c r="K54" s="123">
        <v>0.2172</v>
      </c>
      <c r="L54" s="124">
        <v>0.21</v>
      </c>
      <c r="M54" s="124">
        <v>-0.01</v>
      </c>
      <c r="N54" s="124">
        <v>0.33</v>
      </c>
      <c r="O54" s="124">
        <v>0.18</v>
      </c>
      <c r="P54" s="125" t="s">
        <v>928</v>
      </c>
    </row>
    <row r="55" spans="1:16" s="45" customFormat="1" ht="12.75">
      <c r="A55" s="115" t="s">
        <v>929</v>
      </c>
      <c r="B55" s="45" t="s">
        <v>930</v>
      </c>
      <c r="C55" s="45" t="s">
        <v>931</v>
      </c>
      <c r="D55" s="116"/>
      <c r="E55" s="116">
        <v>0.64910590000000001</v>
      </c>
      <c r="F55" s="117">
        <v>-0.71297719999999998</v>
      </c>
      <c r="G55" s="117">
        <v>-0.43355462</v>
      </c>
      <c r="H55" s="117">
        <v>0.54184259999999995</v>
      </c>
      <c r="I55" s="117">
        <f t="shared" si="1"/>
        <v>-0.20156307333333331</v>
      </c>
      <c r="J55" s="125" t="s">
        <v>16</v>
      </c>
      <c r="K55" s="123">
        <v>0.17510000000000001</v>
      </c>
      <c r="L55" s="124">
        <v>-0.34</v>
      </c>
      <c r="M55" s="124">
        <v>-0.04</v>
      </c>
      <c r="N55" s="124">
        <v>-0.56999999999999995</v>
      </c>
      <c r="O55" s="124">
        <v>-0.32</v>
      </c>
      <c r="P55" s="125" t="s">
        <v>108</v>
      </c>
    </row>
    <row r="56" spans="1:16" s="45" customFormat="1" ht="24">
      <c r="A56" s="115" t="s">
        <v>932</v>
      </c>
      <c r="B56" s="45" t="s">
        <v>933</v>
      </c>
      <c r="C56" s="45" t="s">
        <v>934</v>
      </c>
      <c r="D56" s="116">
        <v>7.1679480000000004E-2</v>
      </c>
      <c r="E56" s="116">
        <v>2.2412218000000001E-2</v>
      </c>
      <c r="F56" s="117">
        <v>0.89572423999999995</v>
      </c>
      <c r="G56" s="117">
        <v>1.5231295</v>
      </c>
      <c r="H56" s="117">
        <v>1.1625300999999999</v>
      </c>
      <c r="I56" s="117">
        <f t="shared" si="1"/>
        <v>1.1937946133333333</v>
      </c>
      <c r="J56" s="122">
        <v>0.6724</v>
      </c>
      <c r="K56" s="123">
        <v>0.60940000000000005</v>
      </c>
      <c r="L56" s="124">
        <v>-0.14000000000000001</v>
      </c>
      <c r="M56" s="124">
        <v>-0.04</v>
      </c>
      <c r="N56" s="124">
        <v>0.59</v>
      </c>
      <c r="O56" s="124">
        <v>0.14000000000000001</v>
      </c>
      <c r="P56" s="125" t="s">
        <v>775</v>
      </c>
    </row>
    <row r="57" spans="1:16" s="45" customFormat="1" ht="24">
      <c r="A57" s="115" t="s">
        <v>935</v>
      </c>
      <c r="B57" s="45" t="s">
        <v>936</v>
      </c>
      <c r="C57" s="45" t="s">
        <v>937</v>
      </c>
      <c r="D57" s="116">
        <v>0.14621691000000001</v>
      </c>
      <c r="E57" s="116">
        <v>8.7866799999999995E-2</v>
      </c>
      <c r="F57" s="117">
        <v>0.59570789999999996</v>
      </c>
      <c r="G57" s="117">
        <v>0.19470502000000001</v>
      </c>
      <c r="H57" s="117">
        <v>0.32475080000000001</v>
      </c>
      <c r="I57" s="117">
        <f t="shared" si="1"/>
        <v>0.37172124000000001</v>
      </c>
      <c r="J57" s="122">
        <v>0.20039999999999999</v>
      </c>
      <c r="K57" s="123">
        <v>0.1147</v>
      </c>
      <c r="L57" s="124">
        <v>-0.62</v>
      </c>
      <c r="M57" s="124">
        <v>-0.92</v>
      </c>
      <c r="N57" s="124">
        <v>-0.18</v>
      </c>
      <c r="O57" s="124">
        <v>-0.56999999999999995</v>
      </c>
      <c r="P57" s="125" t="s">
        <v>775</v>
      </c>
    </row>
    <row r="58" spans="1:16" s="45" customFormat="1" ht="12.75">
      <c r="A58" s="115" t="s">
        <v>938</v>
      </c>
      <c r="B58" s="45" t="s">
        <v>939</v>
      </c>
      <c r="C58" s="45" t="s">
        <v>940</v>
      </c>
      <c r="D58" s="116">
        <v>3.8964987E-2</v>
      </c>
      <c r="E58" s="116">
        <v>7.4299999999999995E-4</v>
      </c>
      <c r="F58" s="117">
        <v>-1.1283064</v>
      </c>
      <c r="G58" s="117">
        <v>-1.0265427</v>
      </c>
      <c r="H58" s="117">
        <v>-1.0772953000000001</v>
      </c>
      <c r="I58" s="117">
        <f t="shared" si="1"/>
        <v>-1.0773814666666668</v>
      </c>
      <c r="J58" s="122">
        <v>7.9899999999999999E-2</v>
      </c>
      <c r="K58" s="123">
        <v>2.3E-3</v>
      </c>
      <c r="L58" s="124">
        <v>-1.24</v>
      </c>
      <c r="M58" s="124">
        <v>-1.46</v>
      </c>
      <c r="N58" s="124">
        <v>-1.34</v>
      </c>
      <c r="O58" s="124">
        <v>-1.34</v>
      </c>
      <c r="P58" s="125" t="s">
        <v>941</v>
      </c>
    </row>
    <row r="59" spans="1:16" s="45" customFormat="1" ht="12.75">
      <c r="A59" s="115" t="s">
        <v>942</v>
      </c>
      <c r="B59" s="45" t="s">
        <v>943</v>
      </c>
      <c r="C59" s="45" t="s">
        <v>944</v>
      </c>
      <c r="D59" s="116"/>
      <c r="E59" s="116">
        <v>0.29653504000000003</v>
      </c>
      <c r="F59" s="117">
        <v>0.38862892999999998</v>
      </c>
      <c r="G59" s="117">
        <v>0.91342579999999995</v>
      </c>
      <c r="H59" s="117">
        <v>-8.7832460000000001E-2</v>
      </c>
      <c r="I59" s="117">
        <f t="shared" si="1"/>
        <v>0.4047407566666667</v>
      </c>
      <c r="J59" s="125" t="s">
        <v>16</v>
      </c>
      <c r="K59" s="123">
        <v>0.40529999999999999</v>
      </c>
      <c r="L59" s="124">
        <v>-0.67</v>
      </c>
      <c r="M59" s="124">
        <v>0</v>
      </c>
      <c r="N59" s="124">
        <v>-0.03</v>
      </c>
      <c r="O59" s="124">
        <v>-0.23</v>
      </c>
      <c r="P59" s="125" t="s">
        <v>945</v>
      </c>
    </row>
    <row r="60" spans="1:16" s="45" customFormat="1" ht="12.75">
      <c r="A60" s="115" t="s">
        <v>946</v>
      </c>
      <c r="B60" s="45" t="s">
        <v>947</v>
      </c>
      <c r="C60" s="45" t="s">
        <v>948</v>
      </c>
      <c r="D60" s="116"/>
      <c r="E60" s="116"/>
      <c r="F60" s="117"/>
      <c r="G60" s="117"/>
      <c r="H60" s="117"/>
      <c r="I60" s="117"/>
      <c r="J60" s="125" t="s">
        <v>16</v>
      </c>
      <c r="K60" s="126" t="s">
        <v>16</v>
      </c>
      <c r="L60" s="124" t="s">
        <v>16</v>
      </c>
      <c r="M60" s="124" t="s">
        <v>16</v>
      </c>
      <c r="N60" s="124" t="s">
        <v>16</v>
      </c>
      <c r="O60" s="124" t="s">
        <v>16</v>
      </c>
      <c r="P60" s="125" t="s">
        <v>16</v>
      </c>
    </row>
    <row r="61" spans="1:16" s="45" customFormat="1" ht="24">
      <c r="A61" s="115" t="s">
        <v>949</v>
      </c>
      <c r="B61" s="45" t="s">
        <v>950</v>
      </c>
      <c r="C61" s="45" t="s">
        <v>951</v>
      </c>
      <c r="D61" s="116">
        <v>3.7114599999999998E-2</v>
      </c>
      <c r="E61" s="116">
        <v>2.03E-4</v>
      </c>
      <c r="F61" s="117">
        <v>-1.7711233</v>
      </c>
      <c r="G61" s="117">
        <v>-1.8544402</v>
      </c>
      <c r="H61" s="117">
        <v>-1.8421316000000001</v>
      </c>
      <c r="I61" s="117">
        <f t="shared" si="1"/>
        <v>-1.8225650333333334</v>
      </c>
      <c r="J61" s="122">
        <v>0.14929999999999999</v>
      </c>
      <c r="K61" s="123">
        <v>6.0900000000000003E-2</v>
      </c>
      <c r="L61" s="124">
        <v>-0.45</v>
      </c>
      <c r="M61" s="124">
        <v>-1.1100000000000001</v>
      </c>
      <c r="N61" s="124">
        <v>-1.22</v>
      </c>
      <c r="O61" s="124">
        <v>-0.93</v>
      </c>
      <c r="P61" s="125" t="s">
        <v>775</v>
      </c>
    </row>
    <row r="62" spans="1:16" s="45" customFormat="1" ht="24">
      <c r="A62" s="115" t="s">
        <v>952</v>
      </c>
      <c r="B62" s="45" t="s">
        <v>953</v>
      </c>
      <c r="C62" s="45" t="s">
        <v>954</v>
      </c>
      <c r="D62" s="116">
        <v>6.5582335000000005E-2</v>
      </c>
      <c r="E62" s="116">
        <v>1.7348450000000001E-2</v>
      </c>
      <c r="F62" s="117">
        <v>-0.66019249999999996</v>
      </c>
      <c r="G62" s="117">
        <v>-1.0583383</v>
      </c>
      <c r="H62" s="117">
        <v>-0.94647130000000002</v>
      </c>
      <c r="I62" s="117">
        <f t="shared" si="1"/>
        <v>-0.88833403333333327</v>
      </c>
      <c r="J62" s="122">
        <v>7.7299999999999994E-2</v>
      </c>
      <c r="K62" s="123">
        <v>1.8E-3</v>
      </c>
      <c r="L62" s="124">
        <v>-1.66</v>
      </c>
      <c r="M62" s="124">
        <v>-1.46</v>
      </c>
      <c r="N62" s="124">
        <v>-1.47</v>
      </c>
      <c r="O62" s="124">
        <v>-1.53</v>
      </c>
      <c r="P62" s="125" t="s">
        <v>775</v>
      </c>
    </row>
    <row r="63" spans="1:16" s="45" customFormat="1" ht="24">
      <c r="A63" s="115" t="s">
        <v>955</v>
      </c>
      <c r="B63" s="45" t="s">
        <v>956</v>
      </c>
      <c r="C63" s="45" t="s">
        <v>957</v>
      </c>
      <c r="D63" s="116">
        <v>7.8440839999999998E-2</v>
      </c>
      <c r="E63" s="116">
        <v>2.7921582E-2</v>
      </c>
      <c r="F63" s="117">
        <v>0.83172979999999996</v>
      </c>
      <c r="G63" s="117">
        <v>0.70506469999999999</v>
      </c>
      <c r="H63" s="117">
        <v>0.44787890000000002</v>
      </c>
      <c r="I63" s="117">
        <f t="shared" si="1"/>
        <v>0.66155780000000008</v>
      </c>
      <c r="J63" s="122">
        <v>0.13089999999999999</v>
      </c>
      <c r="K63" s="123">
        <v>3.9800000000000002E-2</v>
      </c>
      <c r="L63" s="124">
        <v>0.81</v>
      </c>
      <c r="M63" s="124">
        <v>0.89</v>
      </c>
      <c r="N63" s="124">
        <v>0.42</v>
      </c>
      <c r="O63" s="124">
        <v>0.71</v>
      </c>
      <c r="P63" s="125" t="s">
        <v>775</v>
      </c>
    </row>
    <row r="64" spans="1:16" s="45" customFormat="1" ht="24">
      <c r="A64" s="115" t="s">
        <v>958</v>
      </c>
      <c r="B64" s="45" t="s">
        <v>959</v>
      </c>
      <c r="C64" s="45" t="s">
        <v>960</v>
      </c>
      <c r="D64" s="116">
        <v>6.6364504000000005E-2</v>
      </c>
      <c r="E64" s="116">
        <v>1.8141698000000001E-2</v>
      </c>
      <c r="F64" s="117">
        <v>1.8320775</v>
      </c>
      <c r="G64" s="117">
        <v>1.7221565000000001</v>
      </c>
      <c r="H64" s="117">
        <v>2.614036</v>
      </c>
      <c r="I64" s="117">
        <f t="shared" si="1"/>
        <v>2.0560899999999998</v>
      </c>
      <c r="J64" s="122">
        <v>0.12609999999999999</v>
      </c>
      <c r="K64" s="123">
        <v>3.4200000000000001E-2</v>
      </c>
      <c r="L64" s="124">
        <v>3.43</v>
      </c>
      <c r="M64" s="124">
        <v>1.72</v>
      </c>
      <c r="N64" s="124">
        <v>3.01</v>
      </c>
      <c r="O64" s="124">
        <v>2.72</v>
      </c>
      <c r="P64" s="125" t="s">
        <v>775</v>
      </c>
    </row>
    <row r="65" spans="1:16" s="45" customFormat="1" ht="12.75">
      <c r="A65" s="115" t="s">
        <v>961</v>
      </c>
      <c r="B65" s="45" t="s">
        <v>962</v>
      </c>
      <c r="C65" s="45" t="s">
        <v>963</v>
      </c>
      <c r="D65" s="116">
        <v>8.5685739999999996E-2</v>
      </c>
      <c r="E65" s="116">
        <v>3.4000173000000002E-2</v>
      </c>
      <c r="F65" s="117">
        <v>0.23153497000000001</v>
      </c>
      <c r="G65" s="117">
        <v>0.26956659999999999</v>
      </c>
      <c r="H65" s="117">
        <v>0.13479996</v>
      </c>
      <c r="I65" s="117">
        <f t="shared" si="1"/>
        <v>0.21196717666666665</v>
      </c>
      <c r="J65" s="122">
        <v>0.47639999999999999</v>
      </c>
      <c r="K65" s="123">
        <v>0.39810000000000001</v>
      </c>
      <c r="L65" s="124">
        <v>0.28999999999999998</v>
      </c>
      <c r="M65" s="124">
        <v>0.02</v>
      </c>
      <c r="N65" s="124">
        <v>-0.01</v>
      </c>
      <c r="O65" s="124">
        <v>0.1</v>
      </c>
      <c r="P65" s="125" t="s">
        <v>964</v>
      </c>
    </row>
    <row r="66" spans="1:16" s="45" customFormat="1" ht="12.75">
      <c r="A66" s="115" t="s">
        <v>965</v>
      </c>
      <c r="B66" s="45" t="s">
        <v>966</v>
      </c>
      <c r="C66" s="45" t="s">
        <v>967</v>
      </c>
      <c r="D66" s="116"/>
      <c r="E66" s="116"/>
      <c r="F66" s="117"/>
      <c r="G66" s="117"/>
      <c r="H66" s="117"/>
      <c r="I66" s="117"/>
      <c r="J66" s="125" t="s">
        <v>16</v>
      </c>
      <c r="K66" s="126" t="s">
        <v>16</v>
      </c>
      <c r="L66" s="124" t="s">
        <v>16</v>
      </c>
      <c r="M66" s="124" t="s">
        <v>16</v>
      </c>
      <c r="N66" s="124" t="s">
        <v>16</v>
      </c>
      <c r="O66" s="124" t="s">
        <v>16</v>
      </c>
      <c r="P66" s="125" t="s">
        <v>16</v>
      </c>
    </row>
    <row r="67" spans="1:16" s="45" customFormat="1" ht="24">
      <c r="A67" s="115" t="s">
        <v>968</v>
      </c>
      <c r="B67" s="45" t="s">
        <v>969</v>
      </c>
      <c r="C67" s="45" t="s">
        <v>970</v>
      </c>
      <c r="D67" s="116"/>
      <c r="E67" s="116">
        <v>0.72961430000000005</v>
      </c>
      <c r="F67" s="117">
        <v>-0.22288659</v>
      </c>
      <c r="G67" s="117">
        <v>-0.34314920999999998</v>
      </c>
      <c r="H67" s="117">
        <v>0.32214520000000002</v>
      </c>
      <c r="I67" s="117">
        <f t="shared" si="1"/>
        <v>-8.1296866666666648E-2</v>
      </c>
      <c r="J67" s="122">
        <v>0.32179999999999997</v>
      </c>
      <c r="K67" s="123">
        <v>0.2382</v>
      </c>
      <c r="L67" s="124">
        <v>-0.34</v>
      </c>
      <c r="M67" s="124">
        <v>-0.11</v>
      </c>
      <c r="N67" s="124">
        <v>-0.02</v>
      </c>
      <c r="O67" s="124">
        <v>-0.16</v>
      </c>
      <c r="P67" s="125" t="s">
        <v>775</v>
      </c>
    </row>
    <row r="68" spans="1:16" s="45" customFormat="1" ht="12.75">
      <c r="A68" s="115" t="s">
        <v>971</v>
      </c>
      <c r="B68" s="45" t="s">
        <v>972</v>
      </c>
      <c r="C68" s="45" t="s">
        <v>973</v>
      </c>
      <c r="D68" s="116">
        <v>5.3078500000000001E-2</v>
      </c>
      <c r="E68" s="116">
        <v>8.1067770000000008E-3</v>
      </c>
      <c r="F68" s="117">
        <v>-0.2516332</v>
      </c>
      <c r="G68" s="117">
        <v>-0.18386751000000001</v>
      </c>
      <c r="H68" s="117">
        <v>-0.23251200999999999</v>
      </c>
      <c r="I68" s="117">
        <f t="shared" si="1"/>
        <v>-0.22267090666666667</v>
      </c>
      <c r="J68" s="122">
        <v>0.22600000000000001</v>
      </c>
      <c r="K68" s="123">
        <v>0.14080000000000001</v>
      </c>
      <c r="L68" s="124">
        <v>0.15</v>
      </c>
      <c r="M68" s="124">
        <v>0.45</v>
      </c>
      <c r="N68" s="124">
        <v>0.14000000000000001</v>
      </c>
      <c r="O68" s="124">
        <v>0.24</v>
      </c>
      <c r="P68" s="125" t="s">
        <v>974</v>
      </c>
    </row>
    <row r="69" spans="1:16" s="45" customFormat="1" ht="12.75">
      <c r="A69" s="115" t="s">
        <v>975</v>
      </c>
      <c r="B69" s="45" t="s">
        <v>976</v>
      </c>
      <c r="C69" s="45" t="s">
        <v>977</v>
      </c>
      <c r="D69" s="116">
        <v>8.1637399999999999E-2</v>
      </c>
      <c r="E69" s="116">
        <v>3.0620672000000002E-2</v>
      </c>
      <c r="F69" s="117">
        <v>-0.49795245999999999</v>
      </c>
      <c r="G69" s="117">
        <v>-0.84506124000000005</v>
      </c>
      <c r="H69" s="117">
        <v>-0.52466480000000004</v>
      </c>
      <c r="I69" s="117">
        <f t="shared" si="1"/>
        <v>-0.62255950000000004</v>
      </c>
      <c r="J69" s="122">
        <v>0.32840000000000003</v>
      </c>
      <c r="K69" s="123">
        <v>0.24490000000000001</v>
      </c>
      <c r="L69" s="124">
        <v>-0.33</v>
      </c>
      <c r="M69" s="124">
        <v>0.01</v>
      </c>
      <c r="N69" s="124">
        <v>-0.15</v>
      </c>
      <c r="O69" s="124">
        <v>-0.16</v>
      </c>
      <c r="P69" s="125" t="s">
        <v>881</v>
      </c>
    </row>
    <row r="70" spans="1:16" s="45" customFormat="1" ht="24">
      <c r="A70" s="115" t="s">
        <v>978</v>
      </c>
      <c r="B70" s="45" t="s">
        <v>979</v>
      </c>
      <c r="C70" s="45" t="s">
        <v>980</v>
      </c>
      <c r="D70" s="116">
        <v>5.4064803000000002E-2</v>
      </c>
      <c r="E70" s="116">
        <v>8.7308630000000002E-3</v>
      </c>
      <c r="F70" s="117">
        <v>0.53211830000000004</v>
      </c>
      <c r="G70" s="117">
        <v>0.68008464999999996</v>
      </c>
      <c r="H70" s="117">
        <v>0.50741296999999996</v>
      </c>
      <c r="I70" s="117">
        <f t="shared" si="1"/>
        <v>0.57320530666666658</v>
      </c>
      <c r="J70" s="122">
        <v>0.7379</v>
      </c>
      <c r="K70" s="123">
        <v>0.68400000000000005</v>
      </c>
      <c r="L70" s="124">
        <v>0.11</v>
      </c>
      <c r="M70" s="124">
        <v>-0.28999999999999998</v>
      </c>
      <c r="N70" s="124">
        <v>0.01</v>
      </c>
      <c r="O70" s="124">
        <v>-0.06</v>
      </c>
      <c r="P70" s="125" t="s">
        <v>775</v>
      </c>
    </row>
    <row r="71" spans="1:16" s="45" customFormat="1" ht="12.75">
      <c r="A71" s="115" t="s">
        <v>981</v>
      </c>
      <c r="B71" s="45" t="s">
        <v>982</v>
      </c>
      <c r="C71" s="45" t="s">
        <v>983</v>
      </c>
      <c r="D71" s="116"/>
      <c r="E71" s="116"/>
      <c r="F71" s="117"/>
      <c r="G71" s="117"/>
      <c r="H71" s="117"/>
      <c r="I71" s="117"/>
      <c r="J71" s="125" t="s">
        <v>16</v>
      </c>
      <c r="K71" s="126" t="s">
        <v>16</v>
      </c>
      <c r="L71" s="124" t="s">
        <v>16</v>
      </c>
      <c r="M71" s="124" t="s">
        <v>16</v>
      </c>
      <c r="N71" s="124" t="s">
        <v>16</v>
      </c>
      <c r="O71" s="124" t="s">
        <v>16</v>
      </c>
      <c r="P71" s="125" t="s">
        <v>16</v>
      </c>
    </row>
    <row r="72" spans="1:16" s="45" customFormat="1" ht="24">
      <c r="A72" s="115" t="s">
        <v>984</v>
      </c>
      <c r="B72" s="45" t="s">
        <v>985</v>
      </c>
      <c r="C72" s="45" t="s">
        <v>986</v>
      </c>
      <c r="D72" s="116"/>
      <c r="E72" s="116">
        <v>4.5972749999999996E-3</v>
      </c>
      <c r="F72" s="117">
        <v>2.0158255</v>
      </c>
      <c r="G72" s="117">
        <v>1.5951552</v>
      </c>
      <c r="H72" s="117">
        <v>1.8918178000000001</v>
      </c>
      <c r="I72" s="117">
        <f t="shared" si="1"/>
        <v>1.8342661666666666</v>
      </c>
      <c r="J72" s="122">
        <v>0.18190000000000001</v>
      </c>
      <c r="K72" s="123">
        <v>9.6100000000000005E-2</v>
      </c>
      <c r="L72" s="124">
        <v>4.13</v>
      </c>
      <c r="M72" s="124">
        <v>1.38</v>
      </c>
      <c r="N72" s="124">
        <v>5.63</v>
      </c>
      <c r="O72" s="124">
        <v>3.71</v>
      </c>
      <c r="P72" s="125" t="s">
        <v>775</v>
      </c>
    </row>
    <row r="73" spans="1:16" s="45" customFormat="1" ht="24">
      <c r="A73" s="115" t="s">
        <v>987</v>
      </c>
      <c r="B73" s="45" t="s">
        <v>988</v>
      </c>
      <c r="C73" s="45" t="s">
        <v>989</v>
      </c>
      <c r="D73" s="116">
        <v>0.75435430000000003</v>
      </c>
      <c r="E73" s="116">
        <v>0.71162020000000004</v>
      </c>
      <c r="F73" s="117">
        <v>-1.9690512E-2</v>
      </c>
      <c r="G73" s="117">
        <v>-0.12117476000000001</v>
      </c>
      <c r="H73" s="117">
        <v>0.30516191999999998</v>
      </c>
      <c r="I73" s="117">
        <f t="shared" si="1"/>
        <v>5.4765549333333323E-2</v>
      </c>
      <c r="J73" s="122">
        <v>0.6925</v>
      </c>
      <c r="K73" s="123">
        <v>0.63200000000000001</v>
      </c>
      <c r="L73" s="124">
        <v>0.09</v>
      </c>
      <c r="M73" s="124">
        <v>0.26</v>
      </c>
      <c r="N73" s="124">
        <v>-0.15</v>
      </c>
      <c r="O73" s="124">
        <v>7.0000000000000007E-2</v>
      </c>
      <c r="P73" s="125" t="s">
        <v>990</v>
      </c>
    </row>
    <row r="74" spans="1:16" s="45" customFormat="1" ht="12.75">
      <c r="A74" s="115" t="s">
        <v>991</v>
      </c>
      <c r="B74" s="45" t="s">
        <v>992</v>
      </c>
      <c r="C74" s="45" t="s">
        <v>993</v>
      </c>
      <c r="D74" s="116"/>
      <c r="E74" s="116"/>
      <c r="F74" s="117"/>
      <c r="G74" s="117"/>
      <c r="H74" s="117"/>
      <c r="I74" s="117"/>
      <c r="J74" s="125" t="s">
        <v>16</v>
      </c>
      <c r="K74" s="126" t="s">
        <v>16</v>
      </c>
      <c r="L74" s="124" t="s">
        <v>16</v>
      </c>
      <c r="M74" s="124" t="s">
        <v>16</v>
      </c>
      <c r="N74" s="124" t="s">
        <v>16</v>
      </c>
      <c r="O74" s="124" t="s">
        <v>16</v>
      </c>
      <c r="P74" s="125" t="s">
        <v>16</v>
      </c>
    </row>
    <row r="75" spans="1:16" s="45" customFormat="1" ht="24">
      <c r="A75" s="115" t="s">
        <v>994</v>
      </c>
      <c r="B75" s="45" t="s">
        <v>995</v>
      </c>
      <c r="C75" s="45" t="s">
        <v>996</v>
      </c>
      <c r="D75" s="116">
        <v>7.763813E-2</v>
      </c>
      <c r="E75" s="116">
        <v>2.7102428000000001E-2</v>
      </c>
      <c r="F75" s="117">
        <v>0.31376365000000001</v>
      </c>
      <c r="G75" s="117">
        <v>0.46828504999999998</v>
      </c>
      <c r="H75" s="117">
        <v>0.27434742000000001</v>
      </c>
      <c r="I75" s="117">
        <f t="shared" si="1"/>
        <v>0.35213204000000004</v>
      </c>
      <c r="J75" s="122">
        <v>0.21890000000000001</v>
      </c>
      <c r="K75" s="123">
        <v>0.1336</v>
      </c>
      <c r="L75" s="124">
        <v>-0.22</v>
      </c>
      <c r="M75" s="124">
        <v>-0.45</v>
      </c>
      <c r="N75" s="124">
        <v>-0.1</v>
      </c>
      <c r="O75" s="124">
        <v>-0.25</v>
      </c>
      <c r="P75" s="125" t="s">
        <v>775</v>
      </c>
    </row>
    <row r="76" spans="1:16" s="45" customFormat="1" ht="24">
      <c r="A76" s="115" t="s">
        <v>997</v>
      </c>
      <c r="B76" s="45" t="s">
        <v>998</v>
      </c>
      <c r="C76" s="45" t="s">
        <v>999</v>
      </c>
      <c r="D76" s="116">
        <v>3.7435400000000001E-2</v>
      </c>
      <c r="E76" s="116">
        <v>4.2200000000000001E-4</v>
      </c>
      <c r="F76" s="117">
        <v>-0.66742045000000005</v>
      </c>
      <c r="G76" s="117">
        <v>-0.67160653999999997</v>
      </c>
      <c r="H76" s="117">
        <v>-0.62923899999999999</v>
      </c>
      <c r="I76" s="117">
        <f t="shared" si="1"/>
        <v>-0.65608866333333327</v>
      </c>
      <c r="J76" s="122">
        <v>0.17399999999999999</v>
      </c>
      <c r="K76" s="123">
        <v>8.8200000000000001E-2</v>
      </c>
      <c r="L76" s="124">
        <v>-0.3</v>
      </c>
      <c r="M76" s="124">
        <v>-1.1200000000000001</v>
      </c>
      <c r="N76" s="124">
        <v>-1.04</v>
      </c>
      <c r="O76" s="124">
        <v>-0.82</v>
      </c>
      <c r="P76" s="125" t="s">
        <v>775</v>
      </c>
    </row>
    <row r="77" spans="1:16" s="45" customFormat="1" ht="12.75">
      <c r="A77" s="115" t="s">
        <v>1000</v>
      </c>
      <c r="B77" s="45" t="s">
        <v>1001</v>
      </c>
      <c r="C77" s="45" t="s">
        <v>1002</v>
      </c>
      <c r="D77" s="116"/>
      <c r="E77" s="116">
        <v>0.60770749999999996</v>
      </c>
      <c r="F77" s="117">
        <v>-0.67470129999999995</v>
      </c>
      <c r="G77" s="117">
        <v>-0.33582065</v>
      </c>
      <c r="H77" s="117">
        <v>0.42321774000000001</v>
      </c>
      <c r="I77" s="117">
        <f t="shared" si="1"/>
        <v>-0.19576806999999999</v>
      </c>
      <c r="J77" s="125" t="s">
        <v>16</v>
      </c>
      <c r="K77" s="123">
        <v>0.12909999999999999</v>
      </c>
      <c r="L77" s="124">
        <v>-0.44</v>
      </c>
      <c r="M77" s="124">
        <v>-0.2</v>
      </c>
      <c r="N77" s="124">
        <v>-0.11</v>
      </c>
      <c r="O77" s="124">
        <v>-0.25</v>
      </c>
      <c r="P77" s="125" t="s">
        <v>1003</v>
      </c>
    </row>
    <row r="78" spans="1:16" s="45" customFormat="1" ht="24">
      <c r="A78" s="115" t="s">
        <v>1004</v>
      </c>
      <c r="B78" s="45" t="s">
        <v>1005</v>
      </c>
      <c r="C78" s="45" t="s">
        <v>1006</v>
      </c>
      <c r="D78" s="116"/>
      <c r="E78" s="116">
        <v>0.17587158</v>
      </c>
      <c r="F78" s="117">
        <v>-0.30841162999999999</v>
      </c>
      <c r="G78" s="117">
        <v>-0.34492093000000001</v>
      </c>
      <c r="H78" s="117">
        <v>-1.2521439000000001</v>
      </c>
      <c r="I78" s="117">
        <f t="shared" si="1"/>
        <v>-0.63515882000000001</v>
      </c>
      <c r="J78" s="125" t="s">
        <v>16</v>
      </c>
      <c r="K78" s="123">
        <v>0.68120000000000003</v>
      </c>
      <c r="L78" s="124">
        <v>-0.4</v>
      </c>
      <c r="M78" s="124">
        <v>-0.16</v>
      </c>
      <c r="N78" s="124">
        <v>0.28000000000000003</v>
      </c>
      <c r="O78" s="124">
        <v>-0.1</v>
      </c>
      <c r="P78" s="125" t="s">
        <v>775</v>
      </c>
    </row>
    <row r="79" spans="1:16" s="45" customFormat="1" ht="12.75">
      <c r="A79" s="115" t="s">
        <v>1007</v>
      </c>
      <c r="B79" s="45" t="s">
        <v>1008</v>
      </c>
      <c r="C79" s="45" t="s">
        <v>1009</v>
      </c>
      <c r="D79" s="116"/>
      <c r="E79" s="116">
        <v>0.36861973999999997</v>
      </c>
      <c r="F79" s="117">
        <v>-0.62526599999999999</v>
      </c>
      <c r="G79" s="117">
        <v>-0.50970643999999998</v>
      </c>
      <c r="H79" s="117">
        <v>0.2204393</v>
      </c>
      <c r="I79" s="117">
        <f t="shared" si="1"/>
        <v>-0.30484437999999997</v>
      </c>
      <c r="J79" s="125" t="s">
        <v>16</v>
      </c>
      <c r="K79" s="123">
        <v>5.3999999999999999E-2</v>
      </c>
      <c r="L79" s="124">
        <v>-0.22</v>
      </c>
      <c r="M79" s="124">
        <v>-0.11</v>
      </c>
      <c r="N79" s="124">
        <v>-0.12</v>
      </c>
      <c r="O79" s="124">
        <v>-0.15</v>
      </c>
      <c r="P79" s="125" t="s">
        <v>1010</v>
      </c>
    </row>
    <row r="80" spans="1:16" s="45" customFormat="1" ht="12.75">
      <c r="A80" s="115" t="s">
        <v>1011</v>
      </c>
      <c r="B80" s="45" t="s">
        <v>1012</v>
      </c>
      <c r="C80" s="45" t="s">
        <v>1013</v>
      </c>
      <c r="D80" s="116"/>
      <c r="E80" s="116">
        <v>0.91581272999999996</v>
      </c>
      <c r="F80" s="117">
        <v>0.32613540000000002</v>
      </c>
      <c r="G80" s="117">
        <v>6.2479840000000002E-2</v>
      </c>
      <c r="H80" s="117">
        <v>-0.47287086</v>
      </c>
      <c r="I80" s="117">
        <f t="shared" si="1"/>
        <v>-2.8085206666666657E-2</v>
      </c>
      <c r="J80" s="125" t="s">
        <v>16</v>
      </c>
      <c r="K80" s="123">
        <v>3.95E-2</v>
      </c>
      <c r="L80" s="124">
        <v>-1.42</v>
      </c>
      <c r="M80" s="124">
        <v>-1.55</v>
      </c>
      <c r="N80" s="124">
        <v>-0.73</v>
      </c>
      <c r="O80" s="124">
        <v>-1.23</v>
      </c>
      <c r="P80" s="125" t="s">
        <v>374</v>
      </c>
    </row>
    <row r="81" spans="1:16" s="45" customFormat="1" ht="24">
      <c r="A81" s="115" t="s">
        <v>1014</v>
      </c>
      <c r="B81" s="45" t="s">
        <v>1015</v>
      </c>
      <c r="C81" s="45" t="s">
        <v>1016</v>
      </c>
      <c r="D81" s="116"/>
      <c r="E81" s="116">
        <v>0.54825824000000001</v>
      </c>
      <c r="F81" s="117">
        <v>-0.65414876</v>
      </c>
      <c r="G81" s="117">
        <v>-0.43181202000000002</v>
      </c>
      <c r="H81" s="117">
        <v>0.39810053000000001</v>
      </c>
      <c r="I81" s="117">
        <f t="shared" si="1"/>
        <v>-0.22928674999999998</v>
      </c>
      <c r="J81" s="125" t="s">
        <v>16</v>
      </c>
      <c r="K81" s="123">
        <v>8.3900000000000002E-2</v>
      </c>
      <c r="L81" s="124">
        <v>-0.68</v>
      </c>
      <c r="M81" s="124">
        <v>-0.35</v>
      </c>
      <c r="N81" s="124">
        <v>-0.24</v>
      </c>
      <c r="O81" s="124">
        <v>-0.42</v>
      </c>
      <c r="P81" s="125" t="s">
        <v>775</v>
      </c>
    </row>
    <row r="82" spans="1:16" s="45" customFormat="1" ht="48">
      <c r="A82" s="115" t="s">
        <v>1017</v>
      </c>
      <c r="B82" s="45" t="s">
        <v>1018</v>
      </c>
      <c r="C82" s="45" t="s">
        <v>1019</v>
      </c>
      <c r="D82" s="116">
        <v>0.11594336500000001</v>
      </c>
      <c r="E82" s="116">
        <v>6.0104194999999999E-2</v>
      </c>
      <c r="F82" s="117">
        <v>-8.3952903999999995E-2</v>
      </c>
      <c r="G82" s="117">
        <v>-0.21157458000000001</v>
      </c>
      <c r="H82" s="117">
        <v>-0.22135342999999999</v>
      </c>
      <c r="I82" s="117">
        <f t="shared" si="1"/>
        <v>-0.172293638</v>
      </c>
      <c r="J82" s="122">
        <v>0.78810000000000002</v>
      </c>
      <c r="K82" s="123">
        <v>0.74209999999999998</v>
      </c>
      <c r="L82" s="124">
        <v>-0.13</v>
      </c>
      <c r="M82" s="124">
        <v>0.25</v>
      </c>
      <c r="N82" s="124">
        <v>0</v>
      </c>
      <c r="O82" s="124">
        <v>0.04</v>
      </c>
      <c r="P82" s="125" t="s">
        <v>1020</v>
      </c>
    </row>
    <row r="83" spans="1:16" s="45" customFormat="1" ht="24">
      <c r="A83" s="115" t="s">
        <v>1021</v>
      </c>
      <c r="B83" s="45" t="s">
        <v>1022</v>
      </c>
      <c r="C83" s="45" t="s">
        <v>1023</v>
      </c>
      <c r="D83" s="116"/>
      <c r="E83" s="116">
        <v>0.27058347999999999</v>
      </c>
      <c r="F83" s="117">
        <v>-6.9759323999999998E-2</v>
      </c>
      <c r="G83" s="117">
        <v>1.4725466</v>
      </c>
      <c r="H83" s="117">
        <v>0.61551889999999998</v>
      </c>
      <c r="I83" s="117">
        <f t="shared" si="1"/>
        <v>0.67276872533333332</v>
      </c>
      <c r="J83" s="122">
        <v>6.0499999999999998E-2</v>
      </c>
      <c r="K83" s="123">
        <v>2.9999999999999997E-4</v>
      </c>
      <c r="L83" s="124">
        <v>0.86</v>
      </c>
      <c r="M83" s="124">
        <v>0.85</v>
      </c>
      <c r="N83" s="124">
        <v>0.9</v>
      </c>
      <c r="O83" s="124">
        <v>0.87</v>
      </c>
      <c r="P83" s="125" t="s">
        <v>775</v>
      </c>
    </row>
    <row r="84" spans="1:16" s="45" customFormat="1" ht="12.75">
      <c r="A84" s="115" t="s">
        <v>1024</v>
      </c>
      <c r="B84" s="45" t="s">
        <v>1025</v>
      </c>
      <c r="C84" s="45" t="s">
        <v>1026</v>
      </c>
      <c r="D84" s="116"/>
      <c r="E84" s="116"/>
      <c r="F84" s="117"/>
      <c r="G84" s="117"/>
      <c r="H84" s="117"/>
      <c r="I84" s="117"/>
      <c r="J84" s="125" t="s">
        <v>16</v>
      </c>
      <c r="K84" s="126" t="s">
        <v>16</v>
      </c>
      <c r="L84" s="124" t="s">
        <v>16</v>
      </c>
      <c r="M84" s="124" t="s">
        <v>16</v>
      </c>
      <c r="N84" s="124" t="s">
        <v>16</v>
      </c>
      <c r="O84" s="124" t="s">
        <v>16</v>
      </c>
      <c r="P84" s="125" t="s">
        <v>16</v>
      </c>
    </row>
    <row r="85" spans="1:16" s="45" customFormat="1" ht="24">
      <c r="A85" s="115" t="s">
        <v>1027</v>
      </c>
      <c r="B85" s="45" t="s">
        <v>1028</v>
      </c>
      <c r="C85" s="45" t="s">
        <v>1029</v>
      </c>
      <c r="D85" s="116">
        <v>5.8384727999999997E-2</v>
      </c>
      <c r="E85" s="116">
        <v>1.1614605E-2</v>
      </c>
      <c r="F85" s="117">
        <v>0.38101676000000001</v>
      </c>
      <c r="G85" s="117">
        <v>0.45591726999999999</v>
      </c>
      <c r="H85" s="117">
        <v>0.5552182</v>
      </c>
      <c r="I85" s="117">
        <f t="shared" si="1"/>
        <v>0.46405074333333335</v>
      </c>
      <c r="J85" s="122">
        <v>6.7199999999999996E-2</v>
      </c>
      <c r="K85" s="123">
        <v>4.0000000000000002E-4</v>
      </c>
      <c r="L85" s="124">
        <v>0.3</v>
      </c>
      <c r="M85" s="124">
        <v>0.28999999999999998</v>
      </c>
      <c r="N85" s="124">
        <v>0.32</v>
      </c>
      <c r="O85" s="124">
        <v>0.3</v>
      </c>
      <c r="P85" s="125" t="s">
        <v>775</v>
      </c>
    </row>
    <row r="86" spans="1:16" s="45" customFormat="1" ht="24">
      <c r="A86" s="115" t="s">
        <v>1030</v>
      </c>
      <c r="B86" s="45" t="s">
        <v>1031</v>
      </c>
      <c r="C86" s="45" t="s">
        <v>1032</v>
      </c>
      <c r="D86" s="116"/>
      <c r="E86" s="116">
        <v>3.4312584E-2</v>
      </c>
      <c r="F86" s="117">
        <v>-0.31058219999999997</v>
      </c>
      <c r="G86" s="117">
        <v>-0.49047469999999999</v>
      </c>
      <c r="H86" s="117">
        <v>-0.26948022999999999</v>
      </c>
      <c r="I86" s="117">
        <f t="shared" si="1"/>
        <v>-0.35684570999999998</v>
      </c>
      <c r="J86" s="122">
        <v>0.16</v>
      </c>
      <c r="K86" s="123">
        <v>7.2800000000000004E-2</v>
      </c>
      <c r="L86" s="124">
        <v>-1.19</v>
      </c>
      <c r="M86" s="124">
        <v>-1.89</v>
      </c>
      <c r="N86" s="124">
        <v>-0.66</v>
      </c>
      <c r="O86" s="124">
        <v>-1.25</v>
      </c>
      <c r="P86" s="125" t="s">
        <v>775</v>
      </c>
    </row>
    <row r="87" spans="1:16" s="45" customFormat="1" ht="12.75">
      <c r="A87" s="115" t="s">
        <v>1033</v>
      </c>
      <c r="B87" s="45" t="s">
        <v>1034</v>
      </c>
      <c r="C87" s="45" t="s">
        <v>1035</v>
      </c>
      <c r="D87" s="116"/>
      <c r="E87" s="116"/>
      <c r="F87" s="117"/>
      <c r="G87" s="117"/>
      <c r="H87" s="117"/>
      <c r="I87" s="117"/>
      <c r="J87" s="125" t="s">
        <v>16</v>
      </c>
      <c r="K87" s="126" t="s">
        <v>16</v>
      </c>
      <c r="L87" s="124" t="s">
        <v>16</v>
      </c>
      <c r="M87" s="124" t="s">
        <v>16</v>
      </c>
      <c r="N87" s="124" t="s">
        <v>16</v>
      </c>
      <c r="O87" s="124" t="s">
        <v>16</v>
      </c>
      <c r="P87" s="125" t="s">
        <v>16</v>
      </c>
    </row>
    <row r="88" spans="1:16" s="45" customFormat="1" ht="24">
      <c r="A88" s="115" t="s">
        <v>1036</v>
      </c>
      <c r="B88" s="45" t="s">
        <v>1037</v>
      </c>
      <c r="C88" s="45" t="s">
        <v>1038</v>
      </c>
      <c r="D88" s="116"/>
      <c r="E88" s="116">
        <v>0.59278344999999999</v>
      </c>
      <c r="F88" s="117">
        <v>0.53442259999999997</v>
      </c>
      <c r="G88" s="117">
        <v>-0.39467049999999998</v>
      </c>
      <c r="H88" s="117">
        <v>0.41140184000000002</v>
      </c>
      <c r="I88" s="117">
        <f t="shared" si="1"/>
        <v>0.18371798000000003</v>
      </c>
      <c r="J88" s="125" t="s">
        <v>16</v>
      </c>
      <c r="K88" s="123">
        <v>3.0999999999999999E-3</v>
      </c>
      <c r="L88" s="124">
        <v>4.54</v>
      </c>
      <c r="M88" s="124">
        <v>5.17</v>
      </c>
      <c r="N88" s="124">
        <v>4.29</v>
      </c>
      <c r="O88" s="124">
        <v>4.67</v>
      </c>
      <c r="P88" s="125" t="s">
        <v>775</v>
      </c>
    </row>
    <row r="89" spans="1:16" s="45" customFormat="1" ht="24">
      <c r="A89" s="115" t="s">
        <v>1039</v>
      </c>
      <c r="B89" s="45" t="s">
        <v>1040</v>
      </c>
      <c r="C89" s="45" t="s">
        <v>1041</v>
      </c>
      <c r="D89" s="116"/>
      <c r="E89" s="116">
        <v>0.20311238000000001</v>
      </c>
      <c r="F89" s="117">
        <v>0.25020949999999997</v>
      </c>
      <c r="G89" s="117">
        <v>0.42115328000000002</v>
      </c>
      <c r="H89" s="117">
        <v>1.4787116</v>
      </c>
      <c r="I89" s="117">
        <f t="shared" si="1"/>
        <v>0.71669145999999995</v>
      </c>
      <c r="J89" s="122">
        <v>0.1052</v>
      </c>
      <c r="K89" s="123">
        <v>1.4200000000000001E-2</v>
      </c>
      <c r="L89" s="124">
        <v>1.91</v>
      </c>
      <c r="M89" s="124">
        <v>2.0299999999999998</v>
      </c>
      <c r="N89" s="124">
        <v>1.34</v>
      </c>
      <c r="O89" s="124">
        <v>1.76</v>
      </c>
      <c r="P89" s="125" t="s">
        <v>775</v>
      </c>
    </row>
    <row r="90" spans="1:16" s="45" customFormat="1" ht="24">
      <c r="A90" s="115" t="s">
        <v>1042</v>
      </c>
      <c r="B90" s="45" t="s">
        <v>1043</v>
      </c>
      <c r="C90" s="45" t="s">
        <v>1044</v>
      </c>
      <c r="D90" s="116">
        <v>3.8726770000000001E-2</v>
      </c>
      <c r="E90" s="116">
        <v>6.2799999999999998E-4</v>
      </c>
      <c r="F90" s="117">
        <v>0.92437743999999999</v>
      </c>
      <c r="G90" s="117">
        <v>0.87646670000000004</v>
      </c>
      <c r="H90" s="117">
        <v>0.95567703000000004</v>
      </c>
      <c r="I90" s="117">
        <f t="shared" si="1"/>
        <v>0.91884039000000006</v>
      </c>
      <c r="J90" s="122">
        <v>0.15920000000000001</v>
      </c>
      <c r="K90" s="123">
        <v>7.2099999999999997E-2</v>
      </c>
      <c r="L90" s="124">
        <v>1.91</v>
      </c>
      <c r="M90" s="124">
        <v>1.1100000000000001</v>
      </c>
      <c r="N90" s="124">
        <v>0.71</v>
      </c>
      <c r="O90" s="124">
        <v>1.24</v>
      </c>
      <c r="P90" s="125" t="s">
        <v>775</v>
      </c>
    </row>
    <row r="91" spans="1:16" s="45" customFormat="1" ht="24">
      <c r="A91" s="115" t="s">
        <v>1045</v>
      </c>
      <c r="B91" s="45" t="s">
        <v>1046</v>
      </c>
      <c r="C91" s="45" t="s">
        <v>1047</v>
      </c>
      <c r="D91" s="116">
        <v>0.14193879000000001</v>
      </c>
      <c r="E91" s="116">
        <v>8.381123E-2</v>
      </c>
      <c r="F91" s="117">
        <v>-0.24546427000000001</v>
      </c>
      <c r="G91" s="117">
        <v>-0.1016741</v>
      </c>
      <c r="H91" s="117">
        <v>-0.34934900000000002</v>
      </c>
      <c r="I91" s="117">
        <f t="shared" si="1"/>
        <v>-0.23216245666666668</v>
      </c>
      <c r="J91" s="122">
        <v>0.19389999999999999</v>
      </c>
      <c r="K91" s="123">
        <v>0.1081</v>
      </c>
      <c r="L91" s="124">
        <v>-0.83</v>
      </c>
      <c r="M91" s="124">
        <v>-0.8</v>
      </c>
      <c r="N91" s="124">
        <v>-0.17</v>
      </c>
      <c r="O91" s="124">
        <v>-0.6</v>
      </c>
      <c r="P91" s="125" t="s">
        <v>775</v>
      </c>
    </row>
    <row r="92" spans="1:16" s="45" customFormat="1" ht="12.75">
      <c r="A92" s="115" t="s">
        <v>1048</v>
      </c>
      <c r="B92" s="45" t="s">
        <v>1049</v>
      </c>
      <c r="C92" s="45" t="s">
        <v>1050</v>
      </c>
      <c r="D92" s="116"/>
      <c r="E92" s="116">
        <v>5.8503899999999998E-2</v>
      </c>
      <c r="F92" s="117">
        <v>-0.68962599999999996</v>
      </c>
      <c r="G92" s="117">
        <v>-0.34526815999999999</v>
      </c>
      <c r="H92" s="117">
        <v>-0.33870485</v>
      </c>
      <c r="I92" s="117">
        <f t="shared" si="1"/>
        <v>-0.45786633666666665</v>
      </c>
      <c r="J92" s="125" t="s">
        <v>16</v>
      </c>
      <c r="K92" s="123">
        <v>0.91410000000000002</v>
      </c>
      <c r="L92" s="124">
        <v>-0.21</v>
      </c>
      <c r="M92" s="124">
        <v>-0.13</v>
      </c>
      <c r="N92" s="124">
        <v>0.28000000000000003</v>
      </c>
      <c r="O92" s="124">
        <v>-0.02</v>
      </c>
      <c r="P92" s="125" t="s">
        <v>108</v>
      </c>
    </row>
    <row r="93" spans="1:16" s="45" customFormat="1" ht="12.75">
      <c r="A93" s="115" t="s">
        <v>1051</v>
      </c>
      <c r="B93" s="45" t="s">
        <v>1052</v>
      </c>
      <c r="C93" s="45" t="s">
        <v>1053</v>
      </c>
      <c r="D93" s="116"/>
      <c r="E93" s="116"/>
      <c r="F93" s="117"/>
      <c r="G93" s="117"/>
      <c r="H93" s="117"/>
      <c r="I93" s="117"/>
      <c r="J93" s="125" t="s">
        <v>16</v>
      </c>
      <c r="K93" s="126" t="s">
        <v>16</v>
      </c>
      <c r="L93" s="124" t="s">
        <v>16</v>
      </c>
      <c r="M93" s="124" t="s">
        <v>16</v>
      </c>
      <c r="N93" s="124" t="s">
        <v>16</v>
      </c>
      <c r="O93" s="124" t="s">
        <v>16</v>
      </c>
      <c r="P93" s="125" t="s">
        <v>16</v>
      </c>
    </row>
    <row r="94" spans="1:16" s="45" customFormat="1" ht="12.75">
      <c r="A94" s="115" t="s">
        <v>1054</v>
      </c>
      <c r="B94" s="45" t="s">
        <v>1055</v>
      </c>
      <c r="C94" s="45" t="s">
        <v>1056</v>
      </c>
      <c r="D94" s="116"/>
      <c r="E94" s="116"/>
      <c r="F94" s="117"/>
      <c r="G94" s="117"/>
      <c r="H94" s="117"/>
      <c r="I94" s="117"/>
      <c r="J94" s="125" t="s">
        <v>16</v>
      </c>
      <c r="K94" s="126" t="s">
        <v>16</v>
      </c>
      <c r="L94" s="124" t="s">
        <v>16</v>
      </c>
      <c r="M94" s="124" t="s">
        <v>16</v>
      </c>
      <c r="N94" s="124" t="s">
        <v>16</v>
      </c>
      <c r="O94" s="124" t="s">
        <v>16</v>
      </c>
      <c r="P94" s="125" t="s">
        <v>16</v>
      </c>
    </row>
    <row r="95" spans="1:16" s="45" customFormat="1" ht="24">
      <c r="A95" s="115" t="s">
        <v>1057</v>
      </c>
      <c r="B95" s="45" t="s">
        <v>1058</v>
      </c>
      <c r="C95" s="45" t="s">
        <v>1059</v>
      </c>
      <c r="D95" s="116">
        <v>0.66033964999999994</v>
      </c>
      <c r="E95" s="116">
        <v>0.60674344999999996</v>
      </c>
      <c r="F95" s="117">
        <v>2.9659793E-2</v>
      </c>
      <c r="G95" s="117">
        <v>-3.4576959999999997E-2</v>
      </c>
      <c r="H95" s="117">
        <v>-3.3666179999999997E-2</v>
      </c>
      <c r="I95" s="117">
        <f t="shared" si="1"/>
        <v>-1.2861115666666664E-2</v>
      </c>
      <c r="J95" s="122">
        <v>0.1128</v>
      </c>
      <c r="K95" s="123">
        <v>2.0799999999999999E-2</v>
      </c>
      <c r="L95" s="124">
        <v>1.23</v>
      </c>
      <c r="M95" s="124">
        <v>1.01</v>
      </c>
      <c r="N95" s="124">
        <v>0.73</v>
      </c>
      <c r="O95" s="124">
        <v>0.99</v>
      </c>
      <c r="P95" s="125" t="s">
        <v>775</v>
      </c>
    </row>
    <row r="96" spans="1:16" s="45" customFormat="1" ht="12.75">
      <c r="A96" s="115" t="s">
        <v>1060</v>
      </c>
      <c r="B96" s="45" t="s">
        <v>1061</v>
      </c>
      <c r="C96" s="45" t="s">
        <v>1062</v>
      </c>
      <c r="D96" s="116"/>
      <c r="E96" s="116"/>
      <c r="F96" s="117"/>
      <c r="G96" s="117"/>
      <c r="H96" s="117"/>
      <c r="I96" s="117"/>
      <c r="J96" s="125" t="s">
        <v>16</v>
      </c>
      <c r="K96" s="126" t="s">
        <v>16</v>
      </c>
      <c r="L96" s="124" t="s">
        <v>16</v>
      </c>
      <c r="M96" s="124" t="s">
        <v>16</v>
      </c>
      <c r="N96" s="124" t="s">
        <v>16</v>
      </c>
      <c r="O96" s="124" t="s">
        <v>16</v>
      </c>
      <c r="P96" s="125" t="s">
        <v>16</v>
      </c>
    </row>
    <row r="97" spans="1:16" s="45" customFormat="1" ht="12.75">
      <c r="A97" s="115" t="s">
        <v>1063</v>
      </c>
      <c r="B97" s="45" t="s">
        <v>1064</v>
      </c>
      <c r="C97" s="45" t="s">
        <v>1065</v>
      </c>
      <c r="D97" s="116">
        <v>5.008373E-2</v>
      </c>
      <c r="E97" s="116">
        <v>6.1857546999999997E-3</v>
      </c>
      <c r="F97" s="117">
        <v>0.86119944000000004</v>
      </c>
      <c r="G97" s="117">
        <v>1.1080934</v>
      </c>
      <c r="H97" s="117">
        <v>0.90748510000000004</v>
      </c>
      <c r="I97" s="117">
        <f t="shared" si="1"/>
        <v>0.95892598000000007</v>
      </c>
      <c r="J97" s="122">
        <v>0.10639999999999999</v>
      </c>
      <c r="K97" s="123">
        <v>1.5299999999999999E-2</v>
      </c>
      <c r="L97" s="124">
        <v>0.69</v>
      </c>
      <c r="M97" s="124">
        <v>0.5</v>
      </c>
      <c r="N97" s="124">
        <v>0.77</v>
      </c>
      <c r="O97" s="124">
        <v>0.65</v>
      </c>
      <c r="P97" s="125" t="s">
        <v>974</v>
      </c>
    </row>
    <row r="98" spans="1:16" s="45" customFormat="1" ht="12.75">
      <c r="A98" s="115" t="s">
        <v>1066</v>
      </c>
      <c r="B98" s="45" t="s">
        <v>1067</v>
      </c>
      <c r="C98" s="45" t="s">
        <v>1068</v>
      </c>
      <c r="D98" s="116"/>
      <c r="E98" s="116"/>
      <c r="F98" s="117"/>
      <c r="G98" s="117"/>
      <c r="H98" s="117"/>
      <c r="I98" s="117"/>
      <c r="J98" s="125" t="s">
        <v>16</v>
      </c>
      <c r="K98" s="126" t="s">
        <v>16</v>
      </c>
      <c r="L98" s="124" t="s">
        <v>16</v>
      </c>
      <c r="M98" s="124" t="s">
        <v>16</v>
      </c>
      <c r="N98" s="124" t="s">
        <v>16</v>
      </c>
      <c r="O98" s="124" t="s">
        <v>16</v>
      </c>
      <c r="P98" s="125" t="s">
        <v>16</v>
      </c>
    </row>
    <row r="99" spans="1:16" s="45" customFormat="1" ht="24">
      <c r="A99" s="115" t="s">
        <v>1069</v>
      </c>
      <c r="B99" s="45" t="s">
        <v>1070</v>
      </c>
      <c r="C99" s="45" t="s">
        <v>1071</v>
      </c>
      <c r="D99" s="116">
        <v>8.6298089999999994E-2</v>
      </c>
      <c r="E99" s="116">
        <v>3.4436456999999997E-2</v>
      </c>
      <c r="F99" s="117">
        <v>1.3912173999999999</v>
      </c>
      <c r="G99" s="117">
        <v>1.2954167999999999</v>
      </c>
      <c r="H99" s="117">
        <v>0.70287500000000003</v>
      </c>
      <c r="I99" s="117">
        <f t="shared" si="1"/>
        <v>1.1298364000000001</v>
      </c>
      <c r="J99" s="122">
        <v>0.15670000000000001</v>
      </c>
      <c r="K99" s="123">
        <v>6.93E-2</v>
      </c>
      <c r="L99" s="124">
        <v>-1.35</v>
      </c>
      <c r="M99" s="124">
        <v>-0.67</v>
      </c>
      <c r="N99" s="124">
        <v>-0.57999999999999996</v>
      </c>
      <c r="O99" s="124">
        <v>-0.87</v>
      </c>
      <c r="P99" s="125" t="s">
        <v>775</v>
      </c>
    </row>
    <row r="100" spans="1:16" s="45" customFormat="1" ht="12.75">
      <c r="A100" s="115" t="s">
        <v>1072</v>
      </c>
      <c r="B100" s="45" t="s">
        <v>1073</v>
      </c>
      <c r="C100" s="45" t="s">
        <v>1074</v>
      </c>
      <c r="D100" s="116">
        <v>8.6937319999999998E-2</v>
      </c>
      <c r="E100" s="116">
        <v>3.4909304000000002E-2</v>
      </c>
      <c r="F100" s="117">
        <v>-0.4445711</v>
      </c>
      <c r="G100" s="117">
        <v>-0.37689126000000001</v>
      </c>
      <c r="H100" s="117">
        <v>-0.69596904999999998</v>
      </c>
      <c r="I100" s="117">
        <f t="shared" si="1"/>
        <v>-0.50581047000000001</v>
      </c>
      <c r="J100" s="122">
        <v>0.10639999999999999</v>
      </c>
      <c r="K100" s="123">
        <v>1.54E-2</v>
      </c>
      <c r="L100" s="124">
        <v>-0.49</v>
      </c>
      <c r="M100" s="124">
        <v>-0.42</v>
      </c>
      <c r="N100" s="124">
        <v>-0.32</v>
      </c>
      <c r="O100" s="124">
        <v>-0.41</v>
      </c>
      <c r="P100" s="125" t="s">
        <v>881</v>
      </c>
    </row>
    <row r="101" spans="1:16" s="45" customFormat="1" ht="12.75">
      <c r="A101" s="115" t="s">
        <v>1075</v>
      </c>
      <c r="B101" s="45" t="s">
        <v>1076</v>
      </c>
      <c r="C101" s="45" t="s">
        <v>1077</v>
      </c>
      <c r="D101" s="116"/>
      <c r="E101" s="116"/>
      <c r="F101" s="117"/>
      <c r="G101" s="117"/>
      <c r="H101" s="117"/>
      <c r="I101" s="117"/>
      <c r="J101" s="125" t="s">
        <v>16</v>
      </c>
      <c r="K101" s="126" t="s">
        <v>16</v>
      </c>
      <c r="L101" s="124" t="s">
        <v>16</v>
      </c>
      <c r="M101" s="124" t="s">
        <v>16</v>
      </c>
      <c r="N101" s="124" t="s">
        <v>16</v>
      </c>
      <c r="O101" s="124" t="s">
        <v>16</v>
      </c>
      <c r="P101" s="125" t="s">
        <v>16</v>
      </c>
    </row>
    <row r="102" spans="1:16" s="45" customFormat="1" ht="12.75">
      <c r="A102" s="115" t="s">
        <v>1078</v>
      </c>
      <c r="B102" s="45" t="s">
        <v>1079</v>
      </c>
      <c r="C102" s="45" t="s">
        <v>1080</v>
      </c>
      <c r="D102" s="116"/>
      <c r="E102" s="116">
        <v>0.5522821</v>
      </c>
      <c r="F102" s="117">
        <v>-0.6507056</v>
      </c>
      <c r="G102" s="117">
        <v>-0.39872667000000001</v>
      </c>
      <c r="H102" s="117">
        <v>0.38617532999999998</v>
      </c>
      <c r="I102" s="117">
        <f t="shared" si="1"/>
        <v>-0.22108564666666672</v>
      </c>
      <c r="J102" s="125" t="s">
        <v>16</v>
      </c>
      <c r="K102" s="123">
        <v>0.4929</v>
      </c>
      <c r="L102" s="124">
        <v>-0.11</v>
      </c>
      <c r="M102" s="124">
        <v>0.13</v>
      </c>
      <c r="N102" s="124">
        <v>-0.44</v>
      </c>
      <c r="O102" s="124">
        <v>-0.14000000000000001</v>
      </c>
      <c r="P102" s="125" t="s">
        <v>108</v>
      </c>
    </row>
    <row r="103" spans="1:16" s="45" customFormat="1" ht="12.75">
      <c r="A103" s="115" t="s">
        <v>1081</v>
      </c>
      <c r="B103" s="45" t="s">
        <v>1082</v>
      </c>
      <c r="C103" s="45" t="s">
        <v>1083</v>
      </c>
      <c r="D103" s="116"/>
      <c r="E103" s="116"/>
      <c r="F103" s="117"/>
      <c r="G103" s="117"/>
      <c r="H103" s="117"/>
      <c r="I103" s="117"/>
      <c r="J103" s="125" t="s">
        <v>16</v>
      </c>
      <c r="K103" s="126" t="s">
        <v>16</v>
      </c>
      <c r="L103" s="124" t="s">
        <v>16</v>
      </c>
      <c r="M103" s="124" t="s">
        <v>16</v>
      </c>
      <c r="N103" s="124" t="s">
        <v>16</v>
      </c>
      <c r="O103" s="124" t="s">
        <v>16</v>
      </c>
      <c r="P103" s="125" t="s">
        <v>16</v>
      </c>
    </row>
    <row r="104" spans="1:16" s="45" customFormat="1" ht="24">
      <c r="A104" s="115" t="s">
        <v>1084</v>
      </c>
      <c r="B104" s="45" t="s">
        <v>1085</v>
      </c>
      <c r="C104" s="45" t="s">
        <v>1086</v>
      </c>
      <c r="D104" s="116"/>
      <c r="E104" s="116">
        <v>3.5374638E-2</v>
      </c>
      <c r="F104" s="117">
        <v>-0.74660015000000002</v>
      </c>
      <c r="G104" s="117">
        <v>-1.5197201</v>
      </c>
      <c r="H104" s="117">
        <v>-1.2600145</v>
      </c>
      <c r="I104" s="117">
        <f t="shared" si="1"/>
        <v>-1.1754449166666667</v>
      </c>
      <c r="J104" s="125" t="s">
        <v>16</v>
      </c>
      <c r="K104" s="123">
        <v>0.91859999999999997</v>
      </c>
      <c r="L104" s="124">
        <v>0.05</v>
      </c>
      <c r="M104" s="124">
        <v>0.09</v>
      </c>
      <c r="N104" s="124">
        <v>-0.11</v>
      </c>
      <c r="O104" s="124">
        <v>0.01</v>
      </c>
      <c r="P104" s="125" t="s">
        <v>775</v>
      </c>
    </row>
    <row r="105" spans="1:16" s="45" customFormat="1" ht="12.75">
      <c r="A105" s="115" t="s">
        <v>1087</v>
      </c>
      <c r="B105" s="45" t="s">
        <v>1088</v>
      </c>
      <c r="C105" s="45" t="s">
        <v>1089</v>
      </c>
      <c r="D105" s="116">
        <v>9.3206204000000001E-2</v>
      </c>
      <c r="E105" s="116">
        <v>3.9964654000000002E-2</v>
      </c>
      <c r="F105" s="117">
        <v>-0.45625680000000002</v>
      </c>
      <c r="G105" s="117">
        <v>-0.95394230000000002</v>
      </c>
      <c r="H105" s="117">
        <v>-0.91465669999999999</v>
      </c>
      <c r="I105" s="117">
        <f t="shared" si="1"/>
        <v>-0.77495193333333334</v>
      </c>
      <c r="J105" s="122">
        <v>0.1633</v>
      </c>
      <c r="K105" s="123">
        <v>7.6300000000000007E-2</v>
      </c>
      <c r="L105" s="124">
        <v>-0.9</v>
      </c>
      <c r="M105" s="124">
        <v>-1.23</v>
      </c>
      <c r="N105" s="124">
        <v>-0.39</v>
      </c>
      <c r="O105" s="124">
        <v>-0.84</v>
      </c>
      <c r="P105" s="125" t="s">
        <v>881</v>
      </c>
    </row>
    <row r="106" spans="1:16" s="45" customFormat="1" ht="12.75">
      <c r="A106" s="115" t="s">
        <v>1090</v>
      </c>
      <c r="B106" s="45" t="s">
        <v>1091</v>
      </c>
      <c r="C106" s="45" t="s">
        <v>1092</v>
      </c>
      <c r="D106" s="116"/>
      <c r="E106" s="116"/>
      <c r="F106" s="117"/>
      <c r="G106" s="117"/>
      <c r="H106" s="117"/>
      <c r="I106" s="117"/>
      <c r="J106" s="125" t="s">
        <v>16</v>
      </c>
      <c r="K106" s="126" t="s">
        <v>16</v>
      </c>
      <c r="L106" s="124" t="s">
        <v>16</v>
      </c>
      <c r="M106" s="124" t="s">
        <v>16</v>
      </c>
      <c r="N106" s="124" t="s">
        <v>16</v>
      </c>
      <c r="O106" s="124" t="s">
        <v>16</v>
      </c>
      <c r="P106" s="125" t="s">
        <v>16</v>
      </c>
    </row>
    <row r="107" spans="1:16" s="45" customFormat="1" ht="24">
      <c r="A107" s="115" t="s">
        <v>1093</v>
      </c>
      <c r="B107" s="45" t="s">
        <v>1094</v>
      </c>
      <c r="C107" s="45" t="s">
        <v>1095</v>
      </c>
      <c r="D107" s="116">
        <v>9.5972290000000002E-2</v>
      </c>
      <c r="E107" s="116">
        <v>4.2212230000000003E-2</v>
      </c>
      <c r="F107" s="117">
        <v>-0.16271682000000001</v>
      </c>
      <c r="G107" s="117">
        <v>-0.24802114</v>
      </c>
      <c r="H107" s="117">
        <v>-0.12026299</v>
      </c>
      <c r="I107" s="117">
        <f t="shared" si="1"/>
        <v>-0.17700031666666668</v>
      </c>
      <c r="J107" s="122">
        <v>0.1966</v>
      </c>
      <c r="K107" s="123">
        <v>0.1108</v>
      </c>
      <c r="L107" s="124">
        <v>0.17</v>
      </c>
      <c r="M107" s="124">
        <v>0.43</v>
      </c>
      <c r="N107" s="124">
        <v>0.15</v>
      </c>
      <c r="O107" s="124">
        <v>0.25</v>
      </c>
      <c r="P107" s="125" t="s">
        <v>775</v>
      </c>
    </row>
    <row r="108" spans="1:16" s="45" customFormat="1" ht="12.75">
      <c r="A108" s="115" t="s">
        <v>1096</v>
      </c>
      <c r="B108" s="45" t="s">
        <v>1097</v>
      </c>
      <c r="C108" s="45" t="s">
        <v>1098</v>
      </c>
      <c r="D108" s="116"/>
      <c r="E108" s="116">
        <v>0.21956755</v>
      </c>
      <c r="F108" s="117">
        <v>-5.2265335000000003E-2</v>
      </c>
      <c r="G108" s="117">
        <v>0.63478975999999998</v>
      </c>
      <c r="H108" s="117">
        <v>0.60428150000000003</v>
      </c>
      <c r="I108" s="117">
        <f t="shared" si="1"/>
        <v>0.39560197499999999</v>
      </c>
      <c r="J108" s="125" t="s">
        <v>16</v>
      </c>
      <c r="K108" s="123">
        <v>0.35049999999999998</v>
      </c>
      <c r="L108" s="124">
        <v>0.25</v>
      </c>
      <c r="M108" s="124">
        <v>0.42</v>
      </c>
      <c r="N108" s="124">
        <v>-0.11</v>
      </c>
      <c r="O108" s="124">
        <v>0.19</v>
      </c>
      <c r="P108" s="125" t="s">
        <v>108</v>
      </c>
    </row>
    <row r="109" spans="1:16" s="45" customFormat="1" ht="24">
      <c r="A109" s="115" t="s">
        <v>1099</v>
      </c>
      <c r="B109" s="45" t="s">
        <v>1100</v>
      </c>
      <c r="C109" s="45" t="s">
        <v>1101</v>
      </c>
      <c r="D109" s="116">
        <v>7.1833859999999999E-2</v>
      </c>
      <c r="E109" s="116">
        <v>2.2624307999999999E-2</v>
      </c>
      <c r="F109" s="117">
        <v>-1.0440407</v>
      </c>
      <c r="G109" s="117">
        <v>-0.77442920000000004</v>
      </c>
      <c r="H109" s="117">
        <v>-1.3308028999999999</v>
      </c>
      <c r="I109" s="117">
        <f t="shared" si="1"/>
        <v>-1.0497576000000002</v>
      </c>
      <c r="J109" s="122">
        <v>0.17180000000000001</v>
      </c>
      <c r="K109" s="123">
        <v>8.5400000000000004E-2</v>
      </c>
      <c r="L109" s="124">
        <v>-1.3</v>
      </c>
      <c r="M109" s="124">
        <v>-1.42</v>
      </c>
      <c r="N109" s="124">
        <v>-0.39</v>
      </c>
      <c r="O109" s="124">
        <v>-1.04</v>
      </c>
      <c r="P109" s="125" t="s">
        <v>775</v>
      </c>
    </row>
    <row r="110" spans="1:16" s="45" customFormat="1" ht="24">
      <c r="A110" s="115" t="s">
        <v>1102</v>
      </c>
      <c r="B110" s="45" t="s">
        <v>1103</v>
      </c>
      <c r="C110" s="45" t="s">
        <v>1104</v>
      </c>
      <c r="D110" s="116">
        <v>0.13958412000000001</v>
      </c>
      <c r="E110" s="116">
        <v>8.1512710000000002E-2</v>
      </c>
      <c r="F110" s="117">
        <v>0.16584486000000001</v>
      </c>
      <c r="G110" s="117">
        <v>0.51767205999999999</v>
      </c>
      <c r="H110" s="117">
        <v>0.31988007000000002</v>
      </c>
      <c r="I110" s="117">
        <f t="shared" si="1"/>
        <v>0.33446566333333333</v>
      </c>
      <c r="J110" s="122">
        <v>0.63229999999999997</v>
      </c>
      <c r="K110" s="123">
        <v>0.56499999999999995</v>
      </c>
      <c r="L110" s="124">
        <v>0.34</v>
      </c>
      <c r="M110" s="124">
        <v>-0.12</v>
      </c>
      <c r="N110" s="124">
        <v>0.06</v>
      </c>
      <c r="O110" s="124">
        <v>0.09</v>
      </c>
      <c r="P110" s="125" t="s">
        <v>775</v>
      </c>
    </row>
    <row r="111" spans="1:16" s="45" customFormat="1" ht="12.75">
      <c r="A111" s="115" t="s">
        <v>1105</v>
      </c>
      <c r="B111" s="45" t="s">
        <v>1106</v>
      </c>
      <c r="C111" s="45" t="s">
        <v>1107</v>
      </c>
      <c r="D111" s="116"/>
      <c r="E111" s="116">
        <v>1.9226188000000002E-2</v>
      </c>
      <c r="F111" s="117">
        <v>0.50695133000000003</v>
      </c>
      <c r="G111" s="117">
        <v>0.39798256999999998</v>
      </c>
      <c r="H111" s="117">
        <v>0.30995032</v>
      </c>
      <c r="I111" s="117">
        <f t="shared" si="1"/>
        <v>0.40496140666666669</v>
      </c>
      <c r="J111" s="125" t="s">
        <v>16</v>
      </c>
      <c r="K111" s="123">
        <v>0.1084</v>
      </c>
      <c r="L111" s="124">
        <v>-0.56000000000000005</v>
      </c>
      <c r="M111" s="124">
        <v>-0.49</v>
      </c>
      <c r="N111" s="124">
        <v>-0.11</v>
      </c>
      <c r="O111" s="124">
        <v>-0.39</v>
      </c>
      <c r="P111" s="125" t="s">
        <v>108</v>
      </c>
    </row>
    <row r="112" spans="1:16" s="45" customFormat="1" ht="12.75">
      <c r="A112" s="115" t="s">
        <v>1108</v>
      </c>
      <c r="B112" s="45" t="s">
        <v>1109</v>
      </c>
      <c r="C112" s="45" t="s">
        <v>1110</v>
      </c>
      <c r="D112" s="116">
        <v>4.9187719999999997E-2</v>
      </c>
      <c r="E112" s="116">
        <v>5.7586054000000001E-3</v>
      </c>
      <c r="F112" s="117">
        <v>0.42943087000000002</v>
      </c>
      <c r="G112" s="117">
        <v>0.55963885999999996</v>
      </c>
      <c r="H112" s="117">
        <v>0.51526360000000004</v>
      </c>
      <c r="I112" s="117">
        <f t="shared" si="1"/>
        <v>0.50144444333333338</v>
      </c>
      <c r="J112" s="122">
        <v>0.16239999999999999</v>
      </c>
      <c r="K112" s="123">
        <v>7.5300000000000006E-2</v>
      </c>
      <c r="L112" s="124">
        <v>0.08</v>
      </c>
      <c r="M112" s="124">
        <v>0.19</v>
      </c>
      <c r="N112" s="124">
        <v>0.09</v>
      </c>
      <c r="O112" s="124">
        <v>0.12</v>
      </c>
      <c r="P112" s="125" t="s">
        <v>1111</v>
      </c>
    </row>
    <row r="113" spans="1:16" s="45" customFormat="1" ht="24">
      <c r="A113" s="115" t="s">
        <v>1112</v>
      </c>
      <c r="B113" s="45" t="s">
        <v>1113</v>
      </c>
      <c r="C113" s="45" t="s">
        <v>1114</v>
      </c>
      <c r="D113" s="116">
        <v>4.7081104999999998E-2</v>
      </c>
      <c r="E113" s="116">
        <v>4.6099545E-3</v>
      </c>
      <c r="F113" s="117">
        <v>0.45764542000000002</v>
      </c>
      <c r="G113" s="117">
        <v>0.5556508</v>
      </c>
      <c r="H113" s="117">
        <v>0.57362849999999999</v>
      </c>
      <c r="I113" s="117">
        <f t="shared" si="1"/>
        <v>0.52897490666666658</v>
      </c>
      <c r="J113" s="122">
        <v>0.55589999999999995</v>
      </c>
      <c r="K113" s="123">
        <v>0.48230000000000001</v>
      </c>
      <c r="L113" s="124">
        <v>0.03</v>
      </c>
      <c r="M113" s="124">
        <v>-0.05</v>
      </c>
      <c r="N113" s="124">
        <v>0.23</v>
      </c>
      <c r="O113" s="124">
        <v>7.0000000000000007E-2</v>
      </c>
      <c r="P113" s="125" t="s">
        <v>775</v>
      </c>
    </row>
    <row r="114" spans="1:16" s="45" customFormat="1" ht="12.75">
      <c r="A114" s="115" t="s">
        <v>1115</v>
      </c>
      <c r="B114" s="45" t="s">
        <v>1116</v>
      </c>
      <c r="C114" s="45" t="s">
        <v>1117</v>
      </c>
      <c r="D114" s="116"/>
      <c r="E114" s="116"/>
      <c r="F114" s="117"/>
      <c r="G114" s="117"/>
      <c r="H114" s="117"/>
      <c r="I114" s="117"/>
      <c r="J114" s="125" t="s">
        <v>16</v>
      </c>
      <c r="K114" s="126" t="s">
        <v>16</v>
      </c>
      <c r="L114" s="124" t="s">
        <v>16</v>
      </c>
      <c r="M114" s="124" t="s">
        <v>16</v>
      </c>
      <c r="N114" s="124" t="s">
        <v>16</v>
      </c>
      <c r="O114" s="124" t="s">
        <v>16</v>
      </c>
      <c r="P114" s="125" t="s">
        <v>16</v>
      </c>
    </row>
    <row r="115" spans="1:16" s="45" customFormat="1" ht="24">
      <c r="A115" s="115" t="s">
        <v>1118</v>
      </c>
      <c r="B115" s="45" t="s">
        <v>1119</v>
      </c>
      <c r="C115" s="45" t="s">
        <v>1120</v>
      </c>
      <c r="D115" s="116"/>
      <c r="E115" s="116">
        <v>0.28318939999999998</v>
      </c>
      <c r="F115" s="117">
        <v>-3.6000000000000002E-4</v>
      </c>
      <c r="G115" s="117">
        <v>-0.40929657000000003</v>
      </c>
      <c r="H115" s="117">
        <v>-1.3933339</v>
      </c>
      <c r="I115" s="117">
        <f t="shared" si="1"/>
        <v>-0.60099682333333337</v>
      </c>
      <c r="J115" s="125" t="s">
        <v>16</v>
      </c>
      <c r="K115" s="123">
        <v>0.1069</v>
      </c>
      <c r="L115" s="124">
        <v>-0.33</v>
      </c>
      <c r="M115" s="124">
        <v>-0.13</v>
      </c>
      <c r="N115" s="124">
        <v>-0.54</v>
      </c>
      <c r="O115" s="124">
        <v>-0.33</v>
      </c>
      <c r="P115" s="125" t="s">
        <v>775</v>
      </c>
    </row>
    <row r="116" spans="1:16" s="45" customFormat="1" ht="24">
      <c r="A116" s="115" t="s">
        <v>1121</v>
      </c>
      <c r="B116" s="45" t="s">
        <v>1122</v>
      </c>
      <c r="C116" s="45" t="s">
        <v>1123</v>
      </c>
      <c r="D116" s="116"/>
      <c r="E116" s="116">
        <v>2.4357475E-2</v>
      </c>
      <c r="F116" s="117">
        <v>1.1112438</v>
      </c>
      <c r="G116" s="117">
        <v>0.64681906</v>
      </c>
      <c r="H116" s="117">
        <v>1.0854653999999999</v>
      </c>
      <c r="I116" s="117">
        <f t="shared" si="1"/>
        <v>0.94784275333333323</v>
      </c>
      <c r="J116" s="125" t="s">
        <v>16</v>
      </c>
      <c r="K116" s="123">
        <v>0.58230000000000004</v>
      </c>
      <c r="L116" s="124">
        <v>1.3</v>
      </c>
      <c r="M116" s="124">
        <v>0.12</v>
      </c>
      <c r="N116" s="124">
        <v>-0.43</v>
      </c>
      <c r="O116" s="124">
        <v>0.33</v>
      </c>
      <c r="P116" s="125" t="s">
        <v>775</v>
      </c>
    </row>
    <row r="117" spans="1:16" s="45" customFormat="1" ht="24">
      <c r="A117" s="115" t="s">
        <v>1124</v>
      </c>
      <c r="B117" s="45" t="s">
        <v>1125</v>
      </c>
      <c r="C117" s="45" t="s">
        <v>1126</v>
      </c>
      <c r="D117" s="116"/>
      <c r="E117" s="116">
        <v>0.64229139999999996</v>
      </c>
      <c r="F117" s="117">
        <v>-0.65125010000000005</v>
      </c>
      <c r="G117" s="117">
        <v>-0.35093835000000001</v>
      </c>
      <c r="H117" s="117">
        <v>0.46185058000000001</v>
      </c>
      <c r="I117" s="117">
        <f t="shared" si="1"/>
        <v>-0.18011262333333333</v>
      </c>
      <c r="J117" s="125" t="s">
        <v>16</v>
      </c>
      <c r="K117" s="123">
        <v>0.59570000000000001</v>
      </c>
      <c r="L117" s="124">
        <v>0.11</v>
      </c>
      <c r="M117" s="124">
        <v>0.34</v>
      </c>
      <c r="N117" s="124">
        <v>-0.17</v>
      </c>
      <c r="O117" s="124">
        <v>0.09</v>
      </c>
      <c r="P117" s="125" t="s">
        <v>775</v>
      </c>
    </row>
    <row r="118" spans="1:16" s="45" customFormat="1" ht="24">
      <c r="A118" s="115" t="s">
        <v>1127</v>
      </c>
      <c r="B118" s="45" t="s">
        <v>1128</v>
      </c>
      <c r="C118" s="45" t="s">
        <v>1129</v>
      </c>
      <c r="D118" s="116">
        <v>0.14038247000000001</v>
      </c>
      <c r="E118" s="116">
        <v>8.2221135000000001E-2</v>
      </c>
      <c r="F118" s="117">
        <v>-0.24323845999999999</v>
      </c>
      <c r="G118" s="117">
        <v>-0.32970052999999999</v>
      </c>
      <c r="H118" s="117">
        <v>-9.6002615999999999E-2</v>
      </c>
      <c r="I118" s="117">
        <f t="shared" ref="I118:I153" si="2">AVERAGE(F118:H118)</f>
        <v>-0.22298053533333331</v>
      </c>
      <c r="J118" s="122">
        <v>0.16669999999999999</v>
      </c>
      <c r="K118" s="123">
        <v>0.08</v>
      </c>
      <c r="L118" s="124">
        <v>-0.11</v>
      </c>
      <c r="M118" s="124">
        <v>-0.21</v>
      </c>
      <c r="N118" s="124">
        <v>-0.08</v>
      </c>
      <c r="O118" s="124">
        <v>-0.14000000000000001</v>
      </c>
      <c r="P118" s="125" t="s">
        <v>775</v>
      </c>
    </row>
    <row r="119" spans="1:16" s="45" customFormat="1" ht="24">
      <c r="A119" s="115" t="s">
        <v>1130</v>
      </c>
      <c r="B119" s="45" t="s">
        <v>1131</v>
      </c>
      <c r="C119" s="45" t="s">
        <v>1132</v>
      </c>
      <c r="D119" s="116">
        <v>6.8178290000000003E-2</v>
      </c>
      <c r="E119" s="116">
        <v>1.9583489999999999E-2</v>
      </c>
      <c r="F119" s="117">
        <v>-0.40839478000000001</v>
      </c>
      <c r="G119" s="117">
        <v>-0.65243446999999999</v>
      </c>
      <c r="H119" s="117">
        <v>-0.47587871999999998</v>
      </c>
      <c r="I119" s="117">
        <f t="shared" si="2"/>
        <v>-0.51223599000000009</v>
      </c>
      <c r="J119" s="122">
        <v>9.6699999999999994E-2</v>
      </c>
      <c r="K119" s="123">
        <v>8.8000000000000005E-3</v>
      </c>
      <c r="L119" s="124">
        <v>-0.4</v>
      </c>
      <c r="M119" s="124">
        <v>-0.36</v>
      </c>
      <c r="N119" s="124">
        <v>-0.28999999999999998</v>
      </c>
      <c r="O119" s="124">
        <v>-0.35</v>
      </c>
      <c r="P119" s="125" t="s">
        <v>775</v>
      </c>
    </row>
    <row r="120" spans="1:16" s="45" customFormat="1" ht="12.75">
      <c r="A120" s="115" t="s">
        <v>1133</v>
      </c>
      <c r="B120" s="45" t="s">
        <v>1134</v>
      </c>
      <c r="C120" s="45" t="s">
        <v>1135</v>
      </c>
      <c r="D120" s="116">
        <v>5.2395039999999997E-2</v>
      </c>
      <c r="E120" s="116">
        <v>7.6178325999999999E-3</v>
      </c>
      <c r="F120" s="117">
        <v>7.2026270000000003E-2</v>
      </c>
      <c r="G120" s="117">
        <v>7.6641105000000001E-2</v>
      </c>
      <c r="H120" s="117">
        <v>9.5380759999999995E-2</v>
      </c>
      <c r="I120" s="117">
        <f t="shared" si="2"/>
        <v>8.1349378333333333E-2</v>
      </c>
      <c r="J120" s="122">
        <v>0.90349999999999997</v>
      </c>
      <c r="K120" s="123">
        <v>0.88049999999999995</v>
      </c>
      <c r="L120" s="124">
        <v>-0.1</v>
      </c>
      <c r="M120" s="124">
        <v>0.06</v>
      </c>
      <c r="N120" s="124">
        <v>0.01</v>
      </c>
      <c r="O120" s="124">
        <v>-0.01</v>
      </c>
      <c r="P120" s="125" t="s">
        <v>844</v>
      </c>
    </row>
    <row r="121" spans="1:16" s="45" customFormat="1" ht="24">
      <c r="A121" s="115" t="s">
        <v>1136</v>
      </c>
      <c r="B121" s="45" t="s">
        <v>1137</v>
      </c>
      <c r="C121" s="45" t="s">
        <v>1138</v>
      </c>
      <c r="D121" s="116">
        <v>0.2768158</v>
      </c>
      <c r="E121" s="116">
        <v>0.21226858000000001</v>
      </c>
      <c r="F121" s="117">
        <v>-0.72031350000000005</v>
      </c>
      <c r="G121" s="117">
        <v>4.2270229999999999E-2</v>
      </c>
      <c r="H121" s="117">
        <v>-0.95444039999999997</v>
      </c>
      <c r="I121" s="117">
        <f t="shared" si="2"/>
        <v>-0.54416122333333339</v>
      </c>
      <c r="J121" s="125" t="s">
        <v>16</v>
      </c>
      <c r="K121" s="123">
        <v>6.0999999999999999E-2</v>
      </c>
      <c r="L121" s="124">
        <v>-0.4</v>
      </c>
      <c r="M121" s="124">
        <v>-0.23</v>
      </c>
      <c r="N121" s="124">
        <v>-0.59</v>
      </c>
      <c r="O121" s="124">
        <v>-0.4</v>
      </c>
      <c r="P121" s="125" t="s">
        <v>775</v>
      </c>
    </row>
    <row r="122" spans="1:16" s="45" customFormat="1" ht="12.75">
      <c r="A122" s="115" t="s">
        <v>1139</v>
      </c>
      <c r="B122" s="45" t="s">
        <v>1140</v>
      </c>
      <c r="C122" s="45" t="s">
        <v>1141</v>
      </c>
      <c r="D122" s="116"/>
      <c r="E122" s="116"/>
      <c r="F122" s="117"/>
      <c r="G122" s="117"/>
      <c r="H122" s="117"/>
      <c r="I122" s="117"/>
      <c r="J122" s="125" t="s">
        <v>16</v>
      </c>
      <c r="K122" s="126" t="s">
        <v>16</v>
      </c>
      <c r="L122" s="124" t="s">
        <v>16</v>
      </c>
      <c r="M122" s="124" t="s">
        <v>16</v>
      </c>
      <c r="N122" s="124" t="s">
        <v>16</v>
      </c>
      <c r="O122" s="124" t="s">
        <v>16</v>
      </c>
      <c r="P122" s="125" t="s">
        <v>16</v>
      </c>
    </row>
    <row r="123" spans="1:16" s="45" customFormat="1" ht="24">
      <c r="A123" s="115" t="s">
        <v>1142</v>
      </c>
      <c r="B123" s="45" t="s">
        <v>1143</v>
      </c>
      <c r="C123" s="45" t="s">
        <v>1144</v>
      </c>
      <c r="D123" s="116">
        <v>0.13047294000000001</v>
      </c>
      <c r="E123" s="116">
        <v>7.3189475000000004E-2</v>
      </c>
      <c r="F123" s="117">
        <v>0.53850514000000005</v>
      </c>
      <c r="G123" s="117">
        <v>0.70529467000000001</v>
      </c>
      <c r="H123" s="117">
        <v>0.22625825999999999</v>
      </c>
      <c r="I123" s="117">
        <f t="shared" si="2"/>
        <v>0.49001935666666668</v>
      </c>
      <c r="J123" s="122">
        <v>0.15809999999999999</v>
      </c>
      <c r="K123" s="123">
        <v>7.0800000000000002E-2</v>
      </c>
      <c r="L123" s="124">
        <v>-0.18</v>
      </c>
      <c r="M123" s="124">
        <v>-0.19</v>
      </c>
      <c r="N123" s="124">
        <v>-0.06</v>
      </c>
      <c r="O123" s="124">
        <v>-0.15</v>
      </c>
      <c r="P123" s="125" t="s">
        <v>775</v>
      </c>
    </row>
    <row r="124" spans="1:16" s="45" customFormat="1" ht="12.75">
      <c r="A124" s="115" t="s">
        <v>1145</v>
      </c>
      <c r="B124" s="45" t="s">
        <v>1146</v>
      </c>
      <c r="C124" s="45" t="s">
        <v>1147</v>
      </c>
      <c r="D124" s="116"/>
      <c r="E124" s="116"/>
      <c r="F124" s="117"/>
      <c r="G124" s="117"/>
      <c r="H124" s="117"/>
      <c r="I124" s="117"/>
      <c r="J124" s="125" t="s">
        <v>16</v>
      </c>
      <c r="K124" s="126" t="s">
        <v>16</v>
      </c>
      <c r="L124" s="124" t="s">
        <v>16</v>
      </c>
      <c r="M124" s="124" t="s">
        <v>16</v>
      </c>
      <c r="N124" s="124" t="s">
        <v>16</v>
      </c>
      <c r="O124" s="124" t="s">
        <v>16</v>
      </c>
      <c r="P124" s="125" t="s">
        <v>16</v>
      </c>
    </row>
    <row r="125" spans="1:16" s="45" customFormat="1" ht="12.75">
      <c r="A125" s="115" t="s">
        <v>1148</v>
      </c>
      <c r="B125" s="45" t="s">
        <v>1149</v>
      </c>
      <c r="C125" s="45" t="s">
        <v>1150</v>
      </c>
      <c r="D125" s="116">
        <v>5.4894119999999998E-2</v>
      </c>
      <c r="E125" s="116">
        <v>9.4180310000000003E-3</v>
      </c>
      <c r="F125" s="117">
        <v>1.1974844</v>
      </c>
      <c r="G125" s="117">
        <v>1.3171169</v>
      </c>
      <c r="H125" s="117">
        <v>0.93631989999999998</v>
      </c>
      <c r="I125" s="117">
        <f t="shared" si="2"/>
        <v>1.1503070666666666</v>
      </c>
      <c r="J125" s="122">
        <v>0.1804</v>
      </c>
      <c r="K125" s="123">
        <v>9.4600000000000004E-2</v>
      </c>
      <c r="L125" s="124">
        <v>1.68</v>
      </c>
      <c r="M125" s="124">
        <v>0.77</v>
      </c>
      <c r="N125" s="124">
        <v>2.75</v>
      </c>
      <c r="O125" s="124">
        <v>1.73</v>
      </c>
      <c r="P125" s="125" t="s">
        <v>1151</v>
      </c>
    </row>
    <row r="126" spans="1:16" s="45" customFormat="1" ht="12.75">
      <c r="A126" s="115" t="s">
        <v>1152</v>
      </c>
      <c r="B126" s="45" t="s">
        <v>1153</v>
      </c>
      <c r="C126" s="45" t="s">
        <v>1154</v>
      </c>
      <c r="D126" s="116"/>
      <c r="E126" s="116"/>
      <c r="F126" s="117"/>
      <c r="G126" s="117"/>
      <c r="H126" s="117"/>
      <c r="I126" s="117"/>
      <c r="J126" s="125" t="s">
        <v>16</v>
      </c>
      <c r="K126" s="126" t="s">
        <v>16</v>
      </c>
      <c r="L126" s="124" t="s">
        <v>16</v>
      </c>
      <c r="M126" s="124" t="s">
        <v>16</v>
      </c>
      <c r="N126" s="124" t="s">
        <v>16</v>
      </c>
      <c r="O126" s="124" t="s">
        <v>16</v>
      </c>
      <c r="P126" s="125" t="s">
        <v>16</v>
      </c>
    </row>
    <row r="127" spans="1:16" s="45" customFormat="1" ht="12.75">
      <c r="A127" s="115" t="s">
        <v>1155</v>
      </c>
      <c r="B127" s="45" t="s">
        <v>1156</v>
      </c>
      <c r="C127" s="45" t="s">
        <v>1157</v>
      </c>
      <c r="D127" s="116"/>
      <c r="E127" s="116"/>
      <c r="F127" s="117"/>
      <c r="G127" s="117"/>
      <c r="H127" s="117"/>
      <c r="I127" s="117"/>
      <c r="J127" s="125" t="s">
        <v>16</v>
      </c>
      <c r="K127" s="126" t="s">
        <v>16</v>
      </c>
      <c r="L127" s="124" t="s">
        <v>16</v>
      </c>
      <c r="M127" s="124" t="s">
        <v>16</v>
      </c>
      <c r="N127" s="124" t="s">
        <v>16</v>
      </c>
      <c r="O127" s="124" t="s">
        <v>16</v>
      </c>
      <c r="P127" s="125" t="s">
        <v>16</v>
      </c>
    </row>
    <row r="128" spans="1:16" s="45" customFormat="1" ht="24">
      <c r="A128" s="115" t="s">
        <v>1158</v>
      </c>
      <c r="B128" s="45" t="s">
        <v>1159</v>
      </c>
      <c r="C128" s="45" t="s">
        <v>1160</v>
      </c>
      <c r="D128" s="116">
        <v>0.3059056</v>
      </c>
      <c r="E128" s="116">
        <v>0.24061202000000001</v>
      </c>
      <c r="F128" s="117">
        <v>4.6444945000000001E-2</v>
      </c>
      <c r="G128" s="117">
        <v>-0.33771127000000001</v>
      </c>
      <c r="H128" s="117">
        <v>-0.4027966</v>
      </c>
      <c r="I128" s="117">
        <f t="shared" si="2"/>
        <v>-0.23135430833333334</v>
      </c>
      <c r="J128" s="122">
        <v>0.2661</v>
      </c>
      <c r="K128" s="123">
        <v>0.18099999999999999</v>
      </c>
      <c r="L128" s="124">
        <v>-0.55000000000000004</v>
      </c>
      <c r="M128" s="124">
        <v>-0.51</v>
      </c>
      <c r="N128" s="124">
        <v>0</v>
      </c>
      <c r="O128" s="124">
        <v>-0.35</v>
      </c>
      <c r="P128" s="125" t="s">
        <v>775</v>
      </c>
    </row>
    <row r="129" spans="1:16" s="45" customFormat="1" ht="24">
      <c r="A129" s="115" t="s">
        <v>1161</v>
      </c>
      <c r="B129" s="45" t="s">
        <v>1162</v>
      </c>
      <c r="C129" s="45" t="s">
        <v>1163</v>
      </c>
      <c r="D129" s="116">
        <v>0.28778959999999998</v>
      </c>
      <c r="E129" s="116">
        <v>0.22312488999999999</v>
      </c>
      <c r="F129" s="117">
        <v>-3.5776189999999999E-2</v>
      </c>
      <c r="G129" s="117">
        <v>-6.4706312999999998E-3</v>
      </c>
      <c r="H129" s="117">
        <v>-9.6452855000000004E-2</v>
      </c>
      <c r="I129" s="117">
        <f t="shared" si="2"/>
        <v>-4.6233225433333337E-2</v>
      </c>
      <c r="J129" s="122">
        <v>0.1179</v>
      </c>
      <c r="K129" s="123">
        <v>2.5000000000000001E-2</v>
      </c>
      <c r="L129" s="124">
        <v>0.2</v>
      </c>
      <c r="M129" s="124">
        <v>0.21</v>
      </c>
      <c r="N129" s="124">
        <v>0.12</v>
      </c>
      <c r="O129" s="124">
        <v>0.18</v>
      </c>
      <c r="P129" s="125" t="s">
        <v>775</v>
      </c>
    </row>
    <row r="130" spans="1:16" s="45" customFormat="1" ht="24">
      <c r="A130" s="115" t="s">
        <v>1164</v>
      </c>
      <c r="B130" s="45" t="s">
        <v>1165</v>
      </c>
      <c r="C130" s="45" t="s">
        <v>1166</v>
      </c>
      <c r="D130" s="116">
        <v>9.6375964999999994E-2</v>
      </c>
      <c r="E130" s="116">
        <v>4.2619145999999997E-2</v>
      </c>
      <c r="F130" s="117">
        <v>-0.44181915999999999</v>
      </c>
      <c r="G130" s="117">
        <v>-0.66485404999999997</v>
      </c>
      <c r="H130" s="117">
        <v>-0.31854343000000002</v>
      </c>
      <c r="I130" s="117">
        <f t="shared" si="2"/>
        <v>-0.47507221333333333</v>
      </c>
      <c r="J130" s="122">
        <v>0.2107</v>
      </c>
      <c r="K130" s="123">
        <v>0.12559999999999999</v>
      </c>
      <c r="L130" s="124">
        <v>-0.14000000000000001</v>
      </c>
      <c r="M130" s="124">
        <v>-7.0000000000000007E-2</v>
      </c>
      <c r="N130" s="124">
        <v>-0.28999999999999998</v>
      </c>
      <c r="O130" s="124">
        <v>-0.16</v>
      </c>
      <c r="P130" s="125" t="s">
        <v>775</v>
      </c>
    </row>
    <row r="131" spans="1:16" s="45" customFormat="1" ht="24">
      <c r="A131" s="115" t="s">
        <v>1167</v>
      </c>
      <c r="B131" s="45" t="s">
        <v>1168</v>
      </c>
      <c r="C131" s="45" t="s">
        <v>1169</v>
      </c>
      <c r="D131" s="116">
        <v>0.23717156</v>
      </c>
      <c r="E131" s="116">
        <v>0.17347114</v>
      </c>
      <c r="F131" s="117">
        <v>6.5936069999999999E-2</v>
      </c>
      <c r="G131" s="117">
        <v>0.30738747</v>
      </c>
      <c r="H131" s="117">
        <v>9.8173159999999995E-2</v>
      </c>
      <c r="I131" s="117">
        <f t="shared" si="2"/>
        <v>0.15716556666666667</v>
      </c>
      <c r="J131" s="122">
        <v>0.26729999999999998</v>
      </c>
      <c r="K131" s="123">
        <v>0.18240000000000001</v>
      </c>
      <c r="L131" s="124">
        <v>0.45</v>
      </c>
      <c r="M131" s="124">
        <v>0.46</v>
      </c>
      <c r="N131" s="124">
        <v>0</v>
      </c>
      <c r="O131" s="124">
        <v>0.3</v>
      </c>
      <c r="P131" s="125" t="s">
        <v>775</v>
      </c>
    </row>
    <row r="132" spans="1:16" s="45" customFormat="1" ht="24">
      <c r="A132" s="115" t="s">
        <v>1170</v>
      </c>
      <c r="B132" s="45" t="s">
        <v>1171</v>
      </c>
      <c r="C132" s="45" t="s">
        <v>1172</v>
      </c>
      <c r="D132" s="116"/>
      <c r="E132" s="116">
        <v>0.88758999999999999</v>
      </c>
      <c r="F132" s="117">
        <v>-0.59065190000000001</v>
      </c>
      <c r="G132" s="117">
        <v>0.27789180000000002</v>
      </c>
      <c r="H132" s="117">
        <v>0.46928769999999997</v>
      </c>
      <c r="I132" s="117">
        <f t="shared" si="2"/>
        <v>5.2175866666666661E-2</v>
      </c>
      <c r="J132" s="125" t="s">
        <v>16</v>
      </c>
      <c r="K132" s="123">
        <v>0.24429999999999999</v>
      </c>
      <c r="L132" s="124">
        <v>7.0000000000000007E-2</v>
      </c>
      <c r="M132" s="124">
        <v>-0.76</v>
      </c>
      <c r="N132" s="124">
        <v>-0.53</v>
      </c>
      <c r="O132" s="124">
        <v>-0.4</v>
      </c>
      <c r="P132" s="125" t="s">
        <v>775</v>
      </c>
    </row>
    <row r="133" spans="1:16" s="45" customFormat="1" ht="24">
      <c r="A133" s="115" t="s">
        <v>1173</v>
      </c>
      <c r="B133" s="45" t="s">
        <v>1174</v>
      </c>
      <c r="C133" s="45" t="s">
        <v>1175</v>
      </c>
      <c r="D133" s="116">
        <v>0.12833881</v>
      </c>
      <c r="E133" s="116">
        <v>7.1052275999999998E-2</v>
      </c>
      <c r="F133" s="117">
        <v>0.12316028</v>
      </c>
      <c r="G133" s="117">
        <v>0.32302766999999999</v>
      </c>
      <c r="H133" s="117">
        <v>0.18372638999999999</v>
      </c>
      <c r="I133" s="117">
        <f t="shared" si="2"/>
        <v>0.20997144666666667</v>
      </c>
      <c r="J133" s="122">
        <v>0.42809999999999998</v>
      </c>
      <c r="K133" s="123">
        <v>0.34820000000000001</v>
      </c>
      <c r="L133" s="124">
        <v>0.39</v>
      </c>
      <c r="M133" s="124">
        <v>0.94</v>
      </c>
      <c r="N133" s="124">
        <v>-0.16</v>
      </c>
      <c r="O133" s="124">
        <v>0.39</v>
      </c>
      <c r="P133" s="125" t="s">
        <v>1176</v>
      </c>
    </row>
    <row r="134" spans="1:16" s="45" customFormat="1" ht="12.75">
      <c r="A134" s="115" t="s">
        <v>1177</v>
      </c>
      <c r="B134" s="45" t="s">
        <v>1178</v>
      </c>
      <c r="C134" s="45" t="s">
        <v>1179</v>
      </c>
      <c r="D134" s="116"/>
      <c r="E134" s="116">
        <v>0.67358019999999996</v>
      </c>
      <c r="F134" s="117">
        <v>9.592639E-2</v>
      </c>
      <c r="G134" s="117">
        <v>0.83361050000000003</v>
      </c>
      <c r="H134" s="117">
        <v>-0.40319777000000001</v>
      </c>
      <c r="I134" s="117">
        <f t="shared" si="2"/>
        <v>0.17544637333333335</v>
      </c>
      <c r="J134" s="125" t="s">
        <v>16</v>
      </c>
      <c r="K134" s="123">
        <v>0.44330000000000003</v>
      </c>
      <c r="L134" s="124">
        <v>-0.87</v>
      </c>
      <c r="M134" s="124">
        <v>-0.54</v>
      </c>
      <c r="N134" s="124">
        <v>0.36</v>
      </c>
      <c r="O134" s="124">
        <v>-0.35</v>
      </c>
      <c r="P134" s="125" t="s">
        <v>108</v>
      </c>
    </row>
    <row r="135" spans="1:16" s="45" customFormat="1" ht="24">
      <c r="A135" s="115" t="s">
        <v>1180</v>
      </c>
      <c r="B135" s="45" t="s">
        <v>1181</v>
      </c>
      <c r="C135" s="45" t="s">
        <v>1182</v>
      </c>
      <c r="D135" s="116">
        <v>0.110431634</v>
      </c>
      <c r="E135" s="116">
        <v>5.5243604000000002E-2</v>
      </c>
      <c r="F135" s="117">
        <v>0.76122000000000001</v>
      </c>
      <c r="G135" s="117">
        <v>1.3423262</v>
      </c>
      <c r="H135" s="117">
        <v>0.61437419999999998</v>
      </c>
      <c r="I135" s="117">
        <f t="shared" si="2"/>
        <v>0.90597346666666667</v>
      </c>
      <c r="J135" s="122">
        <v>0.12770000000000001</v>
      </c>
      <c r="K135" s="123">
        <v>3.6299999999999999E-2</v>
      </c>
      <c r="L135" s="124">
        <v>2.13</v>
      </c>
      <c r="M135" s="124">
        <v>1.98</v>
      </c>
      <c r="N135" s="124">
        <v>1.05</v>
      </c>
      <c r="O135" s="124">
        <v>1.72</v>
      </c>
      <c r="P135" s="125" t="s">
        <v>775</v>
      </c>
    </row>
    <row r="136" spans="1:16" s="45" customFormat="1" ht="12.75">
      <c r="A136" s="115" t="s">
        <v>1183</v>
      </c>
      <c r="B136" s="45" t="s">
        <v>1184</v>
      </c>
      <c r="C136" s="45" t="s">
        <v>1185</v>
      </c>
      <c r="D136" s="116"/>
      <c r="E136" s="116"/>
      <c r="F136" s="117"/>
      <c r="G136" s="117"/>
      <c r="H136" s="117"/>
      <c r="I136" s="117"/>
      <c r="J136" s="125" t="s">
        <v>16</v>
      </c>
      <c r="K136" s="126" t="s">
        <v>16</v>
      </c>
      <c r="L136" s="124" t="s">
        <v>16</v>
      </c>
      <c r="M136" s="124" t="s">
        <v>16</v>
      </c>
      <c r="N136" s="124" t="s">
        <v>16</v>
      </c>
      <c r="O136" s="124" t="s">
        <v>16</v>
      </c>
      <c r="P136" s="125" t="s">
        <v>16</v>
      </c>
    </row>
    <row r="137" spans="1:16" s="45" customFormat="1" ht="24">
      <c r="A137" s="115" t="s">
        <v>1186</v>
      </c>
      <c r="B137" s="45" t="s">
        <v>1187</v>
      </c>
      <c r="C137" s="45" t="s">
        <v>1188</v>
      </c>
      <c r="D137" s="116">
        <v>7.1775764000000006E-2</v>
      </c>
      <c r="E137" s="116">
        <v>2.2570646999999999E-2</v>
      </c>
      <c r="F137" s="117">
        <v>-1.0711309</v>
      </c>
      <c r="G137" s="117">
        <v>-1.2985401999999999</v>
      </c>
      <c r="H137" s="117">
        <v>-1.7891706000000001</v>
      </c>
      <c r="I137" s="117">
        <f t="shared" si="2"/>
        <v>-1.3862805666666667</v>
      </c>
      <c r="J137" s="122">
        <v>9.6799999999999997E-2</v>
      </c>
      <c r="K137" s="123">
        <v>8.8999999999999999E-3</v>
      </c>
      <c r="L137" s="124">
        <v>-0.76</v>
      </c>
      <c r="M137" s="124">
        <v>-0.73</v>
      </c>
      <c r="N137" s="124">
        <v>-0.98</v>
      </c>
      <c r="O137" s="124">
        <v>-0.82</v>
      </c>
      <c r="P137" s="125" t="s">
        <v>775</v>
      </c>
    </row>
    <row r="138" spans="1:16" s="45" customFormat="1" ht="12.75">
      <c r="A138" s="115" t="s">
        <v>1189</v>
      </c>
      <c r="B138" s="45" t="s">
        <v>1190</v>
      </c>
      <c r="C138" s="45" t="s">
        <v>1191</v>
      </c>
      <c r="D138" s="116"/>
      <c r="E138" s="116">
        <v>0.2286504</v>
      </c>
      <c r="F138" s="117">
        <v>1.0652611000000001</v>
      </c>
      <c r="G138" s="117">
        <v>0.77863640000000001</v>
      </c>
      <c r="H138" s="117">
        <v>-7.7961450000000002E-2</v>
      </c>
      <c r="I138" s="117">
        <f t="shared" si="2"/>
        <v>0.58864535000000007</v>
      </c>
      <c r="J138" s="125" t="s">
        <v>16</v>
      </c>
      <c r="K138" s="123">
        <v>2.4299999999999999E-2</v>
      </c>
      <c r="L138" s="124">
        <v>2.1</v>
      </c>
      <c r="M138" s="124">
        <v>1.6</v>
      </c>
      <c r="N138" s="124">
        <v>1.2</v>
      </c>
      <c r="O138" s="124">
        <v>1.64</v>
      </c>
      <c r="P138" s="125" t="s">
        <v>1192</v>
      </c>
    </row>
    <row r="139" spans="1:16" s="45" customFormat="1" ht="12.75">
      <c r="A139" s="115" t="s">
        <v>1193</v>
      </c>
      <c r="B139" s="45" t="s">
        <v>1194</v>
      </c>
      <c r="C139" s="45" t="s">
        <v>1195</v>
      </c>
      <c r="D139" s="116">
        <v>0.56924169999999996</v>
      </c>
      <c r="E139" s="116">
        <v>0.50980073000000004</v>
      </c>
      <c r="F139" s="117">
        <v>0.10663785000000001</v>
      </c>
      <c r="G139" s="117">
        <v>0.10099608</v>
      </c>
      <c r="H139" s="117">
        <v>-6.9627739999999994E-2</v>
      </c>
      <c r="I139" s="117">
        <f t="shared" si="2"/>
        <v>4.6002063333333343E-2</v>
      </c>
      <c r="J139" s="122">
        <v>0.35010000000000002</v>
      </c>
      <c r="K139" s="123">
        <v>0.26740000000000003</v>
      </c>
      <c r="L139" s="124">
        <v>0.45</v>
      </c>
      <c r="M139" s="124">
        <v>0.74</v>
      </c>
      <c r="N139" s="124">
        <v>-0.08</v>
      </c>
      <c r="O139" s="124">
        <v>0.37</v>
      </c>
      <c r="P139" s="125" t="s">
        <v>1196</v>
      </c>
    </row>
    <row r="140" spans="1:16" s="45" customFormat="1" ht="12.75">
      <c r="A140" s="115" t="s">
        <v>1197</v>
      </c>
      <c r="B140" s="45" t="s">
        <v>1198</v>
      </c>
      <c r="C140" s="45" t="s">
        <v>1199</v>
      </c>
      <c r="D140" s="116"/>
      <c r="E140" s="116">
        <v>0.47224072</v>
      </c>
      <c r="F140" s="117">
        <v>-0.68716730000000004</v>
      </c>
      <c r="G140" s="117">
        <v>-0.34294730000000001</v>
      </c>
      <c r="H140" s="117">
        <v>0.28219592999999998</v>
      </c>
      <c r="I140" s="117">
        <f t="shared" si="2"/>
        <v>-0.24930622333333338</v>
      </c>
      <c r="J140" s="125" t="s">
        <v>16</v>
      </c>
      <c r="K140" s="123">
        <v>0.91600000000000004</v>
      </c>
      <c r="L140" s="124">
        <v>0.16</v>
      </c>
      <c r="M140" s="124">
        <v>-0.44</v>
      </c>
      <c r="N140" s="124">
        <v>0.21</v>
      </c>
      <c r="O140" s="124">
        <v>-0.03</v>
      </c>
      <c r="P140" s="125" t="s">
        <v>1200</v>
      </c>
    </row>
    <row r="141" spans="1:16" s="45" customFormat="1" ht="12.75">
      <c r="A141" s="115" t="s">
        <v>1201</v>
      </c>
      <c r="B141" s="45" t="s">
        <v>1202</v>
      </c>
      <c r="C141" s="45" t="s">
        <v>1203</v>
      </c>
      <c r="D141" s="116"/>
      <c r="E141" s="116"/>
      <c r="F141" s="117"/>
      <c r="G141" s="117"/>
      <c r="H141" s="117"/>
      <c r="I141" s="117"/>
      <c r="J141" s="125" t="s">
        <v>16</v>
      </c>
      <c r="K141" s="126" t="s">
        <v>16</v>
      </c>
      <c r="L141" s="124" t="s">
        <v>16</v>
      </c>
      <c r="M141" s="124" t="s">
        <v>16</v>
      </c>
      <c r="N141" s="124" t="s">
        <v>16</v>
      </c>
      <c r="O141" s="124" t="s">
        <v>16</v>
      </c>
      <c r="P141" s="125" t="s">
        <v>16</v>
      </c>
    </row>
    <row r="142" spans="1:16" s="45" customFormat="1" ht="24">
      <c r="A142" s="115" t="s">
        <v>1204</v>
      </c>
      <c r="B142" s="45" t="s">
        <v>1205</v>
      </c>
      <c r="C142" s="45" t="s">
        <v>1206</v>
      </c>
      <c r="D142" s="116"/>
      <c r="E142" s="116">
        <v>0.31259601999999997</v>
      </c>
      <c r="F142" s="117">
        <v>-1.7313288</v>
      </c>
      <c r="G142" s="117">
        <v>-0.35065817999999999</v>
      </c>
      <c r="H142" s="117">
        <v>-2.1373933000000001E-2</v>
      </c>
      <c r="I142" s="117">
        <f t="shared" si="2"/>
        <v>-0.70112030433333328</v>
      </c>
      <c r="J142" s="125" t="s">
        <v>16</v>
      </c>
      <c r="K142" s="123">
        <v>0.2228</v>
      </c>
      <c r="L142" s="124">
        <v>-0.44</v>
      </c>
      <c r="M142" s="124">
        <v>-1.34</v>
      </c>
      <c r="N142" s="124">
        <v>-0.13</v>
      </c>
      <c r="O142" s="124">
        <v>-0.64</v>
      </c>
      <c r="P142" s="125" t="s">
        <v>775</v>
      </c>
    </row>
    <row r="143" spans="1:16" s="45" customFormat="1" ht="24">
      <c r="A143" s="115" t="s">
        <v>1207</v>
      </c>
      <c r="B143" s="45" t="s">
        <v>1208</v>
      </c>
      <c r="C143" s="45" t="s">
        <v>1209</v>
      </c>
      <c r="D143" s="116"/>
      <c r="E143" s="116">
        <v>0.20359503000000001</v>
      </c>
      <c r="F143" s="117">
        <v>0.71921824999999995</v>
      </c>
      <c r="G143" s="117">
        <v>-1.6730279000000001E-2</v>
      </c>
      <c r="H143" s="117">
        <v>0.53057944999999995</v>
      </c>
      <c r="I143" s="117">
        <f t="shared" si="2"/>
        <v>0.41102247366666661</v>
      </c>
      <c r="J143" s="122">
        <v>0.13100000000000001</v>
      </c>
      <c r="K143" s="123">
        <v>0.04</v>
      </c>
      <c r="L143" s="124">
        <v>1.39</v>
      </c>
      <c r="M143" s="124">
        <v>1.22</v>
      </c>
      <c r="N143" s="124">
        <v>0.65</v>
      </c>
      <c r="O143" s="124">
        <v>1.0900000000000001</v>
      </c>
      <c r="P143" s="125" t="s">
        <v>775</v>
      </c>
    </row>
    <row r="144" spans="1:16" s="45" customFormat="1" ht="24">
      <c r="A144" s="115" t="s">
        <v>1210</v>
      </c>
      <c r="B144" s="45" t="s">
        <v>1211</v>
      </c>
      <c r="C144" s="45" t="s">
        <v>1212</v>
      </c>
      <c r="D144" s="116"/>
      <c r="E144" s="116">
        <v>0.93873839999999997</v>
      </c>
      <c r="F144" s="117">
        <v>-0.67039864999999998</v>
      </c>
      <c r="G144" s="117">
        <v>-0.33791231999999999</v>
      </c>
      <c r="H144" s="117">
        <v>0.88515600000000005</v>
      </c>
      <c r="I144" s="117">
        <f t="shared" si="2"/>
        <v>-4.1051656666666624E-2</v>
      </c>
      <c r="J144" s="125" t="s">
        <v>16</v>
      </c>
      <c r="K144" s="123">
        <v>0.55030000000000001</v>
      </c>
      <c r="L144" s="124">
        <v>-2.81</v>
      </c>
      <c r="M144" s="124">
        <v>1.62</v>
      </c>
      <c r="N144" s="124">
        <v>-1.65</v>
      </c>
      <c r="O144" s="124">
        <v>-0.95</v>
      </c>
      <c r="P144" s="125" t="s">
        <v>775</v>
      </c>
    </row>
    <row r="145" spans="1:16" s="45" customFormat="1" ht="12.75">
      <c r="A145" s="115" t="s">
        <v>1213</v>
      </c>
      <c r="B145" s="45" t="s">
        <v>1214</v>
      </c>
      <c r="C145" s="45" t="s">
        <v>1215</v>
      </c>
      <c r="D145" s="116"/>
      <c r="E145" s="116"/>
      <c r="F145" s="117"/>
      <c r="G145" s="117"/>
      <c r="H145" s="117"/>
      <c r="I145" s="117"/>
      <c r="J145" s="125" t="s">
        <v>16</v>
      </c>
      <c r="K145" s="126" t="s">
        <v>16</v>
      </c>
      <c r="L145" s="124" t="s">
        <v>16</v>
      </c>
      <c r="M145" s="124" t="s">
        <v>16</v>
      </c>
      <c r="N145" s="124" t="s">
        <v>16</v>
      </c>
      <c r="O145" s="124" t="s">
        <v>16</v>
      </c>
      <c r="P145" s="125" t="s">
        <v>16</v>
      </c>
    </row>
    <row r="146" spans="1:16" s="45" customFormat="1" ht="12.75">
      <c r="A146" s="115" t="s">
        <v>1216</v>
      </c>
      <c r="B146" s="45" t="s">
        <v>1217</v>
      </c>
      <c r="C146" s="45" t="s">
        <v>1218</v>
      </c>
      <c r="D146" s="116"/>
      <c r="E146" s="116"/>
      <c r="F146" s="117"/>
      <c r="G146" s="117"/>
      <c r="H146" s="117"/>
      <c r="I146" s="117"/>
      <c r="J146" s="125" t="s">
        <v>16</v>
      </c>
      <c r="K146" s="126" t="s">
        <v>16</v>
      </c>
      <c r="L146" s="124" t="s">
        <v>16</v>
      </c>
      <c r="M146" s="124" t="s">
        <v>16</v>
      </c>
      <c r="N146" s="124" t="s">
        <v>16</v>
      </c>
      <c r="O146" s="124" t="s">
        <v>16</v>
      </c>
      <c r="P146" s="125" t="s">
        <v>16</v>
      </c>
    </row>
    <row r="147" spans="1:16" s="45" customFormat="1" ht="12.75">
      <c r="A147" s="115" t="s">
        <v>1219</v>
      </c>
      <c r="B147" s="45" t="s">
        <v>1220</v>
      </c>
      <c r="C147" s="45" t="s">
        <v>1221</v>
      </c>
      <c r="D147" s="116"/>
      <c r="E147" s="116"/>
      <c r="F147" s="117"/>
      <c r="G147" s="117"/>
      <c r="H147" s="117"/>
      <c r="I147" s="117"/>
      <c r="J147" s="125" t="s">
        <v>16</v>
      </c>
      <c r="K147" s="126" t="s">
        <v>16</v>
      </c>
      <c r="L147" s="124" t="s">
        <v>16</v>
      </c>
      <c r="M147" s="124" t="s">
        <v>16</v>
      </c>
      <c r="N147" s="124" t="s">
        <v>16</v>
      </c>
      <c r="O147" s="124" t="s">
        <v>16</v>
      </c>
      <c r="P147" s="125" t="s">
        <v>16</v>
      </c>
    </row>
    <row r="148" spans="1:16" s="45" customFormat="1" ht="12.75">
      <c r="A148" s="115" t="s">
        <v>1222</v>
      </c>
      <c r="B148" s="45" t="s">
        <v>1223</v>
      </c>
      <c r="C148" s="45" t="s">
        <v>1224</v>
      </c>
      <c r="D148" s="116"/>
      <c r="E148" s="116"/>
      <c r="F148" s="117"/>
      <c r="G148" s="117"/>
      <c r="H148" s="117"/>
      <c r="I148" s="117"/>
      <c r="J148" s="125" t="s">
        <v>16</v>
      </c>
      <c r="K148" s="126" t="s">
        <v>16</v>
      </c>
      <c r="L148" s="124" t="s">
        <v>16</v>
      </c>
      <c r="M148" s="124" t="s">
        <v>16</v>
      </c>
      <c r="N148" s="124" t="s">
        <v>16</v>
      </c>
      <c r="O148" s="124" t="s">
        <v>16</v>
      </c>
      <c r="P148" s="125" t="s">
        <v>16</v>
      </c>
    </row>
    <row r="149" spans="1:16" s="45" customFormat="1" ht="12.75">
      <c r="A149" s="115" t="s">
        <v>1225</v>
      </c>
      <c r="B149" s="45" t="s">
        <v>1226</v>
      </c>
      <c r="C149" s="45" t="s">
        <v>1227</v>
      </c>
      <c r="D149" s="116"/>
      <c r="E149" s="116">
        <v>0.57171680000000002</v>
      </c>
      <c r="F149" s="117">
        <v>-0.64225390000000004</v>
      </c>
      <c r="G149" s="117">
        <v>-0.434867</v>
      </c>
      <c r="H149" s="117">
        <v>0.42207860000000003</v>
      </c>
      <c r="I149" s="117">
        <f t="shared" si="2"/>
        <v>-0.21834743333333337</v>
      </c>
      <c r="J149" s="125" t="s">
        <v>16</v>
      </c>
      <c r="K149" s="123">
        <v>0.74729999999999996</v>
      </c>
      <c r="L149" s="124">
        <v>-0.33</v>
      </c>
      <c r="M149" s="124">
        <v>-0.14000000000000001</v>
      </c>
      <c r="N149" s="124">
        <v>0.27</v>
      </c>
      <c r="O149" s="124">
        <v>-7.0000000000000007E-2</v>
      </c>
      <c r="P149" s="125" t="s">
        <v>1228</v>
      </c>
    </row>
    <row r="150" spans="1:16" s="45" customFormat="1" ht="12.75">
      <c r="A150" s="115" t="s">
        <v>1229</v>
      </c>
      <c r="B150" s="45" t="s">
        <v>1230</v>
      </c>
      <c r="C150" s="45" t="s">
        <v>1231</v>
      </c>
      <c r="D150" s="116"/>
      <c r="E150" s="116"/>
      <c r="F150" s="117"/>
      <c r="G150" s="117"/>
      <c r="H150" s="117"/>
      <c r="I150" s="117"/>
      <c r="J150" s="125" t="s">
        <v>16</v>
      </c>
      <c r="K150" s="126" t="s">
        <v>16</v>
      </c>
      <c r="L150" s="124" t="s">
        <v>16</v>
      </c>
      <c r="M150" s="124" t="s">
        <v>16</v>
      </c>
      <c r="N150" s="124" t="s">
        <v>16</v>
      </c>
      <c r="O150" s="124" t="s">
        <v>16</v>
      </c>
      <c r="P150" s="125" t="s">
        <v>16</v>
      </c>
    </row>
    <row r="151" spans="1:16" s="45" customFormat="1" ht="12.75">
      <c r="A151" s="115" t="s">
        <v>1232</v>
      </c>
      <c r="B151" s="45" t="s">
        <v>1233</v>
      </c>
      <c r="C151" s="45" t="s">
        <v>1234</v>
      </c>
      <c r="D151" s="116"/>
      <c r="E151" s="116"/>
      <c r="F151" s="117"/>
      <c r="G151" s="117"/>
      <c r="H151" s="117"/>
      <c r="I151" s="117"/>
      <c r="J151" s="125" t="s">
        <v>16</v>
      </c>
      <c r="K151" s="126" t="s">
        <v>16</v>
      </c>
      <c r="L151" s="124" t="s">
        <v>16</v>
      </c>
      <c r="M151" s="124" t="s">
        <v>16</v>
      </c>
      <c r="N151" s="124" t="s">
        <v>16</v>
      </c>
      <c r="O151" s="124" t="s">
        <v>16</v>
      </c>
      <c r="P151" s="125" t="s">
        <v>16</v>
      </c>
    </row>
    <row r="152" spans="1:16" s="45" customFormat="1" ht="12.75">
      <c r="A152" s="115" t="s">
        <v>1235</v>
      </c>
      <c r="B152" s="45" t="s">
        <v>1236</v>
      </c>
      <c r="C152" s="45" t="s">
        <v>1237</v>
      </c>
      <c r="D152" s="116"/>
      <c r="E152" s="116"/>
      <c r="F152" s="117"/>
      <c r="G152" s="117"/>
      <c r="H152" s="117"/>
      <c r="I152" s="117"/>
      <c r="J152" s="125" t="s">
        <v>16</v>
      </c>
      <c r="K152" s="126" t="s">
        <v>16</v>
      </c>
      <c r="L152" s="124" t="s">
        <v>16</v>
      </c>
      <c r="M152" s="124" t="s">
        <v>16</v>
      </c>
      <c r="N152" s="124" t="s">
        <v>16</v>
      </c>
      <c r="O152" s="124" t="s">
        <v>16</v>
      </c>
      <c r="P152" s="125" t="s">
        <v>16</v>
      </c>
    </row>
    <row r="153" spans="1:16" s="45" customFormat="1" ht="12.75">
      <c r="A153" s="115" t="s">
        <v>1238</v>
      </c>
      <c r="B153" s="45" t="s">
        <v>1239</v>
      </c>
      <c r="C153" s="45" t="s">
        <v>1240</v>
      </c>
      <c r="D153" s="116"/>
      <c r="E153" s="116">
        <v>2.9238535E-2</v>
      </c>
      <c r="F153" s="117">
        <v>-0.59097195000000002</v>
      </c>
      <c r="G153" s="117">
        <v>-0.35963038000000003</v>
      </c>
      <c r="H153" s="117">
        <v>-0.36298649999999999</v>
      </c>
      <c r="I153" s="117">
        <f t="shared" si="2"/>
        <v>-0.43786294333333337</v>
      </c>
      <c r="J153" s="125" t="s">
        <v>16</v>
      </c>
      <c r="K153" s="126" t="s">
        <v>16</v>
      </c>
      <c r="L153" s="124" t="s">
        <v>16</v>
      </c>
      <c r="M153" s="124" t="s">
        <v>16</v>
      </c>
      <c r="N153" s="124" t="s">
        <v>16</v>
      </c>
      <c r="O153" s="124" t="s">
        <v>16</v>
      </c>
      <c r="P153" s="125" t="s">
        <v>16</v>
      </c>
    </row>
    <row r="154" spans="1:16" s="45" customFormat="1" ht="12.75">
      <c r="A154" s="118" t="s">
        <v>1241</v>
      </c>
      <c r="B154" s="119" t="s">
        <v>1242</v>
      </c>
      <c r="C154" s="119" t="s">
        <v>1243</v>
      </c>
      <c r="D154" s="120"/>
      <c r="E154" s="120"/>
      <c r="F154" s="119"/>
      <c r="G154" s="119"/>
      <c r="H154" s="119"/>
      <c r="I154" s="119"/>
      <c r="J154" s="134" t="s">
        <v>16</v>
      </c>
      <c r="K154" s="135" t="s">
        <v>16</v>
      </c>
      <c r="L154" s="133" t="s">
        <v>16</v>
      </c>
      <c r="M154" s="133" t="s">
        <v>16</v>
      </c>
      <c r="N154" s="133" t="s">
        <v>16</v>
      </c>
      <c r="O154" s="133" t="s">
        <v>16</v>
      </c>
      <c r="P154" s="134" t="s">
        <v>16</v>
      </c>
    </row>
    <row r="155" spans="1:16" s="21" customFormat="1" ht="12.75">
      <c r="A155" s="38"/>
      <c r="P155" s="40"/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P93"/>
  <sheetViews>
    <sheetView zoomScale="50" zoomScaleNormal="50" workbookViewId="0">
      <selection activeCell="B2" sqref="B2"/>
    </sheetView>
  </sheetViews>
  <sheetFormatPr defaultColWidth="8.875" defaultRowHeight="14.25"/>
  <cols>
    <col min="1" max="1" width="10.75" style="4" customWidth="1"/>
    <col min="2" max="2" width="12.75" style="4" customWidth="1"/>
    <col min="3" max="3" width="16.75" style="4" customWidth="1"/>
    <col min="4" max="8" width="8.75" style="4" customWidth="1"/>
    <col min="9" max="9" width="12.75" style="4" customWidth="1"/>
    <col min="10" max="14" width="8.75" style="4" customWidth="1"/>
    <col min="15" max="15" width="12.75" style="4" customWidth="1"/>
    <col min="16" max="16" width="45.75" style="24" customWidth="1"/>
    <col min="17" max="16384" width="8.875" style="5"/>
  </cols>
  <sheetData>
    <row r="1" spans="1:16" ht="18.75">
      <c r="A1" s="39" t="s">
        <v>4544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69"/>
      <c r="C3" s="69"/>
      <c r="D3" s="70"/>
      <c r="E3" s="71"/>
      <c r="F3" s="229" t="s">
        <v>4072</v>
      </c>
      <c r="G3" s="229"/>
      <c r="H3" s="229"/>
      <c r="I3" s="229"/>
      <c r="J3" s="70"/>
      <c r="K3" s="71"/>
      <c r="L3" s="229" t="s">
        <v>4072</v>
      </c>
      <c r="M3" s="229"/>
      <c r="N3" s="229"/>
      <c r="O3" s="229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173" customFormat="1" ht="12.75">
      <c r="A5" s="111" t="s">
        <v>4456</v>
      </c>
      <c r="B5" s="111" t="s">
        <v>4246</v>
      </c>
      <c r="C5" s="111" t="s">
        <v>4247</v>
      </c>
      <c r="D5" s="205">
        <v>5.6003722999999998E-2</v>
      </c>
      <c r="E5" s="205">
        <v>1.0077022999999999E-2</v>
      </c>
      <c r="F5" s="206">
        <v>0.36690899999999999</v>
      </c>
      <c r="G5" s="206">
        <v>0.25751689999999999</v>
      </c>
      <c r="H5" s="206">
        <v>0.33162770000000003</v>
      </c>
      <c r="I5" s="206">
        <f>AVERAGE(F5:H5)</f>
        <v>0.3186845333333333</v>
      </c>
      <c r="J5" s="207">
        <v>0.9617</v>
      </c>
      <c r="K5" s="207">
        <v>0.95189999999999997</v>
      </c>
      <c r="L5" s="208">
        <v>0.21</v>
      </c>
      <c r="M5" s="208">
        <v>-0.21</v>
      </c>
      <c r="N5" s="208">
        <v>0.03</v>
      </c>
      <c r="O5" s="208">
        <v>0.01</v>
      </c>
      <c r="P5" s="130" t="s">
        <v>4248</v>
      </c>
    </row>
    <row r="6" spans="1:16" s="173" customFormat="1" ht="24">
      <c r="A6" s="115" t="s">
        <v>4455</v>
      </c>
      <c r="B6" s="115" t="s">
        <v>4249</v>
      </c>
      <c r="C6" s="115" t="s">
        <v>4250</v>
      </c>
      <c r="D6" s="209">
        <v>0.31187862</v>
      </c>
      <c r="E6" s="209">
        <v>0.24681236000000001</v>
      </c>
      <c r="F6" s="210">
        <v>-0.11865999000000001</v>
      </c>
      <c r="G6" s="210">
        <v>-0.47142210000000001</v>
      </c>
      <c r="H6" s="210">
        <v>-4.7063906000000003E-2</v>
      </c>
      <c r="I6" s="210">
        <f t="shared" ref="I6:I46" si="0">AVERAGE(F6:H6)</f>
        <v>-0.21238199866666665</v>
      </c>
      <c r="J6" s="211">
        <v>0.1061</v>
      </c>
      <c r="K6" s="211">
        <v>1.4999999999999999E-2</v>
      </c>
      <c r="L6" s="212">
        <v>-0.71</v>
      </c>
      <c r="M6" s="212">
        <v>-1.0900000000000001</v>
      </c>
      <c r="N6" s="212">
        <v>-0.88</v>
      </c>
      <c r="O6" s="212">
        <v>-0.89</v>
      </c>
      <c r="P6" s="125" t="s">
        <v>4251</v>
      </c>
    </row>
    <row r="7" spans="1:16" s="173" customFormat="1" ht="24">
      <c r="A7" s="115" t="s">
        <v>4457</v>
      </c>
      <c r="B7" s="115" t="s">
        <v>4252</v>
      </c>
      <c r="C7" s="115" t="s">
        <v>4253</v>
      </c>
      <c r="D7" s="209">
        <v>6.3500420000000002E-2</v>
      </c>
      <c r="E7" s="209">
        <v>1.5783803999999999E-2</v>
      </c>
      <c r="F7" s="210">
        <v>-0.27183813000000001</v>
      </c>
      <c r="G7" s="210">
        <v>-0.29319397000000003</v>
      </c>
      <c r="H7" s="210">
        <v>-0.18850997</v>
      </c>
      <c r="I7" s="210">
        <f t="shared" si="0"/>
        <v>-0.25118069000000004</v>
      </c>
      <c r="J7" s="211">
        <v>0.56640000000000001</v>
      </c>
      <c r="K7" s="211">
        <v>0.49370000000000003</v>
      </c>
      <c r="L7" s="212">
        <v>-0.13</v>
      </c>
      <c r="M7" s="212">
        <v>7.0000000000000007E-2</v>
      </c>
      <c r="N7" s="212">
        <v>-0.08</v>
      </c>
      <c r="O7" s="212">
        <v>-0.05</v>
      </c>
      <c r="P7" s="125" t="s">
        <v>4251</v>
      </c>
    </row>
    <row r="8" spans="1:16" s="173" customFormat="1" ht="24">
      <c r="A8" s="115" t="s">
        <v>4458</v>
      </c>
      <c r="B8" s="115" t="s">
        <v>4254</v>
      </c>
      <c r="C8" s="115" t="s">
        <v>4255</v>
      </c>
      <c r="D8" s="209">
        <v>0.118243165</v>
      </c>
      <c r="E8" s="209">
        <v>6.2045783E-2</v>
      </c>
      <c r="F8" s="210">
        <v>0.23091406</v>
      </c>
      <c r="G8" s="210">
        <v>0.35671135999999998</v>
      </c>
      <c r="H8" s="210">
        <v>0.13839993</v>
      </c>
      <c r="I8" s="210">
        <f t="shared" si="0"/>
        <v>0.24200845000000001</v>
      </c>
      <c r="J8" s="211">
        <v>0.1021</v>
      </c>
      <c r="K8" s="211">
        <v>1.2200000000000001E-2</v>
      </c>
      <c r="L8" s="212">
        <v>-0.67</v>
      </c>
      <c r="M8" s="212">
        <v>-0.84</v>
      </c>
      <c r="N8" s="212">
        <v>-0.99</v>
      </c>
      <c r="O8" s="212">
        <v>-0.84</v>
      </c>
      <c r="P8" s="125" t="s">
        <v>4251</v>
      </c>
    </row>
    <row r="9" spans="1:16" s="173" customFormat="1" ht="12.75">
      <c r="A9" s="115" t="s">
        <v>4459</v>
      </c>
      <c r="B9" s="115" t="s">
        <v>4256</v>
      </c>
      <c r="C9" s="115" t="s">
        <v>4257</v>
      </c>
      <c r="D9" s="209">
        <v>7.7757629999999994E-2</v>
      </c>
      <c r="E9" s="209">
        <v>2.721494E-2</v>
      </c>
      <c r="F9" s="210">
        <v>0.3910188</v>
      </c>
      <c r="G9" s="210">
        <v>0.4999557</v>
      </c>
      <c r="H9" s="210">
        <v>0.69547990000000004</v>
      </c>
      <c r="I9" s="210">
        <f t="shared" si="0"/>
        <v>0.52881813333333338</v>
      </c>
      <c r="J9" s="211">
        <v>0.1759</v>
      </c>
      <c r="K9" s="211">
        <v>9.0200000000000002E-2</v>
      </c>
      <c r="L9" s="212">
        <v>0.49</v>
      </c>
      <c r="M9" s="212">
        <v>0.13</v>
      </c>
      <c r="N9" s="212">
        <v>0.43</v>
      </c>
      <c r="O9" s="212">
        <v>0.35</v>
      </c>
      <c r="P9" s="125" t="s">
        <v>4258</v>
      </c>
    </row>
    <row r="10" spans="1:16" s="173" customFormat="1" ht="24">
      <c r="A10" s="115" t="s">
        <v>4460</v>
      </c>
      <c r="B10" s="115" t="s">
        <v>4259</v>
      </c>
      <c r="C10" s="115" t="s">
        <v>4260</v>
      </c>
      <c r="D10" s="209">
        <v>8.4797419999999998E-2</v>
      </c>
      <c r="E10" s="209">
        <v>3.3309350000000001E-2</v>
      </c>
      <c r="F10" s="210">
        <v>-0.85431193999999999</v>
      </c>
      <c r="G10" s="210">
        <v>-1.0133475999999999</v>
      </c>
      <c r="H10" s="210">
        <v>-0.5104436</v>
      </c>
      <c r="I10" s="210">
        <f t="shared" si="0"/>
        <v>-0.79270104666666663</v>
      </c>
      <c r="J10" s="211">
        <v>9.5500000000000002E-2</v>
      </c>
      <c r="K10" s="211">
        <v>8.0999999999999996E-3</v>
      </c>
      <c r="L10" s="212">
        <v>-1.81</v>
      </c>
      <c r="M10" s="212">
        <v>-1.84</v>
      </c>
      <c r="N10" s="212">
        <v>-1.37</v>
      </c>
      <c r="O10" s="212">
        <v>-1.68</v>
      </c>
      <c r="P10" s="125" t="s">
        <v>4251</v>
      </c>
    </row>
    <row r="11" spans="1:16" s="173" customFormat="1" ht="12.75">
      <c r="A11" s="115" t="s">
        <v>4461</v>
      </c>
      <c r="B11" s="115" t="s">
        <v>4261</v>
      </c>
      <c r="C11" s="115" t="s">
        <v>4262</v>
      </c>
      <c r="D11" s="209"/>
      <c r="E11" s="209"/>
      <c r="F11" s="210"/>
      <c r="G11" s="210"/>
      <c r="H11" s="210"/>
      <c r="I11" s="210"/>
      <c r="J11" s="213" t="s">
        <v>16</v>
      </c>
      <c r="K11" s="213" t="s">
        <v>16</v>
      </c>
      <c r="L11" s="212" t="s">
        <v>16</v>
      </c>
      <c r="M11" s="212" t="s">
        <v>16</v>
      </c>
      <c r="N11" s="212" t="s">
        <v>16</v>
      </c>
      <c r="O11" s="212" t="s">
        <v>16</v>
      </c>
      <c r="P11" s="125" t="s">
        <v>16</v>
      </c>
    </row>
    <row r="12" spans="1:16" s="173" customFormat="1" ht="12.75">
      <c r="A12" s="115" t="s">
        <v>4462</v>
      </c>
      <c r="B12" s="115" t="s">
        <v>4263</v>
      </c>
      <c r="C12" s="115" t="s">
        <v>4264</v>
      </c>
      <c r="D12" s="209">
        <v>5.9306459999999998E-2</v>
      </c>
      <c r="E12" s="209">
        <v>1.2409163000000001E-2</v>
      </c>
      <c r="F12" s="210">
        <v>0.23294066999999999</v>
      </c>
      <c r="G12" s="210">
        <v>0.18908405</v>
      </c>
      <c r="H12" s="210">
        <v>0.28024587000000001</v>
      </c>
      <c r="I12" s="210">
        <f t="shared" si="0"/>
        <v>0.23409019666666667</v>
      </c>
      <c r="J12" s="211">
        <v>0.1186</v>
      </c>
      <c r="K12" s="211">
        <v>2.5899999999999999E-2</v>
      </c>
      <c r="L12" s="212">
        <v>0.48</v>
      </c>
      <c r="M12" s="212">
        <v>0.32</v>
      </c>
      <c r="N12" s="212">
        <v>0.28999999999999998</v>
      </c>
      <c r="O12" s="212">
        <v>0.36</v>
      </c>
      <c r="P12" s="125" t="s">
        <v>4265</v>
      </c>
    </row>
    <row r="13" spans="1:16" s="173" customFormat="1" ht="24">
      <c r="A13" s="115" t="s">
        <v>4463</v>
      </c>
      <c r="B13" s="115" t="s">
        <v>4266</v>
      </c>
      <c r="C13" s="115" t="s">
        <v>4267</v>
      </c>
      <c r="D13" s="209"/>
      <c r="E13" s="209">
        <v>5.9424087E-2</v>
      </c>
      <c r="F13" s="210">
        <v>-0.63479494999999997</v>
      </c>
      <c r="G13" s="210">
        <v>-0.27179745</v>
      </c>
      <c r="H13" s="210">
        <v>-0.72755574999999995</v>
      </c>
      <c r="I13" s="210">
        <f t="shared" si="0"/>
        <v>-0.54471605000000001</v>
      </c>
      <c r="J13" s="213" t="s">
        <v>16</v>
      </c>
      <c r="K13" s="211">
        <v>0.23419999999999999</v>
      </c>
      <c r="L13" s="212">
        <v>-0.34</v>
      </c>
      <c r="M13" s="212">
        <v>-1.56</v>
      </c>
      <c r="N13" s="212">
        <v>-0.24</v>
      </c>
      <c r="O13" s="212">
        <v>-0.71</v>
      </c>
      <c r="P13" s="125" t="s">
        <v>4251</v>
      </c>
    </row>
    <row r="14" spans="1:16" s="173" customFormat="1" ht="12.75">
      <c r="A14" s="115" t="s">
        <v>4464</v>
      </c>
      <c r="B14" s="115" t="s">
        <v>4268</v>
      </c>
      <c r="C14" s="115" t="s">
        <v>4269</v>
      </c>
      <c r="D14" s="209">
        <v>7.4430540000000003E-2</v>
      </c>
      <c r="E14" s="209">
        <v>2.4552445999999999E-2</v>
      </c>
      <c r="F14" s="210">
        <v>1.8455504</v>
      </c>
      <c r="G14" s="210">
        <v>3.2805762000000001</v>
      </c>
      <c r="H14" s="210">
        <v>2.8075446999999998</v>
      </c>
      <c r="I14" s="210">
        <f t="shared" si="0"/>
        <v>2.6445571000000001</v>
      </c>
      <c r="J14" s="211">
        <v>0.1588</v>
      </c>
      <c r="K14" s="211">
        <v>7.17E-2</v>
      </c>
      <c r="L14" s="212">
        <v>1.95</v>
      </c>
      <c r="M14" s="212">
        <v>2.23</v>
      </c>
      <c r="N14" s="212">
        <v>0.72</v>
      </c>
      <c r="O14" s="212">
        <v>1.63</v>
      </c>
      <c r="P14" s="125" t="s">
        <v>4270</v>
      </c>
    </row>
    <row r="15" spans="1:16" s="173" customFormat="1" ht="12.75">
      <c r="A15" s="115" t="s">
        <v>4465</v>
      </c>
      <c r="B15" s="115" t="s">
        <v>4271</v>
      </c>
      <c r="C15" s="115" t="s">
        <v>4272</v>
      </c>
      <c r="D15" s="209">
        <v>7.1245349999999999E-2</v>
      </c>
      <c r="E15" s="209">
        <v>2.2054816000000001E-2</v>
      </c>
      <c r="F15" s="210">
        <v>-0.70032454</v>
      </c>
      <c r="G15" s="210">
        <v>-0.60291724999999996</v>
      </c>
      <c r="H15" s="210">
        <v>-0.40743783</v>
      </c>
      <c r="I15" s="210">
        <f t="shared" si="0"/>
        <v>-0.57022654000000006</v>
      </c>
      <c r="J15" s="211">
        <v>0.121</v>
      </c>
      <c r="K15" s="211">
        <v>2.92E-2</v>
      </c>
      <c r="L15" s="212">
        <v>-0.47</v>
      </c>
      <c r="M15" s="212">
        <v>-0.77</v>
      </c>
      <c r="N15" s="212">
        <v>-0.89</v>
      </c>
      <c r="O15" s="212">
        <v>-0.71</v>
      </c>
      <c r="P15" s="125" t="s">
        <v>4273</v>
      </c>
    </row>
    <row r="16" spans="1:16" s="173" customFormat="1" ht="12.75">
      <c r="A16" s="115" t="s">
        <v>4466</v>
      </c>
      <c r="B16" s="115" t="s">
        <v>4274</v>
      </c>
      <c r="C16" s="115" t="s">
        <v>4275</v>
      </c>
      <c r="D16" s="209">
        <v>7.2079299999999999E-2</v>
      </c>
      <c r="E16" s="209">
        <v>2.2800067E-2</v>
      </c>
      <c r="F16" s="210">
        <v>0.21888156</v>
      </c>
      <c r="G16" s="210">
        <v>0.31066423999999998</v>
      </c>
      <c r="H16" s="210">
        <v>0.37963574999999999</v>
      </c>
      <c r="I16" s="210">
        <f t="shared" si="0"/>
        <v>0.30306051666666667</v>
      </c>
      <c r="J16" s="211">
        <v>0.1764</v>
      </c>
      <c r="K16" s="211">
        <v>9.0700000000000003E-2</v>
      </c>
      <c r="L16" s="212">
        <v>1.33</v>
      </c>
      <c r="M16" s="212">
        <v>1.43</v>
      </c>
      <c r="N16" s="212">
        <v>0.37</v>
      </c>
      <c r="O16" s="212">
        <v>1.04</v>
      </c>
      <c r="P16" s="125" t="s">
        <v>4276</v>
      </c>
    </row>
    <row r="17" spans="1:16" s="173" customFormat="1" ht="24">
      <c r="A17" s="115" t="s">
        <v>4467</v>
      </c>
      <c r="B17" s="115" t="s">
        <v>4277</v>
      </c>
      <c r="C17" s="115" t="s">
        <v>4278</v>
      </c>
      <c r="D17" s="209">
        <v>6.9688976E-2</v>
      </c>
      <c r="E17" s="209">
        <v>2.0899729999999998E-2</v>
      </c>
      <c r="F17" s="210">
        <v>-0.33581739999999999</v>
      </c>
      <c r="G17" s="210">
        <v>-0.34841537</v>
      </c>
      <c r="H17" s="210">
        <v>-0.21106813999999999</v>
      </c>
      <c r="I17" s="210">
        <f t="shared" si="0"/>
        <v>-0.29843363666666661</v>
      </c>
      <c r="J17" s="211">
        <v>0.73080000000000001</v>
      </c>
      <c r="K17" s="211">
        <v>0.67610000000000003</v>
      </c>
      <c r="L17" s="212">
        <v>0</v>
      </c>
      <c r="M17" s="212">
        <v>0.14000000000000001</v>
      </c>
      <c r="N17" s="212">
        <v>-0.35</v>
      </c>
      <c r="O17" s="212">
        <v>-7.0000000000000007E-2</v>
      </c>
      <c r="P17" s="125" t="s">
        <v>4251</v>
      </c>
    </row>
    <row r="18" spans="1:16" s="173" customFormat="1" ht="12.75">
      <c r="A18" s="115" t="s">
        <v>4468</v>
      </c>
      <c r="B18" s="115" t="s">
        <v>4279</v>
      </c>
      <c r="C18" s="115" t="s">
        <v>4280</v>
      </c>
      <c r="D18" s="209">
        <v>0.97207600000000005</v>
      </c>
      <c r="E18" s="209">
        <v>0.96540210000000004</v>
      </c>
      <c r="F18" s="210">
        <v>-9.1266899999999998E-3</v>
      </c>
      <c r="G18" s="210">
        <v>-0.14773281999999999</v>
      </c>
      <c r="H18" s="210">
        <v>0.17038447000000001</v>
      </c>
      <c r="I18" s="210">
        <f t="shared" si="0"/>
        <v>4.5083200000000101E-3</v>
      </c>
      <c r="J18" s="211">
        <v>0.1633</v>
      </c>
      <c r="K18" s="211">
        <v>7.6300000000000007E-2</v>
      </c>
      <c r="L18" s="212">
        <v>-0.85</v>
      </c>
      <c r="M18" s="212">
        <v>-0.46</v>
      </c>
      <c r="N18" s="212">
        <v>-0.32</v>
      </c>
      <c r="O18" s="212">
        <v>-0.54</v>
      </c>
      <c r="P18" s="125" t="s">
        <v>4281</v>
      </c>
    </row>
    <row r="19" spans="1:16" s="173" customFormat="1" ht="12.75">
      <c r="A19" s="115" t="s">
        <v>4469</v>
      </c>
      <c r="B19" s="115" t="s">
        <v>4282</v>
      </c>
      <c r="C19" s="115" t="s">
        <v>4283</v>
      </c>
      <c r="D19" s="209">
        <v>5.9899255999999998E-2</v>
      </c>
      <c r="E19" s="209">
        <v>1.2786258999999999E-2</v>
      </c>
      <c r="F19" s="210">
        <v>0.2494545</v>
      </c>
      <c r="G19" s="210">
        <v>0.23571114000000001</v>
      </c>
      <c r="H19" s="210">
        <v>0.33552557</v>
      </c>
      <c r="I19" s="210">
        <f t="shared" si="0"/>
        <v>0.27356373666666667</v>
      </c>
      <c r="J19" s="211">
        <v>0.12379999999999999</v>
      </c>
      <c r="K19" s="211">
        <v>3.2300000000000002E-2</v>
      </c>
      <c r="L19" s="212">
        <v>0.42</v>
      </c>
      <c r="M19" s="212">
        <v>0.24</v>
      </c>
      <c r="N19" s="212">
        <v>0.27</v>
      </c>
      <c r="O19" s="212">
        <v>0.31</v>
      </c>
      <c r="P19" s="125" t="s">
        <v>4284</v>
      </c>
    </row>
    <row r="20" spans="1:16" s="173" customFormat="1" ht="24">
      <c r="A20" s="115" t="s">
        <v>4470</v>
      </c>
      <c r="B20" s="115" t="s">
        <v>4285</v>
      </c>
      <c r="C20" s="115" t="s">
        <v>4286</v>
      </c>
      <c r="D20" s="209">
        <v>9.0086680000000002E-2</v>
      </c>
      <c r="E20" s="209">
        <v>3.7543673E-2</v>
      </c>
      <c r="F20" s="210">
        <v>0.46045288000000001</v>
      </c>
      <c r="G20" s="210">
        <v>0.31249814999999997</v>
      </c>
      <c r="H20" s="210">
        <v>0.23230073000000001</v>
      </c>
      <c r="I20" s="210">
        <f t="shared" si="0"/>
        <v>0.33508391999999998</v>
      </c>
      <c r="J20" s="211">
        <v>0.46050000000000002</v>
      </c>
      <c r="K20" s="211">
        <v>0.38169999999999998</v>
      </c>
      <c r="L20" s="212">
        <v>0.38</v>
      </c>
      <c r="M20" s="212">
        <v>0</v>
      </c>
      <c r="N20" s="212">
        <v>0.03</v>
      </c>
      <c r="O20" s="212">
        <v>0.14000000000000001</v>
      </c>
      <c r="P20" s="125" t="s">
        <v>4251</v>
      </c>
    </row>
    <row r="21" spans="1:16" s="173" customFormat="1" ht="12.75">
      <c r="A21" s="115" t="s">
        <v>4471</v>
      </c>
      <c r="B21" s="115" t="s">
        <v>4287</v>
      </c>
      <c r="C21" s="115" t="s">
        <v>4288</v>
      </c>
      <c r="D21" s="209">
        <v>0.17855860000000001</v>
      </c>
      <c r="E21" s="209">
        <v>0.1174302</v>
      </c>
      <c r="F21" s="210">
        <v>0.29459183999999999</v>
      </c>
      <c r="G21" s="210">
        <v>0.98998313999999998</v>
      </c>
      <c r="H21" s="210">
        <v>0.41975010000000001</v>
      </c>
      <c r="I21" s="210">
        <f t="shared" si="0"/>
        <v>0.56810835999999998</v>
      </c>
      <c r="J21" s="211">
        <v>0.49490000000000001</v>
      </c>
      <c r="K21" s="211">
        <v>0.41760000000000003</v>
      </c>
      <c r="L21" s="212">
        <v>-0.1</v>
      </c>
      <c r="M21" s="212">
        <v>-0.08</v>
      </c>
      <c r="N21" s="212">
        <v>0.04</v>
      </c>
      <c r="O21" s="212">
        <v>-0.05</v>
      </c>
      <c r="P21" s="125" t="s">
        <v>4289</v>
      </c>
    </row>
    <row r="22" spans="1:16" s="173" customFormat="1" ht="12.75">
      <c r="A22" s="115" t="s">
        <v>4472</v>
      </c>
      <c r="B22" s="115" t="s">
        <v>4290</v>
      </c>
      <c r="C22" s="115" t="s">
        <v>4291</v>
      </c>
      <c r="D22" s="209"/>
      <c r="E22" s="209">
        <v>0.14530861</v>
      </c>
      <c r="F22" s="210">
        <v>-1.1682367</v>
      </c>
      <c r="G22" s="210">
        <v>-0.33544647999999999</v>
      </c>
      <c r="H22" s="210">
        <v>-0.3827081</v>
      </c>
      <c r="I22" s="210">
        <f t="shared" si="0"/>
        <v>-0.62879709333333322</v>
      </c>
      <c r="J22" s="211">
        <v>0.63360000000000005</v>
      </c>
      <c r="K22" s="211">
        <v>0.5665</v>
      </c>
      <c r="L22" s="212">
        <v>0.28999999999999998</v>
      </c>
      <c r="M22" s="212">
        <v>0.41</v>
      </c>
      <c r="N22" s="212">
        <v>-0.27</v>
      </c>
      <c r="O22" s="212">
        <v>0.14000000000000001</v>
      </c>
      <c r="P22" s="125" t="s">
        <v>4292</v>
      </c>
    </row>
    <row r="23" spans="1:16" s="173" customFormat="1" ht="24">
      <c r="A23" s="115" t="s">
        <v>4473</v>
      </c>
      <c r="B23" s="115" t="s">
        <v>4293</v>
      </c>
      <c r="C23" s="115" t="s">
        <v>4294</v>
      </c>
      <c r="D23" s="209">
        <v>0.33653749999999999</v>
      </c>
      <c r="E23" s="209">
        <v>0.27100402000000001</v>
      </c>
      <c r="F23" s="210">
        <v>-0.16668415</v>
      </c>
      <c r="G23" s="210">
        <v>-0.33653646999999998</v>
      </c>
      <c r="H23" s="210">
        <v>2.7733755999999998E-2</v>
      </c>
      <c r="I23" s="210">
        <f t="shared" si="0"/>
        <v>-0.15849562133333334</v>
      </c>
      <c r="J23" s="211">
        <v>0.32790000000000002</v>
      </c>
      <c r="K23" s="211">
        <v>0.24440000000000001</v>
      </c>
      <c r="L23" s="212">
        <v>-0.8</v>
      </c>
      <c r="M23" s="212">
        <v>0.11</v>
      </c>
      <c r="N23" s="212">
        <v>-1.1399999999999999</v>
      </c>
      <c r="O23" s="212">
        <v>-0.61</v>
      </c>
      <c r="P23" s="125" t="s">
        <v>4251</v>
      </c>
    </row>
    <row r="24" spans="1:16" s="173" customFormat="1" ht="12.75">
      <c r="A24" s="115" t="s">
        <v>4474</v>
      </c>
      <c r="B24" s="115" t="s">
        <v>4295</v>
      </c>
      <c r="C24" s="115" t="s">
        <v>4296</v>
      </c>
      <c r="D24" s="209">
        <v>0.49667003999999998</v>
      </c>
      <c r="E24" s="209">
        <v>0.43352404</v>
      </c>
      <c r="F24" s="210">
        <v>-1.2657218E-2</v>
      </c>
      <c r="G24" s="210">
        <v>9.4261220000000003E-3</v>
      </c>
      <c r="H24" s="210">
        <v>0.20339488999999999</v>
      </c>
      <c r="I24" s="210">
        <f t="shared" si="0"/>
        <v>6.6721264666666669E-2</v>
      </c>
      <c r="J24" s="211">
        <v>9.2899999999999996E-2</v>
      </c>
      <c r="K24" s="211">
        <v>6.8999999999999999E-3</v>
      </c>
      <c r="L24" s="212">
        <v>0.88</v>
      </c>
      <c r="M24" s="212">
        <v>0.89</v>
      </c>
      <c r="N24" s="212">
        <v>0.68</v>
      </c>
      <c r="O24" s="212">
        <v>0.82</v>
      </c>
      <c r="P24" s="125" t="s">
        <v>4284</v>
      </c>
    </row>
    <row r="25" spans="1:16" s="173" customFormat="1" ht="24">
      <c r="A25" s="115" t="s">
        <v>4475</v>
      </c>
      <c r="B25" s="115" t="s">
        <v>4297</v>
      </c>
      <c r="C25" s="115" t="s">
        <v>4298</v>
      </c>
      <c r="D25" s="209">
        <v>7.3327760000000006E-2</v>
      </c>
      <c r="E25" s="209">
        <v>2.3699379E-2</v>
      </c>
      <c r="F25" s="210">
        <v>-0.40792271000000002</v>
      </c>
      <c r="G25" s="210">
        <v>-0.71717359999999997</v>
      </c>
      <c r="H25" s="210">
        <v>-0.60148710000000005</v>
      </c>
      <c r="I25" s="210">
        <f t="shared" si="0"/>
        <v>-0.57552780333333331</v>
      </c>
      <c r="J25" s="211">
        <v>0.87909999999999999</v>
      </c>
      <c r="K25" s="211">
        <v>0.85109999999999997</v>
      </c>
      <c r="L25" s="212">
        <v>-0.15</v>
      </c>
      <c r="M25" s="212">
        <v>0.12</v>
      </c>
      <c r="N25" s="212">
        <v>0.09</v>
      </c>
      <c r="O25" s="212">
        <v>0.02</v>
      </c>
      <c r="P25" s="125" t="s">
        <v>4299</v>
      </c>
    </row>
    <row r="26" spans="1:16" s="173" customFormat="1" ht="12.75">
      <c r="A26" s="115" t="s">
        <v>4476</v>
      </c>
      <c r="B26" s="115" t="s">
        <v>4300</v>
      </c>
      <c r="C26" s="115" t="s">
        <v>4301</v>
      </c>
      <c r="D26" s="209"/>
      <c r="E26" s="209"/>
      <c r="F26" s="210"/>
      <c r="G26" s="210"/>
      <c r="H26" s="210"/>
      <c r="I26" s="210"/>
      <c r="J26" s="213" t="s">
        <v>16</v>
      </c>
      <c r="K26" s="213" t="s">
        <v>16</v>
      </c>
      <c r="L26" s="212" t="s">
        <v>16</v>
      </c>
      <c r="M26" s="212" t="s">
        <v>16</v>
      </c>
      <c r="N26" s="212" t="s">
        <v>16</v>
      </c>
      <c r="O26" s="212" t="s">
        <v>16</v>
      </c>
      <c r="P26" s="125" t="s">
        <v>16</v>
      </c>
    </row>
    <row r="27" spans="1:16" s="173" customFormat="1" ht="24">
      <c r="A27" s="115" t="s">
        <v>4477</v>
      </c>
      <c r="B27" s="115" t="s">
        <v>4302</v>
      </c>
      <c r="C27" s="115" t="s">
        <v>4303</v>
      </c>
      <c r="D27" s="209">
        <v>5.6414020000000002E-2</v>
      </c>
      <c r="E27" s="209">
        <v>1.0366228E-2</v>
      </c>
      <c r="F27" s="210">
        <v>0.81029605999999998</v>
      </c>
      <c r="G27" s="210">
        <v>1.0520487999999999</v>
      </c>
      <c r="H27" s="210">
        <v>1.1599712</v>
      </c>
      <c r="I27" s="210">
        <f t="shared" si="0"/>
        <v>1.0074386866666665</v>
      </c>
      <c r="J27" s="211">
        <v>0.19719999999999999</v>
      </c>
      <c r="K27" s="211">
        <v>0.1113</v>
      </c>
      <c r="L27" s="212">
        <v>0.5</v>
      </c>
      <c r="M27" s="212">
        <v>0.1</v>
      </c>
      <c r="N27" s="212">
        <v>0.36</v>
      </c>
      <c r="O27" s="212">
        <v>0.32</v>
      </c>
      <c r="P27" s="125" t="s">
        <v>4304</v>
      </c>
    </row>
    <row r="28" spans="1:16" s="173" customFormat="1" ht="12.75">
      <c r="A28" s="115" t="s">
        <v>4478</v>
      </c>
      <c r="B28" s="115" t="s">
        <v>4305</v>
      </c>
      <c r="C28" s="115" t="s">
        <v>4306</v>
      </c>
      <c r="D28" s="209">
        <v>0.11011393</v>
      </c>
      <c r="E28" s="209">
        <v>5.4870937000000002E-2</v>
      </c>
      <c r="F28" s="210">
        <v>-0.18165002999999999</v>
      </c>
      <c r="G28" s="210">
        <v>-0.11237729</v>
      </c>
      <c r="H28" s="210">
        <v>-7.8513145000000006E-2</v>
      </c>
      <c r="I28" s="210">
        <f t="shared" si="0"/>
        <v>-0.124180155</v>
      </c>
      <c r="J28" s="211">
        <v>0.36930000000000002</v>
      </c>
      <c r="K28" s="211">
        <v>0.2868</v>
      </c>
      <c r="L28" s="212">
        <v>0.23</v>
      </c>
      <c r="M28" s="212">
        <v>0.32</v>
      </c>
      <c r="N28" s="212">
        <v>-0.06</v>
      </c>
      <c r="O28" s="212">
        <v>0.16</v>
      </c>
      <c r="P28" s="125" t="s">
        <v>4307</v>
      </c>
    </row>
    <row r="29" spans="1:16" s="173" customFormat="1" ht="24">
      <c r="A29" s="115" t="s">
        <v>4479</v>
      </c>
      <c r="B29" s="115" t="s">
        <v>4308</v>
      </c>
      <c r="C29" s="115" t="s">
        <v>4309</v>
      </c>
      <c r="D29" s="209">
        <v>0.12968455000000001</v>
      </c>
      <c r="E29" s="209">
        <v>7.2346480000000005E-2</v>
      </c>
      <c r="F29" s="210">
        <v>-0.26137880000000002</v>
      </c>
      <c r="G29" s="210">
        <v>-0.45778366999999998</v>
      </c>
      <c r="H29" s="210">
        <v>-0.17155076999999999</v>
      </c>
      <c r="I29" s="210">
        <f t="shared" si="0"/>
        <v>-0.29690441333333334</v>
      </c>
      <c r="J29" s="211">
        <v>7.2499999999999995E-2</v>
      </c>
      <c r="K29" s="211">
        <v>6.9999999999999999E-4</v>
      </c>
      <c r="L29" s="212">
        <v>-0.45</v>
      </c>
      <c r="M29" s="212">
        <v>-0.46</v>
      </c>
      <c r="N29" s="212">
        <v>-0.49</v>
      </c>
      <c r="O29" s="212">
        <v>-0.46</v>
      </c>
      <c r="P29" s="125" t="s">
        <v>4251</v>
      </c>
    </row>
    <row r="30" spans="1:16" s="173" customFormat="1" ht="24">
      <c r="A30" s="115" t="s">
        <v>4480</v>
      </c>
      <c r="B30" s="115" t="s">
        <v>4310</v>
      </c>
      <c r="C30" s="115" t="s">
        <v>4311</v>
      </c>
      <c r="D30" s="209">
        <v>0.17326037999999999</v>
      </c>
      <c r="E30" s="209">
        <v>0.11260056</v>
      </c>
      <c r="F30" s="210">
        <v>-0.18915176</v>
      </c>
      <c r="G30" s="210">
        <v>-0.50980000000000003</v>
      </c>
      <c r="H30" s="210">
        <v>-0.18276405000000001</v>
      </c>
      <c r="I30" s="210">
        <f t="shared" si="0"/>
        <v>-0.29390527</v>
      </c>
      <c r="J30" s="211">
        <v>0.26129999999999998</v>
      </c>
      <c r="K30" s="211">
        <v>0.1762</v>
      </c>
      <c r="L30" s="212">
        <v>0.18</v>
      </c>
      <c r="M30" s="212">
        <v>0.01</v>
      </c>
      <c r="N30" s="212">
        <v>0.24</v>
      </c>
      <c r="O30" s="212">
        <v>0.14000000000000001</v>
      </c>
      <c r="P30" s="125" t="s">
        <v>4251</v>
      </c>
    </row>
    <row r="31" spans="1:16" s="173" customFormat="1" ht="24">
      <c r="A31" s="115" t="s">
        <v>4481</v>
      </c>
      <c r="B31" s="115" t="s">
        <v>4312</v>
      </c>
      <c r="C31" s="115" t="s">
        <v>4313</v>
      </c>
      <c r="D31" s="209"/>
      <c r="E31" s="209">
        <v>4.9935541999999999E-2</v>
      </c>
      <c r="F31" s="210">
        <v>0.56381760000000003</v>
      </c>
      <c r="G31" s="210">
        <v>1.2236986000000001</v>
      </c>
      <c r="H31" s="210">
        <v>0.74985796000000005</v>
      </c>
      <c r="I31" s="210">
        <f t="shared" si="0"/>
        <v>0.84579138666666676</v>
      </c>
      <c r="J31" s="211">
        <v>0.13930000000000001</v>
      </c>
      <c r="K31" s="211">
        <v>4.8500000000000001E-2</v>
      </c>
      <c r="L31" s="212">
        <v>0.86</v>
      </c>
      <c r="M31" s="212">
        <v>0.55000000000000004</v>
      </c>
      <c r="N31" s="212">
        <v>1.25</v>
      </c>
      <c r="O31" s="212">
        <v>0.89</v>
      </c>
      <c r="P31" s="125" t="s">
        <v>4251</v>
      </c>
    </row>
    <row r="32" spans="1:16" s="173" customFormat="1" ht="12.75">
      <c r="A32" s="115" t="s">
        <v>4482</v>
      </c>
      <c r="B32" s="115" t="s">
        <v>4314</v>
      </c>
      <c r="C32" s="115" t="s">
        <v>4315</v>
      </c>
      <c r="D32" s="209">
        <v>5.5614113999999999E-2</v>
      </c>
      <c r="E32" s="209">
        <v>9.7900790000000001E-3</v>
      </c>
      <c r="F32" s="210">
        <v>0.82716259999999997</v>
      </c>
      <c r="G32" s="210">
        <v>1.1159238</v>
      </c>
      <c r="H32" s="210">
        <v>1.1522608999999999</v>
      </c>
      <c r="I32" s="210">
        <f t="shared" si="0"/>
        <v>1.0317824333333332</v>
      </c>
      <c r="J32" s="211">
        <v>8.6300000000000002E-2</v>
      </c>
      <c r="K32" s="211">
        <v>4.4000000000000003E-3</v>
      </c>
      <c r="L32" s="212">
        <v>1.06</v>
      </c>
      <c r="M32" s="212">
        <v>0.94</v>
      </c>
      <c r="N32" s="212">
        <v>0.85</v>
      </c>
      <c r="O32" s="212">
        <v>0.95</v>
      </c>
      <c r="P32" s="125" t="s">
        <v>4316</v>
      </c>
    </row>
    <row r="33" spans="1:16" s="173" customFormat="1" ht="12.75">
      <c r="A33" s="115" t="s">
        <v>4483</v>
      </c>
      <c r="B33" s="115" t="s">
        <v>4317</v>
      </c>
      <c r="C33" s="115" t="s">
        <v>4318</v>
      </c>
      <c r="D33" s="209"/>
      <c r="E33" s="209"/>
      <c r="F33" s="210"/>
      <c r="G33" s="210"/>
      <c r="H33" s="210"/>
      <c r="I33" s="210"/>
      <c r="J33" s="213" t="s">
        <v>16</v>
      </c>
      <c r="K33" s="213" t="s">
        <v>16</v>
      </c>
      <c r="L33" s="212" t="s">
        <v>16</v>
      </c>
      <c r="M33" s="212" t="s">
        <v>16</v>
      </c>
      <c r="N33" s="212" t="s">
        <v>16</v>
      </c>
      <c r="O33" s="212" t="s">
        <v>16</v>
      </c>
      <c r="P33" s="125" t="s">
        <v>16</v>
      </c>
    </row>
    <row r="34" spans="1:16" s="173" customFormat="1" ht="12.75">
      <c r="A34" s="115" t="s">
        <v>4484</v>
      </c>
      <c r="B34" s="115" t="s">
        <v>4319</v>
      </c>
      <c r="C34" s="115" t="s">
        <v>4320</v>
      </c>
      <c r="D34" s="209">
        <v>0.21259749999999999</v>
      </c>
      <c r="E34" s="209">
        <v>0.15012501</v>
      </c>
      <c r="F34" s="210">
        <v>-0.17352735999999999</v>
      </c>
      <c r="G34" s="210">
        <v>-0.19967218</v>
      </c>
      <c r="H34" s="210">
        <v>-1.7012952000000001E-2</v>
      </c>
      <c r="I34" s="210">
        <f t="shared" si="0"/>
        <v>-0.13007083066666666</v>
      </c>
      <c r="J34" s="211">
        <v>0.13600000000000001</v>
      </c>
      <c r="K34" s="211">
        <v>4.4900000000000002E-2</v>
      </c>
      <c r="L34" s="212">
        <v>-0.55000000000000004</v>
      </c>
      <c r="M34" s="212">
        <v>-0.98</v>
      </c>
      <c r="N34" s="212">
        <v>-0.51</v>
      </c>
      <c r="O34" s="212">
        <v>-0.68</v>
      </c>
      <c r="P34" s="125" t="s">
        <v>4321</v>
      </c>
    </row>
    <row r="35" spans="1:16" s="173" customFormat="1" ht="12.75">
      <c r="A35" s="115" t="s">
        <v>4485</v>
      </c>
      <c r="B35" s="115" t="s">
        <v>4322</v>
      </c>
      <c r="C35" s="115" t="s">
        <v>4323</v>
      </c>
      <c r="D35" s="209"/>
      <c r="E35" s="209"/>
      <c r="F35" s="210"/>
      <c r="G35" s="210"/>
      <c r="H35" s="210"/>
      <c r="I35" s="210"/>
      <c r="J35" s="213" t="s">
        <v>16</v>
      </c>
      <c r="K35" s="213" t="s">
        <v>16</v>
      </c>
      <c r="L35" s="212" t="s">
        <v>16</v>
      </c>
      <c r="M35" s="212" t="s">
        <v>16</v>
      </c>
      <c r="N35" s="212" t="s">
        <v>16</v>
      </c>
      <c r="O35" s="212" t="s">
        <v>16</v>
      </c>
      <c r="P35" s="125" t="s">
        <v>16</v>
      </c>
    </row>
    <row r="36" spans="1:16" s="173" customFormat="1" ht="24">
      <c r="A36" s="115" t="s">
        <v>4486</v>
      </c>
      <c r="B36" s="115" t="s">
        <v>4324</v>
      </c>
      <c r="C36" s="115" t="s">
        <v>4325</v>
      </c>
      <c r="D36" s="209">
        <v>7.6459620000000006E-2</v>
      </c>
      <c r="E36" s="209">
        <v>2.6126225999999999E-2</v>
      </c>
      <c r="F36" s="210">
        <v>0.51612199999999997</v>
      </c>
      <c r="G36" s="210">
        <v>0.73369010000000001</v>
      </c>
      <c r="H36" s="210">
        <v>0.42338565</v>
      </c>
      <c r="I36" s="210">
        <f t="shared" si="0"/>
        <v>0.55773258333333331</v>
      </c>
      <c r="J36" s="213" t="s">
        <v>16</v>
      </c>
      <c r="K36" s="211">
        <v>0.1419</v>
      </c>
      <c r="L36" s="212">
        <v>0.3</v>
      </c>
      <c r="M36" s="212">
        <v>0.48</v>
      </c>
      <c r="N36" s="212">
        <v>7.0000000000000007E-2</v>
      </c>
      <c r="O36" s="212">
        <v>0.28000000000000003</v>
      </c>
      <c r="P36" s="125" t="s">
        <v>4251</v>
      </c>
    </row>
    <row r="37" spans="1:16" s="173" customFormat="1" ht="12.75">
      <c r="A37" s="115" t="s">
        <v>4487</v>
      </c>
      <c r="B37" s="115" t="s">
        <v>4326</v>
      </c>
      <c r="C37" s="115" t="s">
        <v>4327</v>
      </c>
      <c r="D37" s="209">
        <v>3.7114599999999998E-2</v>
      </c>
      <c r="E37" s="209">
        <v>2.2699999999999999E-4</v>
      </c>
      <c r="F37" s="210">
        <v>0.79319859999999998</v>
      </c>
      <c r="G37" s="210">
        <v>0.83524509999999996</v>
      </c>
      <c r="H37" s="210">
        <v>0.82024949999999996</v>
      </c>
      <c r="I37" s="210">
        <f t="shared" si="0"/>
        <v>0.81623106666666667</v>
      </c>
      <c r="J37" s="211">
        <v>0.1091</v>
      </c>
      <c r="K37" s="211">
        <v>1.7500000000000002E-2</v>
      </c>
      <c r="L37" s="212">
        <v>0.72</v>
      </c>
      <c r="M37" s="212">
        <v>0.84</v>
      </c>
      <c r="N37" s="212">
        <v>0.52</v>
      </c>
      <c r="O37" s="212">
        <v>0.69</v>
      </c>
      <c r="P37" s="125" t="s">
        <v>4328</v>
      </c>
    </row>
    <row r="38" spans="1:16" s="173" customFormat="1" ht="12.75">
      <c r="A38" s="115" t="s">
        <v>4488</v>
      </c>
      <c r="B38" s="115" t="s">
        <v>4329</v>
      </c>
      <c r="C38" s="115" t="s">
        <v>4330</v>
      </c>
      <c r="D38" s="209"/>
      <c r="E38" s="209">
        <v>0.62864523999999999</v>
      </c>
      <c r="F38" s="210">
        <v>-0.61210410000000004</v>
      </c>
      <c r="G38" s="210">
        <v>-0.36822134000000001</v>
      </c>
      <c r="H38" s="210">
        <v>0.44052350000000001</v>
      </c>
      <c r="I38" s="210">
        <f t="shared" si="0"/>
        <v>-0.17993398000000002</v>
      </c>
      <c r="J38" s="213" t="s">
        <v>16</v>
      </c>
      <c r="K38" s="211">
        <v>0.2838</v>
      </c>
      <c r="L38" s="212">
        <v>-0.74</v>
      </c>
      <c r="M38" s="212">
        <v>-0.12</v>
      </c>
      <c r="N38" s="212">
        <v>-7.0000000000000007E-2</v>
      </c>
      <c r="O38" s="212">
        <v>-0.31</v>
      </c>
      <c r="P38" s="125" t="s">
        <v>4331</v>
      </c>
    </row>
    <row r="39" spans="1:16" s="173" customFormat="1" ht="12.75">
      <c r="A39" s="115" t="s">
        <v>4489</v>
      </c>
      <c r="B39" s="115" t="s">
        <v>4332</v>
      </c>
      <c r="C39" s="115" t="s">
        <v>4333</v>
      </c>
      <c r="D39" s="209"/>
      <c r="E39" s="209"/>
      <c r="F39" s="210"/>
      <c r="G39" s="210"/>
      <c r="H39" s="210"/>
      <c r="I39" s="210"/>
      <c r="J39" s="213" t="s">
        <v>16</v>
      </c>
      <c r="K39" s="213" t="s">
        <v>16</v>
      </c>
      <c r="L39" s="212" t="s">
        <v>16</v>
      </c>
      <c r="M39" s="212" t="s">
        <v>16</v>
      </c>
      <c r="N39" s="212" t="s">
        <v>16</v>
      </c>
      <c r="O39" s="212" t="s">
        <v>16</v>
      </c>
      <c r="P39" s="125" t="s">
        <v>16</v>
      </c>
    </row>
    <row r="40" spans="1:16" s="173" customFormat="1" ht="12.75">
      <c r="A40" s="115" t="s">
        <v>4490</v>
      </c>
      <c r="B40" s="115" t="s">
        <v>4334</v>
      </c>
      <c r="C40" s="115" t="s">
        <v>4335</v>
      </c>
      <c r="D40" s="209">
        <v>0.32285762000000001</v>
      </c>
      <c r="E40" s="209">
        <v>0.25765939999999998</v>
      </c>
      <c r="F40" s="210">
        <v>-3.0244879999999998E-2</v>
      </c>
      <c r="G40" s="210">
        <v>-0.29511263999999998</v>
      </c>
      <c r="H40" s="210">
        <v>-6.5174079999999995E-2</v>
      </c>
      <c r="I40" s="210">
        <f t="shared" si="0"/>
        <v>-0.13017719999999999</v>
      </c>
      <c r="J40" s="211">
        <v>0.1411</v>
      </c>
      <c r="K40" s="211">
        <v>5.11E-2</v>
      </c>
      <c r="L40" s="212">
        <v>0.47</v>
      </c>
      <c r="M40" s="212">
        <v>0.75</v>
      </c>
      <c r="N40" s="212">
        <v>0.34</v>
      </c>
      <c r="O40" s="212">
        <v>0.52</v>
      </c>
      <c r="P40" s="125" t="s">
        <v>374</v>
      </c>
    </row>
    <row r="41" spans="1:16" s="173" customFormat="1" ht="12.75">
      <c r="A41" s="115" t="s">
        <v>4491</v>
      </c>
      <c r="B41" s="115" t="s">
        <v>4336</v>
      </c>
      <c r="C41" s="115" t="s">
        <v>4337</v>
      </c>
      <c r="D41" s="209">
        <v>7.7786079999999994E-2</v>
      </c>
      <c r="E41" s="209">
        <v>2.7267069000000001E-2</v>
      </c>
      <c r="F41" s="210">
        <v>0.19086545999999999</v>
      </c>
      <c r="G41" s="210">
        <v>0.35123243999999998</v>
      </c>
      <c r="H41" s="210">
        <v>0.30243196999999999</v>
      </c>
      <c r="I41" s="210">
        <f t="shared" si="0"/>
        <v>0.28150995666666662</v>
      </c>
      <c r="J41" s="211">
        <v>0.51570000000000005</v>
      </c>
      <c r="K41" s="211">
        <v>0.43980000000000002</v>
      </c>
      <c r="L41" s="212">
        <v>-0.54</v>
      </c>
      <c r="M41" s="212">
        <v>-0.25</v>
      </c>
      <c r="N41" s="212">
        <v>0.19</v>
      </c>
      <c r="O41" s="212">
        <v>-0.2</v>
      </c>
      <c r="P41" s="125" t="s">
        <v>4338</v>
      </c>
    </row>
    <row r="42" spans="1:16" s="173" customFormat="1" ht="12.75">
      <c r="A42" s="115" t="s">
        <v>4492</v>
      </c>
      <c r="B42" s="115" t="s">
        <v>4339</v>
      </c>
      <c r="C42" s="115" t="s">
        <v>4340</v>
      </c>
      <c r="D42" s="209">
        <v>5.2800626000000003E-2</v>
      </c>
      <c r="E42" s="209">
        <v>7.9181960000000006E-3</v>
      </c>
      <c r="F42" s="210">
        <v>0.71959877000000005</v>
      </c>
      <c r="G42" s="210">
        <v>0.98373884</v>
      </c>
      <c r="H42" s="210">
        <v>0.89253899999999997</v>
      </c>
      <c r="I42" s="210">
        <f t="shared" si="0"/>
        <v>0.86529220333333345</v>
      </c>
      <c r="J42" s="211">
        <v>0.1542</v>
      </c>
      <c r="K42" s="211">
        <v>6.6400000000000001E-2</v>
      </c>
      <c r="L42" s="212">
        <v>1.34</v>
      </c>
      <c r="M42" s="212">
        <v>0.94</v>
      </c>
      <c r="N42" s="212">
        <v>0.48</v>
      </c>
      <c r="O42" s="212">
        <v>0.92</v>
      </c>
      <c r="P42" s="125" t="s">
        <v>4341</v>
      </c>
    </row>
    <row r="43" spans="1:16" s="173" customFormat="1" ht="12.75">
      <c r="A43" s="115" t="s">
        <v>4493</v>
      </c>
      <c r="B43" s="115" t="s">
        <v>4342</v>
      </c>
      <c r="C43" s="115" t="s">
        <v>4343</v>
      </c>
      <c r="D43" s="209">
        <v>7.5370210000000007E-2</v>
      </c>
      <c r="E43" s="209">
        <v>2.5287759999999999E-2</v>
      </c>
      <c r="F43" s="210">
        <v>-0.2423343</v>
      </c>
      <c r="G43" s="210">
        <v>-0.39336537999999999</v>
      </c>
      <c r="H43" s="210">
        <v>-0.43095484000000001</v>
      </c>
      <c r="I43" s="210">
        <f t="shared" si="0"/>
        <v>-0.35555150666666663</v>
      </c>
      <c r="J43" s="211">
        <v>0.12809999999999999</v>
      </c>
      <c r="K43" s="211">
        <v>3.6600000000000001E-2</v>
      </c>
      <c r="L43" s="212">
        <v>0.12</v>
      </c>
      <c r="M43" s="212">
        <v>0.18</v>
      </c>
      <c r="N43" s="212">
        <v>0.09</v>
      </c>
      <c r="O43" s="212">
        <v>0.13</v>
      </c>
      <c r="P43" s="125" t="s">
        <v>184</v>
      </c>
    </row>
    <row r="44" spans="1:16" s="173" customFormat="1" ht="12.75">
      <c r="A44" s="115" t="s">
        <v>4494</v>
      </c>
      <c r="B44" s="115" t="s">
        <v>4344</v>
      </c>
      <c r="C44" s="115" t="s">
        <v>4345</v>
      </c>
      <c r="D44" s="209">
        <v>0.13800720999999999</v>
      </c>
      <c r="E44" s="209">
        <v>8.0080890000000002E-2</v>
      </c>
      <c r="F44" s="210">
        <v>0.22118957</v>
      </c>
      <c r="G44" s="210">
        <v>0.53938390000000003</v>
      </c>
      <c r="H44" s="210">
        <v>0.25031100000000001</v>
      </c>
      <c r="I44" s="210">
        <f t="shared" si="0"/>
        <v>0.33696148999999997</v>
      </c>
      <c r="J44" s="211">
        <v>0.18779999999999999</v>
      </c>
      <c r="K44" s="211">
        <v>0.1022</v>
      </c>
      <c r="L44" s="212">
        <v>0.48</v>
      </c>
      <c r="M44" s="212">
        <v>0.54</v>
      </c>
      <c r="N44" s="212">
        <v>0.12</v>
      </c>
      <c r="O44" s="212">
        <v>0.38</v>
      </c>
      <c r="P44" s="125" t="s">
        <v>4276</v>
      </c>
    </row>
    <row r="45" spans="1:16" s="173" customFormat="1" ht="12.75">
      <c r="A45" s="115" t="s">
        <v>4495</v>
      </c>
      <c r="B45" s="115" t="s">
        <v>4346</v>
      </c>
      <c r="C45" s="115" t="s">
        <v>4347</v>
      </c>
      <c r="D45" s="209">
        <v>6.9620169999999995E-2</v>
      </c>
      <c r="E45" s="209">
        <v>2.0833497999999999E-2</v>
      </c>
      <c r="F45" s="210">
        <v>-0.17421241000000001</v>
      </c>
      <c r="G45" s="210">
        <v>-0.27608486999999998</v>
      </c>
      <c r="H45" s="210">
        <v>-0.19212056999999999</v>
      </c>
      <c r="I45" s="210">
        <f t="shared" si="0"/>
        <v>-0.21413928333333332</v>
      </c>
      <c r="J45" s="211">
        <v>0.25119999999999998</v>
      </c>
      <c r="K45" s="211">
        <v>0.1658</v>
      </c>
      <c r="L45" s="212">
        <v>-0.51</v>
      </c>
      <c r="M45" s="212">
        <v>-0.02</v>
      </c>
      <c r="N45" s="212">
        <v>-0.52</v>
      </c>
      <c r="O45" s="212">
        <v>-0.35</v>
      </c>
      <c r="P45" s="125" t="s">
        <v>4338</v>
      </c>
    </row>
    <row r="46" spans="1:16" s="173" customFormat="1" ht="24">
      <c r="A46" s="115" t="s">
        <v>4496</v>
      </c>
      <c r="B46" s="115" t="s">
        <v>4348</v>
      </c>
      <c r="C46" s="115" t="s">
        <v>4349</v>
      </c>
      <c r="D46" s="209">
        <v>0.57806780000000002</v>
      </c>
      <c r="E46" s="209">
        <v>0.51909740000000004</v>
      </c>
      <c r="F46" s="210">
        <v>8.3066829999999994E-2</v>
      </c>
      <c r="G46" s="210">
        <v>-0.19119839999999999</v>
      </c>
      <c r="H46" s="210">
        <v>-7.6963370000000003E-2</v>
      </c>
      <c r="I46" s="210">
        <f t="shared" si="0"/>
        <v>-6.1698313333333331E-2</v>
      </c>
      <c r="J46" s="211">
        <v>0.55800000000000005</v>
      </c>
      <c r="K46" s="211">
        <v>0.48449999999999999</v>
      </c>
      <c r="L46" s="212">
        <v>-0.25</v>
      </c>
      <c r="M46" s="212">
        <v>0.12</v>
      </c>
      <c r="N46" s="212">
        <v>-0.16</v>
      </c>
      <c r="O46" s="212">
        <v>-0.1</v>
      </c>
      <c r="P46" s="125" t="s">
        <v>4350</v>
      </c>
    </row>
    <row r="47" spans="1:16" s="173" customFormat="1" ht="12.75">
      <c r="A47" s="115" t="s">
        <v>4497</v>
      </c>
      <c r="B47" s="115" t="s">
        <v>4351</v>
      </c>
      <c r="C47" s="115" t="s">
        <v>4352</v>
      </c>
      <c r="D47" s="209"/>
      <c r="E47" s="209"/>
      <c r="F47" s="210"/>
      <c r="G47" s="210"/>
      <c r="H47" s="210"/>
      <c r="I47" s="210"/>
      <c r="J47" s="213" t="s">
        <v>16</v>
      </c>
      <c r="K47" s="213" t="s">
        <v>16</v>
      </c>
      <c r="L47" s="212" t="s">
        <v>16</v>
      </c>
      <c r="M47" s="212" t="s">
        <v>16</v>
      </c>
      <c r="N47" s="212" t="s">
        <v>16</v>
      </c>
      <c r="O47" s="212" t="s">
        <v>16</v>
      </c>
      <c r="P47" s="125" t="s">
        <v>16</v>
      </c>
    </row>
    <row r="48" spans="1:16" s="173" customFormat="1" ht="24">
      <c r="A48" s="115" t="s">
        <v>4498</v>
      </c>
      <c r="B48" s="115" t="s">
        <v>4353</v>
      </c>
      <c r="C48" s="115" t="s">
        <v>4354</v>
      </c>
      <c r="D48" s="209">
        <v>3.9120477000000001E-2</v>
      </c>
      <c r="E48" s="209">
        <v>8.2299999999999995E-4</v>
      </c>
      <c r="F48" s="210">
        <v>-0.85551213999999998</v>
      </c>
      <c r="G48" s="210">
        <v>-0.78620380000000001</v>
      </c>
      <c r="H48" s="210">
        <v>-0.78550710000000001</v>
      </c>
      <c r="I48" s="210">
        <f t="shared" ref="I48:I92" si="1">AVERAGE(F48:H48)</f>
        <v>-0.80907434666666678</v>
      </c>
      <c r="J48" s="211">
        <v>0.13550000000000001</v>
      </c>
      <c r="K48" s="211">
        <v>4.4400000000000002E-2</v>
      </c>
      <c r="L48" s="212">
        <v>-0.24</v>
      </c>
      <c r="M48" s="212">
        <v>-0.38</v>
      </c>
      <c r="N48" s="212">
        <v>-0.18</v>
      </c>
      <c r="O48" s="212">
        <v>-0.27</v>
      </c>
      <c r="P48" s="125" t="s">
        <v>4251</v>
      </c>
    </row>
    <row r="49" spans="1:16" s="173" customFormat="1" ht="12.75">
      <c r="A49" s="115" t="s">
        <v>4499</v>
      </c>
      <c r="B49" s="115" t="s">
        <v>4355</v>
      </c>
      <c r="C49" s="115" t="s">
        <v>4356</v>
      </c>
      <c r="D49" s="209">
        <v>7.7138886000000004E-2</v>
      </c>
      <c r="E49" s="209">
        <v>2.6681218E-2</v>
      </c>
      <c r="F49" s="210">
        <v>0.52408030000000005</v>
      </c>
      <c r="G49" s="210">
        <v>0.95805450000000003</v>
      </c>
      <c r="H49" s="210">
        <v>0.80947630000000004</v>
      </c>
      <c r="I49" s="210">
        <f t="shared" si="1"/>
        <v>0.76387036666666663</v>
      </c>
      <c r="J49" s="211">
        <v>0.1348</v>
      </c>
      <c r="K49" s="211">
        <v>4.3499999999999997E-2</v>
      </c>
      <c r="L49" s="212">
        <v>1.53</v>
      </c>
      <c r="M49" s="212">
        <v>1.24</v>
      </c>
      <c r="N49" s="212">
        <v>0.68</v>
      </c>
      <c r="O49" s="212">
        <v>1.1499999999999999</v>
      </c>
      <c r="P49" s="125" t="s">
        <v>4258</v>
      </c>
    </row>
    <row r="50" spans="1:16" s="173" customFormat="1" ht="24">
      <c r="A50" s="115" t="s">
        <v>4500</v>
      </c>
      <c r="B50" s="115" t="s">
        <v>4357</v>
      </c>
      <c r="C50" s="115" t="s">
        <v>4358</v>
      </c>
      <c r="D50" s="209">
        <v>0.39016410000000001</v>
      </c>
      <c r="E50" s="209">
        <v>0.32476744000000002</v>
      </c>
      <c r="F50" s="210">
        <v>-0.27324778</v>
      </c>
      <c r="G50" s="210">
        <v>-0.14582548000000001</v>
      </c>
      <c r="H50" s="210">
        <v>5.1806364000000001E-2</v>
      </c>
      <c r="I50" s="210">
        <f t="shared" si="1"/>
        <v>-0.12242229866666667</v>
      </c>
      <c r="J50" s="211">
        <v>0.22819999999999999</v>
      </c>
      <c r="K50" s="211">
        <v>0.1429</v>
      </c>
      <c r="L50" s="212">
        <v>-0.43</v>
      </c>
      <c r="M50" s="212">
        <v>-0.06</v>
      </c>
      <c r="N50" s="212">
        <v>-0.26</v>
      </c>
      <c r="O50" s="212">
        <v>-0.25</v>
      </c>
      <c r="P50" s="125" t="s">
        <v>4359</v>
      </c>
    </row>
    <row r="51" spans="1:16" s="173" customFormat="1" ht="12.75">
      <c r="A51" s="115" t="s">
        <v>4501</v>
      </c>
      <c r="B51" s="115" t="s">
        <v>4360</v>
      </c>
      <c r="C51" s="115" t="s">
        <v>4361</v>
      </c>
      <c r="D51" s="209"/>
      <c r="E51" s="209">
        <v>0.88884985000000005</v>
      </c>
      <c r="F51" s="210">
        <v>0.64879039999999999</v>
      </c>
      <c r="G51" s="210">
        <v>0.10189297999999999</v>
      </c>
      <c r="H51" s="210">
        <v>-0.58177469999999998</v>
      </c>
      <c r="I51" s="210">
        <f t="shared" si="1"/>
        <v>5.6302893333333347E-2</v>
      </c>
      <c r="J51" s="211">
        <v>0.1245</v>
      </c>
      <c r="K51" s="211">
        <v>3.27E-2</v>
      </c>
      <c r="L51" s="212">
        <v>0.78</v>
      </c>
      <c r="M51" s="212">
        <v>1.1499999999999999</v>
      </c>
      <c r="N51" s="212">
        <v>0.62</v>
      </c>
      <c r="O51" s="212">
        <v>0.85</v>
      </c>
      <c r="P51" s="125" t="s">
        <v>4281</v>
      </c>
    </row>
    <row r="52" spans="1:16" s="173" customFormat="1" ht="12.75">
      <c r="A52" s="115" t="s">
        <v>4502</v>
      </c>
      <c r="B52" s="115" t="s">
        <v>4362</v>
      </c>
      <c r="C52" s="115" t="s">
        <v>4363</v>
      </c>
      <c r="D52" s="209"/>
      <c r="E52" s="209">
        <v>0.54413396000000003</v>
      </c>
      <c r="F52" s="210">
        <v>-0.67004233999999996</v>
      </c>
      <c r="G52" s="210">
        <v>-0.42523640000000001</v>
      </c>
      <c r="H52" s="210">
        <v>0.39525628000000002</v>
      </c>
      <c r="I52" s="210">
        <f t="shared" si="1"/>
        <v>-0.23334081999999998</v>
      </c>
      <c r="J52" s="213" t="s">
        <v>16</v>
      </c>
      <c r="K52" s="213" t="s">
        <v>16</v>
      </c>
      <c r="L52" s="212" t="s">
        <v>16</v>
      </c>
      <c r="M52" s="212" t="s">
        <v>16</v>
      </c>
      <c r="N52" s="212" t="s">
        <v>16</v>
      </c>
      <c r="O52" s="212" t="s">
        <v>16</v>
      </c>
      <c r="P52" s="125" t="s">
        <v>16</v>
      </c>
    </row>
    <row r="53" spans="1:16" s="173" customFormat="1" ht="24">
      <c r="A53" s="115" t="s">
        <v>4503</v>
      </c>
      <c r="B53" s="115" t="s">
        <v>4364</v>
      </c>
      <c r="C53" s="115" t="s">
        <v>4365</v>
      </c>
      <c r="D53" s="209"/>
      <c r="E53" s="209">
        <v>0.61128369999999999</v>
      </c>
      <c r="F53" s="210">
        <v>-0.32164478000000002</v>
      </c>
      <c r="G53" s="210">
        <v>0.49460306999999998</v>
      </c>
      <c r="H53" s="210">
        <v>0.26155089999999998</v>
      </c>
      <c r="I53" s="210">
        <f t="shared" si="1"/>
        <v>0.14483639666666664</v>
      </c>
      <c r="J53" s="213" t="s">
        <v>16</v>
      </c>
      <c r="K53" s="211">
        <v>3.8600000000000002E-2</v>
      </c>
      <c r="L53" s="212">
        <v>-0.56000000000000005</v>
      </c>
      <c r="M53" s="212">
        <v>-0.55000000000000004</v>
      </c>
      <c r="N53" s="212">
        <v>-0.27</v>
      </c>
      <c r="O53" s="212">
        <v>-0.46</v>
      </c>
      <c r="P53" s="125" t="s">
        <v>4251</v>
      </c>
    </row>
    <row r="54" spans="1:16" s="173" customFormat="1" ht="24">
      <c r="A54" s="115" t="s">
        <v>4504</v>
      </c>
      <c r="B54" s="115" t="s">
        <v>4366</v>
      </c>
      <c r="C54" s="115" t="s">
        <v>4367</v>
      </c>
      <c r="D54" s="209">
        <v>0.72359943000000004</v>
      </c>
      <c r="E54" s="209">
        <v>0.67735356000000002</v>
      </c>
      <c r="F54" s="210">
        <v>0.10185227500000001</v>
      </c>
      <c r="G54" s="210">
        <v>-0.33008860000000001</v>
      </c>
      <c r="H54" s="210">
        <v>3.4241649999999998E-2</v>
      </c>
      <c r="I54" s="210">
        <f t="shared" si="1"/>
        <v>-6.4664891666666668E-2</v>
      </c>
      <c r="J54" s="211">
        <v>0.1009</v>
      </c>
      <c r="K54" s="211">
        <v>1.1299999999999999E-2</v>
      </c>
      <c r="L54" s="212">
        <v>-0.21</v>
      </c>
      <c r="M54" s="212">
        <v>-0.28999999999999998</v>
      </c>
      <c r="N54" s="212">
        <v>-0.28999999999999998</v>
      </c>
      <c r="O54" s="212">
        <v>-0.26</v>
      </c>
      <c r="P54" s="125" t="s">
        <v>4251</v>
      </c>
    </row>
    <row r="55" spans="1:16" s="173" customFormat="1" ht="12.75">
      <c r="A55" s="115" t="s">
        <v>4505</v>
      </c>
      <c r="B55" s="115" t="s">
        <v>4368</v>
      </c>
      <c r="C55" s="115" t="s">
        <v>4369</v>
      </c>
      <c r="D55" s="209"/>
      <c r="E55" s="209"/>
      <c r="F55" s="210"/>
      <c r="G55" s="210"/>
      <c r="H55" s="210"/>
      <c r="I55" s="210"/>
      <c r="J55" s="213" t="s">
        <v>16</v>
      </c>
      <c r="K55" s="213" t="s">
        <v>16</v>
      </c>
      <c r="L55" s="212" t="s">
        <v>16</v>
      </c>
      <c r="M55" s="212" t="s">
        <v>16</v>
      </c>
      <c r="N55" s="212" t="s">
        <v>16</v>
      </c>
      <c r="O55" s="212" t="s">
        <v>16</v>
      </c>
      <c r="P55" s="125" t="s">
        <v>16</v>
      </c>
    </row>
    <row r="56" spans="1:16" s="173" customFormat="1" ht="24">
      <c r="A56" s="115" t="s">
        <v>4506</v>
      </c>
      <c r="B56" s="115" t="s">
        <v>4370</v>
      </c>
      <c r="C56" s="115" t="s">
        <v>4371</v>
      </c>
      <c r="D56" s="209">
        <v>0.10895237000000001</v>
      </c>
      <c r="E56" s="209">
        <v>5.3839949999999998E-2</v>
      </c>
      <c r="F56" s="210">
        <v>-0.56943699999999997</v>
      </c>
      <c r="G56" s="210">
        <v>-0.33556563</v>
      </c>
      <c r="H56" s="210">
        <v>-0.25742236000000002</v>
      </c>
      <c r="I56" s="210">
        <f t="shared" si="1"/>
        <v>-0.38747499666666668</v>
      </c>
      <c r="J56" s="211">
        <v>0.23130000000000001</v>
      </c>
      <c r="K56" s="211">
        <v>0.14610000000000001</v>
      </c>
      <c r="L56" s="212">
        <v>1.53</v>
      </c>
      <c r="M56" s="212">
        <v>1.1000000000000001</v>
      </c>
      <c r="N56" s="212">
        <v>0.17</v>
      </c>
      <c r="O56" s="212">
        <v>0.94</v>
      </c>
      <c r="P56" s="125" t="s">
        <v>4251</v>
      </c>
    </row>
    <row r="57" spans="1:16" s="173" customFormat="1" ht="24">
      <c r="A57" s="115" t="s">
        <v>4507</v>
      </c>
      <c r="B57" s="115" t="s">
        <v>4372</v>
      </c>
      <c r="C57" s="115" t="s">
        <v>4373</v>
      </c>
      <c r="D57" s="209">
        <v>0.37648789999999999</v>
      </c>
      <c r="E57" s="209">
        <v>0.31101528000000001</v>
      </c>
      <c r="F57" s="210">
        <v>0.18806268000000001</v>
      </c>
      <c r="G57" s="210">
        <v>8.6882600000000004E-2</v>
      </c>
      <c r="H57" s="210">
        <v>-2.5814931999999999E-2</v>
      </c>
      <c r="I57" s="210">
        <f t="shared" si="1"/>
        <v>8.3043449333333338E-2</v>
      </c>
      <c r="J57" s="211">
        <v>0.26519999999999999</v>
      </c>
      <c r="K57" s="211">
        <v>0.18029999999999999</v>
      </c>
      <c r="L57" s="212">
        <v>0.24</v>
      </c>
      <c r="M57" s="212">
        <v>0.02</v>
      </c>
      <c r="N57" s="212">
        <v>0.36</v>
      </c>
      <c r="O57" s="212">
        <v>0.2</v>
      </c>
      <c r="P57" s="125" t="s">
        <v>4299</v>
      </c>
    </row>
    <row r="58" spans="1:16" s="173" customFormat="1" ht="12.75">
      <c r="A58" s="115" t="s">
        <v>4508</v>
      </c>
      <c r="B58" s="115" t="s">
        <v>4374</v>
      </c>
      <c r="C58" s="115" t="s">
        <v>4375</v>
      </c>
      <c r="D58" s="209">
        <v>0.11603851</v>
      </c>
      <c r="E58" s="209">
        <v>6.0204882000000001E-2</v>
      </c>
      <c r="F58" s="210">
        <v>0.15784356999999999</v>
      </c>
      <c r="G58" s="210">
        <v>0.42554705999999998</v>
      </c>
      <c r="H58" s="210">
        <v>0.33136746</v>
      </c>
      <c r="I58" s="210">
        <f t="shared" si="1"/>
        <v>0.30491936333333336</v>
      </c>
      <c r="J58" s="211">
        <v>0.14680000000000001</v>
      </c>
      <c r="K58" s="211">
        <v>5.7799999999999997E-2</v>
      </c>
      <c r="L58" s="212">
        <v>-0.78</v>
      </c>
      <c r="M58" s="212">
        <v>-0.95</v>
      </c>
      <c r="N58" s="212">
        <v>-0.36</v>
      </c>
      <c r="O58" s="212">
        <v>-0.7</v>
      </c>
      <c r="P58" s="125" t="s">
        <v>108</v>
      </c>
    </row>
    <row r="59" spans="1:16" s="173" customFormat="1" ht="12.75">
      <c r="A59" s="115" t="s">
        <v>4509</v>
      </c>
      <c r="B59" s="115" t="s">
        <v>4376</v>
      </c>
      <c r="C59" s="115" t="s">
        <v>4377</v>
      </c>
      <c r="D59" s="209">
        <v>0.14062132999999999</v>
      </c>
      <c r="E59" s="209">
        <v>8.2507625000000001E-2</v>
      </c>
      <c r="F59" s="210">
        <v>0.13480230000000001</v>
      </c>
      <c r="G59" s="210">
        <v>0.46525812</v>
      </c>
      <c r="H59" s="210">
        <v>0.34493262000000002</v>
      </c>
      <c r="I59" s="210">
        <f t="shared" si="1"/>
        <v>0.31499768</v>
      </c>
      <c r="J59" s="211">
        <v>0.14560000000000001</v>
      </c>
      <c r="K59" s="211">
        <v>5.6099999999999997E-2</v>
      </c>
      <c r="L59" s="212">
        <v>-0.76</v>
      </c>
      <c r="M59" s="212">
        <v>-0.95</v>
      </c>
      <c r="N59" s="212">
        <v>-0.37</v>
      </c>
      <c r="O59" s="212">
        <v>-0.7</v>
      </c>
      <c r="P59" s="125" t="s">
        <v>108</v>
      </c>
    </row>
    <row r="60" spans="1:16" s="173" customFormat="1" ht="24">
      <c r="A60" s="115" t="s">
        <v>4510</v>
      </c>
      <c r="B60" s="115" t="s">
        <v>4378</v>
      </c>
      <c r="C60" s="115" t="s">
        <v>4379</v>
      </c>
      <c r="D60" s="209"/>
      <c r="E60" s="209">
        <v>0.92305870000000001</v>
      </c>
      <c r="F60" s="210">
        <v>-0.63467459999999998</v>
      </c>
      <c r="G60" s="210">
        <v>-0.36424016999999997</v>
      </c>
      <c r="H60" s="210">
        <v>0.84949463999999997</v>
      </c>
      <c r="I60" s="210">
        <f t="shared" si="1"/>
        <v>-4.9806709999999997E-2</v>
      </c>
      <c r="J60" s="213" t="s">
        <v>16</v>
      </c>
      <c r="K60" s="211">
        <v>0.68269999999999997</v>
      </c>
      <c r="L60" s="212">
        <v>0.49</v>
      </c>
      <c r="M60" s="212">
        <v>0.13</v>
      </c>
      <c r="N60" s="212">
        <v>-0.3</v>
      </c>
      <c r="O60" s="212">
        <v>0.11</v>
      </c>
      <c r="P60" s="125" t="s">
        <v>4251</v>
      </c>
    </row>
    <row r="61" spans="1:16" s="173" customFormat="1" ht="12.75">
      <c r="A61" s="115" t="s">
        <v>4511</v>
      </c>
      <c r="B61" s="115" t="s">
        <v>4380</v>
      </c>
      <c r="C61" s="115" t="s">
        <v>4381</v>
      </c>
      <c r="D61" s="209"/>
      <c r="E61" s="209"/>
      <c r="F61" s="210"/>
      <c r="G61" s="210"/>
      <c r="H61" s="210"/>
      <c r="I61" s="210"/>
      <c r="J61" s="213" t="s">
        <v>16</v>
      </c>
      <c r="K61" s="213" t="s">
        <v>16</v>
      </c>
      <c r="L61" s="212" t="s">
        <v>16</v>
      </c>
      <c r="M61" s="212" t="s">
        <v>16</v>
      </c>
      <c r="N61" s="212" t="s">
        <v>16</v>
      </c>
      <c r="O61" s="212" t="s">
        <v>16</v>
      </c>
      <c r="P61" s="125" t="s">
        <v>16</v>
      </c>
    </row>
    <row r="62" spans="1:16" s="173" customFormat="1" ht="12.75">
      <c r="A62" s="115" t="s">
        <v>4512</v>
      </c>
      <c r="B62" s="115" t="s">
        <v>4382</v>
      </c>
      <c r="C62" s="115" t="s">
        <v>4383</v>
      </c>
      <c r="D62" s="209">
        <v>0.13536629999999999</v>
      </c>
      <c r="E62" s="209">
        <v>7.7772859999999999E-2</v>
      </c>
      <c r="F62" s="210">
        <v>0.72371965999999999</v>
      </c>
      <c r="G62" s="210">
        <v>0.22122954</v>
      </c>
      <c r="H62" s="210">
        <v>0.67703544999999998</v>
      </c>
      <c r="I62" s="210">
        <f t="shared" si="1"/>
        <v>0.54066154999999994</v>
      </c>
      <c r="J62" s="211">
        <v>0.2407</v>
      </c>
      <c r="K62" s="211">
        <v>0.1555</v>
      </c>
      <c r="L62" s="212">
        <v>0.09</v>
      </c>
      <c r="M62" s="212">
        <v>0.33</v>
      </c>
      <c r="N62" s="212">
        <v>0.1</v>
      </c>
      <c r="O62" s="212">
        <v>0.17</v>
      </c>
      <c r="P62" s="125" t="s">
        <v>4284</v>
      </c>
    </row>
    <row r="63" spans="1:16" s="173" customFormat="1" ht="12.75">
      <c r="A63" s="115" t="s">
        <v>4513</v>
      </c>
      <c r="B63" s="115" t="s">
        <v>4384</v>
      </c>
      <c r="C63" s="115" t="s">
        <v>4385</v>
      </c>
      <c r="D63" s="209">
        <v>0.48226332999999999</v>
      </c>
      <c r="E63" s="209">
        <v>0.41814931999999999</v>
      </c>
      <c r="F63" s="210">
        <v>6.8248859999999995E-2</v>
      </c>
      <c r="G63" s="210">
        <v>5.2341512999999999E-2</v>
      </c>
      <c r="H63" s="210">
        <v>-2.9088053999999999E-2</v>
      </c>
      <c r="I63" s="210">
        <f t="shared" si="1"/>
        <v>3.0500772999999998E-2</v>
      </c>
      <c r="J63" s="211">
        <v>0.1009</v>
      </c>
      <c r="K63" s="211">
        <v>1.12E-2</v>
      </c>
      <c r="L63" s="212">
        <v>-0.27</v>
      </c>
      <c r="M63" s="212">
        <v>-0.28000000000000003</v>
      </c>
      <c r="N63" s="212">
        <v>-0.2</v>
      </c>
      <c r="O63" s="212">
        <v>-0.25</v>
      </c>
      <c r="P63" s="125" t="s">
        <v>4386</v>
      </c>
    </row>
    <row r="64" spans="1:16" s="173" customFormat="1" ht="24">
      <c r="A64" s="115" t="s">
        <v>4514</v>
      </c>
      <c r="B64" s="115" t="s">
        <v>4387</v>
      </c>
      <c r="C64" s="115" t="s">
        <v>4388</v>
      </c>
      <c r="D64" s="209">
        <v>5.6075979999999997E-2</v>
      </c>
      <c r="E64" s="209">
        <v>1.0114316E-2</v>
      </c>
      <c r="F64" s="210">
        <v>0.3345031</v>
      </c>
      <c r="G64" s="210">
        <v>0.43456077999999998</v>
      </c>
      <c r="H64" s="210">
        <v>0.3167181</v>
      </c>
      <c r="I64" s="210">
        <f t="shared" si="1"/>
        <v>0.36192732666666672</v>
      </c>
      <c r="J64" s="211">
        <v>0.1066</v>
      </c>
      <c r="K64" s="211">
        <v>1.5599999999999999E-2</v>
      </c>
      <c r="L64" s="212">
        <v>0.66</v>
      </c>
      <c r="M64" s="212">
        <v>0.42</v>
      </c>
      <c r="N64" s="212">
        <v>0.55000000000000004</v>
      </c>
      <c r="O64" s="212">
        <v>0.55000000000000004</v>
      </c>
      <c r="P64" s="125" t="s">
        <v>4251</v>
      </c>
    </row>
    <row r="65" spans="1:16" s="173" customFormat="1" ht="12.75">
      <c r="A65" s="115" t="s">
        <v>4515</v>
      </c>
      <c r="B65" s="115" t="s">
        <v>4389</v>
      </c>
      <c r="C65" s="115" t="s">
        <v>4390</v>
      </c>
      <c r="D65" s="209">
        <v>9.2787884000000001E-2</v>
      </c>
      <c r="E65" s="209">
        <v>3.9589939999999997E-2</v>
      </c>
      <c r="F65" s="210">
        <v>-0.40411950000000002</v>
      </c>
      <c r="G65" s="210">
        <v>-0.68442254999999996</v>
      </c>
      <c r="H65" s="210">
        <v>-0.36956978000000001</v>
      </c>
      <c r="I65" s="210">
        <f t="shared" si="1"/>
        <v>-0.48603727666666668</v>
      </c>
      <c r="J65" s="211">
        <v>8.0399999999999999E-2</v>
      </c>
      <c r="K65" s="211">
        <v>2.3999999999999998E-3</v>
      </c>
      <c r="L65" s="212">
        <v>-0.56000000000000005</v>
      </c>
      <c r="M65" s="212">
        <v>-0.56000000000000005</v>
      </c>
      <c r="N65" s="212">
        <v>-0.48</v>
      </c>
      <c r="O65" s="212">
        <v>-0.53</v>
      </c>
      <c r="P65" s="125" t="s">
        <v>4321</v>
      </c>
    </row>
    <row r="66" spans="1:16" s="173" customFormat="1" ht="12.75">
      <c r="A66" s="115" t="s">
        <v>4516</v>
      </c>
      <c r="B66" s="115" t="s">
        <v>4391</v>
      </c>
      <c r="C66" s="115" t="s">
        <v>4392</v>
      </c>
      <c r="D66" s="209">
        <v>3.9895523000000002E-2</v>
      </c>
      <c r="E66" s="209">
        <v>1.0153431E-3</v>
      </c>
      <c r="F66" s="210">
        <v>-0.41478540000000003</v>
      </c>
      <c r="G66" s="210">
        <v>-0.39601322999999999</v>
      </c>
      <c r="H66" s="210">
        <v>-0.37138647000000002</v>
      </c>
      <c r="I66" s="210">
        <f t="shared" si="1"/>
        <v>-0.39406170000000001</v>
      </c>
      <c r="J66" s="211">
        <v>0.1201</v>
      </c>
      <c r="K66" s="211">
        <v>2.7300000000000001E-2</v>
      </c>
      <c r="L66" s="212">
        <v>-1.83</v>
      </c>
      <c r="M66" s="212">
        <v>-1.36</v>
      </c>
      <c r="N66" s="212">
        <v>-1.01</v>
      </c>
      <c r="O66" s="212">
        <v>-1.4</v>
      </c>
      <c r="P66" s="125" t="s">
        <v>4393</v>
      </c>
    </row>
    <row r="67" spans="1:16" s="173" customFormat="1" ht="12.75">
      <c r="A67" s="115" t="s">
        <v>4517</v>
      </c>
      <c r="B67" s="115" t="s">
        <v>4394</v>
      </c>
      <c r="C67" s="115" t="s">
        <v>4395</v>
      </c>
      <c r="D67" s="209">
        <v>4.8963020000000003E-2</v>
      </c>
      <c r="E67" s="209">
        <v>5.7095150000000001E-3</v>
      </c>
      <c r="F67" s="210">
        <v>0.66440684000000005</v>
      </c>
      <c r="G67" s="210">
        <v>0.83104043999999999</v>
      </c>
      <c r="H67" s="210">
        <v>0.66923900000000003</v>
      </c>
      <c r="I67" s="210">
        <f t="shared" si="1"/>
        <v>0.72156209333333343</v>
      </c>
      <c r="J67" s="211">
        <v>0.11650000000000001</v>
      </c>
      <c r="K67" s="211">
        <v>2.3599999999999999E-2</v>
      </c>
      <c r="L67" s="212">
        <v>0.56999999999999995</v>
      </c>
      <c r="M67" s="212">
        <v>0.48</v>
      </c>
      <c r="N67" s="212">
        <v>0.33</v>
      </c>
      <c r="O67" s="212">
        <v>0.46</v>
      </c>
      <c r="P67" s="125" t="s">
        <v>4281</v>
      </c>
    </row>
    <row r="68" spans="1:16" s="173" customFormat="1" ht="24">
      <c r="A68" s="115" t="s">
        <v>4518</v>
      </c>
      <c r="B68" s="115" t="s">
        <v>4396</v>
      </c>
      <c r="C68" s="115" t="s">
        <v>4397</v>
      </c>
      <c r="D68" s="209">
        <v>0.12262577600000001</v>
      </c>
      <c r="E68" s="209">
        <v>6.5800055999999996E-2</v>
      </c>
      <c r="F68" s="210">
        <v>0.1788873</v>
      </c>
      <c r="G68" s="210">
        <v>0.24685583999999999</v>
      </c>
      <c r="H68" s="210">
        <v>8.7425119999999995E-2</v>
      </c>
      <c r="I68" s="210">
        <f t="shared" si="1"/>
        <v>0.17105608666666669</v>
      </c>
      <c r="J68" s="211">
        <v>0.14649999999999999</v>
      </c>
      <c r="K68" s="211">
        <v>5.74E-2</v>
      </c>
      <c r="L68" s="212">
        <v>0.22</v>
      </c>
      <c r="M68" s="212">
        <v>0.25</v>
      </c>
      <c r="N68" s="212">
        <v>0.1</v>
      </c>
      <c r="O68" s="212">
        <v>0.19</v>
      </c>
      <c r="P68" s="125" t="s">
        <v>4398</v>
      </c>
    </row>
    <row r="69" spans="1:16" s="173" customFormat="1" ht="24">
      <c r="A69" s="115" t="s">
        <v>4519</v>
      </c>
      <c r="B69" s="115" t="s">
        <v>4399</v>
      </c>
      <c r="C69" s="115" t="s">
        <v>4400</v>
      </c>
      <c r="D69" s="209">
        <v>0.10133374000000001</v>
      </c>
      <c r="E69" s="209">
        <v>4.6958826000000002E-2</v>
      </c>
      <c r="F69" s="210">
        <v>0.99734396000000003</v>
      </c>
      <c r="G69" s="210">
        <v>1.8508259</v>
      </c>
      <c r="H69" s="210">
        <v>0.98287820000000004</v>
      </c>
      <c r="I69" s="210">
        <f t="shared" si="1"/>
        <v>1.27701602</v>
      </c>
      <c r="J69" s="211">
        <v>0.42930000000000001</v>
      </c>
      <c r="K69" s="211">
        <v>0.34949999999999998</v>
      </c>
      <c r="L69" s="212">
        <v>0.26</v>
      </c>
      <c r="M69" s="212">
        <v>0.38</v>
      </c>
      <c r="N69" s="212">
        <v>-0.11</v>
      </c>
      <c r="O69" s="212">
        <v>0.18</v>
      </c>
      <c r="P69" s="125" t="s">
        <v>4251</v>
      </c>
    </row>
    <row r="70" spans="1:16" s="173" customFormat="1" ht="12.75">
      <c r="A70" s="115" t="s">
        <v>4520</v>
      </c>
      <c r="B70" s="115" t="s">
        <v>4401</v>
      </c>
      <c r="C70" s="115" t="s">
        <v>4402</v>
      </c>
      <c r="D70" s="209">
        <v>0.62250179999999999</v>
      </c>
      <c r="E70" s="209">
        <v>0.56622600000000001</v>
      </c>
      <c r="F70" s="210">
        <v>8.6743329999999993E-2</v>
      </c>
      <c r="G70" s="210">
        <v>-0.103090316</v>
      </c>
      <c r="H70" s="210">
        <v>0.19349003000000001</v>
      </c>
      <c r="I70" s="210">
        <f t="shared" si="1"/>
        <v>5.9047681333333331E-2</v>
      </c>
      <c r="J70" s="211">
        <v>0.1193</v>
      </c>
      <c r="K70" s="211">
        <v>2.6499999999999999E-2</v>
      </c>
      <c r="L70" s="212">
        <v>0.74</v>
      </c>
      <c r="M70" s="212">
        <v>0.41</v>
      </c>
      <c r="N70" s="212">
        <v>0.68</v>
      </c>
      <c r="O70" s="212">
        <v>0.61</v>
      </c>
      <c r="P70" s="125" t="s">
        <v>4403</v>
      </c>
    </row>
    <row r="71" spans="1:16" s="173" customFormat="1" ht="12.75">
      <c r="A71" s="115" t="s">
        <v>4521</v>
      </c>
      <c r="B71" s="115" t="s">
        <v>4404</v>
      </c>
      <c r="C71" s="115" t="s">
        <v>4405</v>
      </c>
      <c r="D71" s="209"/>
      <c r="E71" s="209">
        <v>0.57696460000000005</v>
      </c>
      <c r="F71" s="210">
        <v>-0.68655973999999997</v>
      </c>
      <c r="G71" s="210">
        <v>-0.45110260000000002</v>
      </c>
      <c r="H71" s="210">
        <v>0.45099371999999999</v>
      </c>
      <c r="I71" s="210">
        <f t="shared" si="1"/>
        <v>-0.22888953999999995</v>
      </c>
      <c r="J71" s="213" t="s">
        <v>16</v>
      </c>
      <c r="K71" s="211">
        <v>0.55700000000000005</v>
      </c>
      <c r="L71" s="212">
        <v>-0.54</v>
      </c>
      <c r="M71" s="212">
        <v>-0.3</v>
      </c>
      <c r="N71" s="212">
        <v>0.31</v>
      </c>
      <c r="O71" s="212">
        <v>-0.18</v>
      </c>
      <c r="P71" s="125" t="s">
        <v>4406</v>
      </c>
    </row>
    <row r="72" spans="1:16" s="173" customFormat="1" ht="12.75">
      <c r="A72" s="115" t="s">
        <v>4522</v>
      </c>
      <c r="B72" s="115" t="s">
        <v>4407</v>
      </c>
      <c r="C72" s="115" t="s">
        <v>4408</v>
      </c>
      <c r="D72" s="209">
        <v>5.6418978000000002E-2</v>
      </c>
      <c r="E72" s="209">
        <v>1.0386609E-2</v>
      </c>
      <c r="F72" s="210">
        <v>7.7781600000000006E-2</v>
      </c>
      <c r="G72" s="210">
        <v>0.10931211</v>
      </c>
      <c r="H72" s="210">
        <v>8.6782360000000003E-2</v>
      </c>
      <c r="I72" s="210">
        <f t="shared" si="1"/>
        <v>9.1292023333333347E-2</v>
      </c>
      <c r="J72" s="211">
        <v>0.1081</v>
      </c>
      <c r="K72" s="211">
        <v>1.66E-2</v>
      </c>
      <c r="L72" s="212">
        <v>0.82</v>
      </c>
      <c r="M72" s="212">
        <v>0.78</v>
      </c>
      <c r="N72" s="212">
        <v>0.53</v>
      </c>
      <c r="O72" s="212">
        <v>0.71</v>
      </c>
      <c r="P72" s="125" t="s">
        <v>4321</v>
      </c>
    </row>
    <row r="73" spans="1:16" s="173" customFormat="1" ht="12.75">
      <c r="A73" s="115" t="s">
        <v>4523</v>
      </c>
      <c r="B73" s="115" t="s">
        <v>4409</v>
      </c>
      <c r="C73" s="115" t="s">
        <v>4410</v>
      </c>
      <c r="D73" s="209"/>
      <c r="E73" s="209">
        <v>6.2456850000000001E-2</v>
      </c>
      <c r="F73" s="210">
        <v>-0.68411325999999995</v>
      </c>
      <c r="G73" s="210">
        <v>-1.3765855</v>
      </c>
      <c r="H73" s="210">
        <v>-0.64867940000000002</v>
      </c>
      <c r="I73" s="210">
        <f t="shared" si="1"/>
        <v>-0.90312605333333329</v>
      </c>
      <c r="J73" s="213" t="s">
        <v>16</v>
      </c>
      <c r="K73" s="211">
        <v>0.25059999999999999</v>
      </c>
      <c r="L73" s="212">
        <v>-0.28999999999999998</v>
      </c>
      <c r="M73" s="212">
        <v>-0.35</v>
      </c>
      <c r="N73" s="212">
        <v>-1.92</v>
      </c>
      <c r="O73" s="212">
        <v>-0.85</v>
      </c>
      <c r="P73" s="125" t="s">
        <v>108</v>
      </c>
    </row>
    <row r="74" spans="1:16" s="173" customFormat="1" ht="24">
      <c r="A74" s="115" t="s">
        <v>4524</v>
      </c>
      <c r="B74" s="115" t="s">
        <v>4411</v>
      </c>
      <c r="C74" s="115" t="s">
        <v>4412</v>
      </c>
      <c r="D74" s="209">
        <v>0.3088418</v>
      </c>
      <c r="E74" s="209">
        <v>0.24369861000000001</v>
      </c>
      <c r="F74" s="210">
        <v>-2.4281015999999999E-2</v>
      </c>
      <c r="G74" s="210">
        <v>0.46712288000000002</v>
      </c>
      <c r="H74" s="210">
        <v>0.25508072999999998</v>
      </c>
      <c r="I74" s="210">
        <f t="shared" si="1"/>
        <v>0.23264086466666667</v>
      </c>
      <c r="J74" s="211">
        <v>8.6800000000000002E-2</v>
      </c>
      <c r="K74" s="211">
        <v>4.4999999999999997E-3</v>
      </c>
      <c r="L74" s="212">
        <v>-0.86</v>
      </c>
      <c r="M74" s="212">
        <v>-0.68</v>
      </c>
      <c r="N74" s="212">
        <v>-0.76</v>
      </c>
      <c r="O74" s="212">
        <v>-0.77</v>
      </c>
      <c r="P74" s="125" t="s">
        <v>4251</v>
      </c>
    </row>
    <row r="75" spans="1:16" s="173" customFormat="1" ht="24">
      <c r="A75" s="115" t="s">
        <v>4525</v>
      </c>
      <c r="B75" s="115" t="s">
        <v>4413</v>
      </c>
      <c r="C75" s="115" t="s">
        <v>4414</v>
      </c>
      <c r="D75" s="209">
        <v>0.11654305500000001</v>
      </c>
      <c r="E75" s="209">
        <v>6.0579196000000002E-2</v>
      </c>
      <c r="F75" s="210">
        <v>-0.49846353999999998</v>
      </c>
      <c r="G75" s="210">
        <v>-0.18496798</v>
      </c>
      <c r="H75" s="210">
        <v>-0.45117760000000001</v>
      </c>
      <c r="I75" s="210">
        <f t="shared" si="1"/>
        <v>-0.37820303999999999</v>
      </c>
      <c r="J75" s="211">
        <v>0.1202</v>
      </c>
      <c r="K75" s="211">
        <v>2.75E-2</v>
      </c>
      <c r="L75" s="212">
        <v>-0.78</v>
      </c>
      <c r="M75" s="212">
        <v>-0.62</v>
      </c>
      <c r="N75" s="212">
        <v>-1.1000000000000001</v>
      </c>
      <c r="O75" s="212">
        <v>-0.83</v>
      </c>
      <c r="P75" s="125" t="s">
        <v>4251</v>
      </c>
    </row>
    <row r="76" spans="1:16" s="173" customFormat="1" ht="12.75">
      <c r="A76" s="115" t="s">
        <v>4526</v>
      </c>
      <c r="B76" s="115" t="s">
        <v>4415</v>
      </c>
      <c r="C76" s="115" t="s">
        <v>4416</v>
      </c>
      <c r="D76" s="209"/>
      <c r="E76" s="209">
        <v>0.50859940000000003</v>
      </c>
      <c r="F76" s="210">
        <v>-3.8284310000000002E-2</v>
      </c>
      <c r="G76" s="210">
        <v>-3.0098327000000001E-2</v>
      </c>
      <c r="H76" s="210">
        <v>0.47362375000000001</v>
      </c>
      <c r="I76" s="210">
        <f t="shared" si="1"/>
        <v>0.135080371</v>
      </c>
      <c r="J76" s="211">
        <v>0.25800000000000001</v>
      </c>
      <c r="K76" s="211">
        <v>0.17280000000000001</v>
      </c>
      <c r="L76" s="212">
        <v>-0.16</v>
      </c>
      <c r="M76" s="212">
        <v>-7.0000000000000007E-2</v>
      </c>
      <c r="N76" s="212">
        <v>-0.02</v>
      </c>
      <c r="O76" s="212">
        <v>-0.08</v>
      </c>
      <c r="P76" s="125" t="s">
        <v>4417</v>
      </c>
    </row>
    <row r="77" spans="1:16" s="173" customFormat="1" ht="24">
      <c r="A77" s="115" t="s">
        <v>4527</v>
      </c>
      <c r="B77" s="115" t="s">
        <v>4418</v>
      </c>
      <c r="C77" s="115" t="s">
        <v>4419</v>
      </c>
      <c r="D77" s="209">
        <v>0.64965490000000004</v>
      </c>
      <c r="E77" s="209">
        <v>0.59522120000000001</v>
      </c>
      <c r="F77" s="210">
        <v>0.11159228</v>
      </c>
      <c r="G77" s="210">
        <v>6.6034319999999994E-2</v>
      </c>
      <c r="H77" s="210">
        <v>-0.62545729999999999</v>
      </c>
      <c r="I77" s="210">
        <f t="shared" si="1"/>
        <v>-0.14927690000000002</v>
      </c>
      <c r="J77" s="211">
        <v>0.1719</v>
      </c>
      <c r="K77" s="211">
        <v>8.5500000000000007E-2</v>
      </c>
      <c r="L77" s="212">
        <v>-0.75</v>
      </c>
      <c r="M77" s="212">
        <v>-1.35</v>
      </c>
      <c r="N77" s="212">
        <v>-0.45</v>
      </c>
      <c r="O77" s="212">
        <v>-0.85</v>
      </c>
      <c r="P77" s="125" t="s">
        <v>4251</v>
      </c>
    </row>
    <row r="78" spans="1:16" s="173" customFormat="1" ht="12.75">
      <c r="A78" s="115" t="s">
        <v>4528</v>
      </c>
      <c r="B78" s="115" t="s">
        <v>4420</v>
      </c>
      <c r="C78" s="115" t="s">
        <v>4421</v>
      </c>
      <c r="D78" s="209">
        <v>0.53501549999999998</v>
      </c>
      <c r="E78" s="209">
        <v>0.47324452</v>
      </c>
      <c r="F78" s="210">
        <v>-8.5259500000000002E-2</v>
      </c>
      <c r="G78" s="210">
        <v>4.8685159999999998E-3</v>
      </c>
      <c r="H78" s="210">
        <v>2.4443810999999998E-3</v>
      </c>
      <c r="I78" s="210">
        <f t="shared" si="1"/>
        <v>-2.5982200966666664E-2</v>
      </c>
      <c r="J78" s="211">
        <v>0.13950000000000001</v>
      </c>
      <c r="K78" s="211">
        <v>4.8800000000000003E-2</v>
      </c>
      <c r="L78" s="212">
        <v>-0.42</v>
      </c>
      <c r="M78" s="212">
        <v>-0.43</v>
      </c>
      <c r="N78" s="212">
        <v>-0.8</v>
      </c>
      <c r="O78" s="212">
        <v>-0.55000000000000004</v>
      </c>
      <c r="P78" s="125" t="s">
        <v>4273</v>
      </c>
    </row>
    <row r="79" spans="1:16" s="173" customFormat="1" ht="24">
      <c r="A79" s="115" t="s">
        <v>4529</v>
      </c>
      <c r="B79" s="115" t="s">
        <v>4422</v>
      </c>
      <c r="C79" s="115" t="s">
        <v>4423</v>
      </c>
      <c r="D79" s="209">
        <v>5.9613029999999997E-2</v>
      </c>
      <c r="E79" s="209">
        <v>1.2629773E-2</v>
      </c>
      <c r="F79" s="210">
        <v>-0.24187574000000001</v>
      </c>
      <c r="G79" s="210">
        <v>-0.16633990000000001</v>
      </c>
      <c r="H79" s="210">
        <v>-0.18722730000000001</v>
      </c>
      <c r="I79" s="210">
        <f t="shared" si="1"/>
        <v>-0.19848098</v>
      </c>
      <c r="J79" s="211">
        <v>0.1008</v>
      </c>
      <c r="K79" s="211">
        <v>1.09E-2</v>
      </c>
      <c r="L79" s="212">
        <v>-0.8</v>
      </c>
      <c r="M79" s="212">
        <v>-0.57999999999999996</v>
      </c>
      <c r="N79" s="212">
        <v>-0.6</v>
      </c>
      <c r="O79" s="212">
        <v>-0.66</v>
      </c>
      <c r="P79" s="125" t="s">
        <v>4251</v>
      </c>
    </row>
    <row r="80" spans="1:16" s="173" customFormat="1" ht="24">
      <c r="A80" s="115" t="s">
        <v>4530</v>
      </c>
      <c r="B80" s="115" t="s">
        <v>4424</v>
      </c>
      <c r="C80" s="115" t="s">
        <v>4425</v>
      </c>
      <c r="D80" s="209"/>
      <c r="E80" s="209">
        <v>2.9066646000000002E-2</v>
      </c>
      <c r="F80" s="210">
        <v>-0.64409673000000001</v>
      </c>
      <c r="G80" s="210">
        <v>-0.34193586999999998</v>
      </c>
      <c r="H80" s="210">
        <v>-0.53047233999999999</v>
      </c>
      <c r="I80" s="210">
        <f t="shared" si="1"/>
        <v>-0.50550164666666664</v>
      </c>
      <c r="J80" s="213" t="s">
        <v>16</v>
      </c>
      <c r="K80" s="211">
        <v>2.5999999999999999E-3</v>
      </c>
      <c r="L80" s="212">
        <v>-0.49</v>
      </c>
      <c r="M80" s="212">
        <v>-0.42</v>
      </c>
      <c r="N80" s="212">
        <v>-0.44</v>
      </c>
      <c r="O80" s="212">
        <v>-0.45</v>
      </c>
      <c r="P80" s="125" t="s">
        <v>4299</v>
      </c>
    </row>
    <row r="81" spans="1:16" s="173" customFormat="1" ht="12.75">
      <c r="A81" s="115" t="s">
        <v>4531</v>
      </c>
      <c r="B81" s="115" t="s">
        <v>4426</v>
      </c>
      <c r="C81" s="115" t="s">
        <v>4427</v>
      </c>
      <c r="D81" s="209"/>
      <c r="E81" s="209"/>
      <c r="F81" s="210"/>
      <c r="G81" s="210"/>
      <c r="H81" s="210"/>
      <c r="I81" s="210"/>
      <c r="J81" s="213" t="s">
        <v>16</v>
      </c>
      <c r="K81" s="213" t="s">
        <v>16</v>
      </c>
      <c r="L81" s="212" t="s">
        <v>16</v>
      </c>
      <c r="M81" s="212" t="s">
        <v>16</v>
      </c>
      <c r="N81" s="212" t="s">
        <v>16</v>
      </c>
      <c r="O81" s="212" t="s">
        <v>16</v>
      </c>
      <c r="P81" s="125" t="s">
        <v>16</v>
      </c>
    </row>
    <row r="82" spans="1:16" s="173" customFormat="1" ht="24">
      <c r="A82" s="115" t="s">
        <v>4532</v>
      </c>
      <c r="B82" s="115" t="s">
        <v>4428</v>
      </c>
      <c r="C82" s="115" t="s">
        <v>4429</v>
      </c>
      <c r="D82" s="209">
        <v>6.2154226E-2</v>
      </c>
      <c r="E82" s="209">
        <v>1.4562122E-2</v>
      </c>
      <c r="F82" s="210">
        <v>-0.95763670000000001</v>
      </c>
      <c r="G82" s="210">
        <v>-1.2711678</v>
      </c>
      <c r="H82" s="210">
        <v>-0.85409650000000004</v>
      </c>
      <c r="I82" s="210">
        <f t="shared" si="1"/>
        <v>-1.0276336666666666</v>
      </c>
      <c r="J82" s="211">
        <v>0.1017</v>
      </c>
      <c r="K82" s="211">
        <v>1.2E-2</v>
      </c>
      <c r="L82" s="212">
        <v>-0.57999999999999996</v>
      </c>
      <c r="M82" s="212">
        <v>-0.49</v>
      </c>
      <c r="N82" s="212">
        <v>-0.71</v>
      </c>
      <c r="O82" s="212">
        <v>-0.59</v>
      </c>
      <c r="P82" s="125" t="s">
        <v>4251</v>
      </c>
    </row>
    <row r="83" spans="1:16" s="173" customFormat="1" ht="12.75">
      <c r="A83" s="115" t="s">
        <v>4533</v>
      </c>
      <c r="B83" s="115" t="s">
        <v>4430</v>
      </c>
      <c r="C83" s="115" t="s">
        <v>4431</v>
      </c>
      <c r="D83" s="209">
        <v>0.26604689999999998</v>
      </c>
      <c r="E83" s="209">
        <v>0.20147651</v>
      </c>
      <c r="F83" s="210">
        <v>-0.33767702999999999</v>
      </c>
      <c r="G83" s="210">
        <v>-2.7071035E-2</v>
      </c>
      <c r="H83" s="210">
        <v>-0.14478494</v>
      </c>
      <c r="I83" s="210">
        <f t="shared" si="1"/>
        <v>-0.16984433499999999</v>
      </c>
      <c r="J83" s="211">
        <v>0.1014</v>
      </c>
      <c r="K83" s="211">
        <v>1.17E-2</v>
      </c>
      <c r="L83" s="212">
        <v>-0.79</v>
      </c>
      <c r="M83" s="212">
        <v>-0.83</v>
      </c>
      <c r="N83" s="212">
        <v>-0.56999999999999995</v>
      </c>
      <c r="O83" s="212">
        <v>-0.73</v>
      </c>
      <c r="P83" s="125" t="s">
        <v>4432</v>
      </c>
    </row>
    <row r="84" spans="1:16" s="173" customFormat="1" ht="12.75">
      <c r="A84" s="115" t="s">
        <v>4534</v>
      </c>
      <c r="B84" s="115" t="s">
        <v>4433</v>
      </c>
      <c r="C84" s="115" t="s">
        <v>4434</v>
      </c>
      <c r="D84" s="209">
        <v>0.11401482</v>
      </c>
      <c r="E84" s="209">
        <v>5.8441818E-2</v>
      </c>
      <c r="F84" s="210">
        <v>1.0827045</v>
      </c>
      <c r="G84" s="210">
        <v>0.98156357000000005</v>
      </c>
      <c r="H84" s="210">
        <v>0.41188683999999998</v>
      </c>
      <c r="I84" s="210">
        <f t="shared" si="1"/>
        <v>0.82538497</v>
      </c>
      <c r="J84" s="211">
        <v>0.20030000000000001</v>
      </c>
      <c r="K84" s="211">
        <v>0.1145</v>
      </c>
      <c r="L84" s="212">
        <v>0.55000000000000004</v>
      </c>
      <c r="M84" s="212">
        <v>0.4</v>
      </c>
      <c r="N84" s="212">
        <v>1.31</v>
      </c>
      <c r="O84" s="212">
        <v>0.75</v>
      </c>
      <c r="P84" s="125" t="s">
        <v>4435</v>
      </c>
    </row>
    <row r="85" spans="1:16" s="173" customFormat="1" ht="12.75">
      <c r="A85" s="115" t="s">
        <v>4535</v>
      </c>
      <c r="B85" s="115" t="s">
        <v>4436</v>
      </c>
      <c r="C85" s="115" t="s">
        <v>4437</v>
      </c>
      <c r="D85" s="209">
        <v>0.113593586</v>
      </c>
      <c r="E85" s="209">
        <v>5.8094658E-2</v>
      </c>
      <c r="F85" s="210">
        <v>0.25246057</v>
      </c>
      <c r="G85" s="210">
        <v>0.33607870000000001</v>
      </c>
      <c r="H85" s="210">
        <v>0.12858107999999999</v>
      </c>
      <c r="I85" s="210">
        <f t="shared" si="1"/>
        <v>0.23904011666666669</v>
      </c>
      <c r="J85" s="211">
        <v>0.2122</v>
      </c>
      <c r="K85" s="211">
        <v>0.127</v>
      </c>
      <c r="L85" s="212">
        <v>0.28999999999999998</v>
      </c>
      <c r="M85" s="212">
        <v>0.36</v>
      </c>
      <c r="N85" s="212">
        <v>0.05</v>
      </c>
      <c r="O85" s="212">
        <v>0.23</v>
      </c>
      <c r="P85" s="125" t="s">
        <v>4438</v>
      </c>
    </row>
    <row r="86" spans="1:16" s="173" customFormat="1" ht="24">
      <c r="A86" s="115" t="s">
        <v>4536</v>
      </c>
      <c r="B86" s="115" t="s">
        <v>4439</v>
      </c>
      <c r="C86" s="115" t="s">
        <v>4440</v>
      </c>
      <c r="D86" s="209">
        <v>5.2541945E-2</v>
      </c>
      <c r="E86" s="209">
        <v>7.7124712999999999E-3</v>
      </c>
      <c r="F86" s="210">
        <v>-0.66951567000000001</v>
      </c>
      <c r="G86" s="210">
        <v>-0.60434149999999998</v>
      </c>
      <c r="H86" s="210">
        <v>-0.49155801999999998</v>
      </c>
      <c r="I86" s="210">
        <f t="shared" si="1"/>
        <v>-0.58847172999999997</v>
      </c>
      <c r="J86" s="211">
        <v>0.1196</v>
      </c>
      <c r="K86" s="211">
        <v>2.6800000000000001E-2</v>
      </c>
      <c r="L86" s="212">
        <v>-0.56000000000000005</v>
      </c>
      <c r="M86" s="212">
        <v>-0.51</v>
      </c>
      <c r="N86" s="212">
        <v>-0.31</v>
      </c>
      <c r="O86" s="212">
        <v>-0.46</v>
      </c>
      <c r="P86" s="125" t="s">
        <v>4251</v>
      </c>
    </row>
    <row r="87" spans="1:16" s="173" customFormat="1" ht="24">
      <c r="A87" s="115" t="s">
        <v>4537</v>
      </c>
      <c r="B87" s="115" t="s">
        <v>4441</v>
      </c>
      <c r="C87" s="115" t="s">
        <v>4442</v>
      </c>
      <c r="D87" s="209">
        <v>6.8253320000000006E-2</v>
      </c>
      <c r="E87" s="209">
        <v>1.9677492000000001E-2</v>
      </c>
      <c r="F87" s="210">
        <v>-0.56883322999999997</v>
      </c>
      <c r="G87" s="210">
        <v>-0.61385672999999996</v>
      </c>
      <c r="H87" s="210">
        <v>-0.88285449999999999</v>
      </c>
      <c r="I87" s="210">
        <f t="shared" si="1"/>
        <v>-0.68851481999999997</v>
      </c>
      <c r="J87" s="211">
        <v>7.7200000000000005E-2</v>
      </c>
      <c r="K87" s="211">
        <v>1.8E-3</v>
      </c>
      <c r="L87" s="212">
        <v>-1.02</v>
      </c>
      <c r="M87" s="212">
        <v>-1.08</v>
      </c>
      <c r="N87" s="212">
        <v>-1.18</v>
      </c>
      <c r="O87" s="212">
        <v>-1.0900000000000001</v>
      </c>
      <c r="P87" s="125" t="s">
        <v>4251</v>
      </c>
    </row>
    <row r="88" spans="1:16" s="173" customFormat="1" ht="12.75">
      <c r="A88" s="115" t="s">
        <v>4538</v>
      </c>
      <c r="B88" s="115" t="s">
        <v>4443</v>
      </c>
      <c r="C88" s="115" t="s">
        <v>4444</v>
      </c>
      <c r="D88" s="209">
        <v>0.10979952</v>
      </c>
      <c r="E88" s="209">
        <v>5.4580070000000001E-2</v>
      </c>
      <c r="F88" s="210">
        <v>0.25018980000000002</v>
      </c>
      <c r="G88" s="210">
        <v>9.9471100000000007E-2</v>
      </c>
      <c r="H88" s="210">
        <v>0.1890946</v>
      </c>
      <c r="I88" s="210">
        <f t="shared" si="1"/>
        <v>0.17958516666666668</v>
      </c>
      <c r="J88" s="211">
        <v>0.1825</v>
      </c>
      <c r="K88" s="211">
        <v>9.6699999999999994E-2</v>
      </c>
      <c r="L88" s="212">
        <v>0.4</v>
      </c>
      <c r="M88" s="212">
        <v>0.59</v>
      </c>
      <c r="N88" s="212">
        <v>0.15</v>
      </c>
      <c r="O88" s="212">
        <v>0.38</v>
      </c>
      <c r="P88" s="125" t="s">
        <v>4438</v>
      </c>
    </row>
    <row r="89" spans="1:16" s="173" customFormat="1" ht="24">
      <c r="A89" s="115" t="s">
        <v>4539</v>
      </c>
      <c r="B89" s="115" t="s">
        <v>4445</v>
      </c>
      <c r="C89" s="115" t="s">
        <v>4446</v>
      </c>
      <c r="D89" s="209">
        <v>6.2573799999999999E-2</v>
      </c>
      <c r="E89" s="209">
        <v>1.4952933999999999E-2</v>
      </c>
      <c r="F89" s="210">
        <v>-0.50407493000000003</v>
      </c>
      <c r="G89" s="210">
        <v>-0.77057739999999997</v>
      </c>
      <c r="H89" s="210">
        <v>-0.72676753999999999</v>
      </c>
      <c r="I89" s="210">
        <f t="shared" si="1"/>
        <v>-0.66713995666666659</v>
      </c>
      <c r="J89" s="211">
        <v>7.3400000000000007E-2</v>
      </c>
      <c r="K89" s="211">
        <v>8.0000000000000004E-4</v>
      </c>
      <c r="L89" s="212">
        <v>-0.33</v>
      </c>
      <c r="M89" s="212">
        <v>-0.31</v>
      </c>
      <c r="N89" s="212">
        <v>-0.31</v>
      </c>
      <c r="O89" s="212">
        <v>-0.32</v>
      </c>
      <c r="P89" s="125" t="s">
        <v>4251</v>
      </c>
    </row>
    <row r="90" spans="1:16" s="173" customFormat="1" ht="24">
      <c r="A90" s="115" t="s">
        <v>4540</v>
      </c>
      <c r="B90" s="115" t="s">
        <v>4447</v>
      </c>
      <c r="C90" s="115" t="s">
        <v>4448</v>
      </c>
      <c r="D90" s="209">
        <v>6.0793694000000002E-2</v>
      </c>
      <c r="E90" s="209">
        <v>1.3506575999999999E-2</v>
      </c>
      <c r="F90" s="210">
        <v>-0.13624474</v>
      </c>
      <c r="G90" s="210">
        <v>-0.20641324999999999</v>
      </c>
      <c r="H90" s="210">
        <v>-0.17860591000000001</v>
      </c>
      <c r="I90" s="210">
        <f t="shared" si="1"/>
        <v>-0.17375463333333332</v>
      </c>
      <c r="J90" s="211">
        <v>0.17460000000000001</v>
      </c>
      <c r="K90" s="211">
        <v>8.8800000000000004E-2</v>
      </c>
      <c r="L90" s="212">
        <v>0.39</v>
      </c>
      <c r="M90" s="212">
        <v>0.79</v>
      </c>
      <c r="N90" s="212">
        <v>0.28000000000000003</v>
      </c>
      <c r="O90" s="212">
        <v>0.48</v>
      </c>
      <c r="P90" s="125" t="s">
        <v>4251</v>
      </c>
    </row>
    <row r="91" spans="1:16" s="173" customFormat="1" ht="12.75">
      <c r="A91" s="115" t="s">
        <v>4541</v>
      </c>
      <c r="B91" s="115" t="s">
        <v>4449</v>
      </c>
      <c r="C91" s="115" t="s">
        <v>4450</v>
      </c>
      <c r="D91" s="209">
        <v>4.7119107E-2</v>
      </c>
      <c r="E91" s="209">
        <v>4.7407040000000001E-3</v>
      </c>
      <c r="F91" s="210">
        <v>0.42193320000000001</v>
      </c>
      <c r="G91" s="210">
        <v>0.50810325000000001</v>
      </c>
      <c r="H91" s="210">
        <v>0.53324132999999996</v>
      </c>
      <c r="I91" s="210">
        <f t="shared" si="1"/>
        <v>0.48775925999999997</v>
      </c>
      <c r="J91" s="211">
        <v>0.28039999999999998</v>
      </c>
      <c r="K91" s="211">
        <v>0.1956</v>
      </c>
      <c r="L91" s="212">
        <v>0.47</v>
      </c>
      <c r="M91" s="212">
        <v>-0.01</v>
      </c>
      <c r="N91" s="212">
        <v>0.43</v>
      </c>
      <c r="O91" s="212">
        <v>0.3</v>
      </c>
      <c r="P91" s="125" t="s">
        <v>2789</v>
      </c>
    </row>
    <row r="92" spans="1:16" s="173" customFormat="1" ht="12.75">
      <c r="A92" s="115" t="s">
        <v>4542</v>
      </c>
      <c r="B92" s="115" t="s">
        <v>4451</v>
      </c>
      <c r="C92" s="115" t="s">
        <v>4452</v>
      </c>
      <c r="D92" s="209"/>
      <c r="E92" s="209">
        <v>0.17318717</v>
      </c>
      <c r="F92" s="210">
        <v>-0.96763706000000005</v>
      </c>
      <c r="G92" s="210">
        <v>-0.53949225000000001</v>
      </c>
      <c r="H92" s="210">
        <v>-8.3981429999999996E-2</v>
      </c>
      <c r="I92" s="210">
        <f t="shared" si="1"/>
        <v>-0.53037024666666666</v>
      </c>
      <c r="J92" s="213" t="s">
        <v>16</v>
      </c>
      <c r="K92" s="211">
        <v>0.27800000000000002</v>
      </c>
      <c r="L92" s="212">
        <v>1.24</v>
      </c>
      <c r="M92" s="212">
        <v>2.0699999999999998</v>
      </c>
      <c r="N92" s="212">
        <v>-0.27</v>
      </c>
      <c r="O92" s="212">
        <v>1.01</v>
      </c>
      <c r="P92" s="125" t="s">
        <v>374</v>
      </c>
    </row>
    <row r="93" spans="1:16" s="173" customFormat="1" ht="12.75">
      <c r="A93" s="118" t="s">
        <v>4543</v>
      </c>
      <c r="B93" s="118" t="s">
        <v>4453</v>
      </c>
      <c r="C93" s="118" t="s">
        <v>4454</v>
      </c>
      <c r="D93" s="214"/>
      <c r="E93" s="214"/>
      <c r="F93" s="215"/>
      <c r="G93" s="215"/>
      <c r="H93" s="215"/>
      <c r="I93" s="215"/>
      <c r="J93" s="216"/>
      <c r="K93" s="217"/>
      <c r="L93" s="218"/>
      <c r="M93" s="218"/>
      <c r="N93" s="218"/>
      <c r="O93" s="218"/>
      <c r="P93" s="134"/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3"/>
  <sheetViews>
    <sheetView topLeftCell="A15" zoomScale="60" zoomScaleNormal="60" workbookViewId="0">
      <selection activeCell="D48" sqref="D48"/>
    </sheetView>
  </sheetViews>
  <sheetFormatPr defaultColWidth="8.875" defaultRowHeight="14.25"/>
  <cols>
    <col min="1" max="1" width="14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42" t="s">
        <v>4080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1244</v>
      </c>
      <c r="B5" s="112" t="s">
        <v>1245</v>
      </c>
      <c r="C5" s="112" t="s">
        <v>1246</v>
      </c>
      <c r="D5" s="113">
        <v>5.8105018000000001E-2</v>
      </c>
      <c r="E5" s="113">
        <v>1.1435948E-2</v>
      </c>
      <c r="F5" s="114">
        <v>0.76992755999999996</v>
      </c>
      <c r="G5" s="114">
        <v>1.1251234999999999</v>
      </c>
      <c r="H5" s="114">
        <v>0.95853084</v>
      </c>
      <c r="I5" s="114">
        <f>AVERAGE(F5:H5)</f>
        <v>0.95119396666666667</v>
      </c>
      <c r="J5" s="127">
        <v>8.09E-2</v>
      </c>
      <c r="K5" s="128">
        <v>2.5000000000000001E-3</v>
      </c>
      <c r="L5" s="129">
        <v>0.57999999999999996</v>
      </c>
      <c r="M5" s="129">
        <v>0.69</v>
      </c>
      <c r="N5" s="129">
        <v>0.67</v>
      </c>
      <c r="O5" s="129">
        <v>0.64</v>
      </c>
      <c r="P5" s="130" t="s">
        <v>1247</v>
      </c>
    </row>
    <row r="6" spans="1:16" s="45" customFormat="1" ht="12.75">
      <c r="A6" s="115" t="s">
        <v>1248</v>
      </c>
      <c r="B6" s="45" t="s">
        <v>1249</v>
      </c>
      <c r="C6" s="45" t="s">
        <v>1250</v>
      </c>
      <c r="D6" s="116"/>
      <c r="E6" s="116"/>
      <c r="F6" s="117"/>
      <c r="G6" s="117"/>
      <c r="H6" s="117"/>
      <c r="I6" s="117"/>
      <c r="J6" s="125" t="s">
        <v>16</v>
      </c>
      <c r="K6" s="126" t="s">
        <v>16</v>
      </c>
      <c r="L6" s="124" t="s">
        <v>16</v>
      </c>
      <c r="M6" s="124" t="s">
        <v>16</v>
      </c>
      <c r="N6" s="124" t="s">
        <v>16</v>
      </c>
      <c r="O6" s="124" t="s">
        <v>16</v>
      </c>
      <c r="P6" s="125" t="s">
        <v>16</v>
      </c>
    </row>
    <row r="7" spans="1:16" s="45" customFormat="1" ht="12.75">
      <c r="A7" s="115" t="s">
        <v>1251</v>
      </c>
      <c r="B7" s="45" t="s">
        <v>1252</v>
      </c>
      <c r="C7" s="45" t="s">
        <v>1253</v>
      </c>
      <c r="D7" s="116">
        <v>0.10314514499999999</v>
      </c>
      <c r="E7" s="116">
        <v>4.8524934999999998E-2</v>
      </c>
      <c r="F7" s="117">
        <v>0.41097205999999997</v>
      </c>
      <c r="G7" s="117">
        <v>0.92927223000000003</v>
      </c>
      <c r="H7" s="117">
        <v>0.63022370000000005</v>
      </c>
      <c r="I7" s="117">
        <f t="shared" ref="I7:I41" si="0">AVERAGE(F7:H7)</f>
        <v>0.65682266333333328</v>
      </c>
      <c r="J7" s="125" t="s">
        <v>16</v>
      </c>
      <c r="K7" s="123">
        <v>0.9758</v>
      </c>
      <c r="L7" s="124">
        <v>0.11</v>
      </c>
      <c r="M7" s="124">
        <v>0.05</v>
      </c>
      <c r="N7" s="124">
        <v>-0.15</v>
      </c>
      <c r="O7" s="124">
        <v>0</v>
      </c>
      <c r="P7" s="125" t="s">
        <v>1254</v>
      </c>
    </row>
    <row r="8" spans="1:16" s="45" customFormat="1" ht="12.75">
      <c r="A8" s="115" t="s">
        <v>1255</v>
      </c>
      <c r="B8" s="45" t="s">
        <v>1256</v>
      </c>
      <c r="C8" s="45" t="s">
        <v>1257</v>
      </c>
      <c r="D8" s="116">
        <v>6.9575200000000004E-2</v>
      </c>
      <c r="E8" s="116">
        <v>2.0780316E-2</v>
      </c>
      <c r="F8" s="117">
        <v>0.62512009999999996</v>
      </c>
      <c r="G8" s="117">
        <v>0.37712380000000001</v>
      </c>
      <c r="H8" s="117">
        <v>0.59307670000000001</v>
      </c>
      <c r="I8" s="117">
        <f t="shared" si="0"/>
        <v>0.53177353333333333</v>
      </c>
      <c r="J8" s="122">
        <v>0.66930000000000001</v>
      </c>
      <c r="K8" s="123">
        <v>0.60609999999999997</v>
      </c>
      <c r="L8" s="124">
        <v>0.13</v>
      </c>
      <c r="M8" s="124">
        <v>-0.75</v>
      </c>
      <c r="N8" s="124">
        <v>0.1</v>
      </c>
      <c r="O8" s="124">
        <v>-0.17</v>
      </c>
      <c r="P8" s="125" t="s">
        <v>1258</v>
      </c>
    </row>
    <row r="9" spans="1:16" s="45" customFormat="1" ht="12.75">
      <c r="A9" s="115" t="s">
        <v>1259</v>
      </c>
      <c r="B9" s="45" t="s">
        <v>1260</v>
      </c>
      <c r="C9" s="45" t="s">
        <v>1261</v>
      </c>
      <c r="D9" s="116">
        <v>0.18145185999999999</v>
      </c>
      <c r="E9" s="116">
        <v>0.12026021000000001</v>
      </c>
      <c r="F9" s="117">
        <v>-0.12310989999999999</v>
      </c>
      <c r="G9" s="117">
        <v>-0.46038627999999998</v>
      </c>
      <c r="H9" s="117">
        <v>-0.21011439000000001</v>
      </c>
      <c r="I9" s="117">
        <f t="shared" si="0"/>
        <v>-0.26453685666666665</v>
      </c>
      <c r="J9" s="122">
        <v>8.8099999999999998E-2</v>
      </c>
      <c r="K9" s="123">
        <v>4.8999999999999998E-3</v>
      </c>
      <c r="L9" s="124">
        <v>-0.42</v>
      </c>
      <c r="M9" s="124">
        <v>-0.35</v>
      </c>
      <c r="N9" s="124">
        <v>-0.45</v>
      </c>
      <c r="O9" s="124">
        <v>-0.41</v>
      </c>
      <c r="P9" s="125" t="s">
        <v>1262</v>
      </c>
    </row>
    <row r="10" spans="1:16" s="45" customFormat="1" ht="12.75">
      <c r="A10" s="115" t="s">
        <v>1263</v>
      </c>
      <c r="B10" s="45" t="s">
        <v>1264</v>
      </c>
      <c r="C10" s="45" t="s">
        <v>1265</v>
      </c>
      <c r="D10" s="116">
        <v>6.1001804E-2</v>
      </c>
      <c r="E10" s="116">
        <v>1.3687648E-2</v>
      </c>
      <c r="F10" s="117">
        <v>-0.40645694999999998</v>
      </c>
      <c r="G10" s="117">
        <v>-0.26773214000000001</v>
      </c>
      <c r="H10" s="117">
        <v>-0.35923532000000002</v>
      </c>
      <c r="I10" s="117">
        <f t="shared" si="0"/>
        <v>-0.34447480333333336</v>
      </c>
      <c r="J10" s="122">
        <v>0.1351</v>
      </c>
      <c r="K10" s="123">
        <v>4.3999999999999997E-2</v>
      </c>
      <c r="L10" s="124">
        <v>-0.39</v>
      </c>
      <c r="M10" s="124">
        <v>-0.21</v>
      </c>
      <c r="N10" s="124">
        <v>-0.47</v>
      </c>
      <c r="O10" s="124">
        <v>-0.36</v>
      </c>
      <c r="P10" s="125" t="s">
        <v>1266</v>
      </c>
    </row>
    <row r="11" spans="1:16" s="45" customFormat="1" ht="12.75">
      <c r="A11" s="115" t="s">
        <v>1267</v>
      </c>
      <c r="B11" s="45" t="s">
        <v>1268</v>
      </c>
      <c r="C11" s="45" t="s">
        <v>1269</v>
      </c>
      <c r="D11" s="116">
        <v>0.13857183000000001</v>
      </c>
      <c r="E11" s="116">
        <v>8.0642625999999995E-2</v>
      </c>
      <c r="F11" s="117">
        <v>0.48672247000000002</v>
      </c>
      <c r="G11" s="117">
        <v>1.0744038</v>
      </c>
      <c r="H11" s="117">
        <v>0.44802088000000001</v>
      </c>
      <c r="I11" s="117">
        <f t="shared" si="0"/>
        <v>0.66971571666666663</v>
      </c>
      <c r="J11" s="122">
        <v>8.5800000000000001E-2</v>
      </c>
      <c r="K11" s="123">
        <v>4.1999999999999997E-3</v>
      </c>
      <c r="L11" s="124">
        <v>0.42</v>
      </c>
      <c r="M11" s="124">
        <v>0.35</v>
      </c>
      <c r="N11" s="124">
        <v>0.44</v>
      </c>
      <c r="O11" s="124">
        <v>0.41</v>
      </c>
      <c r="P11" s="125" t="s">
        <v>1270</v>
      </c>
    </row>
    <row r="12" spans="1:16" s="45" customFormat="1" ht="12.75">
      <c r="A12" s="115" t="s">
        <v>1271</v>
      </c>
      <c r="B12" s="45" t="s">
        <v>1272</v>
      </c>
      <c r="C12" s="45" t="s">
        <v>1273</v>
      </c>
      <c r="D12" s="116">
        <v>0.1280212</v>
      </c>
      <c r="E12" s="116">
        <v>7.0779800000000004E-2</v>
      </c>
      <c r="F12" s="117">
        <v>-0.63877183000000004</v>
      </c>
      <c r="G12" s="117">
        <v>-0.34256073999999997</v>
      </c>
      <c r="H12" s="117">
        <v>-0.25572210000000001</v>
      </c>
      <c r="I12" s="117">
        <f t="shared" si="0"/>
        <v>-0.41235155666666667</v>
      </c>
      <c r="J12" s="125" t="s">
        <v>16</v>
      </c>
      <c r="K12" s="123">
        <v>0.40079999999999999</v>
      </c>
      <c r="L12" s="124">
        <v>-0.76</v>
      </c>
      <c r="M12" s="124">
        <v>-0.17</v>
      </c>
      <c r="N12" s="124">
        <v>0.12</v>
      </c>
      <c r="O12" s="124">
        <v>-0.27</v>
      </c>
      <c r="P12" s="125" t="s">
        <v>1274</v>
      </c>
    </row>
    <row r="13" spans="1:16" s="45" customFormat="1" ht="12.75">
      <c r="A13" s="115" t="s">
        <v>1275</v>
      </c>
      <c r="B13" s="45" t="s">
        <v>1276</v>
      </c>
      <c r="C13" s="45" t="s">
        <v>1277</v>
      </c>
      <c r="D13" s="116"/>
      <c r="E13" s="116">
        <v>0.54672330000000002</v>
      </c>
      <c r="F13" s="117">
        <v>-0.66031870000000004</v>
      </c>
      <c r="G13" s="117">
        <v>-0.42997859999999999</v>
      </c>
      <c r="H13" s="117">
        <v>0.397428</v>
      </c>
      <c r="I13" s="117">
        <f t="shared" si="0"/>
        <v>-0.23095643333333335</v>
      </c>
      <c r="J13" s="125" t="s">
        <v>16</v>
      </c>
      <c r="K13" s="123">
        <v>0.87560000000000004</v>
      </c>
      <c r="L13" s="124">
        <v>-0.34</v>
      </c>
      <c r="M13" s="124">
        <v>-0.02</v>
      </c>
      <c r="N13" s="124">
        <v>0.26</v>
      </c>
      <c r="O13" s="124">
        <v>-0.03</v>
      </c>
      <c r="P13" s="125" t="s">
        <v>1278</v>
      </c>
    </row>
    <row r="14" spans="1:16" s="45" customFormat="1" ht="24">
      <c r="A14" s="115" t="s">
        <v>1279</v>
      </c>
      <c r="B14" s="45" t="s">
        <v>1280</v>
      </c>
      <c r="C14" s="45" t="s">
        <v>1281</v>
      </c>
      <c r="D14" s="116">
        <v>4.4739081999999999E-2</v>
      </c>
      <c r="E14" s="116">
        <v>2.9380037E-3</v>
      </c>
      <c r="F14" s="117">
        <v>-0.44526774000000002</v>
      </c>
      <c r="G14" s="117">
        <v>-0.48624903000000003</v>
      </c>
      <c r="H14" s="117">
        <v>-0.53721629999999998</v>
      </c>
      <c r="I14" s="117">
        <f t="shared" si="0"/>
        <v>-0.48957768999999995</v>
      </c>
      <c r="J14" s="122">
        <v>0.64749999999999996</v>
      </c>
      <c r="K14" s="123">
        <v>0.58150000000000002</v>
      </c>
      <c r="L14" s="124">
        <v>0.17</v>
      </c>
      <c r="M14" s="124">
        <v>0.47</v>
      </c>
      <c r="N14" s="124">
        <v>-0.24</v>
      </c>
      <c r="O14" s="124">
        <v>0.14000000000000001</v>
      </c>
      <c r="P14" s="125" t="s">
        <v>1282</v>
      </c>
    </row>
    <row r="15" spans="1:16" s="45" customFormat="1" ht="12.75">
      <c r="A15" s="115" t="s">
        <v>1283</v>
      </c>
      <c r="B15" s="45" t="s">
        <v>1284</v>
      </c>
      <c r="C15" s="45" t="s">
        <v>1285</v>
      </c>
      <c r="D15" s="116">
        <v>4.3552372999999998E-2</v>
      </c>
      <c r="E15" s="116">
        <v>2.3506592999999998E-3</v>
      </c>
      <c r="F15" s="117">
        <v>0.82081510000000002</v>
      </c>
      <c r="G15" s="117">
        <v>0.97118000000000004</v>
      </c>
      <c r="H15" s="117">
        <v>0.89105319999999999</v>
      </c>
      <c r="I15" s="117">
        <f t="shared" si="0"/>
        <v>0.89434943333333339</v>
      </c>
      <c r="J15" s="122">
        <v>9.0399999999999994E-2</v>
      </c>
      <c r="K15" s="123">
        <v>6.0000000000000001E-3</v>
      </c>
      <c r="L15" s="124">
        <v>1.77</v>
      </c>
      <c r="M15" s="124">
        <v>1.44</v>
      </c>
      <c r="N15" s="124">
        <v>1.39</v>
      </c>
      <c r="O15" s="124">
        <v>1.53</v>
      </c>
      <c r="P15" s="125" t="s">
        <v>1278</v>
      </c>
    </row>
    <row r="16" spans="1:16" s="45" customFormat="1" ht="12.75">
      <c r="A16" s="115" t="s">
        <v>1286</v>
      </c>
      <c r="B16" s="45" t="s">
        <v>1287</v>
      </c>
      <c r="C16" s="45" t="s">
        <v>1288</v>
      </c>
      <c r="D16" s="116"/>
      <c r="E16" s="116">
        <v>0.52797810000000001</v>
      </c>
      <c r="F16" s="117">
        <v>-0.68613606999999999</v>
      </c>
      <c r="G16" s="117">
        <v>-0.46589035000000001</v>
      </c>
      <c r="H16" s="117">
        <v>0.39943010000000001</v>
      </c>
      <c r="I16" s="117">
        <f t="shared" si="0"/>
        <v>-0.25086543999999994</v>
      </c>
      <c r="J16" s="125" t="s">
        <v>16</v>
      </c>
      <c r="K16" s="123">
        <v>0.51329999999999998</v>
      </c>
      <c r="L16" s="124">
        <v>-0.54</v>
      </c>
      <c r="M16" s="124">
        <v>-0.31</v>
      </c>
      <c r="N16" s="124">
        <v>0.28000000000000003</v>
      </c>
      <c r="O16" s="124">
        <v>-0.19</v>
      </c>
      <c r="P16" s="125" t="s">
        <v>1289</v>
      </c>
    </row>
    <row r="17" spans="1:16" s="45" customFormat="1" ht="12.75">
      <c r="A17" s="115" t="s">
        <v>1290</v>
      </c>
      <c r="B17" s="45" t="s">
        <v>1291</v>
      </c>
      <c r="C17" s="45" t="s">
        <v>1292</v>
      </c>
      <c r="D17" s="116">
        <v>0.83851580000000003</v>
      </c>
      <c r="E17" s="116">
        <v>0.8062049</v>
      </c>
      <c r="F17" s="117">
        <v>-0.22151083999999999</v>
      </c>
      <c r="G17" s="117">
        <v>0.19161892</v>
      </c>
      <c r="H17" s="117">
        <v>-7.1290980000000004E-2</v>
      </c>
      <c r="I17" s="117">
        <f t="shared" si="0"/>
        <v>-3.3727633333333333E-2</v>
      </c>
      <c r="J17" s="122">
        <v>0.39360000000000001</v>
      </c>
      <c r="K17" s="123">
        <v>0.31180000000000002</v>
      </c>
      <c r="L17" s="124">
        <v>0.27</v>
      </c>
      <c r="M17" s="124">
        <v>0.35</v>
      </c>
      <c r="N17" s="124">
        <v>-0.08</v>
      </c>
      <c r="O17" s="124">
        <v>0.18</v>
      </c>
      <c r="P17" s="125" t="s">
        <v>1293</v>
      </c>
    </row>
    <row r="18" spans="1:16" s="45" customFormat="1" ht="12.75">
      <c r="A18" s="115" t="s">
        <v>1294</v>
      </c>
      <c r="B18" s="45" t="s">
        <v>1295</v>
      </c>
      <c r="C18" s="45" t="s">
        <v>1296</v>
      </c>
      <c r="D18" s="116">
        <v>0.66303650000000003</v>
      </c>
      <c r="E18" s="116">
        <v>0.60979340000000004</v>
      </c>
      <c r="F18" s="117">
        <v>0.17806193000000001</v>
      </c>
      <c r="G18" s="117">
        <v>-0.12258057999999999</v>
      </c>
      <c r="H18" s="117">
        <v>-0.31204268000000002</v>
      </c>
      <c r="I18" s="117">
        <f t="shared" si="0"/>
        <v>-8.5520443333333349E-2</v>
      </c>
      <c r="J18" s="122">
        <v>0.28549999999999998</v>
      </c>
      <c r="K18" s="123">
        <v>0.2009</v>
      </c>
      <c r="L18" s="124">
        <v>0.52</v>
      </c>
      <c r="M18" s="124">
        <v>0.06</v>
      </c>
      <c r="N18" s="124">
        <v>0.18</v>
      </c>
      <c r="O18" s="124">
        <v>0.26</v>
      </c>
      <c r="P18" s="125" t="s">
        <v>1289</v>
      </c>
    </row>
    <row r="19" spans="1:16" s="45" customFormat="1" ht="12.75">
      <c r="A19" s="115" t="s">
        <v>1297</v>
      </c>
      <c r="B19" s="45" t="s">
        <v>1298</v>
      </c>
      <c r="C19" s="45" t="s">
        <v>1299</v>
      </c>
      <c r="D19" s="116"/>
      <c r="E19" s="116">
        <v>0.2765841</v>
      </c>
      <c r="F19" s="117">
        <v>1.0891709000000001</v>
      </c>
      <c r="G19" s="117">
        <v>0.19371469999999999</v>
      </c>
      <c r="H19" s="117">
        <v>0.11010316000000001</v>
      </c>
      <c r="I19" s="117">
        <f t="shared" si="0"/>
        <v>0.46432958666666663</v>
      </c>
      <c r="J19" s="122">
        <v>0.70640000000000003</v>
      </c>
      <c r="K19" s="123">
        <v>0.64780000000000004</v>
      </c>
      <c r="L19" s="124">
        <v>-0.27</v>
      </c>
      <c r="M19" s="124">
        <v>-0.21</v>
      </c>
      <c r="N19" s="124">
        <v>0.22</v>
      </c>
      <c r="O19" s="124">
        <v>-0.08</v>
      </c>
      <c r="P19" s="125" t="s">
        <v>1247</v>
      </c>
    </row>
    <row r="20" spans="1:16" s="45" customFormat="1" ht="12.75">
      <c r="A20" s="115" t="s">
        <v>1300</v>
      </c>
      <c r="B20" s="45" t="s">
        <v>1301</v>
      </c>
      <c r="C20" s="45" t="s">
        <v>1302</v>
      </c>
      <c r="D20" s="116">
        <v>9.8140400000000003E-2</v>
      </c>
      <c r="E20" s="116">
        <v>4.4127904000000003E-2</v>
      </c>
      <c r="F20" s="117">
        <v>0.29279803999999998</v>
      </c>
      <c r="G20" s="117">
        <v>0.65557100000000001</v>
      </c>
      <c r="H20" s="117">
        <v>0.50354960000000004</v>
      </c>
      <c r="I20" s="117">
        <f t="shared" si="0"/>
        <v>0.48397288000000005</v>
      </c>
      <c r="J20" s="122">
        <v>0.16139999999999999</v>
      </c>
      <c r="K20" s="123">
        <v>7.4200000000000002E-2</v>
      </c>
      <c r="L20" s="124">
        <v>0.8</v>
      </c>
      <c r="M20" s="124">
        <v>1.03</v>
      </c>
      <c r="N20" s="124">
        <v>0.33</v>
      </c>
      <c r="O20" s="124">
        <v>0.72</v>
      </c>
      <c r="P20" s="125" t="s">
        <v>1247</v>
      </c>
    </row>
    <row r="21" spans="1:16" s="45" customFormat="1" ht="12.75">
      <c r="A21" s="115" t="s">
        <v>1303</v>
      </c>
      <c r="B21" s="45" t="s">
        <v>1304</v>
      </c>
      <c r="C21" s="45" t="s">
        <v>1305</v>
      </c>
      <c r="D21" s="116"/>
      <c r="E21" s="116"/>
      <c r="F21" s="117"/>
      <c r="G21" s="117"/>
      <c r="H21" s="117"/>
      <c r="I21" s="117"/>
      <c r="J21" s="125" t="s">
        <v>16</v>
      </c>
      <c r="K21" s="126" t="s">
        <v>16</v>
      </c>
      <c r="L21" s="124" t="s">
        <v>16</v>
      </c>
      <c r="M21" s="124" t="s">
        <v>16</v>
      </c>
      <c r="N21" s="124" t="s">
        <v>16</v>
      </c>
      <c r="O21" s="124" t="s">
        <v>16</v>
      </c>
      <c r="P21" s="125" t="s">
        <v>16</v>
      </c>
    </row>
    <row r="22" spans="1:16" s="45" customFormat="1" ht="12.75">
      <c r="A22" s="115" t="s">
        <v>1306</v>
      </c>
      <c r="B22" s="45" t="s">
        <v>1307</v>
      </c>
      <c r="C22" s="45" t="s">
        <v>1308</v>
      </c>
      <c r="D22" s="116"/>
      <c r="E22" s="116">
        <v>0.61351853999999995</v>
      </c>
      <c r="F22" s="117">
        <v>-0.64525529999999998</v>
      </c>
      <c r="G22" s="117">
        <v>-0.33881309999999998</v>
      </c>
      <c r="H22" s="117">
        <v>0.42074323000000002</v>
      </c>
      <c r="I22" s="117">
        <f t="shared" si="0"/>
        <v>-0.18777505666666663</v>
      </c>
      <c r="J22" s="125" t="s">
        <v>16</v>
      </c>
      <c r="K22" s="123">
        <v>0.36969999999999997</v>
      </c>
      <c r="L22" s="124">
        <v>0.09</v>
      </c>
      <c r="M22" s="124">
        <v>-0.23</v>
      </c>
      <c r="N22" s="124">
        <v>-0.24</v>
      </c>
      <c r="O22" s="124">
        <v>-0.13</v>
      </c>
      <c r="P22" s="125" t="s">
        <v>1270</v>
      </c>
    </row>
    <row r="23" spans="1:16" s="45" customFormat="1" ht="12.75">
      <c r="A23" s="115" t="s">
        <v>1309</v>
      </c>
      <c r="B23" s="45" t="s">
        <v>1310</v>
      </c>
      <c r="C23" s="45" t="s">
        <v>1311</v>
      </c>
      <c r="D23" s="116"/>
      <c r="E23" s="116">
        <v>3.4407373999999998E-2</v>
      </c>
      <c r="F23" s="117">
        <v>-0.66562779999999999</v>
      </c>
      <c r="G23" s="117">
        <v>-0.33860352999999999</v>
      </c>
      <c r="H23" s="117">
        <v>-0.48546124000000002</v>
      </c>
      <c r="I23" s="117">
        <f t="shared" si="0"/>
        <v>-0.49656419000000002</v>
      </c>
      <c r="J23" s="125" t="s">
        <v>16</v>
      </c>
      <c r="K23" s="123">
        <v>0.16189999999999999</v>
      </c>
      <c r="L23" s="124">
        <v>0.77</v>
      </c>
      <c r="M23" s="124">
        <v>0.17</v>
      </c>
      <c r="N23" s="124">
        <v>1.42</v>
      </c>
      <c r="O23" s="124">
        <v>0.79</v>
      </c>
      <c r="P23" s="125" t="s">
        <v>1312</v>
      </c>
    </row>
    <row r="24" spans="1:16" s="45" customFormat="1" ht="12.75">
      <c r="A24" s="115" t="s">
        <v>1313</v>
      </c>
      <c r="B24" s="45" t="s">
        <v>1314</v>
      </c>
      <c r="C24" s="45" t="s">
        <v>1315</v>
      </c>
      <c r="D24" s="116">
        <v>0.14351363</v>
      </c>
      <c r="E24" s="116">
        <v>8.5453029999999999E-2</v>
      </c>
      <c r="F24" s="117">
        <v>0.22315679999999999</v>
      </c>
      <c r="G24" s="117">
        <v>6.1074323999999999E-2</v>
      </c>
      <c r="H24" s="117">
        <v>0.18979545</v>
      </c>
      <c r="I24" s="117">
        <f t="shared" si="0"/>
        <v>0.158008858</v>
      </c>
      <c r="J24" s="122">
        <v>0.30640000000000001</v>
      </c>
      <c r="K24" s="123">
        <v>0.2223</v>
      </c>
      <c r="L24" s="124">
        <v>0.41</v>
      </c>
      <c r="M24" s="124">
        <v>0.11</v>
      </c>
      <c r="N24" s="124">
        <v>0.06</v>
      </c>
      <c r="O24" s="124">
        <v>0.19</v>
      </c>
      <c r="P24" s="125" t="s">
        <v>1270</v>
      </c>
    </row>
    <row r="25" spans="1:16" s="45" customFormat="1" ht="12.75">
      <c r="A25" s="115" t="s">
        <v>1316</v>
      </c>
      <c r="B25" s="45" t="s">
        <v>1317</v>
      </c>
      <c r="C25" s="45" t="s">
        <v>1318</v>
      </c>
      <c r="D25" s="116">
        <v>0.10706204</v>
      </c>
      <c r="E25" s="116">
        <v>5.2143167999999997E-2</v>
      </c>
      <c r="F25" s="117">
        <v>0.16376974</v>
      </c>
      <c r="G25" s="117">
        <v>8.4504949999999995E-2</v>
      </c>
      <c r="H25" s="117">
        <v>8.470395E-2</v>
      </c>
      <c r="I25" s="117">
        <f t="shared" si="0"/>
        <v>0.11099288</v>
      </c>
      <c r="J25" s="122">
        <v>0.27789999999999998</v>
      </c>
      <c r="K25" s="123">
        <v>0.19309999999999999</v>
      </c>
      <c r="L25" s="124">
        <v>0.6</v>
      </c>
      <c r="M25" s="124">
        <v>0.1</v>
      </c>
      <c r="N25" s="124">
        <v>0.2</v>
      </c>
      <c r="O25" s="124">
        <v>0.3</v>
      </c>
      <c r="P25" s="125" t="s">
        <v>1258</v>
      </c>
    </row>
    <row r="26" spans="1:16" s="45" customFormat="1" ht="12.75">
      <c r="A26" s="115" t="s">
        <v>1319</v>
      </c>
      <c r="B26" s="45" t="s">
        <v>1320</v>
      </c>
      <c r="C26" s="45" t="s">
        <v>1321</v>
      </c>
      <c r="D26" s="116">
        <v>0.25012659999999998</v>
      </c>
      <c r="E26" s="116">
        <v>0.18592264</v>
      </c>
      <c r="F26" s="117">
        <v>0.16341718999999999</v>
      </c>
      <c r="G26" s="117">
        <v>6.3483626000000001E-2</v>
      </c>
      <c r="H26" s="117">
        <v>2.2286868000000001E-2</v>
      </c>
      <c r="I26" s="117">
        <f t="shared" si="0"/>
        <v>8.306256133333334E-2</v>
      </c>
      <c r="J26" s="122">
        <v>0.54969999999999997</v>
      </c>
      <c r="K26" s="123">
        <v>0.4758</v>
      </c>
      <c r="L26" s="124">
        <v>-0.28000000000000003</v>
      </c>
      <c r="M26" s="124">
        <v>0.12</v>
      </c>
      <c r="N26" s="124">
        <v>-0.15</v>
      </c>
      <c r="O26" s="124">
        <v>-0.1</v>
      </c>
      <c r="P26" s="125" t="s">
        <v>1247</v>
      </c>
    </row>
    <row r="27" spans="1:16" s="45" customFormat="1" ht="12.75">
      <c r="A27" s="115" t="s">
        <v>1322</v>
      </c>
      <c r="B27" s="45" t="s">
        <v>1323</v>
      </c>
      <c r="C27" s="45" t="s">
        <v>1324</v>
      </c>
      <c r="D27" s="116"/>
      <c r="E27" s="116"/>
      <c r="F27" s="117"/>
      <c r="G27" s="117"/>
      <c r="H27" s="117"/>
      <c r="I27" s="117"/>
      <c r="J27" s="125" t="s">
        <v>16</v>
      </c>
      <c r="K27" s="126" t="s">
        <v>16</v>
      </c>
      <c r="L27" s="124" t="s">
        <v>16</v>
      </c>
      <c r="M27" s="124" t="s">
        <v>16</v>
      </c>
      <c r="N27" s="124" t="s">
        <v>16</v>
      </c>
      <c r="O27" s="124" t="s">
        <v>16</v>
      </c>
      <c r="P27" s="125" t="s">
        <v>16</v>
      </c>
    </row>
    <row r="28" spans="1:16" s="45" customFormat="1" ht="12.75">
      <c r="A28" s="115" t="s">
        <v>1325</v>
      </c>
      <c r="B28" s="45" t="s">
        <v>1326</v>
      </c>
      <c r="C28" s="45" t="s">
        <v>1327</v>
      </c>
      <c r="D28" s="116"/>
      <c r="E28" s="116">
        <v>0.56499999999999995</v>
      </c>
      <c r="F28" s="117">
        <v>-0.75263195999999999</v>
      </c>
      <c r="G28" s="117">
        <v>-0.53747714000000002</v>
      </c>
      <c r="H28" s="117">
        <v>0.49851079999999998</v>
      </c>
      <c r="I28" s="117">
        <f t="shared" si="0"/>
        <v>-0.26386609999999999</v>
      </c>
      <c r="J28" s="122">
        <v>0.55020000000000002</v>
      </c>
      <c r="K28" s="123">
        <v>0.4763</v>
      </c>
      <c r="L28" s="124">
        <v>-0.28999999999999998</v>
      </c>
      <c r="M28" s="124">
        <v>0.13</v>
      </c>
      <c r="N28" s="124">
        <v>-0.16</v>
      </c>
      <c r="O28" s="124">
        <v>-0.11</v>
      </c>
      <c r="P28" s="125" t="s">
        <v>1270</v>
      </c>
    </row>
    <row r="29" spans="1:16" s="45" customFormat="1" ht="12.75">
      <c r="A29" s="115" t="s">
        <v>1328</v>
      </c>
      <c r="B29" s="45" t="s">
        <v>1329</v>
      </c>
      <c r="C29" s="45" t="s">
        <v>1330</v>
      </c>
      <c r="D29" s="116">
        <v>0.16442841</v>
      </c>
      <c r="E29" s="116">
        <v>0.10423059</v>
      </c>
      <c r="F29" s="117">
        <v>-7.4267379999999994E-2</v>
      </c>
      <c r="G29" s="117">
        <v>-8.1418969999999993E-2</v>
      </c>
      <c r="H29" s="117">
        <v>-0.20385174</v>
      </c>
      <c r="I29" s="117">
        <f t="shared" si="0"/>
        <v>-0.11984602999999999</v>
      </c>
      <c r="J29" s="122">
        <v>0.60919999999999996</v>
      </c>
      <c r="K29" s="123">
        <v>0.53990000000000005</v>
      </c>
      <c r="L29" s="124">
        <v>0.05</v>
      </c>
      <c r="M29" s="124">
        <v>0.38</v>
      </c>
      <c r="N29" s="124">
        <v>-0.11</v>
      </c>
      <c r="O29" s="124">
        <v>0.11</v>
      </c>
      <c r="P29" s="125" t="s">
        <v>1266</v>
      </c>
    </row>
    <row r="30" spans="1:16" s="45" customFormat="1" ht="12.75">
      <c r="A30" s="115" t="s">
        <v>1331</v>
      </c>
      <c r="B30" s="45" t="s">
        <v>1332</v>
      </c>
      <c r="C30" s="45" t="s">
        <v>1333</v>
      </c>
      <c r="D30" s="116">
        <v>3.8834140000000003E-2</v>
      </c>
      <c r="E30" s="116">
        <v>7.0299999999999996E-4</v>
      </c>
      <c r="F30" s="117">
        <v>1.7319301</v>
      </c>
      <c r="G30" s="117">
        <v>1.8553215000000001</v>
      </c>
      <c r="H30" s="117">
        <v>1.8921976</v>
      </c>
      <c r="I30" s="117">
        <f t="shared" si="0"/>
        <v>1.8264830666666667</v>
      </c>
      <c r="J30" s="122">
        <v>0.17349999999999999</v>
      </c>
      <c r="K30" s="123">
        <v>8.7499999999999994E-2</v>
      </c>
      <c r="L30" s="124">
        <v>1.25</v>
      </c>
      <c r="M30" s="124">
        <v>0.57999999999999996</v>
      </c>
      <c r="N30" s="124">
        <v>1.97</v>
      </c>
      <c r="O30" s="124">
        <v>1.27</v>
      </c>
      <c r="P30" s="125" t="s">
        <v>1334</v>
      </c>
    </row>
    <row r="31" spans="1:16" s="45" customFormat="1" ht="12.75">
      <c r="A31" s="115" t="s">
        <v>1335</v>
      </c>
      <c r="B31" s="45" t="s">
        <v>1336</v>
      </c>
      <c r="C31" s="45" t="s">
        <v>1337</v>
      </c>
      <c r="D31" s="116">
        <v>8.5680329999999999E-2</v>
      </c>
      <c r="E31" s="116">
        <v>3.3991029999999998E-2</v>
      </c>
      <c r="F31" s="117">
        <v>-0.53116229999999998</v>
      </c>
      <c r="G31" s="117">
        <v>-0.278061</v>
      </c>
      <c r="H31" s="117">
        <v>-0.53286462999999995</v>
      </c>
      <c r="I31" s="117">
        <f t="shared" si="0"/>
        <v>-0.44736264333333331</v>
      </c>
      <c r="J31" s="122">
        <v>0.48970000000000002</v>
      </c>
      <c r="K31" s="123">
        <v>0.41210000000000002</v>
      </c>
      <c r="L31" s="124">
        <v>0.16</v>
      </c>
      <c r="M31" s="124">
        <v>-0.39</v>
      </c>
      <c r="N31" s="124">
        <v>-0.28999999999999998</v>
      </c>
      <c r="O31" s="124">
        <v>-0.17</v>
      </c>
      <c r="P31" s="125" t="s">
        <v>1312</v>
      </c>
    </row>
    <row r="32" spans="1:16" s="45" customFormat="1" ht="12.75">
      <c r="A32" s="115" t="s">
        <v>1338</v>
      </c>
      <c r="B32" s="45" t="s">
        <v>1339</v>
      </c>
      <c r="C32" s="45" t="s">
        <v>1340</v>
      </c>
      <c r="D32" s="116">
        <v>6.3740430000000001E-2</v>
      </c>
      <c r="E32" s="116">
        <v>1.5980617999999999E-2</v>
      </c>
      <c r="F32" s="117">
        <v>-1.6585684000000001</v>
      </c>
      <c r="G32" s="117">
        <v>-1.073051</v>
      </c>
      <c r="H32" s="117">
        <v>-1.5846486</v>
      </c>
      <c r="I32" s="117">
        <f t="shared" si="0"/>
        <v>-1.4387559999999999</v>
      </c>
      <c r="J32" s="125" t="s">
        <v>16</v>
      </c>
      <c r="K32" s="123">
        <v>0.98970000000000002</v>
      </c>
      <c r="L32" s="124">
        <v>1.07</v>
      </c>
      <c r="M32" s="124">
        <v>0.55000000000000004</v>
      </c>
      <c r="N32" s="124">
        <v>-1.66</v>
      </c>
      <c r="O32" s="124">
        <v>-0.01</v>
      </c>
      <c r="P32" s="125" t="s">
        <v>1270</v>
      </c>
    </row>
    <row r="33" spans="1:16" s="45" customFormat="1" ht="12.75">
      <c r="A33" s="115" t="s">
        <v>1341</v>
      </c>
      <c r="B33" s="45" t="s">
        <v>1342</v>
      </c>
      <c r="C33" s="45" t="s">
        <v>1343</v>
      </c>
      <c r="D33" s="116">
        <v>0.14120558</v>
      </c>
      <c r="E33" s="116">
        <v>8.3150929999999998E-2</v>
      </c>
      <c r="F33" s="117">
        <v>-5.3179820000000003E-2</v>
      </c>
      <c r="G33" s="117">
        <v>-0.18643807000000001</v>
      </c>
      <c r="H33" s="117">
        <v>-0.17275663999999999</v>
      </c>
      <c r="I33" s="117">
        <f t="shared" si="0"/>
        <v>-0.13745817666666668</v>
      </c>
      <c r="J33" s="122">
        <v>0.93679999999999997</v>
      </c>
      <c r="K33" s="123">
        <v>0.92110000000000003</v>
      </c>
      <c r="L33" s="124">
        <v>0.23</v>
      </c>
      <c r="M33" s="124">
        <v>-0.28999999999999998</v>
      </c>
      <c r="N33" s="124">
        <v>0.01</v>
      </c>
      <c r="O33" s="124">
        <v>-0.02</v>
      </c>
      <c r="P33" s="125" t="s">
        <v>1312</v>
      </c>
    </row>
    <row r="34" spans="1:16" s="45" customFormat="1" ht="12.75">
      <c r="A34" s="115" t="s">
        <v>1344</v>
      </c>
      <c r="B34" s="45" t="s">
        <v>1345</v>
      </c>
      <c r="C34" s="45" t="s">
        <v>1346</v>
      </c>
      <c r="D34" s="116">
        <v>0.10411112</v>
      </c>
      <c r="E34" s="116">
        <v>4.948048E-2</v>
      </c>
      <c r="F34" s="117">
        <v>-0.23756029000000001</v>
      </c>
      <c r="G34" s="117">
        <v>-0.22068982000000001</v>
      </c>
      <c r="H34" s="117">
        <v>-0.10076147000000001</v>
      </c>
      <c r="I34" s="117">
        <f t="shared" si="0"/>
        <v>-0.18633719333333335</v>
      </c>
      <c r="J34" s="122">
        <v>0.1333</v>
      </c>
      <c r="K34" s="123">
        <v>4.2200000000000001E-2</v>
      </c>
      <c r="L34" s="124">
        <v>0.97</v>
      </c>
      <c r="M34" s="124">
        <v>0.89</v>
      </c>
      <c r="N34" s="124">
        <v>0.44</v>
      </c>
      <c r="O34" s="124">
        <v>0.77</v>
      </c>
      <c r="P34" s="125" t="s">
        <v>1266</v>
      </c>
    </row>
    <row r="35" spans="1:16" s="45" customFormat="1" ht="12.75">
      <c r="A35" s="115" t="s">
        <v>1347</v>
      </c>
      <c r="B35" s="45" t="s">
        <v>1348</v>
      </c>
      <c r="C35" s="45" t="s">
        <v>1349</v>
      </c>
      <c r="D35" s="116"/>
      <c r="E35" s="116">
        <v>0.56261170000000005</v>
      </c>
      <c r="F35" s="117">
        <v>-0.62431749999999997</v>
      </c>
      <c r="G35" s="117">
        <v>-0.43451145000000002</v>
      </c>
      <c r="H35" s="117">
        <v>0.40573162000000002</v>
      </c>
      <c r="I35" s="117">
        <f t="shared" si="0"/>
        <v>-0.21769911</v>
      </c>
      <c r="J35" s="125" t="s">
        <v>16</v>
      </c>
      <c r="K35" s="123">
        <v>0.53100000000000003</v>
      </c>
      <c r="L35" s="124">
        <v>-0.46</v>
      </c>
      <c r="M35" s="124">
        <v>-0.23</v>
      </c>
      <c r="N35" s="124">
        <v>0.23</v>
      </c>
      <c r="O35" s="124">
        <v>-0.15</v>
      </c>
      <c r="P35" s="125" t="s">
        <v>1278</v>
      </c>
    </row>
    <row r="36" spans="1:16" s="45" customFormat="1" ht="12.75">
      <c r="A36" s="115" t="s">
        <v>1350</v>
      </c>
      <c r="B36" s="45" t="s">
        <v>1351</v>
      </c>
      <c r="C36" s="45" t="s">
        <v>1352</v>
      </c>
      <c r="D36" s="116"/>
      <c r="E36" s="116">
        <v>0.15380545000000001</v>
      </c>
      <c r="F36" s="117">
        <v>-0.30297000000000002</v>
      </c>
      <c r="G36" s="117">
        <v>-1.2620572999999999</v>
      </c>
      <c r="H36" s="117">
        <v>-0.44684220000000002</v>
      </c>
      <c r="I36" s="117">
        <f t="shared" si="0"/>
        <v>-0.67062316666666666</v>
      </c>
      <c r="J36" s="125" t="s">
        <v>16</v>
      </c>
      <c r="K36" s="123">
        <v>4.4999999999999998E-2</v>
      </c>
      <c r="L36" s="124">
        <v>-0.88</v>
      </c>
      <c r="M36" s="124">
        <v>-0.44</v>
      </c>
      <c r="N36" s="124">
        <v>-1.01</v>
      </c>
      <c r="O36" s="124">
        <v>-0.78</v>
      </c>
      <c r="P36" s="125" t="s">
        <v>1247</v>
      </c>
    </row>
    <row r="37" spans="1:16" s="45" customFormat="1" ht="12.75">
      <c r="A37" s="115" t="s">
        <v>1353</v>
      </c>
      <c r="B37" s="45" t="s">
        <v>1354</v>
      </c>
      <c r="C37" s="45" t="s">
        <v>1355</v>
      </c>
      <c r="D37" s="116">
        <v>8.3997530000000001E-2</v>
      </c>
      <c r="E37" s="116">
        <v>3.2696235999999997E-2</v>
      </c>
      <c r="F37" s="117">
        <v>-9.9878819999999993E-2</v>
      </c>
      <c r="G37" s="117">
        <v>-0.10501437</v>
      </c>
      <c r="H37" s="117">
        <v>-0.17222159000000001</v>
      </c>
      <c r="I37" s="117">
        <f t="shared" si="0"/>
        <v>-0.12570492666666666</v>
      </c>
      <c r="J37" s="122">
        <v>0.15870000000000001</v>
      </c>
      <c r="K37" s="123">
        <v>7.1499999999999994E-2</v>
      </c>
      <c r="L37" s="124">
        <v>0.1</v>
      </c>
      <c r="M37" s="124">
        <v>0.27</v>
      </c>
      <c r="N37" s="124">
        <v>0.17</v>
      </c>
      <c r="O37" s="124">
        <v>0.18</v>
      </c>
      <c r="P37" s="125" t="s">
        <v>1247</v>
      </c>
    </row>
    <row r="38" spans="1:16" s="45" customFormat="1" ht="12.75">
      <c r="A38" s="115" t="s">
        <v>1356</v>
      </c>
      <c r="B38" s="45" t="s">
        <v>1357</v>
      </c>
      <c r="C38" s="45" t="s">
        <v>1358</v>
      </c>
      <c r="D38" s="116"/>
      <c r="E38" s="116"/>
      <c r="F38" s="117"/>
      <c r="G38" s="117"/>
      <c r="H38" s="117"/>
      <c r="I38" s="117"/>
      <c r="J38" s="125" t="s">
        <v>16</v>
      </c>
      <c r="K38" s="126" t="s">
        <v>16</v>
      </c>
      <c r="L38" s="124" t="s">
        <v>16</v>
      </c>
      <c r="M38" s="124" t="s">
        <v>16</v>
      </c>
      <c r="N38" s="124" t="s">
        <v>16</v>
      </c>
      <c r="O38" s="124" t="s">
        <v>16</v>
      </c>
      <c r="P38" s="125" t="s">
        <v>16</v>
      </c>
    </row>
    <row r="39" spans="1:16" s="45" customFormat="1" ht="12.75">
      <c r="A39" s="115" t="s">
        <v>1359</v>
      </c>
      <c r="B39" s="45" t="s">
        <v>1360</v>
      </c>
      <c r="C39" s="45" t="s">
        <v>1361</v>
      </c>
      <c r="D39" s="116">
        <v>0.92206997000000002</v>
      </c>
      <c r="E39" s="116">
        <v>0.90506699999999995</v>
      </c>
      <c r="F39" s="117">
        <v>-9.6868380000000004E-2</v>
      </c>
      <c r="G39" s="117">
        <v>0.16989319999999999</v>
      </c>
      <c r="H39" s="117">
        <v>-4.0195500000000002E-2</v>
      </c>
      <c r="I39" s="117">
        <f t="shared" si="0"/>
        <v>1.0943106666666662E-2</v>
      </c>
      <c r="J39" s="122">
        <v>0.1537</v>
      </c>
      <c r="K39" s="123">
        <v>6.59E-2</v>
      </c>
      <c r="L39" s="124">
        <v>0.56000000000000005</v>
      </c>
      <c r="M39" s="124">
        <v>0.54</v>
      </c>
      <c r="N39" s="124">
        <v>0.2</v>
      </c>
      <c r="O39" s="124">
        <v>0.43</v>
      </c>
      <c r="P39" s="125" t="s">
        <v>1362</v>
      </c>
    </row>
    <row r="40" spans="1:16" s="45" customFormat="1" ht="12.75">
      <c r="A40" s="115" t="s">
        <v>1363</v>
      </c>
      <c r="B40" s="45" t="s">
        <v>1364</v>
      </c>
      <c r="C40" s="45" t="s">
        <v>1365</v>
      </c>
      <c r="D40" s="116">
        <v>6.1076585000000003E-2</v>
      </c>
      <c r="E40" s="116">
        <v>1.3730157E-2</v>
      </c>
      <c r="F40" s="117">
        <v>-0.47410876000000002</v>
      </c>
      <c r="G40" s="117">
        <v>-0.44261070000000002</v>
      </c>
      <c r="H40" s="117">
        <v>-0.31508916999999997</v>
      </c>
      <c r="I40" s="117">
        <f t="shared" si="0"/>
        <v>-0.41060287666666667</v>
      </c>
      <c r="J40" s="122">
        <v>0.2339</v>
      </c>
      <c r="K40" s="123">
        <v>0.14879999999999999</v>
      </c>
      <c r="L40" s="124">
        <v>-0.23</v>
      </c>
      <c r="M40" s="124">
        <v>-0.43</v>
      </c>
      <c r="N40" s="124">
        <v>-7.0000000000000007E-2</v>
      </c>
      <c r="O40" s="124">
        <v>-0.24</v>
      </c>
      <c r="P40" s="125" t="s">
        <v>184</v>
      </c>
    </row>
    <row r="41" spans="1:16" s="45" customFormat="1" ht="12.75">
      <c r="A41" s="115" t="s">
        <v>1366</v>
      </c>
      <c r="B41" s="45" t="s">
        <v>1354</v>
      </c>
      <c r="C41" s="45" t="s">
        <v>1367</v>
      </c>
      <c r="D41" s="116">
        <v>8.3997530000000001E-2</v>
      </c>
      <c r="E41" s="116">
        <v>3.2696235999999997E-2</v>
      </c>
      <c r="F41" s="117">
        <v>-9.9878819999999993E-2</v>
      </c>
      <c r="G41" s="117">
        <v>-0.10501437</v>
      </c>
      <c r="H41" s="117">
        <v>-0.17222159000000001</v>
      </c>
      <c r="I41" s="117">
        <f t="shared" si="0"/>
        <v>-0.12570492666666666</v>
      </c>
      <c r="J41" s="125" t="s">
        <v>16</v>
      </c>
      <c r="K41" s="126" t="s">
        <v>16</v>
      </c>
      <c r="L41" s="124" t="s">
        <v>16</v>
      </c>
      <c r="M41" s="124" t="s">
        <v>16</v>
      </c>
      <c r="N41" s="124" t="s">
        <v>16</v>
      </c>
      <c r="O41" s="124" t="s">
        <v>16</v>
      </c>
      <c r="P41" s="125" t="s">
        <v>16</v>
      </c>
    </row>
    <row r="42" spans="1:16" s="45" customFormat="1" ht="12.75">
      <c r="A42" s="115" t="s">
        <v>1368</v>
      </c>
      <c r="B42" s="45" t="s">
        <v>1369</v>
      </c>
      <c r="C42" s="45" t="s">
        <v>1370</v>
      </c>
      <c r="D42" s="116"/>
      <c r="E42" s="116"/>
      <c r="F42" s="117"/>
      <c r="G42" s="117"/>
      <c r="H42" s="117"/>
      <c r="I42" s="117"/>
      <c r="J42" s="125" t="s">
        <v>16</v>
      </c>
      <c r="K42" s="126" t="s">
        <v>16</v>
      </c>
      <c r="L42" s="124" t="s">
        <v>16</v>
      </c>
      <c r="M42" s="124" t="s">
        <v>16</v>
      </c>
      <c r="N42" s="124" t="s">
        <v>16</v>
      </c>
      <c r="O42" s="124" t="s">
        <v>16</v>
      </c>
      <c r="P42" s="125" t="s">
        <v>16</v>
      </c>
    </row>
    <row r="43" spans="1:16" s="45" customFormat="1" ht="12.75">
      <c r="A43" s="118" t="s">
        <v>1371</v>
      </c>
      <c r="B43" s="119" t="s">
        <v>1372</v>
      </c>
      <c r="C43" s="119" t="s">
        <v>1373</v>
      </c>
      <c r="D43" s="120"/>
      <c r="E43" s="120"/>
      <c r="F43" s="121"/>
      <c r="G43" s="121"/>
      <c r="H43" s="121"/>
      <c r="I43" s="121"/>
      <c r="J43" s="134" t="s">
        <v>16</v>
      </c>
      <c r="K43" s="135" t="s">
        <v>16</v>
      </c>
      <c r="L43" s="133" t="s">
        <v>16</v>
      </c>
      <c r="M43" s="133" t="s">
        <v>16</v>
      </c>
      <c r="N43" s="133" t="s">
        <v>16</v>
      </c>
      <c r="O43" s="133" t="s">
        <v>16</v>
      </c>
      <c r="P43" s="134" t="s">
        <v>16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98"/>
  <sheetViews>
    <sheetView topLeftCell="A79" zoomScale="60" zoomScaleNormal="60" workbookViewId="0">
      <selection activeCell="J2" sqref="J2:O2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24" customWidth="1"/>
    <col min="17" max="16384" width="8.875" style="5"/>
  </cols>
  <sheetData>
    <row r="1" spans="1:16" ht="18.75">
      <c r="A1" s="36" t="s">
        <v>4081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1374</v>
      </c>
      <c r="B5" s="112" t="s">
        <v>1375</v>
      </c>
      <c r="C5" s="112" t="s">
        <v>1376</v>
      </c>
      <c r="D5" s="113">
        <v>8.7522199999999994E-2</v>
      </c>
      <c r="E5" s="113">
        <v>3.5323482000000003E-2</v>
      </c>
      <c r="F5" s="114">
        <v>-0.41426274000000002</v>
      </c>
      <c r="G5" s="114">
        <v>-0.20688254</v>
      </c>
      <c r="H5" s="114">
        <v>-0.30896568000000002</v>
      </c>
      <c r="I5" s="114">
        <f>AVERAGE(F5:H5)</f>
        <v>-0.31003698666666668</v>
      </c>
      <c r="J5" s="127">
        <v>0.1817</v>
      </c>
      <c r="K5" s="128">
        <v>9.5799999999999996E-2</v>
      </c>
      <c r="L5" s="137">
        <v>-0.6</v>
      </c>
      <c r="M5" s="137">
        <v>-1.1000000000000001</v>
      </c>
      <c r="N5" s="137">
        <v>-0.33</v>
      </c>
      <c r="O5" s="137">
        <v>-0.67</v>
      </c>
      <c r="P5" s="130" t="s">
        <v>1377</v>
      </c>
    </row>
    <row r="6" spans="1:16" s="45" customFormat="1" ht="12.75">
      <c r="A6" s="115" t="s">
        <v>1378</v>
      </c>
      <c r="B6" s="45" t="s">
        <v>1379</v>
      </c>
      <c r="C6" s="45" t="s">
        <v>1380</v>
      </c>
      <c r="D6" s="116">
        <v>0.15197963</v>
      </c>
      <c r="E6" s="116">
        <v>9.3072500000000002E-2</v>
      </c>
      <c r="F6" s="117">
        <v>-0.49115255000000002</v>
      </c>
      <c r="G6" s="117">
        <v>-0.7237692</v>
      </c>
      <c r="H6" s="117">
        <v>-0.19167434</v>
      </c>
      <c r="I6" s="117">
        <f t="shared" ref="I6:I69" si="0">AVERAGE(F6:H6)</f>
        <v>-0.46886536333333334</v>
      </c>
      <c r="J6" s="122">
        <v>0.15629999999999999</v>
      </c>
      <c r="K6" s="123">
        <v>6.8699999999999997E-2</v>
      </c>
      <c r="L6" s="136">
        <v>-1.54</v>
      </c>
      <c r="M6" s="136">
        <v>-1.23</v>
      </c>
      <c r="N6" s="136">
        <v>-0.52</v>
      </c>
      <c r="O6" s="136">
        <v>-1.1000000000000001</v>
      </c>
      <c r="P6" s="125" t="s">
        <v>1377</v>
      </c>
    </row>
    <row r="7" spans="1:16" s="45" customFormat="1" ht="12.75">
      <c r="A7" s="115" t="s">
        <v>1381</v>
      </c>
      <c r="B7" s="45" t="s">
        <v>1382</v>
      </c>
      <c r="C7" s="45" t="s">
        <v>1383</v>
      </c>
      <c r="D7" s="116">
        <v>0.25388154000000002</v>
      </c>
      <c r="E7" s="116">
        <v>0.18956244999999999</v>
      </c>
      <c r="F7" s="117">
        <v>6.2684050000000005E-2</v>
      </c>
      <c r="G7" s="117">
        <v>0.3046159</v>
      </c>
      <c r="H7" s="117">
        <v>8.5423509999999994E-2</v>
      </c>
      <c r="I7" s="117">
        <f t="shared" si="0"/>
        <v>0.15090782</v>
      </c>
      <c r="J7" s="122">
        <v>0.15720000000000001</v>
      </c>
      <c r="K7" s="123">
        <v>6.9800000000000001E-2</v>
      </c>
      <c r="L7" s="136">
        <v>-0.42</v>
      </c>
      <c r="M7" s="136">
        <v>-0.77</v>
      </c>
      <c r="N7" s="136">
        <v>-0.31</v>
      </c>
      <c r="O7" s="136">
        <v>-0.5</v>
      </c>
      <c r="P7" s="125" t="s">
        <v>1377</v>
      </c>
    </row>
    <row r="8" spans="1:16" s="45" customFormat="1" ht="12.75">
      <c r="A8" s="115" t="s">
        <v>1384</v>
      </c>
      <c r="B8" s="45" t="s">
        <v>1385</v>
      </c>
      <c r="C8" s="45" t="s">
        <v>1386</v>
      </c>
      <c r="D8" s="116">
        <v>6.2514E-2</v>
      </c>
      <c r="E8" s="116">
        <v>1.4877774E-2</v>
      </c>
      <c r="F8" s="117">
        <v>-1.5100808999999999</v>
      </c>
      <c r="G8" s="117">
        <v>-1.5921698</v>
      </c>
      <c r="H8" s="117">
        <v>-1.0445589</v>
      </c>
      <c r="I8" s="117">
        <f t="shared" si="0"/>
        <v>-1.3822698666666666</v>
      </c>
      <c r="J8" s="122">
        <v>8.8400000000000006E-2</v>
      </c>
      <c r="K8" s="123">
        <v>5.3E-3</v>
      </c>
      <c r="L8" s="136">
        <v>-0.88</v>
      </c>
      <c r="M8" s="136">
        <v>-0.72</v>
      </c>
      <c r="N8" s="136">
        <v>-0.92</v>
      </c>
      <c r="O8" s="136">
        <v>-0.84</v>
      </c>
      <c r="P8" s="125" t="s">
        <v>1377</v>
      </c>
    </row>
    <row r="9" spans="1:16" s="45" customFormat="1" ht="12.75">
      <c r="A9" s="115" t="s">
        <v>1387</v>
      </c>
      <c r="B9" s="45" t="s">
        <v>1388</v>
      </c>
      <c r="C9" s="45" t="s">
        <v>1389</v>
      </c>
      <c r="D9" s="116">
        <v>4.3565399999999997E-2</v>
      </c>
      <c r="E9" s="116">
        <v>2.4303916999999999E-3</v>
      </c>
      <c r="F9" s="117">
        <v>1.7562454999999999</v>
      </c>
      <c r="G9" s="117">
        <v>2.0395918000000002</v>
      </c>
      <c r="H9" s="117">
        <v>1.7736211</v>
      </c>
      <c r="I9" s="117">
        <f t="shared" si="0"/>
        <v>1.8564861333333333</v>
      </c>
      <c r="J9" s="122">
        <v>0.67659999999999998</v>
      </c>
      <c r="K9" s="123">
        <v>0.61419999999999997</v>
      </c>
      <c r="L9" s="136">
        <v>0.14000000000000001</v>
      </c>
      <c r="M9" s="136">
        <v>-0.38</v>
      </c>
      <c r="N9" s="136">
        <v>0.91</v>
      </c>
      <c r="O9" s="136">
        <v>0.22</v>
      </c>
      <c r="P9" s="125" t="s">
        <v>1377</v>
      </c>
    </row>
    <row r="10" spans="1:16" s="45" customFormat="1" ht="12.75">
      <c r="A10" s="115" t="s">
        <v>1390</v>
      </c>
      <c r="B10" s="45" t="s">
        <v>1391</v>
      </c>
      <c r="C10" s="45" t="s">
        <v>1392</v>
      </c>
      <c r="D10" s="116">
        <v>6.529182E-2</v>
      </c>
      <c r="E10" s="116">
        <v>1.7096871999999999E-2</v>
      </c>
      <c r="F10" s="117">
        <v>1.3046252</v>
      </c>
      <c r="G10" s="117">
        <v>1.4104418999999999</v>
      </c>
      <c r="H10" s="117">
        <v>0.88901629999999998</v>
      </c>
      <c r="I10" s="117">
        <f t="shared" si="0"/>
        <v>1.2013611333333332</v>
      </c>
      <c r="J10" s="122">
        <v>6.7199999999999996E-2</v>
      </c>
      <c r="K10" s="123">
        <v>4.0000000000000002E-4</v>
      </c>
      <c r="L10" s="136">
        <v>3.33</v>
      </c>
      <c r="M10" s="136">
        <v>3.42</v>
      </c>
      <c r="N10" s="136">
        <v>3.19</v>
      </c>
      <c r="O10" s="136">
        <v>3.31</v>
      </c>
      <c r="P10" s="125" t="s">
        <v>1377</v>
      </c>
    </row>
    <row r="11" spans="1:16" s="45" customFormat="1" ht="12.75">
      <c r="A11" s="115" t="s">
        <v>1393</v>
      </c>
      <c r="B11" s="45" t="s">
        <v>1394</v>
      </c>
      <c r="C11" s="45" t="s">
        <v>1395</v>
      </c>
      <c r="D11" s="116"/>
      <c r="E11" s="116">
        <v>0.57721040000000001</v>
      </c>
      <c r="F11" s="117">
        <v>-0.64254814000000005</v>
      </c>
      <c r="G11" s="117">
        <v>-0.43336986999999999</v>
      </c>
      <c r="H11" s="117">
        <v>0.42768635999999999</v>
      </c>
      <c r="I11" s="117">
        <f t="shared" si="0"/>
        <v>-0.21607721666666668</v>
      </c>
      <c r="J11" s="125" t="s">
        <v>16</v>
      </c>
      <c r="K11" s="123">
        <v>0.11119999999999999</v>
      </c>
      <c r="L11" s="136">
        <v>1.04</v>
      </c>
      <c r="M11" s="136">
        <v>1.4</v>
      </c>
      <c r="N11" s="136">
        <v>0.28000000000000003</v>
      </c>
      <c r="O11" s="136">
        <v>0.9</v>
      </c>
      <c r="P11" s="125" t="s">
        <v>1396</v>
      </c>
    </row>
    <row r="12" spans="1:16" s="45" customFormat="1" ht="12.75">
      <c r="A12" s="115" t="s">
        <v>1397</v>
      </c>
      <c r="B12" s="45" t="s">
        <v>1398</v>
      </c>
      <c r="C12" s="45" t="s">
        <v>1399</v>
      </c>
      <c r="D12" s="116">
        <v>9.3587400000000001E-2</v>
      </c>
      <c r="E12" s="116">
        <v>4.0254336000000002E-2</v>
      </c>
      <c r="F12" s="117">
        <v>0.30072597000000001</v>
      </c>
      <c r="G12" s="117">
        <v>0.63828379999999996</v>
      </c>
      <c r="H12" s="117">
        <v>0.47382437999999999</v>
      </c>
      <c r="I12" s="117">
        <f t="shared" si="0"/>
        <v>0.47094471666666665</v>
      </c>
      <c r="J12" s="122">
        <v>0.21460000000000001</v>
      </c>
      <c r="K12" s="123">
        <v>0.1295</v>
      </c>
      <c r="L12" s="136">
        <v>0.21</v>
      </c>
      <c r="M12" s="136">
        <v>0.18</v>
      </c>
      <c r="N12" s="136">
        <v>0.03</v>
      </c>
      <c r="O12" s="136">
        <v>0.14000000000000001</v>
      </c>
      <c r="P12" s="125" t="s">
        <v>1377</v>
      </c>
    </row>
    <row r="13" spans="1:16" s="45" customFormat="1" ht="12.75">
      <c r="A13" s="115" t="s">
        <v>1400</v>
      </c>
      <c r="B13" s="45" t="s">
        <v>1401</v>
      </c>
      <c r="C13" s="45" t="s">
        <v>1402</v>
      </c>
      <c r="D13" s="116"/>
      <c r="E13" s="116"/>
      <c r="F13" s="117"/>
      <c r="G13" s="117"/>
      <c r="H13" s="117"/>
      <c r="I13" s="117"/>
      <c r="J13" s="125" t="s">
        <v>16</v>
      </c>
      <c r="K13" s="126" t="s">
        <v>16</v>
      </c>
      <c r="L13" s="136" t="s">
        <v>16</v>
      </c>
      <c r="M13" s="136" t="s">
        <v>16</v>
      </c>
      <c r="N13" s="136" t="s">
        <v>16</v>
      </c>
      <c r="O13" s="136" t="s">
        <v>16</v>
      </c>
      <c r="P13" s="125" t="s">
        <v>16</v>
      </c>
    </row>
    <row r="14" spans="1:16" s="45" customFormat="1" ht="24">
      <c r="A14" s="115" t="s">
        <v>1403</v>
      </c>
      <c r="B14" s="45" t="s">
        <v>1404</v>
      </c>
      <c r="C14" s="45" t="s">
        <v>1405</v>
      </c>
      <c r="D14" s="116">
        <v>5.1982067999999999E-2</v>
      </c>
      <c r="E14" s="116">
        <v>7.2623219999999999E-3</v>
      </c>
      <c r="F14" s="117">
        <v>-0.68328135999999995</v>
      </c>
      <c r="G14" s="117">
        <v>-0.50618399999999997</v>
      </c>
      <c r="H14" s="117">
        <v>-0.61276096000000002</v>
      </c>
      <c r="I14" s="117">
        <f t="shared" si="0"/>
        <v>-0.60074210666666661</v>
      </c>
      <c r="J14" s="122">
        <v>0.1421</v>
      </c>
      <c r="K14" s="123">
        <v>5.2200000000000003E-2</v>
      </c>
      <c r="L14" s="136">
        <v>-0.46</v>
      </c>
      <c r="M14" s="136">
        <v>-0.42</v>
      </c>
      <c r="N14" s="136">
        <v>-0.19</v>
      </c>
      <c r="O14" s="136">
        <v>-0.35</v>
      </c>
      <c r="P14" s="125" t="s">
        <v>1406</v>
      </c>
    </row>
    <row r="15" spans="1:16" s="45" customFormat="1" ht="12.75">
      <c r="A15" s="115" t="s">
        <v>1407</v>
      </c>
      <c r="B15" s="45" t="s">
        <v>1408</v>
      </c>
      <c r="C15" s="45" t="s">
        <v>1409</v>
      </c>
      <c r="D15" s="116"/>
      <c r="E15" s="116">
        <v>0.62893520000000003</v>
      </c>
      <c r="F15" s="117">
        <v>-0.66115650000000004</v>
      </c>
      <c r="G15" s="117">
        <v>-0.33077505000000001</v>
      </c>
      <c r="H15" s="117">
        <v>0.43925110000000001</v>
      </c>
      <c r="I15" s="117">
        <f t="shared" si="0"/>
        <v>-0.18422681666666671</v>
      </c>
      <c r="J15" s="125" t="s">
        <v>16</v>
      </c>
      <c r="K15" s="123">
        <v>0.58899999999999997</v>
      </c>
      <c r="L15" s="136">
        <v>-0.45</v>
      </c>
      <c r="M15" s="136">
        <v>-0.2</v>
      </c>
      <c r="N15" s="136">
        <v>0.26</v>
      </c>
      <c r="O15" s="136">
        <v>-0.13</v>
      </c>
      <c r="P15" s="125" t="s">
        <v>1377</v>
      </c>
    </row>
    <row r="16" spans="1:16" s="45" customFormat="1" ht="12.75">
      <c r="A16" s="115" t="s">
        <v>1410</v>
      </c>
      <c r="B16" s="45" t="s">
        <v>1411</v>
      </c>
      <c r="C16" s="45" t="s">
        <v>1412</v>
      </c>
      <c r="D16" s="116">
        <v>0.28844386</v>
      </c>
      <c r="E16" s="116">
        <v>0.22377728</v>
      </c>
      <c r="F16" s="117">
        <v>-0.10150479499999999</v>
      </c>
      <c r="G16" s="117">
        <v>-0.29185343000000002</v>
      </c>
      <c r="H16" s="117">
        <v>-2.3255318000000001E-2</v>
      </c>
      <c r="I16" s="117">
        <f t="shared" si="0"/>
        <v>-0.13887118100000001</v>
      </c>
      <c r="J16" s="122">
        <v>0.1749</v>
      </c>
      <c r="K16" s="123">
        <v>8.9099999999999999E-2</v>
      </c>
      <c r="L16" s="136">
        <v>-0.86</v>
      </c>
      <c r="M16" s="136">
        <v>-0.38</v>
      </c>
      <c r="N16" s="136">
        <v>-0.33</v>
      </c>
      <c r="O16" s="136">
        <v>-0.52</v>
      </c>
      <c r="P16" s="125" t="s">
        <v>1377</v>
      </c>
    </row>
    <row r="17" spans="1:16" s="45" customFormat="1" ht="12.75">
      <c r="A17" s="115" t="s">
        <v>1413</v>
      </c>
      <c r="B17" s="45" t="s">
        <v>1414</v>
      </c>
      <c r="C17" s="45" t="s">
        <v>1415</v>
      </c>
      <c r="D17" s="116"/>
      <c r="E17" s="116"/>
      <c r="F17" s="117"/>
      <c r="G17" s="117"/>
      <c r="H17" s="117"/>
      <c r="I17" s="117"/>
      <c r="J17" s="125" t="s">
        <v>16</v>
      </c>
      <c r="K17" s="126" t="s">
        <v>16</v>
      </c>
      <c r="L17" s="136" t="s">
        <v>16</v>
      </c>
      <c r="M17" s="136" t="s">
        <v>16</v>
      </c>
      <c r="N17" s="136" t="s">
        <v>16</v>
      </c>
      <c r="O17" s="136" t="s">
        <v>16</v>
      </c>
      <c r="P17" s="125" t="s">
        <v>16</v>
      </c>
    </row>
    <row r="18" spans="1:16" s="45" customFormat="1" ht="12.75">
      <c r="A18" s="115" t="s">
        <v>1416</v>
      </c>
      <c r="B18" s="45" t="s">
        <v>1417</v>
      </c>
      <c r="C18" s="45" t="s">
        <v>1418</v>
      </c>
      <c r="D18" s="116">
        <v>0.6485687</v>
      </c>
      <c r="E18" s="116">
        <v>0.59413269999999996</v>
      </c>
      <c r="F18" s="117">
        <v>0.32370090000000001</v>
      </c>
      <c r="G18" s="117">
        <v>-5.2842879999999998E-3</v>
      </c>
      <c r="H18" s="117">
        <v>-8.3399769999999998E-2</v>
      </c>
      <c r="I18" s="117">
        <f t="shared" si="0"/>
        <v>7.8338947333333339E-2</v>
      </c>
      <c r="J18" s="122">
        <v>0.69069999999999998</v>
      </c>
      <c r="K18" s="123">
        <v>0.63</v>
      </c>
      <c r="L18" s="136">
        <v>0</v>
      </c>
      <c r="M18" s="136">
        <v>0.35</v>
      </c>
      <c r="N18" s="136">
        <v>-0.12</v>
      </c>
      <c r="O18" s="136">
        <v>0.08</v>
      </c>
      <c r="P18" s="125" t="s">
        <v>1377</v>
      </c>
    </row>
    <row r="19" spans="1:16" s="45" customFormat="1" ht="12.75">
      <c r="A19" s="115" t="s">
        <v>1419</v>
      </c>
      <c r="B19" s="45" t="s">
        <v>1417</v>
      </c>
      <c r="C19" s="45" t="s">
        <v>1418</v>
      </c>
      <c r="D19" s="116">
        <v>0.6485687</v>
      </c>
      <c r="E19" s="116">
        <v>0.59413269999999996</v>
      </c>
      <c r="F19" s="117">
        <v>0.32370090000000001</v>
      </c>
      <c r="G19" s="117">
        <v>-5.2842879999999998E-3</v>
      </c>
      <c r="H19" s="117">
        <v>-8.3399769999999998E-2</v>
      </c>
      <c r="I19" s="117">
        <f t="shared" si="0"/>
        <v>7.8338947333333339E-2</v>
      </c>
      <c r="J19" s="122">
        <v>0.69069999999999998</v>
      </c>
      <c r="K19" s="123">
        <v>0.63</v>
      </c>
      <c r="L19" s="136">
        <v>0</v>
      </c>
      <c r="M19" s="136">
        <v>0.35</v>
      </c>
      <c r="N19" s="136">
        <v>-0.12</v>
      </c>
      <c r="O19" s="136">
        <v>0.08</v>
      </c>
      <c r="P19" s="125" t="s">
        <v>1377</v>
      </c>
    </row>
    <row r="20" spans="1:16" s="45" customFormat="1" ht="12.75">
      <c r="A20" s="115" t="s">
        <v>1420</v>
      </c>
      <c r="B20" s="45" t="s">
        <v>1421</v>
      </c>
      <c r="C20" s="45" t="s">
        <v>1422</v>
      </c>
      <c r="D20" s="116"/>
      <c r="E20" s="116">
        <v>0.66231640000000003</v>
      </c>
      <c r="F20" s="117">
        <v>-0.68936723</v>
      </c>
      <c r="G20" s="117">
        <v>-0.35424571999999999</v>
      </c>
      <c r="H20" s="117">
        <v>0.50314780000000003</v>
      </c>
      <c r="I20" s="117">
        <f t="shared" si="0"/>
        <v>-0.18015504999999998</v>
      </c>
      <c r="J20" s="125" t="s">
        <v>16</v>
      </c>
      <c r="K20" s="123">
        <v>0.46789999999999998</v>
      </c>
      <c r="L20" s="136">
        <v>-0.49</v>
      </c>
      <c r="M20" s="136">
        <v>-0.24</v>
      </c>
      <c r="N20" s="136">
        <v>0.19</v>
      </c>
      <c r="O20" s="136">
        <v>-0.18</v>
      </c>
      <c r="P20" s="125" t="s">
        <v>1377</v>
      </c>
    </row>
    <row r="21" spans="1:16" s="45" customFormat="1" ht="12.75">
      <c r="A21" s="115" t="s">
        <v>1423</v>
      </c>
      <c r="B21" s="45" t="s">
        <v>1424</v>
      </c>
      <c r="C21" s="45" t="s">
        <v>1425</v>
      </c>
      <c r="D21" s="116"/>
      <c r="E21" s="116">
        <v>0.61997190000000002</v>
      </c>
      <c r="F21" s="117">
        <v>-0.66956395000000002</v>
      </c>
      <c r="G21" s="117">
        <v>-0.33847139999999998</v>
      </c>
      <c r="H21" s="117">
        <v>0.43664902</v>
      </c>
      <c r="I21" s="117">
        <f t="shared" si="0"/>
        <v>-0.19046211000000005</v>
      </c>
      <c r="J21" s="125" t="s">
        <v>16</v>
      </c>
      <c r="K21" s="123">
        <v>0.1966</v>
      </c>
      <c r="L21" s="136">
        <v>1.51</v>
      </c>
      <c r="M21" s="136">
        <v>0.1</v>
      </c>
      <c r="N21" s="136">
        <v>0.72</v>
      </c>
      <c r="O21" s="136">
        <v>0.78</v>
      </c>
      <c r="P21" s="125" t="s">
        <v>1377</v>
      </c>
    </row>
    <row r="22" spans="1:16" s="45" customFormat="1" ht="12.75">
      <c r="A22" s="115" t="s">
        <v>1426</v>
      </c>
      <c r="B22" s="45" t="s">
        <v>1427</v>
      </c>
      <c r="C22" s="45" t="s">
        <v>1428</v>
      </c>
      <c r="D22" s="116">
        <v>7.4332653999999998E-2</v>
      </c>
      <c r="E22" s="116">
        <v>2.4437191E-2</v>
      </c>
      <c r="F22" s="117">
        <v>-0.51486105000000004</v>
      </c>
      <c r="G22" s="117">
        <v>-0.91398674000000002</v>
      </c>
      <c r="H22" s="117">
        <v>-0.76209450000000001</v>
      </c>
      <c r="I22" s="117">
        <f t="shared" si="0"/>
        <v>-0.73031409666666669</v>
      </c>
      <c r="J22" s="122">
        <v>0.1038</v>
      </c>
      <c r="K22" s="123">
        <v>1.32E-2</v>
      </c>
      <c r="L22" s="136">
        <v>-0.81</v>
      </c>
      <c r="M22" s="136">
        <v>-0.54</v>
      </c>
      <c r="N22" s="136">
        <v>-0.7</v>
      </c>
      <c r="O22" s="136">
        <v>-0.68</v>
      </c>
      <c r="P22" s="125" t="s">
        <v>1377</v>
      </c>
    </row>
    <row r="23" spans="1:16" s="45" customFormat="1" ht="12.75">
      <c r="A23" s="115" t="s">
        <v>1429</v>
      </c>
      <c r="B23" s="45" t="s">
        <v>1430</v>
      </c>
      <c r="C23" s="45" t="s">
        <v>1431</v>
      </c>
      <c r="D23" s="116"/>
      <c r="E23" s="116"/>
      <c r="F23" s="117"/>
      <c r="G23" s="117"/>
      <c r="H23" s="117"/>
      <c r="I23" s="117"/>
      <c r="J23" s="125" t="s">
        <v>16</v>
      </c>
      <c r="K23" s="126" t="s">
        <v>16</v>
      </c>
      <c r="L23" s="136" t="s">
        <v>16</v>
      </c>
      <c r="M23" s="136" t="s">
        <v>16</v>
      </c>
      <c r="N23" s="136" t="s">
        <v>16</v>
      </c>
      <c r="O23" s="136" t="s">
        <v>16</v>
      </c>
      <c r="P23" s="125" t="s">
        <v>16</v>
      </c>
    </row>
    <row r="24" spans="1:16" s="45" customFormat="1" ht="12.75">
      <c r="A24" s="115" t="s">
        <v>1432</v>
      </c>
      <c r="B24" s="45" t="s">
        <v>1433</v>
      </c>
      <c r="C24" s="45" t="s">
        <v>1434</v>
      </c>
      <c r="D24" s="116">
        <v>0.23759975999999999</v>
      </c>
      <c r="E24" s="116">
        <v>0.17392097000000001</v>
      </c>
      <c r="F24" s="117">
        <v>-0.39589291999999998</v>
      </c>
      <c r="G24" s="117">
        <v>-0.67819220000000002</v>
      </c>
      <c r="H24" s="117">
        <v>-5.1970057E-2</v>
      </c>
      <c r="I24" s="117">
        <f t="shared" si="0"/>
        <v>-0.37535172566666658</v>
      </c>
      <c r="J24" s="122">
        <v>0.2863</v>
      </c>
      <c r="K24" s="123">
        <v>0.2016</v>
      </c>
      <c r="L24" s="136">
        <v>-0.1</v>
      </c>
      <c r="M24" s="136">
        <v>-0.47</v>
      </c>
      <c r="N24" s="136">
        <v>-0.11</v>
      </c>
      <c r="O24" s="136">
        <v>-0.23</v>
      </c>
      <c r="P24" s="125" t="s">
        <v>1377</v>
      </c>
    </row>
    <row r="25" spans="1:16" s="45" customFormat="1" ht="12.75">
      <c r="A25" s="115" t="s">
        <v>1435</v>
      </c>
      <c r="B25" s="45" t="s">
        <v>1436</v>
      </c>
      <c r="C25" s="45" t="s">
        <v>1437</v>
      </c>
      <c r="D25" s="116"/>
      <c r="E25" s="116">
        <v>0.12685193</v>
      </c>
      <c r="F25" s="117">
        <v>-0.62724000000000002</v>
      </c>
      <c r="G25" s="117">
        <v>-0.40916297000000001</v>
      </c>
      <c r="H25" s="117">
        <v>-0.107867174</v>
      </c>
      <c r="I25" s="117">
        <f t="shared" si="0"/>
        <v>-0.38142338133333337</v>
      </c>
      <c r="J25" s="125" t="s">
        <v>16</v>
      </c>
      <c r="K25" s="123">
        <v>0.30020000000000002</v>
      </c>
      <c r="L25" s="136">
        <v>0.65</v>
      </c>
      <c r="M25" s="136">
        <v>7.0000000000000007E-2</v>
      </c>
      <c r="N25" s="136">
        <v>0.08</v>
      </c>
      <c r="O25" s="136">
        <v>0.27</v>
      </c>
      <c r="P25" s="125" t="s">
        <v>374</v>
      </c>
    </row>
    <row r="26" spans="1:16" s="45" customFormat="1" ht="12.75">
      <c r="A26" s="115" t="s">
        <v>1438</v>
      </c>
      <c r="B26" s="45" t="s">
        <v>1439</v>
      </c>
      <c r="C26" s="45" t="s">
        <v>1440</v>
      </c>
      <c r="D26" s="116">
        <v>0.11011534000000001</v>
      </c>
      <c r="E26" s="116">
        <v>5.4879259999999999E-2</v>
      </c>
      <c r="F26" s="117">
        <v>0.38099113000000001</v>
      </c>
      <c r="G26" s="117">
        <v>0.63457010000000003</v>
      </c>
      <c r="H26" s="117">
        <v>0.27970323000000002</v>
      </c>
      <c r="I26" s="117">
        <f t="shared" si="0"/>
        <v>0.43175482000000004</v>
      </c>
      <c r="J26" s="125" t="s">
        <v>16</v>
      </c>
      <c r="K26" s="123">
        <v>0.25280000000000002</v>
      </c>
      <c r="L26" s="136">
        <v>0.02</v>
      </c>
      <c r="M26" s="136">
        <v>-0.31</v>
      </c>
      <c r="N26" s="136">
        <v>-0.18</v>
      </c>
      <c r="O26" s="136">
        <v>-0.15</v>
      </c>
      <c r="P26" s="125" t="s">
        <v>1377</v>
      </c>
    </row>
    <row r="27" spans="1:16" s="45" customFormat="1" ht="12.75">
      <c r="A27" s="115" t="s">
        <v>1441</v>
      </c>
      <c r="B27" s="45" t="s">
        <v>1442</v>
      </c>
      <c r="C27" s="45" t="s">
        <v>1443</v>
      </c>
      <c r="D27" s="116">
        <v>7.4981259999999994E-2</v>
      </c>
      <c r="E27" s="116">
        <v>2.5052148999999999E-2</v>
      </c>
      <c r="F27" s="117">
        <v>0.51823710000000001</v>
      </c>
      <c r="G27" s="117">
        <v>0.55217563999999997</v>
      </c>
      <c r="H27" s="117">
        <v>0.31383422</v>
      </c>
      <c r="I27" s="117">
        <f t="shared" si="0"/>
        <v>0.46141565333333334</v>
      </c>
      <c r="J27" s="125" t="s">
        <v>16</v>
      </c>
      <c r="K27" s="123">
        <v>1.4999999999999999E-2</v>
      </c>
      <c r="L27" s="136">
        <v>-0.63</v>
      </c>
      <c r="M27" s="136">
        <v>-0.66</v>
      </c>
      <c r="N27" s="136">
        <v>-0.43</v>
      </c>
      <c r="O27" s="136">
        <v>-0.57999999999999996</v>
      </c>
      <c r="P27" s="125" t="s">
        <v>1377</v>
      </c>
    </row>
    <row r="28" spans="1:16" s="45" customFormat="1" ht="12.75">
      <c r="A28" s="115" t="s">
        <v>1444</v>
      </c>
      <c r="B28" s="45" t="s">
        <v>1445</v>
      </c>
      <c r="C28" s="45" t="s">
        <v>1446</v>
      </c>
      <c r="D28" s="116">
        <v>8.1182619999999997E-2</v>
      </c>
      <c r="E28" s="116">
        <v>3.0205656000000001E-2</v>
      </c>
      <c r="F28" s="117">
        <v>0.86111070000000001</v>
      </c>
      <c r="G28" s="117">
        <v>1.4883527000000001</v>
      </c>
      <c r="H28" s="117">
        <v>0.95186409999999999</v>
      </c>
      <c r="I28" s="117">
        <f t="shared" si="0"/>
        <v>1.1004425</v>
      </c>
      <c r="J28" s="122">
        <v>0.59319999999999995</v>
      </c>
      <c r="K28" s="123">
        <v>0.52229999999999999</v>
      </c>
      <c r="L28" s="136">
        <v>0.32</v>
      </c>
      <c r="M28" s="136">
        <v>-0.4</v>
      </c>
      <c r="N28" s="136">
        <v>1.01</v>
      </c>
      <c r="O28" s="136">
        <v>0.31</v>
      </c>
      <c r="P28" s="125" t="s">
        <v>1447</v>
      </c>
    </row>
    <row r="29" spans="1:16" s="45" customFormat="1" ht="12.75">
      <c r="A29" s="115" t="s">
        <v>1448</v>
      </c>
      <c r="B29" s="45" t="s">
        <v>1449</v>
      </c>
      <c r="C29" s="45" t="s">
        <v>1450</v>
      </c>
      <c r="D29" s="116"/>
      <c r="E29" s="116">
        <v>3.9520184999999999E-2</v>
      </c>
      <c r="F29" s="117">
        <v>-1.0084188000000001</v>
      </c>
      <c r="G29" s="117">
        <v>-0.48712945000000002</v>
      </c>
      <c r="H29" s="117">
        <v>-0.71374119999999996</v>
      </c>
      <c r="I29" s="117">
        <f t="shared" si="0"/>
        <v>-0.73642981666666663</v>
      </c>
      <c r="J29" s="125" t="s">
        <v>16</v>
      </c>
      <c r="K29" s="123">
        <v>5.1000000000000004E-3</v>
      </c>
      <c r="L29" s="136">
        <v>-1.53</v>
      </c>
      <c r="M29" s="136">
        <v>-1.69</v>
      </c>
      <c r="N29" s="136">
        <v>-1.95</v>
      </c>
      <c r="O29" s="136">
        <v>-1.72</v>
      </c>
      <c r="P29" s="125" t="s">
        <v>1377</v>
      </c>
    </row>
    <row r="30" spans="1:16" s="45" customFormat="1" ht="12.75">
      <c r="A30" s="115" t="s">
        <v>1451</v>
      </c>
      <c r="B30" s="45" t="s">
        <v>1452</v>
      </c>
      <c r="C30" s="45" t="s">
        <v>1453</v>
      </c>
      <c r="D30" s="116"/>
      <c r="E30" s="116">
        <v>1.3676726E-2</v>
      </c>
      <c r="F30" s="117">
        <v>2.9517023999999998</v>
      </c>
      <c r="G30" s="117">
        <v>2.2829006000000001</v>
      </c>
      <c r="H30" s="117">
        <v>3.4668299999999999</v>
      </c>
      <c r="I30" s="117">
        <f t="shared" si="0"/>
        <v>2.9004776666666667</v>
      </c>
      <c r="J30" s="122">
        <v>9.2700000000000005E-2</v>
      </c>
      <c r="K30" s="123">
        <v>6.7000000000000002E-3</v>
      </c>
      <c r="L30" s="136">
        <v>3.44</v>
      </c>
      <c r="M30" s="136">
        <v>2.59</v>
      </c>
      <c r="N30" s="136">
        <v>3.23</v>
      </c>
      <c r="O30" s="136">
        <v>3.09</v>
      </c>
      <c r="P30" s="125" t="s">
        <v>1377</v>
      </c>
    </row>
    <row r="31" spans="1:16" s="45" customFormat="1" ht="12.75">
      <c r="A31" s="115" t="s">
        <v>1454</v>
      </c>
      <c r="B31" s="45" t="s">
        <v>1455</v>
      </c>
      <c r="C31" s="45" t="s">
        <v>1456</v>
      </c>
      <c r="D31" s="116">
        <v>4.0361210000000002E-2</v>
      </c>
      <c r="E31" s="116">
        <v>1.3498783E-3</v>
      </c>
      <c r="F31" s="117">
        <v>3.7467541999999998</v>
      </c>
      <c r="G31" s="117">
        <v>4.1019709999999998</v>
      </c>
      <c r="H31" s="117">
        <v>4.2456379999999996</v>
      </c>
      <c r="I31" s="117">
        <f t="shared" si="0"/>
        <v>4.0314544000000003</v>
      </c>
      <c r="J31" s="122">
        <v>9.3799999999999994E-2</v>
      </c>
      <c r="K31" s="123">
        <v>7.4000000000000003E-3</v>
      </c>
      <c r="L31" s="136">
        <v>3.29</v>
      </c>
      <c r="M31" s="136">
        <v>2.44</v>
      </c>
      <c r="N31" s="136">
        <v>2.85</v>
      </c>
      <c r="O31" s="136">
        <v>2.86</v>
      </c>
      <c r="P31" s="125" t="s">
        <v>1377</v>
      </c>
    </row>
    <row r="32" spans="1:16" s="45" customFormat="1" ht="12.75">
      <c r="A32" s="115" t="s">
        <v>1457</v>
      </c>
      <c r="B32" s="45" t="s">
        <v>1458</v>
      </c>
      <c r="C32" s="45" t="s">
        <v>1459</v>
      </c>
      <c r="D32" s="116"/>
      <c r="E32" s="116"/>
      <c r="F32" s="117"/>
      <c r="G32" s="117"/>
      <c r="H32" s="117"/>
      <c r="I32" s="117"/>
      <c r="J32" s="125" t="s">
        <v>16</v>
      </c>
      <c r="K32" s="126" t="s">
        <v>16</v>
      </c>
      <c r="L32" s="136" t="s">
        <v>16</v>
      </c>
      <c r="M32" s="136" t="s">
        <v>16</v>
      </c>
      <c r="N32" s="136" t="s">
        <v>16</v>
      </c>
      <c r="O32" s="136" t="s">
        <v>16</v>
      </c>
      <c r="P32" s="125" t="s">
        <v>16</v>
      </c>
    </row>
    <row r="33" spans="1:16" s="45" customFormat="1" ht="12.75">
      <c r="A33" s="115" t="s">
        <v>1460</v>
      </c>
      <c r="B33" s="45" t="s">
        <v>1461</v>
      </c>
      <c r="C33" s="45" t="s">
        <v>1462</v>
      </c>
      <c r="D33" s="116">
        <v>4.0361210000000002E-2</v>
      </c>
      <c r="E33" s="116">
        <v>1.4517809E-3</v>
      </c>
      <c r="F33" s="117">
        <v>0.78946919999999998</v>
      </c>
      <c r="G33" s="117">
        <v>0.89588500000000004</v>
      </c>
      <c r="H33" s="117">
        <v>0.87499607000000001</v>
      </c>
      <c r="I33" s="117">
        <f t="shared" si="0"/>
        <v>0.85345008999999994</v>
      </c>
      <c r="J33" s="122">
        <v>0.14499999999999999</v>
      </c>
      <c r="K33" s="123">
        <v>5.5500000000000001E-2</v>
      </c>
      <c r="L33" s="136">
        <v>1.17</v>
      </c>
      <c r="M33" s="136">
        <v>1.22</v>
      </c>
      <c r="N33" s="136">
        <v>0.49</v>
      </c>
      <c r="O33" s="136">
        <v>0.96</v>
      </c>
      <c r="P33" s="125" t="s">
        <v>1377</v>
      </c>
    </row>
    <row r="34" spans="1:16" s="45" customFormat="1" ht="12.75">
      <c r="A34" s="115" t="s">
        <v>1463</v>
      </c>
      <c r="B34" s="45" t="s">
        <v>1464</v>
      </c>
      <c r="C34" s="45" t="s">
        <v>1465</v>
      </c>
      <c r="D34" s="116"/>
      <c r="E34" s="116"/>
      <c r="F34" s="117"/>
      <c r="G34" s="117"/>
      <c r="H34" s="117"/>
      <c r="I34" s="117"/>
      <c r="J34" s="125" t="s">
        <v>16</v>
      </c>
      <c r="K34" s="126" t="s">
        <v>16</v>
      </c>
      <c r="L34" s="136" t="s">
        <v>16</v>
      </c>
      <c r="M34" s="136" t="s">
        <v>16</v>
      </c>
      <c r="N34" s="136" t="s">
        <v>16</v>
      </c>
      <c r="O34" s="136" t="s">
        <v>16</v>
      </c>
      <c r="P34" s="125" t="s">
        <v>16</v>
      </c>
    </row>
    <row r="35" spans="1:16" s="45" customFormat="1" ht="12.75">
      <c r="A35" s="115" t="s">
        <v>1466</v>
      </c>
      <c r="B35" s="45" t="s">
        <v>1467</v>
      </c>
      <c r="C35" s="45" t="s">
        <v>1468</v>
      </c>
      <c r="D35" s="116">
        <v>6.704359E-2</v>
      </c>
      <c r="E35" s="116">
        <v>1.8716889E-2</v>
      </c>
      <c r="F35" s="117">
        <v>0.86399543000000001</v>
      </c>
      <c r="G35" s="117">
        <v>0.52872472999999998</v>
      </c>
      <c r="H35" s="117">
        <v>0.77492050000000001</v>
      </c>
      <c r="I35" s="117">
        <f t="shared" si="0"/>
        <v>0.72254688666666667</v>
      </c>
      <c r="J35" s="122">
        <v>8.8099999999999998E-2</v>
      </c>
      <c r="K35" s="123">
        <v>4.8999999999999998E-3</v>
      </c>
      <c r="L35" s="136">
        <v>1.88</v>
      </c>
      <c r="M35" s="136">
        <v>1.55</v>
      </c>
      <c r="N35" s="136">
        <v>1.52</v>
      </c>
      <c r="O35" s="136">
        <v>1.65</v>
      </c>
      <c r="P35" s="125" t="s">
        <v>184</v>
      </c>
    </row>
    <row r="36" spans="1:16" s="45" customFormat="1" ht="12.75">
      <c r="A36" s="115" t="s">
        <v>1469</v>
      </c>
      <c r="B36" s="45" t="s">
        <v>1470</v>
      </c>
      <c r="C36" s="45" t="s">
        <v>1471</v>
      </c>
      <c r="D36" s="116"/>
      <c r="E36" s="116"/>
      <c r="F36" s="117"/>
      <c r="G36" s="117"/>
      <c r="H36" s="117"/>
      <c r="I36" s="117"/>
      <c r="J36" s="125" t="s">
        <v>16</v>
      </c>
      <c r="K36" s="126" t="s">
        <v>16</v>
      </c>
      <c r="L36" s="136" t="s">
        <v>16</v>
      </c>
      <c r="M36" s="136" t="s">
        <v>16</v>
      </c>
      <c r="N36" s="136" t="s">
        <v>16</v>
      </c>
      <c r="O36" s="136" t="s">
        <v>16</v>
      </c>
      <c r="P36" s="125" t="s">
        <v>16</v>
      </c>
    </row>
    <row r="37" spans="1:16" s="45" customFormat="1" ht="12.75">
      <c r="A37" s="115" t="s">
        <v>1472</v>
      </c>
      <c r="B37" s="45" t="s">
        <v>1473</v>
      </c>
      <c r="C37" s="45" t="s">
        <v>1474</v>
      </c>
      <c r="D37" s="116">
        <v>4.1831769999999997E-2</v>
      </c>
      <c r="E37" s="116">
        <v>1.8359862E-3</v>
      </c>
      <c r="F37" s="117">
        <v>3.1795987999999999</v>
      </c>
      <c r="G37" s="117">
        <v>3.4607315000000001</v>
      </c>
      <c r="H37" s="117">
        <v>2.9864826</v>
      </c>
      <c r="I37" s="117">
        <f t="shared" si="0"/>
        <v>3.2089376333333335</v>
      </c>
      <c r="J37" s="122">
        <v>7.7100000000000002E-2</v>
      </c>
      <c r="K37" s="123">
        <v>1.2999999999999999E-3</v>
      </c>
      <c r="L37" s="136">
        <v>3.95</v>
      </c>
      <c r="M37" s="136">
        <v>3.71</v>
      </c>
      <c r="N37" s="136">
        <v>4.21</v>
      </c>
      <c r="O37" s="136">
        <v>3.96</v>
      </c>
      <c r="P37" s="125" t="s">
        <v>1475</v>
      </c>
    </row>
    <row r="38" spans="1:16" s="45" customFormat="1" ht="12.75">
      <c r="A38" s="115" t="s">
        <v>1476</v>
      </c>
      <c r="B38" s="45" t="s">
        <v>1477</v>
      </c>
      <c r="C38" s="45" t="s">
        <v>1478</v>
      </c>
      <c r="D38" s="116">
        <v>4.0361210000000002E-2</v>
      </c>
      <c r="E38" s="116">
        <v>1.4335108999999999E-3</v>
      </c>
      <c r="F38" s="117">
        <v>3.1592722000000002</v>
      </c>
      <c r="G38" s="117">
        <v>3.5247039999999998</v>
      </c>
      <c r="H38" s="117">
        <v>3.5674176000000002</v>
      </c>
      <c r="I38" s="117">
        <f t="shared" si="0"/>
        <v>3.4171312666666669</v>
      </c>
      <c r="J38" s="122">
        <v>7.7100000000000002E-2</v>
      </c>
      <c r="K38" s="123">
        <v>1.6999999999999999E-3</v>
      </c>
      <c r="L38" s="136">
        <v>3.02</v>
      </c>
      <c r="M38" s="136">
        <v>2.76</v>
      </c>
      <c r="N38" s="136">
        <v>3.17</v>
      </c>
      <c r="O38" s="136">
        <v>2.98</v>
      </c>
      <c r="P38" s="125" t="s">
        <v>1479</v>
      </c>
    </row>
    <row r="39" spans="1:16" s="45" customFormat="1" ht="12.75">
      <c r="A39" s="115" t="s">
        <v>1480</v>
      </c>
      <c r="B39" s="45" t="s">
        <v>1481</v>
      </c>
      <c r="C39" s="45" t="s">
        <v>1482</v>
      </c>
      <c r="D39" s="116">
        <v>3.645553E-2</v>
      </c>
      <c r="E39" s="116">
        <v>1.6000000000000001E-4</v>
      </c>
      <c r="F39" s="117">
        <v>4.8336639999999997</v>
      </c>
      <c r="G39" s="117">
        <v>4.659618</v>
      </c>
      <c r="H39" s="117">
        <v>4.6503209999999999</v>
      </c>
      <c r="I39" s="117">
        <f t="shared" si="0"/>
        <v>4.7145343333333338</v>
      </c>
      <c r="J39" s="122">
        <v>0.1067</v>
      </c>
      <c r="K39" s="123">
        <v>1.5800000000000002E-2</v>
      </c>
      <c r="L39" s="136">
        <v>4.1100000000000003</v>
      </c>
      <c r="M39" s="136">
        <v>2.66</v>
      </c>
      <c r="N39" s="136">
        <v>3.91</v>
      </c>
      <c r="O39" s="136">
        <v>3.56</v>
      </c>
      <c r="P39" s="125" t="s">
        <v>108</v>
      </c>
    </row>
    <row r="40" spans="1:16" s="45" customFormat="1" ht="12.75">
      <c r="A40" s="115" t="s">
        <v>1483</v>
      </c>
      <c r="B40" s="45" t="s">
        <v>1484</v>
      </c>
      <c r="C40" s="45" t="s">
        <v>1485</v>
      </c>
      <c r="D40" s="116">
        <v>0.17700192000000001</v>
      </c>
      <c r="E40" s="116">
        <v>0.11599925</v>
      </c>
      <c r="F40" s="117">
        <v>0.40429730000000003</v>
      </c>
      <c r="G40" s="117">
        <v>0.37650484000000001</v>
      </c>
      <c r="H40" s="117">
        <v>7.2301749999999998E-2</v>
      </c>
      <c r="I40" s="117">
        <f t="shared" si="0"/>
        <v>0.28436796333333336</v>
      </c>
      <c r="J40" s="125" t="s">
        <v>16</v>
      </c>
      <c r="K40" s="123">
        <v>0.1225</v>
      </c>
      <c r="L40" s="136">
        <v>-0.33</v>
      </c>
      <c r="M40" s="136">
        <v>-1.28</v>
      </c>
      <c r="N40" s="136">
        <v>-0.59</v>
      </c>
      <c r="O40" s="136">
        <v>-0.73</v>
      </c>
      <c r="P40" s="125" t="s">
        <v>1377</v>
      </c>
    </row>
    <row r="41" spans="1:16" s="45" customFormat="1" ht="12.75">
      <c r="A41" s="115" t="s">
        <v>1486</v>
      </c>
      <c r="B41" s="45" t="s">
        <v>1487</v>
      </c>
      <c r="C41" s="45" t="s">
        <v>1488</v>
      </c>
      <c r="D41" s="116">
        <v>3.8964987E-2</v>
      </c>
      <c r="E41" s="116">
        <v>7.7499999999999997E-4</v>
      </c>
      <c r="F41" s="117">
        <v>-1.0205308</v>
      </c>
      <c r="G41" s="117">
        <v>-0.92660319999999996</v>
      </c>
      <c r="H41" s="117">
        <v>-0.97813654000000005</v>
      </c>
      <c r="I41" s="117">
        <f t="shared" si="0"/>
        <v>-0.97509018000000003</v>
      </c>
      <c r="J41" s="122">
        <v>0.17780000000000001</v>
      </c>
      <c r="K41" s="123">
        <v>9.2200000000000004E-2</v>
      </c>
      <c r="L41" s="136">
        <v>-0.43</v>
      </c>
      <c r="M41" s="136">
        <v>-1.05</v>
      </c>
      <c r="N41" s="136">
        <v>-0.43</v>
      </c>
      <c r="O41" s="136">
        <v>-0.64</v>
      </c>
      <c r="P41" s="125" t="s">
        <v>1377</v>
      </c>
    </row>
    <row r="42" spans="1:16" s="45" customFormat="1" ht="12.75">
      <c r="A42" s="115" t="s">
        <v>1489</v>
      </c>
      <c r="B42" s="45" t="s">
        <v>1490</v>
      </c>
      <c r="C42" s="45" t="s">
        <v>1491</v>
      </c>
      <c r="D42" s="116"/>
      <c r="E42" s="116">
        <v>0.5733916</v>
      </c>
      <c r="F42" s="117">
        <v>-0.64795952999999995</v>
      </c>
      <c r="G42" s="117">
        <v>-0.36079886999999999</v>
      </c>
      <c r="H42" s="117">
        <v>0.38970640000000001</v>
      </c>
      <c r="I42" s="117">
        <f t="shared" si="0"/>
        <v>-0.20635066666666668</v>
      </c>
      <c r="J42" s="125" t="s">
        <v>16</v>
      </c>
      <c r="K42" s="123">
        <v>0.30259999999999998</v>
      </c>
      <c r="L42" s="136">
        <v>-1.45</v>
      </c>
      <c r="M42" s="136">
        <v>-0.94</v>
      </c>
      <c r="N42" s="136">
        <v>0.28000000000000003</v>
      </c>
      <c r="O42" s="136">
        <v>-0.71</v>
      </c>
      <c r="P42" s="125" t="s">
        <v>108</v>
      </c>
    </row>
    <row r="43" spans="1:16" s="45" customFormat="1" ht="12.75">
      <c r="A43" s="115" t="s">
        <v>1492</v>
      </c>
      <c r="B43" s="45" t="s">
        <v>1493</v>
      </c>
      <c r="C43" s="45" t="s">
        <v>1494</v>
      </c>
      <c r="D43" s="116"/>
      <c r="E43" s="116">
        <v>0.27578639999999999</v>
      </c>
      <c r="F43" s="117">
        <v>-0.3347464</v>
      </c>
      <c r="G43" s="117">
        <v>5.9098183999999998E-2</v>
      </c>
      <c r="H43" s="117">
        <v>-0.69633864999999995</v>
      </c>
      <c r="I43" s="117">
        <f t="shared" si="0"/>
        <v>-0.32399562199999998</v>
      </c>
      <c r="J43" s="125" t="s">
        <v>16</v>
      </c>
      <c r="K43" s="123">
        <v>0.1477</v>
      </c>
      <c r="L43" s="136">
        <v>-0.42</v>
      </c>
      <c r="M43" s="136">
        <v>-0.35</v>
      </c>
      <c r="N43" s="136">
        <v>-1.26</v>
      </c>
      <c r="O43" s="136">
        <v>-0.67</v>
      </c>
      <c r="P43" s="125" t="s">
        <v>1377</v>
      </c>
    </row>
    <row r="44" spans="1:16" s="45" customFormat="1" ht="12.75">
      <c r="A44" s="115" t="s">
        <v>1495</v>
      </c>
      <c r="B44" s="45" t="s">
        <v>1496</v>
      </c>
      <c r="C44" s="45" t="s">
        <v>1497</v>
      </c>
      <c r="D44" s="116"/>
      <c r="E44" s="116"/>
      <c r="F44" s="117"/>
      <c r="G44" s="117"/>
      <c r="H44" s="117"/>
      <c r="I44" s="117"/>
      <c r="J44" s="125" t="s">
        <v>16</v>
      </c>
      <c r="K44" s="126" t="s">
        <v>16</v>
      </c>
      <c r="L44" s="136" t="s">
        <v>16</v>
      </c>
      <c r="M44" s="136" t="s">
        <v>16</v>
      </c>
      <c r="N44" s="136" t="s">
        <v>16</v>
      </c>
      <c r="O44" s="136" t="s">
        <v>16</v>
      </c>
      <c r="P44" s="125" t="s">
        <v>16</v>
      </c>
    </row>
    <row r="45" spans="1:16" s="45" customFormat="1" ht="12.75">
      <c r="A45" s="115" t="s">
        <v>1498</v>
      </c>
      <c r="B45" s="45" t="s">
        <v>1499</v>
      </c>
      <c r="C45" s="45" t="s">
        <v>1500</v>
      </c>
      <c r="D45" s="116"/>
      <c r="E45" s="116">
        <v>0.99923090000000003</v>
      </c>
      <c r="F45" s="117">
        <v>-0.65420102999999996</v>
      </c>
      <c r="G45" s="117">
        <v>-0.34619974999999997</v>
      </c>
      <c r="H45" s="117">
        <v>1.0020602999999999</v>
      </c>
      <c r="I45" s="117">
        <f t="shared" si="0"/>
        <v>5.5317333333334184E-4</v>
      </c>
      <c r="J45" s="125" t="s">
        <v>16</v>
      </c>
      <c r="K45" s="123">
        <v>0.58220000000000005</v>
      </c>
      <c r="L45" s="136">
        <v>-0.46</v>
      </c>
      <c r="M45" s="136">
        <v>-0.2</v>
      </c>
      <c r="N45" s="136">
        <v>0.25</v>
      </c>
      <c r="O45" s="136">
        <v>-0.14000000000000001</v>
      </c>
      <c r="P45" s="125" t="s">
        <v>1377</v>
      </c>
    </row>
    <row r="46" spans="1:16" s="45" customFormat="1" ht="12.75">
      <c r="A46" s="115" t="s">
        <v>1501</v>
      </c>
      <c r="B46" s="45" t="s">
        <v>1502</v>
      </c>
      <c r="C46" s="45" t="s">
        <v>1503</v>
      </c>
      <c r="D46" s="116"/>
      <c r="E46" s="116">
        <v>0.40152470000000001</v>
      </c>
      <c r="F46" s="117">
        <v>6.6782949999999994E-2</v>
      </c>
      <c r="G46" s="117">
        <v>-0.63031289999999995</v>
      </c>
      <c r="H46" s="117">
        <v>-0.10194734</v>
      </c>
      <c r="I46" s="117">
        <f t="shared" si="0"/>
        <v>-0.22182576333333329</v>
      </c>
      <c r="J46" s="122">
        <v>0.1492</v>
      </c>
      <c r="K46" s="123">
        <v>6.0499999999999998E-2</v>
      </c>
      <c r="L46" s="136">
        <v>-1.81</v>
      </c>
      <c r="M46" s="136">
        <v>-1.83</v>
      </c>
      <c r="N46" s="136">
        <v>-0.7</v>
      </c>
      <c r="O46" s="136">
        <v>-1.44</v>
      </c>
      <c r="P46" s="125" t="s">
        <v>1377</v>
      </c>
    </row>
    <row r="47" spans="1:16" s="45" customFormat="1" ht="12.75">
      <c r="A47" s="115" t="s">
        <v>1504</v>
      </c>
      <c r="B47" s="45" t="s">
        <v>1505</v>
      </c>
      <c r="C47" s="45" t="s">
        <v>1506</v>
      </c>
      <c r="D47" s="116">
        <v>0.12656927000000001</v>
      </c>
      <c r="E47" s="116">
        <v>6.954486E-2</v>
      </c>
      <c r="F47" s="117">
        <v>-0.53132440000000003</v>
      </c>
      <c r="G47" s="117">
        <v>-0.44110285999999999</v>
      </c>
      <c r="H47" s="117">
        <v>-0.17609548999999999</v>
      </c>
      <c r="I47" s="117">
        <f t="shared" si="0"/>
        <v>-0.38284091666666664</v>
      </c>
      <c r="J47" s="122">
        <v>0.1203</v>
      </c>
      <c r="K47" s="123">
        <v>2.76E-2</v>
      </c>
      <c r="L47" s="136">
        <v>-0.39</v>
      </c>
      <c r="M47" s="136">
        <v>-0.44</v>
      </c>
      <c r="N47" s="136">
        <v>-0.24</v>
      </c>
      <c r="O47" s="136">
        <v>-0.36</v>
      </c>
      <c r="P47" s="125" t="s">
        <v>1377</v>
      </c>
    </row>
    <row r="48" spans="1:16" s="45" customFormat="1" ht="12.75">
      <c r="A48" s="115" t="s">
        <v>1507</v>
      </c>
      <c r="B48" s="45" t="s">
        <v>1508</v>
      </c>
      <c r="C48" s="45" t="s">
        <v>1509</v>
      </c>
      <c r="D48" s="116">
        <v>5.4262093999999997E-2</v>
      </c>
      <c r="E48" s="116">
        <v>8.8594680000000006E-3</v>
      </c>
      <c r="F48" s="117">
        <v>-0.37282753000000002</v>
      </c>
      <c r="G48" s="117">
        <v>-0.41744518000000003</v>
      </c>
      <c r="H48" s="117">
        <v>-0.51236444999999997</v>
      </c>
      <c r="I48" s="117">
        <f t="shared" si="0"/>
        <v>-0.43421238666666667</v>
      </c>
      <c r="J48" s="122">
        <v>0.1525</v>
      </c>
      <c r="K48" s="123">
        <v>6.4600000000000005E-2</v>
      </c>
      <c r="L48" s="136">
        <v>-1.03</v>
      </c>
      <c r="M48" s="136">
        <v>-0.55000000000000004</v>
      </c>
      <c r="N48" s="136">
        <v>-0.45</v>
      </c>
      <c r="O48" s="136">
        <v>-0.68</v>
      </c>
      <c r="P48" s="125" t="s">
        <v>1377</v>
      </c>
    </row>
    <row r="49" spans="1:16" s="45" customFormat="1" ht="12.75">
      <c r="A49" s="115" t="s">
        <v>1510</v>
      </c>
      <c r="B49" s="45" t="s">
        <v>1511</v>
      </c>
      <c r="C49" s="45" t="s">
        <v>1512</v>
      </c>
      <c r="D49" s="116">
        <v>8.1645763999999996E-2</v>
      </c>
      <c r="E49" s="116">
        <v>3.0633304E-2</v>
      </c>
      <c r="F49" s="117">
        <v>-0.62263210000000002</v>
      </c>
      <c r="G49" s="117">
        <v>-0.68211365000000002</v>
      </c>
      <c r="H49" s="117">
        <v>-1.0757574000000001</v>
      </c>
      <c r="I49" s="117">
        <f t="shared" si="0"/>
        <v>-0.79350105000000004</v>
      </c>
      <c r="J49" s="122">
        <v>0.72970000000000002</v>
      </c>
      <c r="K49" s="123">
        <v>0.67469999999999997</v>
      </c>
      <c r="L49" s="136">
        <v>-0.13</v>
      </c>
      <c r="M49" s="136">
        <v>0.21</v>
      </c>
      <c r="N49" s="136">
        <v>0.06</v>
      </c>
      <c r="O49" s="136">
        <v>0.05</v>
      </c>
      <c r="P49" s="125" t="s">
        <v>1377</v>
      </c>
    </row>
    <row r="50" spans="1:16" s="45" customFormat="1" ht="12.75">
      <c r="A50" s="115" t="s">
        <v>1513</v>
      </c>
      <c r="B50" s="45" t="s">
        <v>1514</v>
      </c>
      <c r="C50" s="45" t="s">
        <v>1515</v>
      </c>
      <c r="D50" s="116">
        <v>0.1606551</v>
      </c>
      <c r="E50" s="116">
        <v>0.10088585999999999</v>
      </c>
      <c r="F50" s="117">
        <v>-0.54459670000000004</v>
      </c>
      <c r="G50" s="117">
        <v>-0.12232887000000001</v>
      </c>
      <c r="H50" s="117">
        <v>-0.49812784999999998</v>
      </c>
      <c r="I50" s="117">
        <f t="shared" si="0"/>
        <v>-0.38835113999999998</v>
      </c>
      <c r="J50" s="122">
        <v>0.1234</v>
      </c>
      <c r="K50" s="123">
        <v>3.1899999999999998E-2</v>
      </c>
      <c r="L50" s="136">
        <v>-1.4</v>
      </c>
      <c r="M50" s="136">
        <v>-1.83</v>
      </c>
      <c r="N50" s="136">
        <v>-0.95</v>
      </c>
      <c r="O50" s="136">
        <v>-1.39</v>
      </c>
      <c r="P50" s="125" t="s">
        <v>1377</v>
      </c>
    </row>
    <row r="51" spans="1:16" s="45" customFormat="1" ht="12.75">
      <c r="A51" s="115" t="s">
        <v>1516</v>
      </c>
      <c r="B51" s="45" t="s">
        <v>1517</v>
      </c>
      <c r="C51" s="45" t="s">
        <v>1518</v>
      </c>
      <c r="D51" s="116">
        <v>0.2109867</v>
      </c>
      <c r="E51" s="116">
        <v>0.14857043</v>
      </c>
      <c r="F51" s="117">
        <v>-5.2104940000000002E-2</v>
      </c>
      <c r="G51" s="117">
        <v>-0.11685277500000001</v>
      </c>
      <c r="H51" s="117">
        <v>-0.2649784</v>
      </c>
      <c r="I51" s="117">
        <f t="shared" si="0"/>
        <v>-0.14464537166666666</v>
      </c>
      <c r="J51" s="122">
        <v>0.32119999999999999</v>
      </c>
      <c r="K51" s="123">
        <v>0.23749999999999999</v>
      </c>
      <c r="L51" s="136">
        <v>-0.27</v>
      </c>
      <c r="M51" s="136">
        <v>-0.01</v>
      </c>
      <c r="N51" s="136">
        <v>-0.1</v>
      </c>
      <c r="O51" s="136">
        <v>-0.12</v>
      </c>
      <c r="P51" s="125" t="s">
        <v>1377</v>
      </c>
    </row>
    <row r="52" spans="1:16" s="45" customFormat="1" ht="12.75">
      <c r="A52" s="115" t="s">
        <v>1519</v>
      </c>
      <c r="B52" s="45" t="s">
        <v>1520</v>
      </c>
      <c r="C52" s="45" t="s">
        <v>1521</v>
      </c>
      <c r="D52" s="116">
        <v>4.3577403000000001E-2</v>
      </c>
      <c r="E52" s="116">
        <v>2.4591919999999998E-3</v>
      </c>
      <c r="F52" s="117">
        <v>-0.49276730000000002</v>
      </c>
      <c r="G52" s="117">
        <v>-0.46641432999999999</v>
      </c>
      <c r="H52" s="117">
        <v>-0.41523406000000002</v>
      </c>
      <c r="I52" s="117">
        <f t="shared" si="0"/>
        <v>-0.4581385633333333</v>
      </c>
      <c r="J52" s="122">
        <v>9.35E-2</v>
      </c>
      <c r="K52" s="123">
        <v>7.1999999999999998E-3</v>
      </c>
      <c r="L52" s="136">
        <v>-0.56999999999999995</v>
      </c>
      <c r="M52" s="136">
        <v>-0.65</v>
      </c>
      <c r="N52" s="136">
        <v>-0.48</v>
      </c>
      <c r="O52" s="136">
        <v>-0.56999999999999995</v>
      </c>
      <c r="P52" s="125" t="s">
        <v>1522</v>
      </c>
    </row>
    <row r="53" spans="1:16" s="45" customFormat="1" ht="12.75">
      <c r="A53" s="115" t="s">
        <v>1523</v>
      </c>
      <c r="B53" s="45" t="s">
        <v>1524</v>
      </c>
      <c r="C53" s="45" t="s">
        <v>1525</v>
      </c>
      <c r="D53" s="116">
        <v>0.14120558</v>
      </c>
      <c r="E53" s="116">
        <v>8.3160034999999993E-2</v>
      </c>
      <c r="F53" s="117">
        <v>0.6986947</v>
      </c>
      <c r="G53" s="117">
        <v>2.4348645000000002</v>
      </c>
      <c r="H53" s="117">
        <v>1.8160000999999999</v>
      </c>
      <c r="I53" s="117">
        <f t="shared" si="0"/>
        <v>1.6498530999999999</v>
      </c>
      <c r="J53" s="122">
        <v>0.1137</v>
      </c>
      <c r="K53" s="123">
        <v>2.1600000000000001E-2</v>
      </c>
      <c r="L53" s="136">
        <v>1.01</v>
      </c>
      <c r="M53" s="136">
        <v>0.69</v>
      </c>
      <c r="N53" s="136">
        <v>0.64</v>
      </c>
      <c r="O53" s="136">
        <v>0.78</v>
      </c>
      <c r="P53" s="125" t="s">
        <v>1377</v>
      </c>
    </row>
    <row r="54" spans="1:16" s="45" customFormat="1" ht="12.75">
      <c r="A54" s="115" t="s">
        <v>1526</v>
      </c>
      <c r="B54" s="45" t="s">
        <v>1527</v>
      </c>
      <c r="C54" s="45" t="s">
        <v>1528</v>
      </c>
      <c r="D54" s="116"/>
      <c r="E54" s="116"/>
      <c r="F54" s="117"/>
      <c r="G54" s="117"/>
      <c r="H54" s="117"/>
      <c r="I54" s="117"/>
      <c r="J54" s="125" t="s">
        <v>16</v>
      </c>
      <c r="K54" s="126" t="s">
        <v>16</v>
      </c>
      <c r="L54" s="136" t="s">
        <v>16</v>
      </c>
      <c r="M54" s="136" t="s">
        <v>16</v>
      </c>
      <c r="N54" s="136" t="s">
        <v>16</v>
      </c>
      <c r="O54" s="136" t="s">
        <v>16</v>
      </c>
      <c r="P54" s="125" t="s">
        <v>16</v>
      </c>
    </row>
    <row r="55" spans="1:16" s="45" customFormat="1" ht="12.75">
      <c r="A55" s="115" t="s">
        <v>1529</v>
      </c>
      <c r="B55" s="45" t="s">
        <v>1530</v>
      </c>
      <c r="C55" s="45" t="s">
        <v>1531</v>
      </c>
      <c r="D55" s="116"/>
      <c r="E55" s="116"/>
      <c r="F55" s="117"/>
      <c r="G55" s="117"/>
      <c r="H55" s="117"/>
      <c r="I55" s="117"/>
      <c r="J55" s="125" t="s">
        <v>16</v>
      </c>
      <c r="K55" s="126" t="s">
        <v>16</v>
      </c>
      <c r="L55" s="136" t="s">
        <v>16</v>
      </c>
      <c r="M55" s="136" t="s">
        <v>16</v>
      </c>
      <c r="N55" s="136" t="s">
        <v>16</v>
      </c>
      <c r="O55" s="136" t="s">
        <v>16</v>
      </c>
      <c r="P55" s="125" t="s">
        <v>16</v>
      </c>
    </row>
    <row r="56" spans="1:16" s="45" customFormat="1" ht="12.75">
      <c r="A56" s="115" t="s">
        <v>1532</v>
      </c>
      <c r="B56" s="45" t="s">
        <v>1533</v>
      </c>
      <c r="C56" s="45" t="s">
        <v>1534</v>
      </c>
      <c r="D56" s="116">
        <v>0.27763405000000002</v>
      </c>
      <c r="E56" s="116">
        <v>0.21307565000000001</v>
      </c>
      <c r="F56" s="117">
        <v>-0.21267320000000001</v>
      </c>
      <c r="G56" s="117">
        <v>-1.7100226E-2</v>
      </c>
      <c r="H56" s="117">
        <v>-0.45420369999999999</v>
      </c>
      <c r="I56" s="117">
        <f t="shared" si="0"/>
        <v>-0.22799237533333336</v>
      </c>
      <c r="J56" s="122">
        <v>0.32550000000000001</v>
      </c>
      <c r="K56" s="123">
        <v>0.2419</v>
      </c>
      <c r="L56" s="136">
        <v>0.42</v>
      </c>
      <c r="M56" s="136">
        <v>0.69</v>
      </c>
      <c r="N56" s="136">
        <v>-0.05</v>
      </c>
      <c r="O56" s="136">
        <v>0.35</v>
      </c>
      <c r="P56" s="125" t="s">
        <v>1377</v>
      </c>
    </row>
    <row r="57" spans="1:16" s="45" customFormat="1" ht="12.75">
      <c r="A57" s="115" t="s">
        <v>1535</v>
      </c>
      <c r="B57" s="45" t="s">
        <v>1536</v>
      </c>
      <c r="C57" s="45" t="s">
        <v>1537</v>
      </c>
      <c r="D57" s="116"/>
      <c r="E57" s="116"/>
      <c r="F57" s="117"/>
      <c r="G57" s="117"/>
      <c r="H57" s="117"/>
      <c r="I57" s="117"/>
      <c r="J57" s="125" t="s">
        <v>16</v>
      </c>
      <c r="K57" s="126" t="s">
        <v>16</v>
      </c>
      <c r="L57" s="136" t="s">
        <v>16</v>
      </c>
      <c r="M57" s="136" t="s">
        <v>16</v>
      </c>
      <c r="N57" s="136" t="s">
        <v>16</v>
      </c>
      <c r="O57" s="136" t="s">
        <v>16</v>
      </c>
      <c r="P57" s="125" t="s">
        <v>16</v>
      </c>
    </row>
    <row r="58" spans="1:16" s="45" customFormat="1" ht="12.75">
      <c r="A58" s="115" t="s">
        <v>1538</v>
      </c>
      <c r="B58" s="45" t="s">
        <v>1539</v>
      </c>
      <c r="C58" s="45" t="s">
        <v>1540</v>
      </c>
      <c r="D58" s="116"/>
      <c r="E58" s="116">
        <v>0.60083156999999998</v>
      </c>
      <c r="F58" s="117">
        <v>-0.70266413999999999</v>
      </c>
      <c r="G58" s="117">
        <v>-0.35427374</v>
      </c>
      <c r="H58" s="117">
        <v>0.43521217000000001</v>
      </c>
      <c r="I58" s="117">
        <f t="shared" si="0"/>
        <v>-0.20724190333333334</v>
      </c>
      <c r="J58" s="125" t="s">
        <v>16</v>
      </c>
      <c r="K58" s="123">
        <v>0.67869999999999997</v>
      </c>
      <c r="L58" s="136">
        <v>-0.37</v>
      </c>
      <c r="M58" s="136">
        <v>0.02</v>
      </c>
      <c r="N58" s="136">
        <v>0.87</v>
      </c>
      <c r="O58" s="136">
        <v>0.18</v>
      </c>
      <c r="P58" s="125" t="s">
        <v>1377</v>
      </c>
    </row>
    <row r="59" spans="1:16" s="45" customFormat="1" ht="12.75">
      <c r="A59" s="115" t="s">
        <v>1541</v>
      </c>
      <c r="B59" s="45" t="s">
        <v>1542</v>
      </c>
      <c r="C59" s="45" t="s">
        <v>1543</v>
      </c>
      <c r="D59" s="116">
        <v>0.10211318</v>
      </c>
      <c r="E59" s="116">
        <v>4.7661714000000001E-2</v>
      </c>
      <c r="F59" s="117">
        <v>0.30309772000000001</v>
      </c>
      <c r="G59" s="117">
        <v>0.33360003999999999</v>
      </c>
      <c r="H59" s="117">
        <v>0.14360136000000001</v>
      </c>
      <c r="I59" s="117">
        <f t="shared" si="0"/>
        <v>0.26009970666666665</v>
      </c>
      <c r="J59" s="122">
        <v>0.11310000000000001</v>
      </c>
      <c r="K59" s="123">
        <v>2.1299999999999999E-2</v>
      </c>
      <c r="L59" s="136">
        <v>0.99</v>
      </c>
      <c r="M59" s="136">
        <v>1.56</v>
      </c>
      <c r="N59" s="136">
        <v>1.07</v>
      </c>
      <c r="O59" s="136">
        <v>1.21</v>
      </c>
      <c r="P59" s="125" t="s">
        <v>1377</v>
      </c>
    </row>
    <row r="60" spans="1:16" s="45" customFormat="1" ht="12.75">
      <c r="A60" s="115" t="s">
        <v>1544</v>
      </c>
      <c r="B60" s="45" t="s">
        <v>1545</v>
      </c>
      <c r="C60" s="45" t="s">
        <v>1546</v>
      </c>
      <c r="D60" s="116"/>
      <c r="E60" s="116">
        <v>0.16043101000000001</v>
      </c>
      <c r="F60" s="117">
        <v>-0.59389882999999999</v>
      </c>
      <c r="G60" s="117">
        <v>-0.31441570000000002</v>
      </c>
      <c r="H60" s="117">
        <v>-7.4937219999999999E-2</v>
      </c>
      <c r="I60" s="117">
        <f t="shared" si="0"/>
        <v>-0.32775058333333335</v>
      </c>
      <c r="J60" s="122">
        <v>0.217</v>
      </c>
      <c r="K60" s="123">
        <v>0.13170000000000001</v>
      </c>
      <c r="L60" s="136">
        <v>-0.17</v>
      </c>
      <c r="M60" s="136">
        <v>-0.17</v>
      </c>
      <c r="N60" s="136">
        <v>-0.02</v>
      </c>
      <c r="O60" s="136">
        <v>-0.12</v>
      </c>
      <c r="P60" s="125" t="s">
        <v>1377</v>
      </c>
    </row>
    <row r="61" spans="1:16" s="45" customFormat="1" ht="12.75">
      <c r="A61" s="115" t="s">
        <v>1547</v>
      </c>
      <c r="B61" s="45" t="s">
        <v>1548</v>
      </c>
      <c r="C61" s="45" t="s">
        <v>1549</v>
      </c>
      <c r="D61" s="116"/>
      <c r="E61" s="116"/>
      <c r="F61" s="117"/>
      <c r="G61" s="117"/>
      <c r="H61" s="117"/>
      <c r="I61" s="117"/>
      <c r="J61" s="125" t="s">
        <v>16</v>
      </c>
      <c r="K61" s="126" t="s">
        <v>16</v>
      </c>
      <c r="L61" s="136" t="s">
        <v>16</v>
      </c>
      <c r="M61" s="136" t="s">
        <v>16</v>
      </c>
      <c r="N61" s="136" t="s">
        <v>16</v>
      </c>
      <c r="O61" s="136" t="s">
        <v>16</v>
      </c>
      <c r="P61" s="125" t="s">
        <v>16</v>
      </c>
    </row>
    <row r="62" spans="1:16" s="45" customFormat="1" ht="12.75">
      <c r="A62" s="115" t="s">
        <v>1550</v>
      </c>
      <c r="B62" s="45" t="s">
        <v>1551</v>
      </c>
      <c r="C62" s="45" t="s">
        <v>1552</v>
      </c>
      <c r="D62" s="116">
        <v>9.6459135000000001E-2</v>
      </c>
      <c r="E62" s="116">
        <v>4.2681955000000001E-2</v>
      </c>
      <c r="F62" s="117">
        <v>0.34234235000000002</v>
      </c>
      <c r="G62" s="117">
        <v>0.40327162</v>
      </c>
      <c r="H62" s="117">
        <v>0.18194096000000001</v>
      </c>
      <c r="I62" s="117">
        <f t="shared" si="0"/>
        <v>0.30918497666666667</v>
      </c>
      <c r="J62" s="122">
        <v>0.13500000000000001</v>
      </c>
      <c r="K62" s="123">
        <v>4.3799999999999999E-2</v>
      </c>
      <c r="L62" s="136">
        <v>0.41</v>
      </c>
      <c r="M62" s="136">
        <v>0.19</v>
      </c>
      <c r="N62" s="136">
        <v>0.3</v>
      </c>
      <c r="O62" s="136">
        <v>0.3</v>
      </c>
      <c r="P62" s="125" t="s">
        <v>1377</v>
      </c>
    </row>
    <row r="63" spans="1:16" s="45" customFormat="1" ht="12.75">
      <c r="A63" s="115" t="s">
        <v>1553</v>
      </c>
      <c r="B63" s="45" t="s">
        <v>1554</v>
      </c>
      <c r="C63" s="45" t="s">
        <v>1555</v>
      </c>
      <c r="D63" s="116"/>
      <c r="E63" s="116">
        <v>0.72354110000000005</v>
      </c>
      <c r="F63" s="117">
        <v>0.52216845999999995</v>
      </c>
      <c r="G63" s="117">
        <v>-7.3924917E-3</v>
      </c>
      <c r="H63" s="117">
        <v>-0.23964308000000001</v>
      </c>
      <c r="I63" s="117">
        <f t="shared" si="0"/>
        <v>9.171096276666664E-2</v>
      </c>
      <c r="J63" s="122">
        <v>0.84289999999999998</v>
      </c>
      <c r="K63" s="123">
        <v>0.80700000000000005</v>
      </c>
      <c r="L63" s="136">
        <v>0.01</v>
      </c>
      <c r="M63" s="136">
        <v>-0.23</v>
      </c>
      <c r="N63" s="136">
        <v>0.13</v>
      </c>
      <c r="O63" s="136">
        <v>-0.03</v>
      </c>
      <c r="P63" s="125" t="s">
        <v>100</v>
      </c>
    </row>
    <row r="64" spans="1:16" s="45" customFormat="1" ht="12.75">
      <c r="A64" s="115" t="s">
        <v>1556</v>
      </c>
      <c r="B64" s="45" t="s">
        <v>1557</v>
      </c>
      <c r="C64" s="45" t="s">
        <v>1558</v>
      </c>
      <c r="D64" s="116"/>
      <c r="E64" s="116">
        <v>0.66552423999999999</v>
      </c>
      <c r="F64" s="117">
        <v>0.24578479</v>
      </c>
      <c r="G64" s="117">
        <v>-0.68098449999999999</v>
      </c>
      <c r="H64" s="117">
        <v>1.5677577000000002E-2</v>
      </c>
      <c r="I64" s="117">
        <f t="shared" si="0"/>
        <v>-0.13984071100000001</v>
      </c>
      <c r="J64" s="122">
        <v>0.1333</v>
      </c>
      <c r="K64" s="123">
        <v>4.2200000000000001E-2</v>
      </c>
      <c r="L64" s="136">
        <v>-1.02</v>
      </c>
      <c r="M64" s="136">
        <v>-1.45</v>
      </c>
      <c r="N64" s="136">
        <v>-0.68</v>
      </c>
      <c r="O64" s="136">
        <v>-1.05</v>
      </c>
      <c r="P64" s="125" t="s">
        <v>1377</v>
      </c>
    </row>
    <row r="65" spans="1:16" s="45" customFormat="1" ht="12.75">
      <c r="A65" s="115" t="s">
        <v>1559</v>
      </c>
      <c r="B65" s="45" t="s">
        <v>1560</v>
      </c>
      <c r="C65" s="45" t="s">
        <v>1561</v>
      </c>
      <c r="D65" s="116">
        <v>0.26464787000000001</v>
      </c>
      <c r="E65" s="116">
        <v>0.20020774</v>
      </c>
      <c r="F65" s="117">
        <v>2.2992952</v>
      </c>
      <c r="G65" s="117">
        <v>1.6476476</v>
      </c>
      <c r="H65" s="117">
        <v>-2.8214489999999998E-2</v>
      </c>
      <c r="I65" s="117">
        <f t="shared" si="0"/>
        <v>1.3062427700000001</v>
      </c>
      <c r="J65" s="125" t="s">
        <v>16</v>
      </c>
      <c r="K65" s="123">
        <v>0.1368</v>
      </c>
      <c r="L65" s="136">
        <v>0.45</v>
      </c>
      <c r="M65" s="136">
        <v>1.24</v>
      </c>
      <c r="N65" s="136">
        <v>0.35</v>
      </c>
      <c r="O65" s="136">
        <v>0.68</v>
      </c>
      <c r="P65" s="125" t="s">
        <v>1377</v>
      </c>
    </row>
    <row r="66" spans="1:16" s="45" customFormat="1" ht="12.75">
      <c r="A66" s="115" t="s">
        <v>1562</v>
      </c>
      <c r="B66" s="45" t="s">
        <v>1563</v>
      </c>
      <c r="C66" s="45" t="s">
        <v>1564</v>
      </c>
      <c r="D66" s="116"/>
      <c r="E66" s="116"/>
      <c r="F66" s="117"/>
      <c r="G66" s="117"/>
      <c r="H66" s="117"/>
      <c r="I66" s="117"/>
      <c r="J66" s="125" t="s">
        <v>16</v>
      </c>
      <c r="K66" s="126" t="s">
        <v>16</v>
      </c>
      <c r="L66" s="136" t="s">
        <v>16</v>
      </c>
      <c r="M66" s="136" t="s">
        <v>16</v>
      </c>
      <c r="N66" s="136" t="s">
        <v>16</v>
      </c>
      <c r="O66" s="136" t="s">
        <v>16</v>
      </c>
      <c r="P66" s="125" t="s">
        <v>16</v>
      </c>
    </row>
    <row r="67" spans="1:16" s="45" customFormat="1" ht="12.75">
      <c r="A67" s="115" t="s">
        <v>1565</v>
      </c>
      <c r="B67" s="45" t="s">
        <v>1566</v>
      </c>
      <c r="C67" s="45" t="s">
        <v>1567</v>
      </c>
      <c r="D67" s="116"/>
      <c r="E67" s="116"/>
      <c r="F67" s="117"/>
      <c r="G67" s="117"/>
      <c r="H67" s="117"/>
      <c r="I67" s="117"/>
      <c r="J67" s="125" t="s">
        <v>16</v>
      </c>
      <c r="K67" s="126" t="s">
        <v>16</v>
      </c>
      <c r="L67" s="136" t="s">
        <v>16</v>
      </c>
      <c r="M67" s="136" t="s">
        <v>16</v>
      </c>
      <c r="N67" s="136" t="s">
        <v>16</v>
      </c>
      <c r="O67" s="136" t="s">
        <v>16</v>
      </c>
      <c r="P67" s="125" t="s">
        <v>16</v>
      </c>
    </row>
    <row r="68" spans="1:16" s="45" customFormat="1" ht="12.75">
      <c r="A68" s="115" t="s">
        <v>1568</v>
      </c>
      <c r="B68" s="45" t="s">
        <v>1569</v>
      </c>
      <c r="C68" s="45" t="s">
        <v>1570</v>
      </c>
      <c r="D68" s="116">
        <v>0.35732532</v>
      </c>
      <c r="E68" s="116">
        <v>0.29170436</v>
      </c>
      <c r="F68" s="117">
        <v>5.4260172000000002E-2</v>
      </c>
      <c r="G68" s="117">
        <v>-1.2661034999999999E-2</v>
      </c>
      <c r="H68" s="117">
        <v>0.11333934</v>
      </c>
      <c r="I68" s="117">
        <f t="shared" si="0"/>
        <v>5.1646158999999997E-2</v>
      </c>
      <c r="J68" s="122">
        <v>0.26590000000000003</v>
      </c>
      <c r="K68" s="123">
        <v>0.18079999999999999</v>
      </c>
      <c r="L68" s="136">
        <v>-0.12</v>
      </c>
      <c r="M68" s="136">
        <v>0</v>
      </c>
      <c r="N68" s="136">
        <v>-0.15</v>
      </c>
      <c r="O68" s="136">
        <v>-0.09</v>
      </c>
      <c r="P68" s="125" t="s">
        <v>1571</v>
      </c>
    </row>
    <row r="69" spans="1:16" s="45" customFormat="1" ht="12.75">
      <c r="A69" s="115" t="s">
        <v>1572</v>
      </c>
      <c r="B69" s="45" t="s">
        <v>1573</v>
      </c>
      <c r="C69" s="45" t="s">
        <v>1574</v>
      </c>
      <c r="D69" s="116">
        <v>0.10165925000000001</v>
      </c>
      <c r="E69" s="116">
        <v>4.727046E-2</v>
      </c>
      <c r="F69" s="117">
        <v>-0.50673056000000005</v>
      </c>
      <c r="G69" s="117">
        <v>-0.99393796999999995</v>
      </c>
      <c r="H69" s="117">
        <v>-0.55720409999999998</v>
      </c>
      <c r="I69" s="117">
        <f t="shared" si="0"/>
        <v>-0.68595754333333325</v>
      </c>
      <c r="J69" s="122">
        <v>0.23930000000000001</v>
      </c>
      <c r="K69" s="123">
        <v>0.15409999999999999</v>
      </c>
      <c r="L69" s="136">
        <v>-0.44</v>
      </c>
      <c r="M69" s="136">
        <v>-1.06</v>
      </c>
      <c r="N69" s="136">
        <v>-0.21</v>
      </c>
      <c r="O69" s="136">
        <v>-0.56999999999999995</v>
      </c>
      <c r="P69" s="125" t="s">
        <v>184</v>
      </c>
    </row>
    <row r="70" spans="1:16" s="45" customFormat="1" ht="12.75">
      <c r="A70" s="115" t="s">
        <v>1575</v>
      </c>
      <c r="B70" s="45" t="s">
        <v>1576</v>
      </c>
      <c r="C70" s="45" t="s">
        <v>1577</v>
      </c>
      <c r="D70" s="116">
        <v>0.13695292000000001</v>
      </c>
      <c r="E70" s="116">
        <v>7.9208219999999996E-2</v>
      </c>
      <c r="F70" s="117">
        <v>-0.29627274999999997</v>
      </c>
      <c r="G70" s="117">
        <v>-0.59112629999999999</v>
      </c>
      <c r="H70" s="117">
        <v>-0.22816802999999999</v>
      </c>
      <c r="I70" s="117">
        <f t="shared" ref="I70:I98" si="1">AVERAGE(F70:H70)</f>
        <v>-0.37185569333333329</v>
      </c>
      <c r="J70" s="122">
        <v>7.7100000000000002E-2</v>
      </c>
      <c r="K70" s="123">
        <v>1.4E-3</v>
      </c>
      <c r="L70" s="136">
        <v>0.33</v>
      </c>
      <c r="M70" s="136">
        <v>0.3</v>
      </c>
      <c r="N70" s="136">
        <v>0.33</v>
      </c>
      <c r="O70" s="136">
        <v>0.32</v>
      </c>
      <c r="P70" s="125" t="s">
        <v>1377</v>
      </c>
    </row>
    <row r="71" spans="1:16" s="45" customFormat="1" ht="12.75">
      <c r="A71" s="115" t="s">
        <v>1578</v>
      </c>
      <c r="B71" s="45" t="s">
        <v>1579</v>
      </c>
      <c r="C71" s="45" t="s">
        <v>1580</v>
      </c>
      <c r="D71" s="116">
        <v>0.12410728</v>
      </c>
      <c r="E71" s="116">
        <v>6.7090200000000003E-2</v>
      </c>
      <c r="F71" s="117">
        <v>0.50497910000000001</v>
      </c>
      <c r="G71" s="117">
        <v>0.56945040000000002</v>
      </c>
      <c r="H71" s="117">
        <v>0.19519901000000001</v>
      </c>
      <c r="I71" s="117">
        <f t="shared" si="1"/>
        <v>0.42320950333333335</v>
      </c>
      <c r="J71" s="122">
        <v>7.2800000000000004E-2</v>
      </c>
      <c r="K71" s="123">
        <v>6.9999999999999999E-4</v>
      </c>
      <c r="L71" s="136">
        <v>0.72</v>
      </c>
      <c r="M71" s="136">
        <v>0.69</v>
      </c>
      <c r="N71" s="136">
        <v>0.66</v>
      </c>
      <c r="O71" s="136">
        <v>0.69</v>
      </c>
      <c r="P71" s="125" t="s">
        <v>1377</v>
      </c>
    </row>
    <row r="72" spans="1:16" s="45" customFormat="1" ht="12.75">
      <c r="A72" s="115" t="s">
        <v>1581</v>
      </c>
      <c r="B72" s="45" t="s">
        <v>1582</v>
      </c>
      <c r="C72" s="45" t="s">
        <v>1583</v>
      </c>
      <c r="D72" s="116"/>
      <c r="E72" s="116">
        <v>1.3633101999999999E-2</v>
      </c>
      <c r="F72" s="117">
        <v>0.88929605</v>
      </c>
      <c r="G72" s="117">
        <v>0.77935045999999997</v>
      </c>
      <c r="H72" s="117">
        <v>0.58597160000000004</v>
      </c>
      <c r="I72" s="117">
        <f t="shared" si="1"/>
        <v>0.75153937000000004</v>
      </c>
      <c r="J72" s="122">
        <v>0.12379999999999999</v>
      </c>
      <c r="K72" s="123">
        <v>3.2300000000000002E-2</v>
      </c>
      <c r="L72" s="136">
        <v>-0.16</v>
      </c>
      <c r="M72" s="136">
        <v>-0.16</v>
      </c>
      <c r="N72" s="136">
        <v>-0.27</v>
      </c>
      <c r="O72" s="136">
        <v>-0.2</v>
      </c>
      <c r="P72" s="125" t="s">
        <v>108</v>
      </c>
    </row>
    <row r="73" spans="1:16" s="45" customFormat="1" ht="12.75">
      <c r="A73" s="115" t="s">
        <v>1584</v>
      </c>
      <c r="B73" s="45" t="s">
        <v>1585</v>
      </c>
      <c r="C73" s="45" t="s">
        <v>1586</v>
      </c>
      <c r="D73" s="116">
        <v>0.11603851</v>
      </c>
      <c r="E73" s="116">
        <v>6.0197691999999997E-2</v>
      </c>
      <c r="F73" s="117">
        <v>0.15281291</v>
      </c>
      <c r="G73" s="117">
        <v>0.41309834000000001</v>
      </c>
      <c r="H73" s="117">
        <v>0.32863136999999998</v>
      </c>
      <c r="I73" s="117">
        <f t="shared" si="1"/>
        <v>0.29818087333333332</v>
      </c>
      <c r="J73" s="122">
        <v>0.10340000000000001</v>
      </c>
      <c r="K73" s="123">
        <v>1.29E-2</v>
      </c>
      <c r="L73" s="136">
        <v>-0.69</v>
      </c>
      <c r="M73" s="136">
        <v>-0.56000000000000005</v>
      </c>
      <c r="N73" s="136">
        <v>-0.46</v>
      </c>
      <c r="O73" s="136">
        <v>-0.56999999999999995</v>
      </c>
      <c r="P73" s="125" t="s">
        <v>1377</v>
      </c>
    </row>
    <row r="74" spans="1:16" s="45" customFormat="1" ht="12.75">
      <c r="A74" s="115" t="s">
        <v>1587</v>
      </c>
      <c r="B74" s="45" t="s">
        <v>1588</v>
      </c>
      <c r="C74" s="45" t="s">
        <v>1589</v>
      </c>
      <c r="D74" s="116"/>
      <c r="E74" s="116">
        <v>4.8151508000000003E-2</v>
      </c>
      <c r="F74" s="117">
        <v>-0.37335873000000003</v>
      </c>
      <c r="G74" s="117">
        <v>-0.41332533999999999</v>
      </c>
      <c r="H74" s="117">
        <v>-0.73910089999999995</v>
      </c>
      <c r="I74" s="117">
        <f t="shared" si="1"/>
        <v>-0.50859498999999997</v>
      </c>
      <c r="J74" s="122">
        <v>0.13930000000000001</v>
      </c>
      <c r="K74" s="123">
        <v>4.8500000000000001E-2</v>
      </c>
      <c r="L74" s="136">
        <v>-1.21</v>
      </c>
      <c r="M74" s="136">
        <v>-0.89</v>
      </c>
      <c r="N74" s="136">
        <v>-0.52</v>
      </c>
      <c r="O74" s="136">
        <v>-0.87</v>
      </c>
      <c r="P74" s="125" t="s">
        <v>1377</v>
      </c>
    </row>
    <row r="75" spans="1:16" s="45" customFormat="1" ht="12.75">
      <c r="A75" s="115" t="s">
        <v>1590</v>
      </c>
      <c r="B75" s="45" t="s">
        <v>1591</v>
      </c>
      <c r="C75" s="45" t="s">
        <v>1592</v>
      </c>
      <c r="D75" s="116"/>
      <c r="E75" s="116">
        <v>0.66788899999999995</v>
      </c>
      <c r="F75" s="117">
        <v>-0.62773270000000003</v>
      </c>
      <c r="G75" s="117">
        <v>-0.35523941999999997</v>
      </c>
      <c r="H75" s="117">
        <v>0.48348013000000001</v>
      </c>
      <c r="I75" s="117">
        <f t="shared" si="1"/>
        <v>-0.16649733</v>
      </c>
      <c r="J75" s="125" t="s">
        <v>16</v>
      </c>
      <c r="K75" s="123">
        <v>0.50760000000000005</v>
      </c>
      <c r="L75" s="136">
        <v>0.05</v>
      </c>
      <c r="M75" s="136">
        <v>-0.31</v>
      </c>
      <c r="N75" s="136">
        <v>-0.01</v>
      </c>
      <c r="O75" s="136">
        <v>-0.09</v>
      </c>
      <c r="P75" s="125" t="s">
        <v>1377</v>
      </c>
    </row>
    <row r="76" spans="1:16" s="45" customFormat="1" ht="12.75">
      <c r="A76" s="115" t="s">
        <v>1593</v>
      </c>
      <c r="B76" s="45" t="s">
        <v>1594</v>
      </c>
      <c r="C76" s="45" t="s">
        <v>1595</v>
      </c>
      <c r="D76" s="116"/>
      <c r="E76" s="116">
        <v>0.60667366</v>
      </c>
      <c r="F76" s="117">
        <v>-0.69060916000000006</v>
      </c>
      <c r="G76" s="117">
        <v>-0.34660174999999999</v>
      </c>
      <c r="H76" s="117">
        <v>0.43358508000000001</v>
      </c>
      <c r="I76" s="117">
        <f t="shared" si="1"/>
        <v>-0.20120860999999998</v>
      </c>
      <c r="J76" s="122">
        <v>0.11210000000000001</v>
      </c>
      <c r="K76" s="123">
        <v>2.01E-2</v>
      </c>
      <c r="L76" s="136">
        <v>-0.92</v>
      </c>
      <c r="M76" s="136">
        <v>-0.61</v>
      </c>
      <c r="N76" s="136">
        <v>-0.62</v>
      </c>
      <c r="O76" s="136">
        <v>-0.72</v>
      </c>
      <c r="P76" s="125" t="s">
        <v>1596</v>
      </c>
    </row>
    <row r="77" spans="1:16" s="45" customFormat="1" ht="12.75">
      <c r="A77" s="115" t="s">
        <v>1597</v>
      </c>
      <c r="B77" s="45" t="s">
        <v>1598</v>
      </c>
      <c r="C77" s="45" t="s">
        <v>1599</v>
      </c>
      <c r="D77" s="116"/>
      <c r="E77" s="116"/>
      <c r="F77" s="117"/>
      <c r="G77" s="117"/>
      <c r="H77" s="117"/>
      <c r="I77" s="117"/>
      <c r="J77" s="125" t="s">
        <v>16</v>
      </c>
      <c r="K77" s="126" t="s">
        <v>16</v>
      </c>
      <c r="L77" s="136" t="s">
        <v>16</v>
      </c>
      <c r="M77" s="136" t="s">
        <v>16</v>
      </c>
      <c r="N77" s="136" t="s">
        <v>16</v>
      </c>
      <c r="O77" s="136" t="s">
        <v>16</v>
      </c>
      <c r="P77" s="125" t="s">
        <v>16</v>
      </c>
    </row>
    <row r="78" spans="1:16" s="45" customFormat="1" ht="12.75">
      <c r="A78" s="115" t="s">
        <v>1600</v>
      </c>
      <c r="B78" s="45" t="s">
        <v>1601</v>
      </c>
      <c r="C78" s="45" t="s">
        <v>1602</v>
      </c>
      <c r="D78" s="116"/>
      <c r="E78" s="116">
        <v>0.15535945000000001</v>
      </c>
      <c r="F78" s="117">
        <v>-0.65755629999999998</v>
      </c>
      <c r="G78" s="117">
        <v>-1.1896968999999999</v>
      </c>
      <c r="H78" s="117">
        <v>-0.15412429</v>
      </c>
      <c r="I78" s="117">
        <f t="shared" si="1"/>
        <v>-0.66712582999999992</v>
      </c>
      <c r="J78" s="125" t="s">
        <v>16</v>
      </c>
      <c r="K78" s="123">
        <v>2.5899999999999999E-2</v>
      </c>
      <c r="L78" s="136">
        <v>-0.41</v>
      </c>
      <c r="M78" s="136">
        <v>-0.25</v>
      </c>
      <c r="N78" s="136">
        <v>-0.27</v>
      </c>
      <c r="O78" s="136">
        <v>-0.31</v>
      </c>
      <c r="P78" s="125" t="s">
        <v>108</v>
      </c>
    </row>
    <row r="79" spans="1:16" s="45" customFormat="1" ht="12.75">
      <c r="A79" s="115" t="s">
        <v>1603</v>
      </c>
      <c r="B79" s="45" t="s">
        <v>1604</v>
      </c>
      <c r="C79" s="45" t="s">
        <v>1605</v>
      </c>
      <c r="D79" s="116"/>
      <c r="E79" s="116">
        <v>0.26766315000000002</v>
      </c>
      <c r="F79" s="117">
        <v>-0.62662090000000004</v>
      </c>
      <c r="G79" s="117">
        <v>-0.3530681</v>
      </c>
      <c r="H79" s="117">
        <v>6.3787899999999995E-2</v>
      </c>
      <c r="I79" s="117">
        <f t="shared" si="1"/>
        <v>-0.30530036666666666</v>
      </c>
      <c r="J79" s="125" t="s">
        <v>16</v>
      </c>
      <c r="K79" s="123">
        <v>9.4500000000000001E-2</v>
      </c>
      <c r="L79" s="136">
        <v>-0.5</v>
      </c>
      <c r="M79" s="136">
        <v>-1.78</v>
      </c>
      <c r="N79" s="136">
        <v>-1.06</v>
      </c>
      <c r="O79" s="136">
        <v>-1.1100000000000001</v>
      </c>
      <c r="P79" s="125" t="s">
        <v>1377</v>
      </c>
    </row>
    <row r="80" spans="1:16" s="45" customFormat="1" ht="12.75">
      <c r="A80" s="115" t="s">
        <v>1606</v>
      </c>
      <c r="B80" s="45" t="s">
        <v>1607</v>
      </c>
      <c r="C80" s="45" t="s">
        <v>1608</v>
      </c>
      <c r="D80" s="116"/>
      <c r="E80" s="116"/>
      <c r="F80" s="117"/>
      <c r="G80" s="117"/>
      <c r="H80" s="117"/>
      <c r="I80" s="117"/>
      <c r="J80" s="125" t="s">
        <v>16</v>
      </c>
      <c r="K80" s="126" t="s">
        <v>16</v>
      </c>
      <c r="L80" s="136" t="s">
        <v>16</v>
      </c>
      <c r="M80" s="136" t="s">
        <v>16</v>
      </c>
      <c r="N80" s="136" t="s">
        <v>16</v>
      </c>
      <c r="O80" s="136" t="s">
        <v>16</v>
      </c>
      <c r="P80" s="125" t="s">
        <v>16</v>
      </c>
    </row>
    <row r="81" spans="1:16" s="45" customFormat="1" ht="12.75">
      <c r="A81" s="115" t="s">
        <v>1609</v>
      </c>
      <c r="B81" s="45" t="s">
        <v>1610</v>
      </c>
      <c r="C81" s="45" t="s">
        <v>1611</v>
      </c>
      <c r="D81" s="116">
        <v>0.30249456000000002</v>
      </c>
      <c r="E81" s="116">
        <v>0.23730763999999999</v>
      </c>
      <c r="F81" s="117">
        <v>0.17550766000000001</v>
      </c>
      <c r="G81" s="117">
        <v>0.43264767999999998</v>
      </c>
      <c r="H81" s="117">
        <v>8.7252440000000001E-3</v>
      </c>
      <c r="I81" s="117">
        <f t="shared" si="1"/>
        <v>0.2056268613333333</v>
      </c>
      <c r="J81" s="122">
        <v>0.1862</v>
      </c>
      <c r="K81" s="123">
        <v>0.10059999999999999</v>
      </c>
      <c r="L81" s="136">
        <v>-0.68</v>
      </c>
      <c r="M81" s="136">
        <v>-0.6</v>
      </c>
      <c r="N81" s="136">
        <v>-0.15</v>
      </c>
      <c r="O81" s="136">
        <v>-0.48</v>
      </c>
      <c r="P81" s="125" t="s">
        <v>1377</v>
      </c>
    </row>
    <row r="82" spans="1:16" s="45" customFormat="1" ht="12.75">
      <c r="A82" s="115" t="s">
        <v>1612</v>
      </c>
      <c r="B82" s="45" t="s">
        <v>1613</v>
      </c>
      <c r="C82" s="45" t="s">
        <v>1614</v>
      </c>
      <c r="D82" s="116"/>
      <c r="E82" s="116">
        <v>0.20326968000000001</v>
      </c>
      <c r="F82" s="117">
        <v>-0.42566379999999998</v>
      </c>
      <c r="G82" s="117">
        <v>-0.38470120000000002</v>
      </c>
      <c r="H82" s="117">
        <v>-1.8103830999999999</v>
      </c>
      <c r="I82" s="117">
        <f t="shared" si="1"/>
        <v>-0.87358270000000005</v>
      </c>
      <c r="J82" s="125" t="s">
        <v>16</v>
      </c>
      <c r="K82" s="123">
        <v>0.52610000000000001</v>
      </c>
      <c r="L82" s="136">
        <v>-0.39</v>
      </c>
      <c r="M82" s="136">
        <v>-0.17</v>
      </c>
      <c r="N82" s="136">
        <v>0.18</v>
      </c>
      <c r="O82" s="136">
        <v>-0.13</v>
      </c>
      <c r="P82" s="125" t="s">
        <v>1615</v>
      </c>
    </row>
    <row r="83" spans="1:16" s="45" customFormat="1" ht="12.75">
      <c r="A83" s="115" t="s">
        <v>1616</v>
      </c>
      <c r="B83" s="45" t="s">
        <v>1617</v>
      </c>
      <c r="C83" s="45" t="s">
        <v>1618</v>
      </c>
      <c r="D83" s="116">
        <v>0.17447782000000001</v>
      </c>
      <c r="E83" s="116">
        <v>0.113724165</v>
      </c>
      <c r="F83" s="117">
        <v>-3.5718895000000001E-2</v>
      </c>
      <c r="G83" s="117">
        <v>-0.19347102999999999</v>
      </c>
      <c r="H83" s="117">
        <v>-0.17449468000000001</v>
      </c>
      <c r="I83" s="117">
        <f t="shared" si="1"/>
        <v>-0.13456153500000001</v>
      </c>
      <c r="J83" s="122">
        <v>0.18540000000000001</v>
      </c>
      <c r="K83" s="123">
        <v>9.98E-2</v>
      </c>
      <c r="L83" s="136">
        <v>-0.6</v>
      </c>
      <c r="M83" s="136">
        <v>-0.47</v>
      </c>
      <c r="N83" s="136">
        <v>-0.14000000000000001</v>
      </c>
      <c r="O83" s="136">
        <v>-0.41</v>
      </c>
      <c r="P83" s="125" t="s">
        <v>1377</v>
      </c>
    </row>
    <row r="84" spans="1:16" s="45" customFormat="1" ht="12.75">
      <c r="A84" s="115" t="s">
        <v>1619</v>
      </c>
      <c r="B84" s="45" t="s">
        <v>1620</v>
      </c>
      <c r="C84" s="45" t="s">
        <v>1621</v>
      </c>
      <c r="D84" s="116">
        <v>0.8853027</v>
      </c>
      <c r="E84" s="116">
        <v>0.86118125999999995</v>
      </c>
      <c r="F84" s="117">
        <v>0.15450957000000001</v>
      </c>
      <c r="G84" s="117">
        <v>-5.2995677999999997E-2</v>
      </c>
      <c r="H84" s="117">
        <v>-5.9698146000000001E-2</v>
      </c>
      <c r="I84" s="117">
        <f t="shared" si="1"/>
        <v>1.3938582000000007E-2</v>
      </c>
      <c r="J84" s="122">
        <v>0.28079999999999999</v>
      </c>
      <c r="K84" s="123">
        <v>0.1961</v>
      </c>
      <c r="L84" s="136">
        <v>0</v>
      </c>
      <c r="M84" s="136">
        <v>0.18</v>
      </c>
      <c r="N84" s="136">
        <v>0.22</v>
      </c>
      <c r="O84" s="136">
        <v>0.13</v>
      </c>
      <c r="P84" s="125" t="s">
        <v>1377</v>
      </c>
    </row>
    <row r="85" spans="1:16" s="45" customFormat="1" ht="12.75">
      <c r="A85" s="115" t="s">
        <v>1622</v>
      </c>
      <c r="B85" s="45" t="s">
        <v>1623</v>
      </c>
      <c r="C85" s="45" t="s">
        <v>1624</v>
      </c>
      <c r="D85" s="116"/>
      <c r="E85" s="116">
        <v>0.6513082</v>
      </c>
      <c r="F85" s="117">
        <v>-0.62629460000000003</v>
      </c>
      <c r="G85" s="117">
        <v>-0.36304575</v>
      </c>
      <c r="H85" s="117">
        <v>0.46854535000000003</v>
      </c>
      <c r="I85" s="117">
        <f t="shared" si="1"/>
        <v>-0.1735983333333333</v>
      </c>
      <c r="J85" s="125" t="s">
        <v>16</v>
      </c>
      <c r="K85" s="123">
        <v>0.84279999999999999</v>
      </c>
      <c r="L85" s="136">
        <v>-0.48</v>
      </c>
      <c r="M85" s="136">
        <v>-0.21</v>
      </c>
      <c r="N85" s="136">
        <v>0.99</v>
      </c>
      <c r="O85" s="136">
        <v>0.1</v>
      </c>
      <c r="P85" s="125" t="s">
        <v>1377</v>
      </c>
    </row>
    <row r="86" spans="1:16" s="45" customFormat="1" ht="12.75">
      <c r="A86" s="115" t="s">
        <v>1625</v>
      </c>
      <c r="B86" s="45" t="s">
        <v>1626</v>
      </c>
      <c r="C86" s="45" t="s">
        <v>1627</v>
      </c>
      <c r="D86" s="116">
        <v>4.7510218E-2</v>
      </c>
      <c r="E86" s="116">
        <v>4.9487385E-3</v>
      </c>
      <c r="F86" s="117">
        <v>-0.26812550000000002</v>
      </c>
      <c r="G86" s="117">
        <v>-0.32678699999999999</v>
      </c>
      <c r="H86" s="117">
        <v>-0.26429370000000002</v>
      </c>
      <c r="I86" s="117">
        <f t="shared" si="1"/>
        <v>-0.28640206666666668</v>
      </c>
      <c r="J86" s="122">
        <v>8.4000000000000005E-2</v>
      </c>
      <c r="K86" s="123">
        <v>3.5000000000000001E-3</v>
      </c>
      <c r="L86" s="136">
        <v>-0.82</v>
      </c>
      <c r="M86" s="136">
        <v>-0.97</v>
      </c>
      <c r="N86" s="136">
        <v>-0.8</v>
      </c>
      <c r="O86" s="136">
        <v>-0.86</v>
      </c>
      <c r="P86" s="125" t="s">
        <v>1377</v>
      </c>
    </row>
    <row r="87" spans="1:16" s="45" customFormat="1" ht="12.75">
      <c r="A87" s="115" t="s">
        <v>1628</v>
      </c>
      <c r="B87" s="45" t="s">
        <v>1629</v>
      </c>
      <c r="C87" s="45" t="s">
        <v>1630</v>
      </c>
      <c r="D87" s="116"/>
      <c r="E87" s="116">
        <v>2.4765390000000002E-2</v>
      </c>
      <c r="F87" s="117">
        <v>-1.4642687000000001</v>
      </c>
      <c r="G87" s="117">
        <v>-1.7907834</v>
      </c>
      <c r="H87" s="117">
        <v>-1.0055392999999999</v>
      </c>
      <c r="I87" s="117">
        <f t="shared" si="1"/>
        <v>-1.4201971333333334</v>
      </c>
      <c r="J87" s="122">
        <v>0.1434</v>
      </c>
      <c r="K87" s="123">
        <v>5.3699999999999998E-2</v>
      </c>
      <c r="L87" s="136">
        <v>-1.76</v>
      </c>
      <c r="M87" s="136">
        <v>-1.38</v>
      </c>
      <c r="N87" s="136">
        <v>-0.7</v>
      </c>
      <c r="O87" s="136">
        <v>-1.28</v>
      </c>
      <c r="P87" s="125" t="s">
        <v>1377</v>
      </c>
    </row>
    <row r="88" spans="1:16" s="45" customFormat="1" ht="12.75">
      <c r="A88" s="115" t="s">
        <v>1631</v>
      </c>
      <c r="B88" s="45" t="s">
        <v>1632</v>
      </c>
      <c r="C88" s="45" t="s">
        <v>1633</v>
      </c>
      <c r="D88" s="116"/>
      <c r="E88" s="116">
        <v>0.97615669999999999</v>
      </c>
      <c r="F88" s="117">
        <v>-0.46130437000000002</v>
      </c>
      <c r="G88" s="117">
        <v>-0.38337848000000002</v>
      </c>
      <c r="H88" s="117">
        <v>0.80328107000000004</v>
      </c>
      <c r="I88" s="117">
        <f t="shared" si="1"/>
        <v>-1.3800593333333352E-2</v>
      </c>
      <c r="J88" s="125" t="s">
        <v>16</v>
      </c>
      <c r="K88" s="123">
        <v>0.1129</v>
      </c>
      <c r="L88" s="136">
        <v>-0.37</v>
      </c>
      <c r="M88" s="136">
        <v>-0.42</v>
      </c>
      <c r="N88" s="136">
        <v>-0.08</v>
      </c>
      <c r="O88" s="136">
        <v>-0.28999999999999998</v>
      </c>
      <c r="P88" s="125" t="s">
        <v>1377</v>
      </c>
    </row>
    <row r="89" spans="1:16" s="45" customFormat="1" ht="12.75">
      <c r="A89" s="115" t="s">
        <v>1634</v>
      </c>
      <c r="B89" s="45" t="s">
        <v>1635</v>
      </c>
      <c r="C89" s="45" t="s">
        <v>1636</v>
      </c>
      <c r="D89" s="116">
        <v>0.27207207999999999</v>
      </c>
      <c r="E89" s="116">
        <v>0.20737916000000001</v>
      </c>
      <c r="F89" s="117">
        <v>-5.6777823999999998E-2</v>
      </c>
      <c r="G89" s="117">
        <v>-9.3935989999999997E-2</v>
      </c>
      <c r="H89" s="117">
        <v>-0.340721</v>
      </c>
      <c r="I89" s="117">
        <f t="shared" si="1"/>
        <v>-0.16381160466666667</v>
      </c>
      <c r="J89" s="122">
        <v>0.42199999999999999</v>
      </c>
      <c r="K89" s="123">
        <v>0.3417</v>
      </c>
      <c r="L89" s="136">
        <v>0.03</v>
      </c>
      <c r="M89" s="136">
        <v>0</v>
      </c>
      <c r="N89" s="136">
        <v>0.16</v>
      </c>
      <c r="O89" s="136">
        <v>0.06</v>
      </c>
      <c r="P89" s="125" t="s">
        <v>1377</v>
      </c>
    </row>
    <row r="90" spans="1:16" s="45" customFormat="1" ht="12.75">
      <c r="A90" s="115" t="s">
        <v>1637</v>
      </c>
      <c r="B90" s="45" t="s">
        <v>1638</v>
      </c>
      <c r="C90" s="45" t="s">
        <v>1639</v>
      </c>
      <c r="D90" s="116"/>
      <c r="E90" s="116">
        <v>0.55686440000000004</v>
      </c>
      <c r="F90" s="117">
        <v>-0.68115780000000004</v>
      </c>
      <c r="G90" s="117">
        <v>-0.41156614000000002</v>
      </c>
      <c r="H90" s="117">
        <v>0.40673724</v>
      </c>
      <c r="I90" s="117">
        <f t="shared" si="1"/>
        <v>-0.22866223333333333</v>
      </c>
      <c r="J90" s="125" t="s">
        <v>16</v>
      </c>
      <c r="K90" s="123">
        <v>0.62980000000000003</v>
      </c>
      <c r="L90" s="136">
        <v>-0.38</v>
      </c>
      <c r="M90" s="136">
        <v>-0.15</v>
      </c>
      <c r="N90" s="136">
        <v>0.23</v>
      </c>
      <c r="O90" s="136">
        <v>-0.1</v>
      </c>
      <c r="P90" s="125" t="s">
        <v>108</v>
      </c>
    </row>
    <row r="91" spans="1:16" s="45" customFormat="1" ht="12.75">
      <c r="A91" s="115" t="s">
        <v>1640</v>
      </c>
      <c r="B91" s="45" t="s">
        <v>1641</v>
      </c>
      <c r="C91" s="45" t="s">
        <v>1642</v>
      </c>
      <c r="D91" s="116">
        <v>0.17212649999999999</v>
      </c>
      <c r="E91" s="116">
        <v>0.111491285</v>
      </c>
      <c r="F91" s="117">
        <v>0.44493870000000002</v>
      </c>
      <c r="G91" s="117">
        <v>0.44383618000000002</v>
      </c>
      <c r="H91" s="117">
        <v>8.7775210000000006E-2</v>
      </c>
      <c r="I91" s="117">
        <f t="shared" si="1"/>
        <v>0.32551669666666666</v>
      </c>
      <c r="J91" s="122">
        <v>0.35959999999999998</v>
      </c>
      <c r="K91" s="123">
        <v>0.27710000000000001</v>
      </c>
      <c r="L91" s="136">
        <v>0.81</v>
      </c>
      <c r="M91" s="136">
        <v>0.37</v>
      </c>
      <c r="N91" s="136">
        <v>-0.06</v>
      </c>
      <c r="O91" s="136">
        <v>0.37</v>
      </c>
      <c r="P91" s="125" t="s">
        <v>1377</v>
      </c>
    </row>
    <row r="92" spans="1:16" s="45" customFormat="1" ht="12.75">
      <c r="A92" s="115" t="s">
        <v>1643</v>
      </c>
      <c r="B92" s="45" t="s">
        <v>1644</v>
      </c>
      <c r="C92" s="45" t="s">
        <v>1645</v>
      </c>
      <c r="D92" s="116"/>
      <c r="E92" s="116"/>
      <c r="F92" s="117"/>
      <c r="G92" s="117"/>
      <c r="H92" s="117"/>
      <c r="I92" s="117"/>
      <c r="J92" s="125" t="s">
        <v>16</v>
      </c>
      <c r="K92" s="126" t="s">
        <v>16</v>
      </c>
      <c r="L92" s="136" t="s">
        <v>16</v>
      </c>
      <c r="M92" s="136" t="s">
        <v>16</v>
      </c>
      <c r="N92" s="136" t="s">
        <v>16</v>
      </c>
      <c r="O92" s="136" t="s">
        <v>16</v>
      </c>
      <c r="P92" s="125" t="s">
        <v>16</v>
      </c>
    </row>
    <row r="93" spans="1:16" s="45" customFormat="1" ht="12.75">
      <c r="A93" s="115" t="s">
        <v>1646</v>
      </c>
      <c r="B93" s="45" t="s">
        <v>1647</v>
      </c>
      <c r="C93" s="45" t="s">
        <v>1648</v>
      </c>
      <c r="D93" s="116">
        <v>0.12361105999999999</v>
      </c>
      <c r="E93" s="116">
        <v>6.6626450000000004E-2</v>
      </c>
      <c r="F93" s="117">
        <v>0.40429883999999999</v>
      </c>
      <c r="G93" s="117">
        <v>0.1581708</v>
      </c>
      <c r="H93" s="117">
        <v>0.23767168999999999</v>
      </c>
      <c r="I93" s="117">
        <f t="shared" si="1"/>
        <v>0.26671377666666668</v>
      </c>
      <c r="J93" s="122">
        <v>0.1181</v>
      </c>
      <c r="K93" s="123">
        <v>2.53E-2</v>
      </c>
      <c r="L93" s="136">
        <v>0.17</v>
      </c>
      <c r="M93" s="136">
        <v>0.2</v>
      </c>
      <c r="N93" s="136">
        <v>0.28999999999999998</v>
      </c>
      <c r="O93" s="136">
        <v>0.22</v>
      </c>
      <c r="P93" s="125" t="s">
        <v>1377</v>
      </c>
    </row>
    <row r="94" spans="1:16" s="45" customFormat="1" ht="12.75">
      <c r="A94" s="115" t="s">
        <v>1649</v>
      </c>
      <c r="B94" s="45" t="s">
        <v>1650</v>
      </c>
      <c r="C94" s="45" t="s">
        <v>1651</v>
      </c>
      <c r="D94" s="116">
        <v>0.43131150000000001</v>
      </c>
      <c r="E94" s="116">
        <v>0.36563804999999999</v>
      </c>
      <c r="F94" s="117">
        <v>-0.23051070000000001</v>
      </c>
      <c r="G94" s="117">
        <v>-0.50262490000000004</v>
      </c>
      <c r="H94" s="117">
        <v>0.113011315</v>
      </c>
      <c r="I94" s="117">
        <f t="shared" si="1"/>
        <v>-0.20670809499999998</v>
      </c>
      <c r="J94" s="122">
        <v>0.12920000000000001</v>
      </c>
      <c r="K94" s="123">
        <v>3.78E-2</v>
      </c>
      <c r="L94" s="136">
        <v>-0.51</v>
      </c>
      <c r="M94" s="136">
        <v>-0.55000000000000004</v>
      </c>
      <c r="N94" s="136">
        <v>-0.27</v>
      </c>
      <c r="O94" s="136">
        <v>-0.44</v>
      </c>
      <c r="P94" s="125" t="s">
        <v>1652</v>
      </c>
    </row>
    <row r="95" spans="1:16" s="45" customFormat="1" ht="12.75">
      <c r="A95" s="115" t="s">
        <v>1653</v>
      </c>
      <c r="B95" s="45" t="s">
        <v>1654</v>
      </c>
      <c r="C95" s="45" t="s">
        <v>1655</v>
      </c>
      <c r="D95" s="116"/>
      <c r="E95" s="116">
        <v>0.85552233</v>
      </c>
      <c r="F95" s="117">
        <v>0.3996439</v>
      </c>
      <c r="G95" s="117">
        <v>-5.5455483E-2</v>
      </c>
      <c r="H95" s="117">
        <v>-0.22819279000000001</v>
      </c>
      <c r="I95" s="117">
        <f t="shared" si="1"/>
        <v>3.8665209000000006E-2</v>
      </c>
      <c r="J95" s="125" t="s">
        <v>16</v>
      </c>
      <c r="K95" s="123">
        <v>0.34910000000000002</v>
      </c>
      <c r="L95" s="136">
        <v>-0.01</v>
      </c>
      <c r="M95" s="136">
        <v>0.09</v>
      </c>
      <c r="N95" s="136">
        <v>0.6</v>
      </c>
      <c r="O95" s="136">
        <v>0.23</v>
      </c>
      <c r="P95" s="125" t="s">
        <v>1377</v>
      </c>
    </row>
    <row r="96" spans="1:16" s="45" customFormat="1" ht="12.75">
      <c r="A96" s="115" t="s">
        <v>1656</v>
      </c>
      <c r="B96" s="45" t="s">
        <v>1657</v>
      </c>
      <c r="C96" s="45" t="s">
        <v>1658</v>
      </c>
      <c r="D96" s="116"/>
      <c r="E96" s="116">
        <v>7.4485079999999995E-2</v>
      </c>
      <c r="F96" s="117">
        <v>-0.71314853</v>
      </c>
      <c r="G96" s="117">
        <v>-0.41412628000000001</v>
      </c>
      <c r="H96" s="117">
        <v>-1.1784747</v>
      </c>
      <c r="I96" s="117">
        <f t="shared" si="1"/>
        <v>-0.76858316999999998</v>
      </c>
      <c r="J96" s="125" t="s">
        <v>16</v>
      </c>
      <c r="K96" s="123">
        <v>1.43E-2</v>
      </c>
      <c r="L96" s="136">
        <v>0.42</v>
      </c>
      <c r="M96" s="136">
        <v>0.36</v>
      </c>
      <c r="N96" s="136">
        <v>0.54</v>
      </c>
      <c r="O96" s="136">
        <v>0.44</v>
      </c>
      <c r="P96" s="125" t="s">
        <v>1377</v>
      </c>
    </row>
    <row r="97" spans="1:16" s="45" customFormat="1" ht="12.75">
      <c r="A97" s="115" t="s">
        <v>1659</v>
      </c>
      <c r="B97" s="45" t="s">
        <v>1660</v>
      </c>
      <c r="C97" s="45" t="s">
        <v>1661</v>
      </c>
      <c r="D97" s="116">
        <v>6.5460019999999994E-2</v>
      </c>
      <c r="E97" s="116">
        <v>1.7208653000000001E-2</v>
      </c>
      <c r="F97" s="117">
        <v>3.1347550000000002</v>
      </c>
      <c r="G97" s="117">
        <v>2.1492167000000002</v>
      </c>
      <c r="H97" s="117">
        <v>2.1455014000000001</v>
      </c>
      <c r="I97" s="117">
        <f t="shared" si="1"/>
        <v>2.4764910333333336</v>
      </c>
      <c r="J97" s="122">
        <v>8.4000000000000005E-2</v>
      </c>
      <c r="K97" s="123">
        <v>3.5000000000000001E-3</v>
      </c>
      <c r="L97" s="136">
        <v>2.31</v>
      </c>
      <c r="M97" s="136">
        <v>2.02</v>
      </c>
      <c r="N97" s="136">
        <v>1.9</v>
      </c>
      <c r="O97" s="136">
        <v>2.0699999999999998</v>
      </c>
      <c r="P97" s="125" t="s">
        <v>1377</v>
      </c>
    </row>
    <row r="98" spans="1:16" s="45" customFormat="1" ht="12.75">
      <c r="A98" s="118" t="s">
        <v>1662</v>
      </c>
      <c r="B98" s="119" t="s">
        <v>1663</v>
      </c>
      <c r="C98" s="119" t="s">
        <v>1664</v>
      </c>
      <c r="D98" s="120">
        <v>7.1673459999999994E-2</v>
      </c>
      <c r="E98" s="120">
        <v>2.2401175999999998E-2</v>
      </c>
      <c r="F98" s="121">
        <v>0.79767509999999997</v>
      </c>
      <c r="G98" s="121">
        <v>0.85956942999999997</v>
      </c>
      <c r="H98" s="121">
        <v>1.2712173</v>
      </c>
      <c r="I98" s="121">
        <f t="shared" si="1"/>
        <v>0.97615394333333327</v>
      </c>
      <c r="J98" s="131">
        <v>0.1231</v>
      </c>
      <c r="K98" s="132">
        <v>3.1600000000000003E-2</v>
      </c>
      <c r="L98" s="138">
        <v>1.64</v>
      </c>
      <c r="M98" s="138">
        <v>1.36</v>
      </c>
      <c r="N98" s="138">
        <v>0.84</v>
      </c>
      <c r="O98" s="138">
        <v>1.28</v>
      </c>
      <c r="P98" s="134" t="s">
        <v>1377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P61"/>
  <sheetViews>
    <sheetView zoomScale="60" zoomScaleNormal="60" workbookViewId="0">
      <selection activeCell="J2" sqref="J2:O2"/>
    </sheetView>
  </sheetViews>
  <sheetFormatPr defaultColWidth="8.875" defaultRowHeight="14.25"/>
  <cols>
    <col min="1" max="1" width="8.75" style="4" customWidth="1"/>
    <col min="2" max="2" width="12.75" style="5" customWidth="1"/>
    <col min="3" max="3" width="16.75" style="5" customWidth="1"/>
    <col min="4" max="8" width="8.75" style="5" customWidth="1"/>
    <col min="9" max="9" width="12.75" style="5" customWidth="1"/>
    <col min="10" max="14" width="8.75" style="5" customWidth="1"/>
    <col min="15" max="15" width="12.75" style="5" customWidth="1"/>
    <col min="16" max="16" width="45.75" style="5" customWidth="1"/>
    <col min="17" max="16384" width="8.875" style="5"/>
  </cols>
  <sheetData>
    <row r="1" spans="1:16" ht="18.75">
      <c r="A1" s="44" t="s">
        <v>4082</v>
      </c>
    </row>
    <row r="2" spans="1:16" ht="18.75">
      <c r="A2" s="5"/>
      <c r="D2" s="226" t="s">
        <v>4070</v>
      </c>
      <c r="E2" s="226"/>
      <c r="F2" s="226"/>
      <c r="G2" s="226"/>
      <c r="H2" s="226"/>
      <c r="I2" s="226"/>
      <c r="J2" s="226" t="s">
        <v>4071</v>
      </c>
      <c r="K2" s="226"/>
      <c r="L2" s="226"/>
      <c r="M2" s="226"/>
      <c r="N2" s="226"/>
      <c r="O2" s="226"/>
      <c r="P2" s="24"/>
    </row>
    <row r="3" spans="1:16" ht="15.75">
      <c r="A3" s="29"/>
      <c r="B3" s="25"/>
      <c r="C3" s="25"/>
      <c r="D3" s="26"/>
      <c r="E3" s="27"/>
      <c r="F3" s="227" t="s">
        <v>4072</v>
      </c>
      <c r="G3" s="227"/>
      <c r="H3" s="227"/>
      <c r="I3" s="227"/>
      <c r="J3" s="26"/>
      <c r="K3" s="27"/>
      <c r="L3" s="228" t="s">
        <v>4072</v>
      </c>
      <c r="M3" s="228"/>
      <c r="N3" s="228"/>
      <c r="O3" s="228"/>
      <c r="P3" s="28"/>
    </row>
    <row r="4" spans="1:16" ht="31.5">
      <c r="A4" s="73" t="s">
        <v>17</v>
      </c>
      <c r="B4" s="73" t="s">
        <v>18</v>
      </c>
      <c r="C4" s="74" t="s">
        <v>4073</v>
      </c>
      <c r="D4" s="73" t="s">
        <v>4074</v>
      </c>
      <c r="E4" s="75" t="s">
        <v>559</v>
      </c>
      <c r="F4" s="76">
        <v>1</v>
      </c>
      <c r="G4" s="76">
        <v>2</v>
      </c>
      <c r="H4" s="76">
        <v>3</v>
      </c>
      <c r="I4" s="77" t="s">
        <v>19</v>
      </c>
      <c r="J4" s="73" t="s">
        <v>4074</v>
      </c>
      <c r="K4" s="75" t="s">
        <v>559</v>
      </c>
      <c r="L4" s="76">
        <v>1</v>
      </c>
      <c r="M4" s="76">
        <v>2</v>
      </c>
      <c r="N4" s="76">
        <v>3</v>
      </c>
      <c r="O4" s="77" t="s">
        <v>19</v>
      </c>
      <c r="P4" s="78" t="s">
        <v>4075</v>
      </c>
    </row>
    <row r="5" spans="1:16" s="45" customFormat="1" ht="12.75">
      <c r="A5" s="111" t="s">
        <v>1665</v>
      </c>
      <c r="B5" s="112" t="s">
        <v>1666</v>
      </c>
      <c r="C5" s="112" t="s">
        <v>1667</v>
      </c>
      <c r="D5" s="113"/>
      <c r="E5" s="113">
        <v>0.41819707</v>
      </c>
      <c r="F5" s="114">
        <v>-3.1821194999999997E-2</v>
      </c>
      <c r="G5" s="114">
        <v>-0.95062720000000001</v>
      </c>
      <c r="H5" s="114">
        <v>2.3656737000000001E-2</v>
      </c>
      <c r="I5" s="114">
        <f>AVERAGE(F5:H5)</f>
        <v>-0.31959721933333335</v>
      </c>
      <c r="J5" s="130" t="s">
        <v>16</v>
      </c>
      <c r="K5" s="130" t="s">
        <v>16</v>
      </c>
      <c r="L5" s="129">
        <v>0.27609785999999997</v>
      </c>
      <c r="M5" s="129">
        <v>5.8862264999999997E-2</v>
      </c>
      <c r="N5" s="129">
        <v>-6.2249668000000001E-2</v>
      </c>
      <c r="O5" s="129">
        <v>9.0903485667000003E-2</v>
      </c>
      <c r="P5" s="130" t="s">
        <v>1668</v>
      </c>
    </row>
    <row r="6" spans="1:16" s="45" customFormat="1" ht="12.75">
      <c r="A6" s="115" t="s">
        <v>1669</v>
      </c>
      <c r="B6" s="45" t="s">
        <v>1670</v>
      </c>
      <c r="C6" s="45" t="s">
        <v>1671</v>
      </c>
      <c r="D6" s="116">
        <v>4.4218401999999997E-2</v>
      </c>
      <c r="E6" s="116">
        <v>2.6988801999999999E-3</v>
      </c>
      <c r="F6" s="117">
        <v>0.90388579999999996</v>
      </c>
      <c r="G6" s="117">
        <v>0.78275589999999995</v>
      </c>
      <c r="H6" s="117">
        <v>0.7701635</v>
      </c>
      <c r="I6" s="117">
        <f t="shared" ref="I6:I61" si="0">AVERAGE(F6:H6)</f>
        <v>0.8189350666666666</v>
      </c>
      <c r="J6" s="122">
        <v>0.16339999999999999</v>
      </c>
      <c r="K6" s="122">
        <v>7.6399999999999996E-2</v>
      </c>
      <c r="L6" s="124">
        <v>2.2441425000000002</v>
      </c>
      <c r="M6" s="124">
        <v>1.5845184000000001</v>
      </c>
      <c r="N6" s="124">
        <v>0.71078770000000002</v>
      </c>
      <c r="O6" s="124">
        <v>1.5131495333</v>
      </c>
      <c r="P6" s="125" t="s">
        <v>1668</v>
      </c>
    </row>
    <row r="7" spans="1:16" s="45" customFormat="1" ht="12.75">
      <c r="A7" s="115" t="s">
        <v>1672</v>
      </c>
      <c r="B7" s="45" t="s">
        <v>1673</v>
      </c>
      <c r="C7" s="45" t="s">
        <v>1674</v>
      </c>
      <c r="D7" s="116">
        <v>8.5685739999999996E-2</v>
      </c>
      <c r="E7" s="116">
        <v>3.3998652999999997E-2</v>
      </c>
      <c r="F7" s="117">
        <v>0.60583883999999999</v>
      </c>
      <c r="G7" s="117">
        <v>0.30428319999999998</v>
      </c>
      <c r="H7" s="117">
        <v>0.53839250000000005</v>
      </c>
      <c r="I7" s="117">
        <f t="shared" si="0"/>
        <v>0.48283818000000006</v>
      </c>
      <c r="J7" s="122">
        <v>0.1731</v>
      </c>
      <c r="K7" s="122">
        <v>8.6900000000000005E-2</v>
      </c>
      <c r="L7" s="124">
        <v>-0.28848119999999999</v>
      </c>
      <c r="M7" s="124">
        <v>-0.7513957</v>
      </c>
      <c r="N7" s="124">
        <v>-0.34507132000000001</v>
      </c>
      <c r="O7" s="124">
        <v>-0.46164940666999998</v>
      </c>
      <c r="P7" s="125" t="s">
        <v>184</v>
      </c>
    </row>
    <row r="8" spans="1:16" s="45" customFormat="1" ht="12.75">
      <c r="A8" s="115" t="s">
        <v>1675</v>
      </c>
      <c r="B8" s="45" t="s">
        <v>1676</v>
      </c>
      <c r="C8" s="45" t="s">
        <v>1677</v>
      </c>
      <c r="D8" s="116">
        <v>6.7456160000000001E-2</v>
      </c>
      <c r="E8" s="116">
        <v>1.9077824E-2</v>
      </c>
      <c r="F8" s="117">
        <v>0.32896029999999998</v>
      </c>
      <c r="G8" s="117">
        <v>0.26468282999999998</v>
      </c>
      <c r="H8" s="117">
        <v>0.20046237</v>
      </c>
      <c r="I8" s="117">
        <f t="shared" si="0"/>
        <v>0.26470183333333336</v>
      </c>
      <c r="J8" s="122">
        <v>0.1166</v>
      </c>
      <c r="K8" s="122">
        <v>2.3699999999999999E-2</v>
      </c>
      <c r="L8" s="124">
        <v>0.53526490000000004</v>
      </c>
      <c r="M8" s="124">
        <v>0.30516054999999997</v>
      </c>
      <c r="N8" s="124">
        <v>0.43410385000000001</v>
      </c>
      <c r="O8" s="124">
        <v>0.42484309999999997</v>
      </c>
      <c r="P8" s="125" t="s">
        <v>1678</v>
      </c>
    </row>
    <row r="9" spans="1:16" s="45" customFormat="1" ht="12.75">
      <c r="A9" s="115" t="s">
        <v>1679</v>
      </c>
      <c r="B9" s="45" t="s">
        <v>1680</v>
      </c>
      <c r="C9" s="45" t="s">
        <v>1681</v>
      </c>
      <c r="D9" s="116">
        <v>0.45561293000000003</v>
      </c>
      <c r="E9" s="116">
        <v>0.39085724999999999</v>
      </c>
      <c r="F9" s="117">
        <v>0.12739001</v>
      </c>
      <c r="G9" s="117">
        <v>-2.1609244999999999E-2</v>
      </c>
      <c r="H9" s="117">
        <v>3.5633105999999998E-2</v>
      </c>
      <c r="I9" s="117">
        <f t="shared" si="0"/>
        <v>4.7137957000000001E-2</v>
      </c>
      <c r="J9" s="122">
        <v>0.48399999999999999</v>
      </c>
      <c r="K9" s="122">
        <v>0.40600000000000003</v>
      </c>
      <c r="L9" s="124">
        <v>7.8231774000000004E-2</v>
      </c>
      <c r="M9" s="124">
        <v>-4.8760379999999999E-2</v>
      </c>
      <c r="N9" s="124">
        <v>0.16474154999999999</v>
      </c>
      <c r="O9" s="124">
        <v>6.4737647999999995E-2</v>
      </c>
      <c r="P9" s="125" t="s">
        <v>1668</v>
      </c>
    </row>
    <row r="10" spans="1:16" s="45" customFormat="1" ht="12.75">
      <c r="A10" s="115" t="s">
        <v>1682</v>
      </c>
      <c r="B10" s="45" t="s">
        <v>1683</v>
      </c>
      <c r="C10" s="45" t="s">
        <v>1684</v>
      </c>
      <c r="D10" s="116">
        <v>0.13411680000000001</v>
      </c>
      <c r="E10" s="116">
        <v>7.6669109999999999E-2</v>
      </c>
      <c r="F10" s="117">
        <v>8.3053513999999995E-2</v>
      </c>
      <c r="G10" s="117">
        <v>0.23642156</v>
      </c>
      <c r="H10" s="117">
        <v>0.13811772</v>
      </c>
      <c r="I10" s="117">
        <f t="shared" si="0"/>
        <v>0.15253093133333331</v>
      </c>
      <c r="J10" s="122">
        <v>0.1535</v>
      </c>
      <c r="K10" s="122">
        <v>6.5699999999999995E-2</v>
      </c>
      <c r="L10" s="124">
        <v>-0.41548347000000002</v>
      </c>
      <c r="M10" s="124">
        <v>-0.39236840000000001</v>
      </c>
      <c r="N10" s="124">
        <v>-0.14708230999999999</v>
      </c>
      <c r="O10" s="124">
        <v>-0.31831139333000003</v>
      </c>
      <c r="P10" s="125" t="s">
        <v>1668</v>
      </c>
    </row>
    <row r="11" spans="1:16" s="45" customFormat="1" ht="12.75">
      <c r="A11" s="115" t="s">
        <v>1685</v>
      </c>
      <c r="B11" s="45" t="s">
        <v>1686</v>
      </c>
      <c r="C11" s="45" t="s">
        <v>1687</v>
      </c>
      <c r="D11" s="116"/>
      <c r="E11" s="116">
        <v>0.21988822999999999</v>
      </c>
      <c r="F11" s="117">
        <v>4.8625395000000002E-2</v>
      </c>
      <c r="G11" s="117">
        <v>0.40376856999999999</v>
      </c>
      <c r="H11" s="117">
        <v>0.12087588</v>
      </c>
      <c r="I11" s="117">
        <f t="shared" si="0"/>
        <v>0.19108994833333334</v>
      </c>
      <c r="J11" s="125" t="s">
        <v>16</v>
      </c>
      <c r="K11" s="125" t="s">
        <v>16</v>
      </c>
      <c r="L11" s="124">
        <v>-0.30053609999999997</v>
      </c>
      <c r="M11" s="124">
        <v>-0.20821232000000001</v>
      </c>
      <c r="N11" s="124">
        <v>-0.11283351</v>
      </c>
      <c r="O11" s="124">
        <v>-0.20719397667</v>
      </c>
      <c r="P11" s="125" t="s">
        <v>1668</v>
      </c>
    </row>
    <row r="12" spans="1:16" s="45" customFormat="1" ht="12.75">
      <c r="A12" s="115" t="s">
        <v>1688</v>
      </c>
      <c r="B12" s="45" t="s">
        <v>1689</v>
      </c>
      <c r="C12" s="45" t="s">
        <v>1690</v>
      </c>
      <c r="D12" s="116">
        <v>0.18545833</v>
      </c>
      <c r="E12" s="116">
        <v>0.12398107</v>
      </c>
      <c r="F12" s="117">
        <v>-7.8883200000000001E-2</v>
      </c>
      <c r="G12" s="117">
        <v>-0.19776911999999999</v>
      </c>
      <c r="H12" s="117">
        <v>-5.8309636999999997E-2</v>
      </c>
      <c r="I12" s="117">
        <f t="shared" si="0"/>
        <v>-0.11165398566666666</v>
      </c>
      <c r="J12" s="122">
        <v>0.52580000000000005</v>
      </c>
      <c r="K12" s="122">
        <v>0.45040000000000002</v>
      </c>
      <c r="L12" s="124">
        <v>-0.12868693</v>
      </c>
      <c r="M12" s="124">
        <v>6.8363199999999999E-2</v>
      </c>
      <c r="N12" s="124">
        <v>-0.11845498</v>
      </c>
      <c r="O12" s="124">
        <v>-5.9592903332999998E-2</v>
      </c>
      <c r="P12" s="125" t="s">
        <v>1691</v>
      </c>
    </row>
    <row r="13" spans="1:16" s="45" customFormat="1" ht="12.75">
      <c r="A13" s="115" t="s">
        <v>1692</v>
      </c>
      <c r="B13" s="45" t="s">
        <v>1693</v>
      </c>
      <c r="C13" s="45" t="s">
        <v>1694</v>
      </c>
      <c r="D13" s="116">
        <v>8.5639789999999993E-2</v>
      </c>
      <c r="E13" s="116">
        <v>3.3951160000000001E-2</v>
      </c>
      <c r="F13" s="117">
        <v>-0.80645750000000005</v>
      </c>
      <c r="G13" s="117">
        <v>-1.5443769000000001</v>
      </c>
      <c r="H13" s="117">
        <v>-1.0722427000000001</v>
      </c>
      <c r="I13" s="117">
        <f t="shared" si="0"/>
        <v>-1.1410257000000001</v>
      </c>
      <c r="J13" s="122">
        <v>0.20960000000000001</v>
      </c>
      <c r="K13" s="122">
        <v>0.12429999999999999</v>
      </c>
      <c r="L13" s="124">
        <v>-0.14973349999999999</v>
      </c>
      <c r="M13" s="124">
        <v>-0.40316190000000002</v>
      </c>
      <c r="N13" s="124">
        <v>-0.72277075000000002</v>
      </c>
      <c r="O13" s="124">
        <v>-0.42522205000000002</v>
      </c>
      <c r="P13" s="125" t="s">
        <v>1695</v>
      </c>
    </row>
    <row r="14" spans="1:16" s="45" customFormat="1" ht="12.75">
      <c r="A14" s="115" t="s">
        <v>1696</v>
      </c>
      <c r="B14" s="45" t="s">
        <v>1697</v>
      </c>
      <c r="C14" s="45" t="s">
        <v>1698</v>
      </c>
      <c r="D14" s="116"/>
      <c r="E14" s="116">
        <v>0.54375439999999997</v>
      </c>
      <c r="F14" s="117">
        <v>-0.65198279999999997</v>
      </c>
      <c r="G14" s="117">
        <v>-0.42153370000000001</v>
      </c>
      <c r="H14" s="117">
        <v>0.38773152</v>
      </c>
      <c r="I14" s="117">
        <f t="shared" si="0"/>
        <v>-0.22859499333333333</v>
      </c>
      <c r="J14" s="125" t="s">
        <v>16</v>
      </c>
      <c r="K14" s="125" t="s">
        <v>16</v>
      </c>
      <c r="L14" s="124">
        <v>3.6994755000000001</v>
      </c>
      <c r="M14" s="124">
        <v>3.5326471000000002</v>
      </c>
      <c r="N14" s="124">
        <v>3.679516</v>
      </c>
      <c r="O14" s="124">
        <v>3.6372128667000001</v>
      </c>
      <c r="P14" s="125" t="s">
        <v>1699</v>
      </c>
    </row>
    <row r="15" spans="1:16" s="45" customFormat="1" ht="12.75">
      <c r="A15" s="115" t="s">
        <v>1700</v>
      </c>
      <c r="B15" s="45" t="s">
        <v>1701</v>
      </c>
      <c r="C15" s="45" t="s">
        <v>1702</v>
      </c>
      <c r="D15" s="116">
        <v>4.3577403000000001E-2</v>
      </c>
      <c r="E15" s="116">
        <v>2.4592567000000002E-3</v>
      </c>
      <c r="F15" s="117">
        <v>-0.62421983000000003</v>
      </c>
      <c r="G15" s="117">
        <v>-0.7184218</v>
      </c>
      <c r="H15" s="117">
        <v>-0.61808574000000005</v>
      </c>
      <c r="I15" s="117">
        <f t="shared" si="0"/>
        <v>-0.6535757900000001</v>
      </c>
      <c r="J15" s="122">
        <v>0.28760000000000002</v>
      </c>
      <c r="K15" s="122">
        <v>0.2031</v>
      </c>
      <c r="L15" s="124">
        <v>-0.49915025000000002</v>
      </c>
      <c r="M15" s="124">
        <v>-5.6036892999999997E-2</v>
      </c>
      <c r="N15" s="124">
        <v>-0.1824132</v>
      </c>
      <c r="O15" s="124">
        <v>-0.24586678100000001</v>
      </c>
      <c r="P15" s="125" t="s">
        <v>1668</v>
      </c>
    </row>
    <row r="16" spans="1:16" s="45" customFormat="1" ht="12.75">
      <c r="A16" s="115" t="s">
        <v>1703</v>
      </c>
      <c r="B16" s="45" t="s">
        <v>1704</v>
      </c>
      <c r="C16" s="45" t="s">
        <v>1705</v>
      </c>
      <c r="D16" s="116">
        <v>0.109409384</v>
      </c>
      <c r="E16" s="116">
        <v>5.4268154999999998E-2</v>
      </c>
      <c r="F16" s="117">
        <v>-0.13911145999999999</v>
      </c>
      <c r="G16" s="117">
        <v>-0.35111516999999998</v>
      </c>
      <c r="H16" s="117">
        <v>-0.27625750999999998</v>
      </c>
      <c r="I16" s="117">
        <f t="shared" si="0"/>
        <v>-0.25549471333333335</v>
      </c>
      <c r="J16" s="122">
        <v>0.1729</v>
      </c>
      <c r="K16" s="122">
        <v>8.6699999999999999E-2</v>
      </c>
      <c r="L16" s="124">
        <v>-0.26267724999999997</v>
      </c>
      <c r="M16" s="124">
        <v>-0.34974100000000002</v>
      </c>
      <c r="N16" s="124">
        <v>-9.5914856000000007E-2</v>
      </c>
      <c r="O16" s="124">
        <v>-0.23611103533</v>
      </c>
      <c r="P16" s="125" t="s">
        <v>1691</v>
      </c>
    </row>
    <row r="17" spans="1:16" s="45" customFormat="1" ht="12.75">
      <c r="A17" s="115" t="s">
        <v>1706</v>
      </c>
      <c r="B17" s="45" t="s">
        <v>1707</v>
      </c>
      <c r="C17" s="45" t="s">
        <v>1708</v>
      </c>
      <c r="D17" s="116">
        <v>5.0426103E-2</v>
      </c>
      <c r="E17" s="116">
        <v>6.5140459999999999E-3</v>
      </c>
      <c r="F17" s="117">
        <v>-0.46444896000000002</v>
      </c>
      <c r="G17" s="117">
        <v>-0.39355177000000002</v>
      </c>
      <c r="H17" s="117">
        <v>-0.35239895999999998</v>
      </c>
      <c r="I17" s="117">
        <f t="shared" si="0"/>
        <v>-0.40346656333333336</v>
      </c>
      <c r="J17" s="122">
        <v>0.36030000000000001</v>
      </c>
      <c r="K17" s="122">
        <v>0.2777</v>
      </c>
      <c r="L17" s="124">
        <v>0.12145984</v>
      </c>
      <c r="M17" s="124">
        <v>0.20019819</v>
      </c>
      <c r="N17" s="124">
        <v>-2.6803028E-2</v>
      </c>
      <c r="O17" s="124">
        <v>9.8285000666999994E-2</v>
      </c>
      <c r="P17" s="125" t="s">
        <v>1668</v>
      </c>
    </row>
    <row r="18" spans="1:16" s="45" customFormat="1" ht="12.75">
      <c r="A18" s="115" t="s">
        <v>1709</v>
      </c>
      <c r="B18" s="45" t="s">
        <v>1710</v>
      </c>
      <c r="C18" s="45" t="s">
        <v>1711</v>
      </c>
      <c r="D18" s="116">
        <v>0.49280974</v>
      </c>
      <c r="E18" s="116">
        <v>0.42910939999999997</v>
      </c>
      <c r="F18" s="117">
        <v>7.8062019999999996E-2</v>
      </c>
      <c r="G18" s="117">
        <v>-0.26377573999999998</v>
      </c>
      <c r="H18" s="117">
        <v>-0.10567189</v>
      </c>
      <c r="I18" s="117">
        <f t="shared" si="0"/>
        <v>-9.7128536666666654E-2</v>
      </c>
      <c r="J18" s="122">
        <v>0.1492</v>
      </c>
      <c r="K18" s="122">
        <v>6.0499999999999998E-2</v>
      </c>
      <c r="L18" s="124">
        <v>-0.47237590000000002</v>
      </c>
      <c r="M18" s="124">
        <v>-0.23026656000000001</v>
      </c>
      <c r="N18" s="124">
        <v>-0.23240097000000001</v>
      </c>
      <c r="O18" s="124">
        <v>-0.31168114333000002</v>
      </c>
      <c r="P18" s="125" t="s">
        <v>1712</v>
      </c>
    </row>
    <row r="19" spans="1:16" s="45" customFormat="1" ht="12.75">
      <c r="A19" s="115" t="s">
        <v>1713</v>
      </c>
      <c r="B19" s="45" t="s">
        <v>1714</v>
      </c>
      <c r="C19" s="45" t="s">
        <v>1715</v>
      </c>
      <c r="D19" s="116">
        <v>0.48780718000000001</v>
      </c>
      <c r="E19" s="116">
        <v>0.42382413000000002</v>
      </c>
      <c r="F19" s="117">
        <v>8.3436966000000001E-2</v>
      </c>
      <c r="G19" s="117">
        <v>-0.14682772999999999</v>
      </c>
      <c r="H19" s="117">
        <v>-0.19117355</v>
      </c>
      <c r="I19" s="117">
        <f t="shared" si="0"/>
        <v>-8.4854771333333343E-2</v>
      </c>
      <c r="J19" s="122">
        <v>0.15110000000000001</v>
      </c>
      <c r="K19" s="122">
        <v>6.3100000000000003E-2</v>
      </c>
      <c r="L19" s="124">
        <v>0.19792366</v>
      </c>
      <c r="M19" s="124">
        <v>0.43844694000000001</v>
      </c>
      <c r="N19" s="124">
        <v>0.22635266000000001</v>
      </c>
      <c r="O19" s="124">
        <v>0.28757442</v>
      </c>
      <c r="P19" s="125" t="s">
        <v>1668</v>
      </c>
    </row>
    <row r="20" spans="1:16" s="45" customFormat="1" ht="12.75">
      <c r="A20" s="115" t="s">
        <v>1716</v>
      </c>
      <c r="B20" s="45" t="s">
        <v>1717</v>
      </c>
      <c r="C20" s="45" t="s">
        <v>1718</v>
      </c>
      <c r="D20" s="116">
        <v>0.40790409999999999</v>
      </c>
      <c r="E20" s="116">
        <v>0.34237844000000001</v>
      </c>
      <c r="F20" s="117">
        <v>-0.26196196999999999</v>
      </c>
      <c r="G20" s="117">
        <v>-0.98142180000000001</v>
      </c>
      <c r="H20" s="117">
        <v>8.2558549999999994E-2</v>
      </c>
      <c r="I20" s="117">
        <f t="shared" si="0"/>
        <v>-0.38694173999999998</v>
      </c>
      <c r="J20" s="122">
        <v>0.57689999999999997</v>
      </c>
      <c r="K20" s="122">
        <v>0.50490000000000002</v>
      </c>
      <c r="L20" s="124">
        <v>-7.8440019999999992E-3</v>
      </c>
      <c r="M20" s="124">
        <v>0.32537368</v>
      </c>
      <c r="N20" s="124">
        <v>-3.6648790000000001E-2</v>
      </c>
      <c r="O20" s="124">
        <v>9.3626962667000005E-2</v>
      </c>
      <c r="P20" s="125" t="s">
        <v>1719</v>
      </c>
    </row>
    <row r="21" spans="1:16" s="45" customFormat="1" ht="12.75">
      <c r="A21" s="115" t="s">
        <v>1720</v>
      </c>
      <c r="B21" s="45" t="s">
        <v>1721</v>
      </c>
      <c r="C21" s="45" t="s">
        <v>1722</v>
      </c>
      <c r="D21" s="116">
        <v>8.5592546000000005E-2</v>
      </c>
      <c r="E21" s="116">
        <v>3.390166E-2</v>
      </c>
      <c r="F21" s="117">
        <v>-0.15565962999999999</v>
      </c>
      <c r="G21" s="117">
        <v>-0.27515686</v>
      </c>
      <c r="H21" s="117">
        <v>-0.30955126999999999</v>
      </c>
      <c r="I21" s="117">
        <f t="shared" si="0"/>
        <v>-0.24678925333333335</v>
      </c>
      <c r="J21" s="122">
        <v>0.48309999999999997</v>
      </c>
      <c r="K21" s="122">
        <v>0.40510000000000002</v>
      </c>
      <c r="L21" s="124">
        <v>-3.0174367000000001E-2</v>
      </c>
      <c r="M21" s="124">
        <v>0.30044934000000001</v>
      </c>
      <c r="N21" s="124">
        <v>4.415612E-2</v>
      </c>
      <c r="O21" s="124">
        <v>0.10481036433</v>
      </c>
      <c r="P21" s="125" t="s">
        <v>1668</v>
      </c>
    </row>
    <row r="22" spans="1:16" s="45" customFormat="1" ht="12.75">
      <c r="A22" s="115" t="s">
        <v>1723</v>
      </c>
      <c r="B22" s="45" t="s">
        <v>1724</v>
      </c>
      <c r="C22" s="45" t="s">
        <v>1725</v>
      </c>
      <c r="D22" s="116">
        <v>3.8964987E-2</v>
      </c>
      <c r="E22" s="116">
        <v>8.0099999999999995E-4</v>
      </c>
      <c r="F22" s="117">
        <v>-0.52318483999999998</v>
      </c>
      <c r="G22" s="117">
        <v>-0.47437012000000001</v>
      </c>
      <c r="H22" s="117">
        <v>-0.50317750000000006</v>
      </c>
      <c r="I22" s="117">
        <f t="shared" si="0"/>
        <v>-0.50024415333333339</v>
      </c>
      <c r="J22" s="122">
        <v>0.1028</v>
      </c>
      <c r="K22" s="122">
        <v>1.26E-2</v>
      </c>
      <c r="L22" s="124">
        <v>-0.42382619999999999</v>
      </c>
      <c r="M22" s="124">
        <v>-0.46565148000000001</v>
      </c>
      <c r="N22" s="124">
        <v>-0.31332585000000002</v>
      </c>
      <c r="O22" s="124">
        <v>-0.40093451000000002</v>
      </c>
      <c r="P22" s="125" t="s">
        <v>184</v>
      </c>
    </row>
    <row r="23" spans="1:16" s="45" customFormat="1" ht="12.75">
      <c r="A23" s="115" t="s">
        <v>1726</v>
      </c>
      <c r="B23" s="45" t="s">
        <v>1727</v>
      </c>
      <c r="C23" s="45" t="s">
        <v>1728</v>
      </c>
      <c r="D23" s="116">
        <v>0.38173829999999997</v>
      </c>
      <c r="E23" s="116">
        <v>0.31612104000000002</v>
      </c>
      <c r="F23" s="117">
        <v>5.7021137E-2</v>
      </c>
      <c r="G23" s="117">
        <v>0.17417336999999999</v>
      </c>
      <c r="H23" s="117">
        <v>-1.3519328000000001E-2</v>
      </c>
      <c r="I23" s="117">
        <f t="shared" si="0"/>
        <v>7.2558392999999999E-2</v>
      </c>
      <c r="J23" s="122">
        <v>0.1714</v>
      </c>
      <c r="K23" s="122">
        <v>8.5000000000000006E-2</v>
      </c>
      <c r="L23" s="124">
        <v>0.44690508000000001</v>
      </c>
      <c r="M23" s="124">
        <v>0.14718054</v>
      </c>
      <c r="N23" s="124">
        <v>0.25112911999999998</v>
      </c>
      <c r="O23" s="124">
        <v>0.28173824667000003</v>
      </c>
      <c r="P23" s="125" t="s">
        <v>1668</v>
      </c>
    </row>
    <row r="24" spans="1:16" s="45" customFormat="1" ht="12.75">
      <c r="A24" s="115" t="s">
        <v>1729</v>
      </c>
      <c r="B24" s="45" t="s">
        <v>1730</v>
      </c>
      <c r="C24" s="45" t="s">
        <v>1731</v>
      </c>
      <c r="D24" s="116"/>
      <c r="E24" s="116"/>
      <c r="F24" s="117"/>
      <c r="G24" s="117"/>
      <c r="H24" s="117"/>
      <c r="I24" s="117"/>
      <c r="J24" s="125" t="s">
        <v>16</v>
      </c>
      <c r="K24" s="125" t="s">
        <v>16</v>
      </c>
      <c r="L24" s="124" t="s">
        <v>16</v>
      </c>
      <c r="M24" s="124" t="s">
        <v>16</v>
      </c>
      <c r="N24" s="124" t="s">
        <v>16</v>
      </c>
      <c r="O24" s="124" t="s">
        <v>16</v>
      </c>
      <c r="P24" s="125" t="s">
        <v>16</v>
      </c>
    </row>
    <row r="25" spans="1:16" s="45" customFormat="1" ht="12.75">
      <c r="A25" s="115" t="s">
        <v>1732</v>
      </c>
      <c r="B25" s="45" t="s">
        <v>1733</v>
      </c>
      <c r="C25" s="45" t="s">
        <v>1734</v>
      </c>
      <c r="D25" s="116">
        <v>5.4885674000000002E-2</v>
      </c>
      <c r="E25" s="116">
        <v>9.3517380000000001E-3</v>
      </c>
      <c r="F25" s="117">
        <v>-0.67581314000000003</v>
      </c>
      <c r="G25" s="117">
        <v>-0.73696094999999995</v>
      </c>
      <c r="H25" s="117">
        <v>-0.52522855999999996</v>
      </c>
      <c r="I25" s="117">
        <f t="shared" si="0"/>
        <v>-0.64600088333333339</v>
      </c>
      <c r="J25" s="122">
        <v>0.13070000000000001</v>
      </c>
      <c r="K25" s="122">
        <v>3.95E-2</v>
      </c>
      <c r="L25" s="124">
        <v>0.27967447000000001</v>
      </c>
      <c r="M25" s="124">
        <v>0.50775146000000004</v>
      </c>
      <c r="N25" s="124">
        <v>0.29345608000000001</v>
      </c>
      <c r="O25" s="124">
        <v>0.36029400333</v>
      </c>
      <c r="P25" s="125" t="s">
        <v>1668</v>
      </c>
    </row>
    <row r="26" spans="1:16" s="45" customFormat="1" ht="12.75">
      <c r="A26" s="115" t="s">
        <v>1735</v>
      </c>
      <c r="B26" s="45" t="s">
        <v>1736</v>
      </c>
      <c r="C26" s="45" t="s">
        <v>1737</v>
      </c>
      <c r="D26" s="116">
        <v>6.9515499999999994E-2</v>
      </c>
      <c r="E26" s="116">
        <v>2.0688341999999998E-2</v>
      </c>
      <c r="F26" s="117">
        <v>-1.4764824000000001</v>
      </c>
      <c r="G26" s="117">
        <v>-2.0613024000000002</v>
      </c>
      <c r="H26" s="117">
        <v>-1.2800039999999999</v>
      </c>
      <c r="I26" s="117">
        <f t="shared" si="0"/>
        <v>-1.6059296000000003</v>
      </c>
      <c r="J26" s="122">
        <v>9.8299999999999998E-2</v>
      </c>
      <c r="K26" s="122">
        <v>9.5999999999999992E-3</v>
      </c>
      <c r="L26" s="124">
        <v>-0.77093023000000005</v>
      </c>
      <c r="M26" s="124">
        <v>-0.88100330000000004</v>
      </c>
      <c r="N26" s="124">
        <v>-0.62287990000000004</v>
      </c>
      <c r="O26" s="124">
        <v>-0.75827114333000001</v>
      </c>
      <c r="P26" s="125" t="s">
        <v>1668</v>
      </c>
    </row>
    <row r="27" spans="1:16" s="45" customFormat="1" ht="12.75">
      <c r="A27" s="115" t="s">
        <v>1738</v>
      </c>
      <c r="B27" s="45" t="s">
        <v>1739</v>
      </c>
      <c r="C27" s="45" t="s">
        <v>1740</v>
      </c>
      <c r="D27" s="116">
        <v>7.1518670000000006E-2</v>
      </c>
      <c r="E27" s="116">
        <v>2.2282231999999999E-2</v>
      </c>
      <c r="F27" s="117">
        <v>-0.23607354</v>
      </c>
      <c r="G27" s="117">
        <v>-0.3510161</v>
      </c>
      <c r="H27" s="117">
        <v>-0.40698430000000002</v>
      </c>
      <c r="I27" s="117">
        <f t="shared" si="0"/>
        <v>-0.33135798</v>
      </c>
      <c r="J27" s="122">
        <v>0.14760000000000001</v>
      </c>
      <c r="K27" s="122">
        <v>5.8599999999999999E-2</v>
      </c>
      <c r="L27" s="124">
        <v>-1.0663241000000001</v>
      </c>
      <c r="M27" s="124">
        <v>-1.267231</v>
      </c>
      <c r="N27" s="124">
        <v>-0.47633743000000001</v>
      </c>
      <c r="O27" s="124">
        <v>-0.93663084333000002</v>
      </c>
      <c r="P27" s="125" t="s">
        <v>1668</v>
      </c>
    </row>
    <row r="28" spans="1:16" s="45" customFormat="1" ht="24">
      <c r="A28" s="115" t="s">
        <v>1741</v>
      </c>
      <c r="B28" s="45" t="s">
        <v>1742</v>
      </c>
      <c r="C28" s="45" t="s">
        <v>1743</v>
      </c>
      <c r="D28" s="116">
        <v>0.29859722</v>
      </c>
      <c r="E28" s="116">
        <v>0.23366144</v>
      </c>
      <c r="F28" s="117">
        <v>-6.9890910000000001E-2</v>
      </c>
      <c r="G28" s="117">
        <v>-0.81049919999999998</v>
      </c>
      <c r="H28" s="117">
        <v>-0.2487663</v>
      </c>
      <c r="I28" s="117">
        <f t="shared" si="0"/>
        <v>-0.37638547</v>
      </c>
      <c r="J28" s="122">
        <v>0.23150000000000001</v>
      </c>
      <c r="K28" s="122">
        <v>0.14630000000000001</v>
      </c>
      <c r="L28" s="124">
        <v>-0.2754955</v>
      </c>
      <c r="M28" s="124">
        <v>-5.2018101999999997E-2</v>
      </c>
      <c r="N28" s="124">
        <v>-0.12853247000000001</v>
      </c>
      <c r="O28" s="124">
        <v>-0.15201535732999999</v>
      </c>
      <c r="P28" s="125" t="s">
        <v>1744</v>
      </c>
    </row>
    <row r="29" spans="1:16" s="45" customFormat="1" ht="12.75">
      <c r="A29" s="115" t="s">
        <v>1745</v>
      </c>
      <c r="B29" s="45" t="s">
        <v>1746</v>
      </c>
      <c r="C29" s="45" t="s">
        <v>1747</v>
      </c>
      <c r="D29" s="116">
        <v>0.18798010000000001</v>
      </c>
      <c r="E29" s="116">
        <v>0.12630288000000001</v>
      </c>
      <c r="F29" s="117">
        <v>-4.1481974999999997E-2</v>
      </c>
      <c r="G29" s="117">
        <v>-0.11185942</v>
      </c>
      <c r="H29" s="117">
        <v>-3.4666099999999998E-2</v>
      </c>
      <c r="I29" s="117">
        <f t="shared" si="0"/>
        <v>-6.2669164999999999E-2</v>
      </c>
      <c r="J29" s="122">
        <v>0.78490000000000004</v>
      </c>
      <c r="K29" s="122">
        <v>0.73839999999999995</v>
      </c>
      <c r="L29" s="124">
        <v>5.0832767000000001E-2</v>
      </c>
      <c r="M29" s="124">
        <v>-0.14935216000000001</v>
      </c>
      <c r="N29" s="124">
        <v>0.22186099000000001</v>
      </c>
      <c r="O29" s="124">
        <v>4.1113865667000003E-2</v>
      </c>
      <c r="P29" s="125" t="s">
        <v>1668</v>
      </c>
    </row>
    <row r="30" spans="1:16" s="45" customFormat="1" ht="12.75">
      <c r="A30" s="115" t="s">
        <v>1748</v>
      </c>
      <c r="B30" s="45" t="s">
        <v>1749</v>
      </c>
      <c r="C30" s="45" t="s">
        <v>1750</v>
      </c>
      <c r="D30" s="116"/>
      <c r="E30" s="116"/>
      <c r="F30" s="117"/>
      <c r="G30" s="117"/>
      <c r="H30" s="117"/>
      <c r="I30" s="117"/>
      <c r="J30" s="125" t="s">
        <v>16</v>
      </c>
      <c r="K30" s="125" t="s">
        <v>16</v>
      </c>
      <c r="L30" s="124" t="s">
        <v>16</v>
      </c>
      <c r="M30" s="124" t="s">
        <v>16</v>
      </c>
      <c r="N30" s="124" t="s">
        <v>16</v>
      </c>
      <c r="O30" s="124" t="s">
        <v>16</v>
      </c>
      <c r="P30" s="125" t="s">
        <v>16</v>
      </c>
    </row>
    <row r="31" spans="1:16" s="45" customFormat="1" ht="12.75">
      <c r="A31" s="115" t="s">
        <v>1751</v>
      </c>
      <c r="B31" s="45" t="s">
        <v>1752</v>
      </c>
      <c r="C31" s="45" t="s">
        <v>1753</v>
      </c>
      <c r="D31" s="116">
        <v>0.61314493000000003</v>
      </c>
      <c r="E31" s="116">
        <v>0.55654689999999996</v>
      </c>
      <c r="F31" s="117">
        <v>0.10333935</v>
      </c>
      <c r="G31" s="117">
        <v>-0.34192943999999997</v>
      </c>
      <c r="H31" s="117">
        <v>-3.7261054000000002E-2</v>
      </c>
      <c r="I31" s="117">
        <f t="shared" si="0"/>
        <v>-9.1950381333333331E-2</v>
      </c>
      <c r="J31" s="122">
        <v>0.59550000000000003</v>
      </c>
      <c r="K31" s="122">
        <v>0.52480000000000004</v>
      </c>
      <c r="L31" s="124">
        <v>-7.3198386000000004E-2</v>
      </c>
      <c r="M31" s="124">
        <v>0.25948524000000001</v>
      </c>
      <c r="N31" s="124">
        <v>3.7772145E-2</v>
      </c>
      <c r="O31" s="124">
        <v>7.4686332999999994E-2</v>
      </c>
      <c r="P31" s="125" t="s">
        <v>1712</v>
      </c>
    </row>
    <row r="32" spans="1:16" s="45" customFormat="1" ht="12.75">
      <c r="A32" s="115" t="s">
        <v>1754</v>
      </c>
      <c r="B32" s="45" t="s">
        <v>1755</v>
      </c>
      <c r="C32" s="45" t="s">
        <v>1756</v>
      </c>
      <c r="D32" s="116">
        <v>0.35165864000000002</v>
      </c>
      <c r="E32" s="116">
        <v>0.28605446000000001</v>
      </c>
      <c r="F32" s="117">
        <v>-0.1012406</v>
      </c>
      <c r="G32" s="117">
        <v>-0.186916</v>
      </c>
      <c r="H32" s="117">
        <v>2.3666887000000001E-2</v>
      </c>
      <c r="I32" s="117">
        <f t="shared" si="0"/>
        <v>-8.8163237666666658E-2</v>
      </c>
      <c r="J32" s="122">
        <v>0.1118</v>
      </c>
      <c r="K32" s="122">
        <v>1.9699999999999999E-2</v>
      </c>
      <c r="L32" s="124">
        <v>0.25150020000000001</v>
      </c>
      <c r="M32" s="124">
        <v>0.37963116000000002</v>
      </c>
      <c r="N32" s="124">
        <v>0.25512986999999998</v>
      </c>
      <c r="O32" s="124">
        <v>0.29542041000000002</v>
      </c>
      <c r="P32" s="125" t="s">
        <v>1668</v>
      </c>
    </row>
    <row r="33" spans="1:16" s="45" customFormat="1" ht="12.75">
      <c r="A33" s="115" t="s">
        <v>1757</v>
      </c>
      <c r="B33" s="45" t="s">
        <v>1758</v>
      </c>
      <c r="C33" s="45" t="s">
        <v>1759</v>
      </c>
      <c r="D33" s="116">
        <v>4.1831769999999997E-2</v>
      </c>
      <c r="E33" s="116">
        <v>1.8479958999999999E-3</v>
      </c>
      <c r="F33" s="117">
        <v>0.22194964</v>
      </c>
      <c r="G33" s="117">
        <v>0.25274265000000001</v>
      </c>
      <c r="H33" s="117">
        <v>0.25385194999999999</v>
      </c>
      <c r="I33" s="117">
        <f t="shared" si="0"/>
        <v>0.24284807999999999</v>
      </c>
      <c r="J33" s="122">
        <v>0.1208</v>
      </c>
      <c r="K33" s="122">
        <v>2.86E-2</v>
      </c>
      <c r="L33" s="124">
        <v>1.0688571</v>
      </c>
      <c r="M33" s="124">
        <v>0.82792944000000002</v>
      </c>
      <c r="N33" s="124">
        <v>0.57551280000000005</v>
      </c>
      <c r="O33" s="124">
        <v>0.82409977999999995</v>
      </c>
      <c r="P33" s="125" t="s">
        <v>1760</v>
      </c>
    </row>
    <row r="34" spans="1:16" s="45" customFormat="1" ht="12.75">
      <c r="A34" s="115" t="s">
        <v>1761</v>
      </c>
      <c r="B34" s="45" t="s">
        <v>1762</v>
      </c>
      <c r="C34" s="45" t="s">
        <v>1763</v>
      </c>
      <c r="D34" s="116"/>
      <c r="E34" s="116">
        <v>0.2588144</v>
      </c>
      <c r="F34" s="117">
        <v>0.82100063999999995</v>
      </c>
      <c r="G34" s="117">
        <v>0.56731319999999996</v>
      </c>
      <c r="H34" s="117">
        <v>-0.10068226600000001</v>
      </c>
      <c r="I34" s="117">
        <f t="shared" si="0"/>
        <v>0.42921052466666665</v>
      </c>
      <c r="J34" s="122">
        <v>0.73470000000000002</v>
      </c>
      <c r="K34" s="122">
        <v>0.68030000000000002</v>
      </c>
      <c r="L34" s="124">
        <v>-0.24186616999999999</v>
      </c>
      <c r="M34" s="124">
        <v>0.61098962999999995</v>
      </c>
      <c r="N34" s="124">
        <v>-5.2327635000000003E-3</v>
      </c>
      <c r="O34" s="124">
        <v>0.12129689883</v>
      </c>
      <c r="P34" s="125" t="s">
        <v>1668</v>
      </c>
    </row>
    <row r="35" spans="1:16" s="45" customFormat="1" ht="12.75">
      <c r="A35" s="115" t="s">
        <v>1764</v>
      </c>
      <c r="B35" s="45" t="s">
        <v>1765</v>
      </c>
      <c r="C35" s="45" t="s">
        <v>1766</v>
      </c>
      <c r="D35" s="116">
        <v>4.0361210000000002E-2</v>
      </c>
      <c r="E35" s="116">
        <v>1.2734126E-3</v>
      </c>
      <c r="F35" s="117">
        <v>1.7797316000000001</v>
      </c>
      <c r="G35" s="117">
        <v>1.6905671</v>
      </c>
      <c r="H35" s="117">
        <v>1.5724199999999999</v>
      </c>
      <c r="I35" s="117">
        <f t="shared" si="0"/>
        <v>1.6809062333333333</v>
      </c>
      <c r="J35" s="122">
        <v>0.1105</v>
      </c>
      <c r="K35" s="122">
        <v>1.8700000000000001E-2</v>
      </c>
      <c r="L35" s="124">
        <v>1.26254</v>
      </c>
      <c r="M35" s="124">
        <v>1.3851118</v>
      </c>
      <c r="N35" s="124">
        <v>0.85042196999999997</v>
      </c>
      <c r="O35" s="124">
        <v>1.1660245899999999</v>
      </c>
      <c r="P35" s="125" t="s">
        <v>1668</v>
      </c>
    </row>
    <row r="36" spans="1:16" s="45" customFormat="1" ht="12.75">
      <c r="A36" s="115" t="s">
        <v>1767</v>
      </c>
      <c r="B36" s="45" t="s">
        <v>1768</v>
      </c>
      <c r="C36" s="45" t="s">
        <v>1769</v>
      </c>
      <c r="D36" s="116">
        <v>0.75815045999999997</v>
      </c>
      <c r="E36" s="116">
        <v>0.71558284999999999</v>
      </c>
      <c r="F36" s="117">
        <v>-0.72267769999999998</v>
      </c>
      <c r="G36" s="117">
        <v>-1.6013103000000001E-2</v>
      </c>
      <c r="H36" s="117">
        <v>0.34427032000000002</v>
      </c>
      <c r="I36" s="117">
        <f t="shared" si="0"/>
        <v>-0.13147349433333333</v>
      </c>
      <c r="J36" s="122">
        <v>0.2165</v>
      </c>
      <c r="K36" s="122">
        <v>0.13120000000000001</v>
      </c>
      <c r="L36" s="124">
        <v>2.0247030000000001</v>
      </c>
      <c r="M36" s="124">
        <v>0.74730680000000005</v>
      </c>
      <c r="N36" s="124">
        <v>0.59822940000000002</v>
      </c>
      <c r="O36" s="124">
        <v>1.1234130667</v>
      </c>
      <c r="P36" s="125" t="s">
        <v>1770</v>
      </c>
    </row>
    <row r="37" spans="1:16" s="45" customFormat="1" ht="12.75">
      <c r="A37" s="115" t="s">
        <v>1771</v>
      </c>
      <c r="B37" s="45" t="s">
        <v>1772</v>
      </c>
      <c r="C37" s="45" t="s">
        <v>1773</v>
      </c>
      <c r="D37" s="116">
        <v>0.23878007000000001</v>
      </c>
      <c r="E37" s="116">
        <v>0.17502527000000001</v>
      </c>
      <c r="F37" s="117">
        <v>-9.7657173999999999E-2</v>
      </c>
      <c r="G37" s="117">
        <v>-0.24298005</v>
      </c>
      <c r="H37" s="117">
        <v>-3.7332530000000003E-2</v>
      </c>
      <c r="I37" s="117">
        <f t="shared" si="0"/>
        <v>-0.12598991800000001</v>
      </c>
      <c r="J37" s="122">
        <v>0.22309999999999999</v>
      </c>
      <c r="K37" s="122">
        <v>0.13780000000000001</v>
      </c>
      <c r="L37" s="124">
        <v>6.2645839999999994E-2</v>
      </c>
      <c r="M37" s="124">
        <v>0.33529192000000002</v>
      </c>
      <c r="N37" s="124">
        <v>0.17368887</v>
      </c>
      <c r="O37" s="124">
        <v>0.19054220999999999</v>
      </c>
      <c r="P37" s="125" t="s">
        <v>1774</v>
      </c>
    </row>
    <row r="38" spans="1:16" s="45" customFormat="1" ht="12.75">
      <c r="A38" s="115" t="s">
        <v>1775</v>
      </c>
      <c r="B38" s="45" t="s">
        <v>1776</v>
      </c>
      <c r="C38" s="45" t="s">
        <v>1777</v>
      </c>
      <c r="D38" s="116"/>
      <c r="E38" s="116">
        <v>9.9768800000000005E-2</v>
      </c>
      <c r="F38" s="117">
        <v>-1.2837597999999999</v>
      </c>
      <c r="G38" s="117">
        <v>-0.92990916999999995</v>
      </c>
      <c r="H38" s="117">
        <v>-0.30265092999999998</v>
      </c>
      <c r="I38" s="117">
        <f t="shared" si="0"/>
        <v>-0.83877329999999983</v>
      </c>
      <c r="J38" s="122">
        <v>0.16420000000000001</v>
      </c>
      <c r="K38" s="122">
        <v>7.7200000000000005E-2</v>
      </c>
      <c r="L38" s="124">
        <v>-0.19013964999999999</v>
      </c>
      <c r="M38" s="124">
        <v>-0.62377070000000001</v>
      </c>
      <c r="N38" s="124">
        <v>-0.56045529999999999</v>
      </c>
      <c r="O38" s="124">
        <v>-0.45812188332999998</v>
      </c>
      <c r="P38" s="125" t="s">
        <v>1668</v>
      </c>
    </row>
    <row r="39" spans="1:16" s="45" customFormat="1" ht="12.75">
      <c r="A39" s="115" t="s">
        <v>1778</v>
      </c>
      <c r="B39" s="45" t="s">
        <v>1779</v>
      </c>
      <c r="C39" s="45" t="s">
        <v>1780</v>
      </c>
      <c r="D39" s="116">
        <v>8.7361339999999996E-2</v>
      </c>
      <c r="E39" s="116">
        <v>3.5202037999999998E-2</v>
      </c>
      <c r="F39" s="117">
        <v>-0.18418607000000001</v>
      </c>
      <c r="G39" s="117">
        <v>-0.26267580000000001</v>
      </c>
      <c r="H39" s="117">
        <v>-0.13437553999999999</v>
      </c>
      <c r="I39" s="117">
        <f t="shared" si="0"/>
        <v>-0.19374580333333333</v>
      </c>
      <c r="J39" s="122">
        <v>0.20549999999999999</v>
      </c>
      <c r="K39" s="122">
        <v>0.1198</v>
      </c>
      <c r="L39" s="124">
        <v>0.32318493999999998</v>
      </c>
      <c r="M39" s="124">
        <v>0.38750556000000003</v>
      </c>
      <c r="N39" s="124">
        <v>6.4905210000000005E-2</v>
      </c>
      <c r="O39" s="124">
        <v>0.25853190332999998</v>
      </c>
      <c r="P39" s="125" t="s">
        <v>1668</v>
      </c>
    </row>
    <row r="40" spans="1:16" s="45" customFormat="1" ht="12.75">
      <c r="A40" s="115" t="s">
        <v>1781</v>
      </c>
      <c r="B40" s="45" t="s">
        <v>1782</v>
      </c>
      <c r="C40" s="45" t="s">
        <v>1783</v>
      </c>
      <c r="D40" s="116"/>
      <c r="E40" s="116">
        <v>0.54884719999999998</v>
      </c>
      <c r="F40" s="117">
        <v>-0.66043949999999996</v>
      </c>
      <c r="G40" s="117">
        <v>-0.40567760000000003</v>
      </c>
      <c r="H40" s="117">
        <v>0.38859423999999998</v>
      </c>
      <c r="I40" s="117">
        <f t="shared" si="0"/>
        <v>-0.22584095333333334</v>
      </c>
      <c r="J40" s="125" t="s">
        <v>16</v>
      </c>
      <c r="K40" s="125" t="s">
        <v>16</v>
      </c>
      <c r="L40" s="124">
        <v>-0.33957794000000002</v>
      </c>
      <c r="M40" s="124">
        <v>-0.14782999999999999</v>
      </c>
      <c r="N40" s="124">
        <v>0.26533633000000001</v>
      </c>
      <c r="O40" s="124">
        <v>-7.4023870000000005E-2</v>
      </c>
      <c r="P40" s="125" t="s">
        <v>1668</v>
      </c>
    </row>
    <row r="41" spans="1:16" s="45" customFormat="1" ht="12.75">
      <c r="A41" s="115" t="s">
        <v>1784</v>
      </c>
      <c r="B41" s="45" t="s">
        <v>1785</v>
      </c>
      <c r="C41" s="45" t="s">
        <v>1786</v>
      </c>
      <c r="D41" s="116"/>
      <c r="E41" s="116">
        <v>0.58121769999999995</v>
      </c>
      <c r="F41" s="117">
        <v>-0.71578293999999998</v>
      </c>
      <c r="G41" s="117">
        <v>-0.3794922</v>
      </c>
      <c r="H41" s="117">
        <v>0.42998552000000001</v>
      </c>
      <c r="I41" s="117">
        <f t="shared" si="0"/>
        <v>-0.22176320666666668</v>
      </c>
      <c r="J41" s="125" t="s">
        <v>16</v>
      </c>
      <c r="K41" s="125" t="s">
        <v>16</v>
      </c>
      <c r="L41" s="124">
        <v>0.73342560000000001</v>
      </c>
      <c r="M41" s="124">
        <v>5.1209933999999999E-2</v>
      </c>
      <c r="N41" s="124">
        <v>-0.16049284999999999</v>
      </c>
      <c r="O41" s="124">
        <v>0.20804756132999999</v>
      </c>
      <c r="P41" s="125" t="s">
        <v>1787</v>
      </c>
    </row>
    <row r="42" spans="1:16" s="45" customFormat="1" ht="12.75">
      <c r="A42" s="115" t="s">
        <v>1788</v>
      </c>
      <c r="B42" s="45" t="s">
        <v>1789</v>
      </c>
      <c r="C42" s="45" t="s">
        <v>1790</v>
      </c>
      <c r="D42" s="116"/>
      <c r="E42" s="116"/>
      <c r="F42" s="117"/>
      <c r="G42" s="117"/>
      <c r="H42" s="117"/>
      <c r="I42" s="117"/>
      <c r="J42" s="125" t="s">
        <v>16</v>
      </c>
      <c r="K42" s="125" t="s">
        <v>16</v>
      </c>
      <c r="L42" s="124" t="s">
        <v>16</v>
      </c>
      <c r="M42" s="124" t="s">
        <v>16</v>
      </c>
      <c r="N42" s="124" t="s">
        <v>16</v>
      </c>
      <c r="O42" s="124" t="s">
        <v>16</v>
      </c>
      <c r="P42" s="125" t="s">
        <v>16</v>
      </c>
    </row>
    <row r="43" spans="1:16" s="45" customFormat="1" ht="12.75">
      <c r="A43" s="115" t="s">
        <v>1791</v>
      </c>
      <c r="B43" s="45" t="s">
        <v>1792</v>
      </c>
      <c r="C43" s="45" t="s">
        <v>1793</v>
      </c>
      <c r="D43" s="116">
        <v>0.10608246</v>
      </c>
      <c r="E43" s="116">
        <v>5.1279545000000003E-2</v>
      </c>
      <c r="F43" s="117">
        <v>-0.81591749999999996</v>
      </c>
      <c r="G43" s="117">
        <v>-0.64225540000000003</v>
      </c>
      <c r="H43" s="117">
        <v>-0.33441868000000002</v>
      </c>
      <c r="I43" s="117">
        <f t="shared" si="0"/>
        <v>-0.59753052666666673</v>
      </c>
      <c r="J43" s="122">
        <v>0.16289999999999999</v>
      </c>
      <c r="K43" s="122">
        <v>7.5899999999999995E-2</v>
      </c>
      <c r="L43" s="124">
        <v>-0.52382565000000003</v>
      </c>
      <c r="M43" s="124">
        <v>-0.24052432000000001</v>
      </c>
      <c r="N43" s="124">
        <v>-0.22754183</v>
      </c>
      <c r="O43" s="124">
        <v>-0.3306306</v>
      </c>
      <c r="P43" s="125" t="s">
        <v>1794</v>
      </c>
    </row>
    <row r="44" spans="1:16" s="45" customFormat="1" ht="12.75">
      <c r="A44" s="115" t="s">
        <v>1795</v>
      </c>
      <c r="B44" s="45" t="s">
        <v>1796</v>
      </c>
      <c r="C44" s="45" t="s">
        <v>1797</v>
      </c>
      <c r="D44" s="116">
        <v>0.12420919</v>
      </c>
      <c r="E44" s="116">
        <v>6.7202464000000003E-2</v>
      </c>
      <c r="F44" s="117">
        <v>-0.13580233</v>
      </c>
      <c r="G44" s="117">
        <v>-0.39656168000000003</v>
      </c>
      <c r="H44" s="117">
        <v>-0.35234967</v>
      </c>
      <c r="I44" s="117">
        <f t="shared" si="0"/>
        <v>-0.29490455999999998</v>
      </c>
      <c r="J44" s="122">
        <v>0.23250000000000001</v>
      </c>
      <c r="K44" s="122">
        <v>0.1474</v>
      </c>
      <c r="L44" s="124">
        <v>-0.63442140000000002</v>
      </c>
      <c r="M44" s="124">
        <v>-0.83936840000000001</v>
      </c>
      <c r="N44" s="124">
        <v>-8.5088639999999993E-2</v>
      </c>
      <c r="O44" s="124">
        <v>-0.51962614666999996</v>
      </c>
      <c r="P44" s="125" t="s">
        <v>1668</v>
      </c>
    </row>
    <row r="45" spans="1:16" s="45" customFormat="1" ht="12.75">
      <c r="A45" s="115" t="s">
        <v>1798</v>
      </c>
      <c r="B45" s="45" t="s">
        <v>1799</v>
      </c>
      <c r="C45" s="45" t="s">
        <v>1800</v>
      </c>
      <c r="D45" s="116"/>
      <c r="E45" s="116">
        <v>0.56123009999999995</v>
      </c>
      <c r="F45" s="117">
        <v>-0.68101619999999996</v>
      </c>
      <c r="G45" s="117">
        <v>-0.41046533000000002</v>
      </c>
      <c r="H45" s="117">
        <v>0.41117685999999998</v>
      </c>
      <c r="I45" s="117">
        <f t="shared" si="0"/>
        <v>-0.22676822333333335</v>
      </c>
      <c r="J45" s="125" t="s">
        <v>16</v>
      </c>
      <c r="K45" s="125" t="s">
        <v>16</v>
      </c>
      <c r="L45" s="124">
        <v>-0.38837367</v>
      </c>
      <c r="M45" s="124">
        <v>0.58721953999999998</v>
      </c>
      <c r="N45" s="124">
        <v>0.23072954000000001</v>
      </c>
      <c r="O45" s="124">
        <v>0.14319180333000001</v>
      </c>
      <c r="P45" s="125" t="s">
        <v>1668</v>
      </c>
    </row>
    <row r="46" spans="1:16" s="45" customFormat="1" ht="12.75">
      <c r="A46" s="115" t="s">
        <v>1801</v>
      </c>
      <c r="B46" s="45" t="s">
        <v>1802</v>
      </c>
      <c r="C46" s="45" t="s">
        <v>1803</v>
      </c>
      <c r="D46" s="116"/>
      <c r="E46" s="116"/>
      <c r="F46" s="117"/>
      <c r="G46" s="117"/>
      <c r="H46" s="117"/>
      <c r="I46" s="117"/>
      <c r="J46" s="125" t="s">
        <v>16</v>
      </c>
      <c r="K46" s="125" t="s">
        <v>16</v>
      </c>
      <c r="L46" s="124" t="s">
        <v>16</v>
      </c>
      <c r="M46" s="124" t="s">
        <v>16</v>
      </c>
      <c r="N46" s="124" t="s">
        <v>16</v>
      </c>
      <c r="O46" s="124" t="s">
        <v>16</v>
      </c>
      <c r="P46" s="125" t="s">
        <v>16</v>
      </c>
    </row>
    <row r="47" spans="1:16" s="45" customFormat="1" ht="12.75">
      <c r="A47" s="115" t="s">
        <v>1804</v>
      </c>
      <c r="B47" s="45" t="s">
        <v>1805</v>
      </c>
      <c r="C47" s="45" t="s">
        <v>1806</v>
      </c>
      <c r="D47" s="116">
        <v>5.1033009999999997E-2</v>
      </c>
      <c r="E47" s="116">
        <v>6.7652672999999998E-3</v>
      </c>
      <c r="F47" s="117">
        <v>0.33217617999999999</v>
      </c>
      <c r="G47" s="117">
        <v>0.42958935999999998</v>
      </c>
      <c r="H47" s="117">
        <v>0.43211368</v>
      </c>
      <c r="I47" s="117">
        <f t="shared" si="0"/>
        <v>0.39795973999999995</v>
      </c>
      <c r="J47" s="122">
        <v>0.12939999999999999</v>
      </c>
      <c r="K47" s="122">
        <v>3.7999999999999999E-2</v>
      </c>
      <c r="L47" s="124">
        <v>0.30620202000000002</v>
      </c>
      <c r="M47" s="124">
        <v>0.41391941999999998</v>
      </c>
      <c r="N47" s="124">
        <v>0.20064646</v>
      </c>
      <c r="O47" s="124">
        <v>0.30692263333000003</v>
      </c>
      <c r="P47" s="125" t="s">
        <v>1807</v>
      </c>
    </row>
    <row r="48" spans="1:16" s="45" customFormat="1" ht="12.75">
      <c r="A48" s="115" t="s">
        <v>1808</v>
      </c>
      <c r="B48" s="45" t="s">
        <v>1809</v>
      </c>
      <c r="C48" s="45" t="s">
        <v>1810</v>
      </c>
      <c r="D48" s="116">
        <v>8.8194369999999994E-2</v>
      </c>
      <c r="E48" s="116">
        <v>3.5881690000000001E-2</v>
      </c>
      <c r="F48" s="117">
        <v>-0.31195741999999999</v>
      </c>
      <c r="G48" s="117">
        <v>-0.32523435000000001</v>
      </c>
      <c r="H48" s="117">
        <v>-0.16318423000000001</v>
      </c>
      <c r="I48" s="117">
        <f t="shared" si="0"/>
        <v>-0.26679200000000003</v>
      </c>
      <c r="J48" s="122">
        <v>0.17380000000000001</v>
      </c>
      <c r="K48" s="122">
        <v>8.7800000000000003E-2</v>
      </c>
      <c r="L48" s="124">
        <v>-0.44187159999999998</v>
      </c>
      <c r="M48" s="124">
        <v>-0.76384359999999996</v>
      </c>
      <c r="N48" s="124">
        <v>-0.23850335</v>
      </c>
      <c r="O48" s="124">
        <v>-0.48140618333000001</v>
      </c>
      <c r="P48" s="125" t="s">
        <v>1668</v>
      </c>
    </row>
    <row r="49" spans="1:16" s="45" customFormat="1" ht="12.75">
      <c r="A49" s="115" t="s">
        <v>1811</v>
      </c>
      <c r="B49" s="45" t="s">
        <v>1812</v>
      </c>
      <c r="C49" s="45" t="s">
        <v>1813</v>
      </c>
      <c r="D49" s="116"/>
      <c r="E49" s="116">
        <v>6.3378619999999997E-2</v>
      </c>
      <c r="F49" s="117">
        <v>-0.66466784000000001</v>
      </c>
      <c r="G49" s="117">
        <v>-1.3866769999999999</v>
      </c>
      <c r="H49" s="117">
        <v>-0.66944740000000003</v>
      </c>
      <c r="I49" s="117">
        <f t="shared" si="0"/>
        <v>-0.90693074666666673</v>
      </c>
      <c r="J49" s="122">
        <v>0.1105</v>
      </c>
      <c r="K49" s="122">
        <v>1.8700000000000001E-2</v>
      </c>
      <c r="L49" s="124">
        <v>2.6256232000000002</v>
      </c>
      <c r="M49" s="124">
        <v>2.4374804000000001</v>
      </c>
      <c r="N49" s="124">
        <v>1.6192793999999999</v>
      </c>
      <c r="O49" s="124">
        <v>2.2274609999999999</v>
      </c>
      <c r="P49" s="125" t="s">
        <v>1668</v>
      </c>
    </row>
    <row r="50" spans="1:16" s="140" customFormat="1" ht="12.75">
      <c r="A50" s="139" t="s">
        <v>1814</v>
      </c>
      <c r="B50" s="140" t="s">
        <v>1815</v>
      </c>
      <c r="C50" s="140" t="s">
        <v>1816</v>
      </c>
      <c r="D50" s="141">
        <v>0.10333568999999999</v>
      </c>
      <c r="E50" s="141">
        <v>4.8763156000000002E-2</v>
      </c>
      <c r="F50" s="142">
        <v>-0.49838919999999998</v>
      </c>
      <c r="G50" s="142">
        <v>-0.688334</v>
      </c>
      <c r="H50" s="142">
        <v>-0.29585971999999999</v>
      </c>
      <c r="I50" s="142">
        <f t="shared" si="0"/>
        <v>-0.49419430666666658</v>
      </c>
      <c r="J50" s="122">
        <v>0.1149</v>
      </c>
      <c r="K50" s="122">
        <v>2.2499999999999999E-2</v>
      </c>
      <c r="L50" s="124">
        <v>-0.16582498000000001</v>
      </c>
      <c r="M50" s="124">
        <v>-0.1061955</v>
      </c>
      <c r="N50" s="124">
        <v>-0.18212602999999999</v>
      </c>
      <c r="O50" s="124">
        <v>-0.15138217000000001</v>
      </c>
      <c r="P50" s="125" t="s">
        <v>1668</v>
      </c>
    </row>
    <row r="51" spans="1:16" s="45" customFormat="1" ht="12.75">
      <c r="A51" s="115" t="s">
        <v>1817</v>
      </c>
      <c r="B51" s="45" t="s">
        <v>1818</v>
      </c>
      <c r="C51" s="45" t="s">
        <v>1819</v>
      </c>
      <c r="D51" s="116">
        <v>0.13563020000000001</v>
      </c>
      <c r="E51" s="116">
        <v>7.7980060000000004E-2</v>
      </c>
      <c r="F51" s="117">
        <v>-9.5557299999999998E-2</v>
      </c>
      <c r="G51" s="117">
        <v>-0.28619283000000001</v>
      </c>
      <c r="H51" s="117">
        <v>-0.17643072000000001</v>
      </c>
      <c r="I51" s="117">
        <f t="shared" si="0"/>
        <v>-0.18606028333333335</v>
      </c>
      <c r="J51" s="122">
        <v>0.63009999999999999</v>
      </c>
      <c r="K51" s="122">
        <v>0.56269999999999998</v>
      </c>
      <c r="L51" s="124">
        <v>-0.33988863000000002</v>
      </c>
      <c r="M51" s="124">
        <v>-1.3715683500000001E-2</v>
      </c>
      <c r="N51" s="124">
        <v>8.7531953999999995E-2</v>
      </c>
      <c r="O51" s="124">
        <v>-8.8690786499999993E-2</v>
      </c>
      <c r="P51" s="125" t="s">
        <v>1668</v>
      </c>
    </row>
    <row r="52" spans="1:16" s="45" customFormat="1" ht="12.75">
      <c r="A52" s="115" t="s">
        <v>1820</v>
      </c>
      <c r="B52" s="45" t="s">
        <v>1821</v>
      </c>
      <c r="C52" s="45" t="s">
        <v>1822</v>
      </c>
      <c r="D52" s="116"/>
      <c r="E52" s="116"/>
      <c r="F52" s="117"/>
      <c r="G52" s="117"/>
      <c r="H52" s="117"/>
      <c r="I52" s="117"/>
      <c r="J52" s="125" t="s">
        <v>16</v>
      </c>
      <c r="K52" s="125" t="s">
        <v>16</v>
      </c>
      <c r="L52" s="124" t="s">
        <v>16</v>
      </c>
      <c r="M52" s="124" t="s">
        <v>16</v>
      </c>
      <c r="N52" s="124" t="s">
        <v>16</v>
      </c>
      <c r="O52" s="124" t="s">
        <v>16</v>
      </c>
      <c r="P52" s="125" t="s">
        <v>16</v>
      </c>
    </row>
    <row r="53" spans="1:16" s="45" customFormat="1" ht="12.75">
      <c r="A53" s="115" t="s">
        <v>1823</v>
      </c>
      <c r="B53" s="45" t="s">
        <v>1824</v>
      </c>
      <c r="C53" s="45" t="s">
        <v>1825</v>
      </c>
      <c r="D53" s="116"/>
      <c r="E53" s="116"/>
      <c r="F53" s="117"/>
      <c r="G53" s="117"/>
      <c r="H53" s="117"/>
      <c r="I53" s="117"/>
      <c r="J53" s="125" t="s">
        <v>16</v>
      </c>
      <c r="K53" s="125" t="s">
        <v>16</v>
      </c>
      <c r="L53" s="124" t="s">
        <v>16</v>
      </c>
      <c r="M53" s="124" t="s">
        <v>16</v>
      </c>
      <c r="N53" s="124" t="s">
        <v>16</v>
      </c>
      <c r="O53" s="124" t="s">
        <v>16</v>
      </c>
      <c r="P53" s="125" t="s">
        <v>16</v>
      </c>
    </row>
    <row r="54" spans="1:16" s="45" customFormat="1" ht="12.75">
      <c r="A54" s="115" t="s">
        <v>1826</v>
      </c>
      <c r="B54" s="45" t="s">
        <v>1827</v>
      </c>
      <c r="C54" s="45" t="s">
        <v>1828</v>
      </c>
      <c r="D54" s="116">
        <v>0.1109832</v>
      </c>
      <c r="E54" s="116">
        <v>5.5766865999999998E-2</v>
      </c>
      <c r="F54" s="117">
        <v>-0.37186720000000001</v>
      </c>
      <c r="G54" s="117">
        <v>-0.67245876999999998</v>
      </c>
      <c r="H54" s="117">
        <v>-0.31213271999999997</v>
      </c>
      <c r="I54" s="117">
        <f t="shared" si="0"/>
        <v>-0.45215289666666664</v>
      </c>
      <c r="J54" s="122">
        <v>0.19009999999999999</v>
      </c>
      <c r="K54" s="122">
        <v>0.1045</v>
      </c>
      <c r="L54" s="124">
        <v>-0.65610312999999998</v>
      </c>
      <c r="M54" s="124">
        <v>-0.85459905999999997</v>
      </c>
      <c r="N54" s="124">
        <v>-0.18477444000000001</v>
      </c>
      <c r="O54" s="124">
        <v>-0.56515887666999998</v>
      </c>
      <c r="P54" s="125" t="s">
        <v>1668</v>
      </c>
    </row>
    <row r="55" spans="1:16" s="45" customFormat="1" ht="12.75">
      <c r="A55" s="115" t="s">
        <v>1829</v>
      </c>
      <c r="B55" s="45" t="s">
        <v>1830</v>
      </c>
      <c r="C55" s="45" t="s">
        <v>1831</v>
      </c>
      <c r="D55" s="116"/>
      <c r="E55" s="116"/>
      <c r="F55" s="117"/>
      <c r="G55" s="117"/>
      <c r="H55" s="117"/>
      <c r="I55" s="117"/>
      <c r="J55" s="125" t="s">
        <v>16</v>
      </c>
      <c r="K55" s="125" t="s">
        <v>16</v>
      </c>
      <c r="L55" s="124" t="s">
        <v>16</v>
      </c>
      <c r="M55" s="124" t="s">
        <v>16</v>
      </c>
      <c r="N55" s="124" t="s">
        <v>16</v>
      </c>
      <c r="O55" s="124" t="s">
        <v>16</v>
      </c>
      <c r="P55" s="125" t="s">
        <v>16</v>
      </c>
    </row>
    <row r="56" spans="1:16" s="45" customFormat="1" ht="12.75">
      <c r="A56" s="115" t="s">
        <v>1832</v>
      </c>
      <c r="B56" s="45" t="s">
        <v>1833</v>
      </c>
      <c r="C56" s="45" t="s">
        <v>1834</v>
      </c>
      <c r="D56" s="116">
        <v>6.6143735999999995E-2</v>
      </c>
      <c r="E56" s="116">
        <v>1.7874500000000001E-2</v>
      </c>
      <c r="F56" s="117">
        <v>-1.1678344000000001</v>
      </c>
      <c r="G56" s="117">
        <v>-1.8060122000000001</v>
      </c>
      <c r="H56" s="117">
        <v>-1.3094621</v>
      </c>
      <c r="I56" s="117">
        <f t="shared" si="0"/>
        <v>-1.4277695666666668</v>
      </c>
      <c r="J56" s="122">
        <v>0.1211</v>
      </c>
      <c r="K56" s="122">
        <v>2.9399999999999999E-2</v>
      </c>
      <c r="L56" s="124">
        <v>-0.95649624</v>
      </c>
      <c r="M56" s="124">
        <v>-0.65008116000000005</v>
      </c>
      <c r="N56" s="124">
        <v>-0.53731054</v>
      </c>
      <c r="O56" s="124">
        <v>-0.71462931333000002</v>
      </c>
      <c r="P56" s="125" t="s">
        <v>1835</v>
      </c>
    </row>
    <row r="57" spans="1:16" s="45" customFormat="1" ht="12.75">
      <c r="A57" s="115" t="s">
        <v>1836</v>
      </c>
      <c r="B57" s="45" t="s">
        <v>1837</v>
      </c>
      <c r="C57" s="45" t="s">
        <v>1838</v>
      </c>
      <c r="D57" s="116">
        <v>0.54519874000000002</v>
      </c>
      <c r="E57" s="116">
        <v>0.48413332999999997</v>
      </c>
      <c r="F57" s="117">
        <v>4.73E-4</v>
      </c>
      <c r="G57" s="117">
        <v>6.6495076E-2</v>
      </c>
      <c r="H57" s="117">
        <v>-7.2050304000000004E-3</v>
      </c>
      <c r="I57" s="117">
        <f t="shared" si="0"/>
        <v>1.9921015199999999E-2</v>
      </c>
      <c r="J57" s="122">
        <v>0.17080000000000001</v>
      </c>
      <c r="K57" s="122">
        <v>8.4400000000000003E-2</v>
      </c>
      <c r="L57" s="124">
        <v>-0.16073518000000001</v>
      </c>
      <c r="M57" s="124">
        <v>-0.42541504000000002</v>
      </c>
      <c r="N57" s="124">
        <v>-0.20482822000000001</v>
      </c>
      <c r="O57" s="124">
        <v>-0.26365948</v>
      </c>
      <c r="P57" s="125" t="s">
        <v>1668</v>
      </c>
    </row>
    <row r="58" spans="1:16" s="45" customFormat="1" ht="12.75">
      <c r="A58" s="115" t="s">
        <v>1839</v>
      </c>
      <c r="B58" s="45" t="s">
        <v>1840</v>
      </c>
      <c r="C58" s="45" t="s">
        <v>1841</v>
      </c>
      <c r="D58" s="116"/>
      <c r="E58" s="116"/>
      <c r="F58" s="117"/>
      <c r="G58" s="117"/>
      <c r="H58" s="117"/>
      <c r="I58" s="117"/>
      <c r="J58" s="125" t="s">
        <v>16</v>
      </c>
      <c r="K58" s="125" t="s">
        <v>16</v>
      </c>
      <c r="L58" s="124" t="s">
        <v>16</v>
      </c>
      <c r="M58" s="124" t="s">
        <v>16</v>
      </c>
      <c r="N58" s="124" t="s">
        <v>16</v>
      </c>
      <c r="O58" s="124" t="s">
        <v>16</v>
      </c>
      <c r="P58" s="125" t="s">
        <v>16</v>
      </c>
    </row>
    <row r="59" spans="1:16" s="45" customFormat="1" ht="12.75">
      <c r="A59" s="115" t="s">
        <v>1842</v>
      </c>
      <c r="B59" s="45" t="s">
        <v>1843</v>
      </c>
      <c r="C59" s="45" t="s">
        <v>1844</v>
      </c>
      <c r="D59" s="116">
        <v>4.4422603999999997E-2</v>
      </c>
      <c r="E59" s="116">
        <v>2.8103446E-3</v>
      </c>
      <c r="F59" s="117">
        <v>0.27604785999999998</v>
      </c>
      <c r="G59" s="117">
        <v>0.24942396999999999</v>
      </c>
      <c r="H59" s="117">
        <v>0.22989271999999999</v>
      </c>
      <c r="I59" s="117">
        <f t="shared" si="0"/>
        <v>0.2517881833333333</v>
      </c>
      <c r="J59" s="122">
        <v>9.3899999999999997E-2</v>
      </c>
      <c r="K59" s="122">
        <v>7.6E-3</v>
      </c>
      <c r="L59" s="124">
        <v>0.68226050000000005</v>
      </c>
      <c r="M59" s="124">
        <v>0.77303593999999998</v>
      </c>
      <c r="N59" s="124">
        <v>0.56875319999999996</v>
      </c>
      <c r="O59" s="124">
        <v>0.67468321333000003</v>
      </c>
      <c r="P59" s="125" t="s">
        <v>1719</v>
      </c>
    </row>
    <row r="60" spans="1:16" s="45" customFormat="1" ht="12.75">
      <c r="A60" s="115" t="s">
        <v>1845</v>
      </c>
      <c r="B60" s="45" t="s">
        <v>1846</v>
      </c>
      <c r="C60" s="45" t="s">
        <v>1847</v>
      </c>
      <c r="D60" s="116">
        <v>0.48799567999999999</v>
      </c>
      <c r="E60" s="116">
        <v>0.42403691999999998</v>
      </c>
      <c r="F60" s="117">
        <v>-0.12349120500000001</v>
      </c>
      <c r="G60" s="117">
        <v>4.0020930000000003E-2</v>
      </c>
      <c r="H60" s="117">
        <v>-5.8626185999999997E-2</v>
      </c>
      <c r="I60" s="117">
        <f t="shared" si="0"/>
        <v>-4.7365487000000005E-2</v>
      </c>
      <c r="J60" s="122">
        <v>0.1774</v>
      </c>
      <c r="K60" s="122">
        <v>9.1600000000000001E-2</v>
      </c>
      <c r="L60" s="124">
        <v>-0.21084589000000001</v>
      </c>
      <c r="M60" s="124">
        <v>-0.54589379999999998</v>
      </c>
      <c r="N60" s="124">
        <v>-0.23604101999999999</v>
      </c>
      <c r="O60" s="124">
        <v>-0.33092690333000002</v>
      </c>
      <c r="P60" s="125" t="s">
        <v>1848</v>
      </c>
    </row>
    <row r="61" spans="1:16" s="45" customFormat="1" ht="12.75">
      <c r="A61" s="118" t="s">
        <v>1849</v>
      </c>
      <c r="B61" s="119" t="s">
        <v>1850</v>
      </c>
      <c r="C61" s="119" t="s">
        <v>1851</v>
      </c>
      <c r="D61" s="120"/>
      <c r="E61" s="120">
        <v>9.4042379999999995E-2</v>
      </c>
      <c r="F61" s="121">
        <v>-0.10816903</v>
      </c>
      <c r="G61" s="121">
        <v>-0.44066817000000003</v>
      </c>
      <c r="H61" s="121">
        <v>-0.36195179999999999</v>
      </c>
      <c r="I61" s="121">
        <f t="shared" si="0"/>
        <v>-0.30359633333333336</v>
      </c>
      <c r="J61" s="131">
        <v>0.51100000000000001</v>
      </c>
      <c r="K61" s="131">
        <v>0.43490000000000001</v>
      </c>
      <c r="L61" s="133">
        <v>-8.6713739999999997E-2</v>
      </c>
      <c r="M61" s="133">
        <v>-4.3095519999999998E-2</v>
      </c>
      <c r="N61" s="133">
        <v>3.0459356999999999E-2</v>
      </c>
      <c r="O61" s="133">
        <v>-3.3116634333000002E-2</v>
      </c>
      <c r="P61" s="134" t="s">
        <v>1770</v>
      </c>
    </row>
  </sheetData>
  <mergeCells count="4">
    <mergeCell ref="D2:I2"/>
    <mergeCell ref="J2:O2"/>
    <mergeCell ref="F3:I3"/>
    <mergeCell ref="L3:O3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5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27</vt:i4>
      </vt:variant>
    </vt:vector>
  </HeadingPairs>
  <TitlesOfParts>
    <vt:vector size="55" baseType="lpstr">
      <vt:lpstr>Table-S10</vt:lpstr>
      <vt:lpstr>FJ_AP2_EREBP</vt:lpstr>
      <vt:lpstr>FJ_AS2</vt:lpstr>
      <vt:lpstr>FJ_AUX_IAA</vt:lpstr>
      <vt:lpstr>FJ_bHLH</vt:lpstr>
      <vt:lpstr>FJ_bZIP</vt:lpstr>
      <vt:lpstr>FJ_C2C2_CO_like</vt:lpstr>
      <vt:lpstr>FJ_C2H2</vt:lpstr>
      <vt:lpstr>FJ_C3H</vt:lpstr>
      <vt:lpstr>FJ_CCAAT_HAP2</vt:lpstr>
      <vt:lpstr>FJ_CCAAT_HAP3</vt:lpstr>
      <vt:lpstr>FJ_CCAAT_HAP5</vt:lpstr>
      <vt:lpstr>FJ_EIL</vt:lpstr>
      <vt:lpstr>GARP_G2_like</vt:lpstr>
      <vt:lpstr>FJ_GRAS</vt:lpstr>
      <vt:lpstr>FJ_HB</vt:lpstr>
      <vt:lpstr>FJ_HMG</vt:lpstr>
      <vt:lpstr>FJ_HSF</vt:lpstr>
      <vt:lpstr>FJ_JMJ</vt:lpstr>
      <vt:lpstr>FJ_MYB_related</vt:lpstr>
      <vt:lpstr>FJ_MYB</vt:lpstr>
      <vt:lpstr>FJ_NAC</vt:lpstr>
      <vt:lpstr>FJ_Nin_like</vt:lpstr>
      <vt:lpstr>FJ_PHD</vt:lpstr>
      <vt:lpstr>FJ_PLATZ</vt:lpstr>
      <vt:lpstr>FJ_Trihelix</vt:lpstr>
      <vt:lpstr>FJ_WRKY</vt:lpstr>
      <vt:lpstr>FJ_ZIM</vt:lpstr>
      <vt:lpstr>FJ_AUX_IAA!FA_AUX_IAA_tigr</vt:lpstr>
      <vt:lpstr>FJ_bZIP!FA_bZIP_tigr</vt:lpstr>
      <vt:lpstr>FJ_AP2_EREBP!FJ_AP2_EREBP_tigr</vt:lpstr>
      <vt:lpstr>FJ_AS2!FJ_AS2_tigr</vt:lpstr>
      <vt:lpstr>FJ_bHLH!FJ_bHLH_tigr</vt:lpstr>
      <vt:lpstr>FJ_C2C2_CO_like!FJ_C2C2_CO_like_tigr</vt:lpstr>
      <vt:lpstr>FJ_C2H2!FJ_C2H2_tigr</vt:lpstr>
      <vt:lpstr>FJ_C3H!FJ_C3H_tigr</vt:lpstr>
      <vt:lpstr>FJ_CCAAT_HAP2!FJ_CCAAT_HAP2_tigr</vt:lpstr>
      <vt:lpstr>FJ_CCAAT_HAP3!FJ_CCAAT_HAP3_tigr</vt:lpstr>
      <vt:lpstr>FJ_CCAAT_HAP5!FJ_CCAAT_HAP5_tigr</vt:lpstr>
      <vt:lpstr>FJ_EIL!FJ_EIL_tigr</vt:lpstr>
      <vt:lpstr>FJ_GRAS!FJ_GRAS_tigr</vt:lpstr>
      <vt:lpstr>FJ_HB!FJ_HB_tigr</vt:lpstr>
      <vt:lpstr>FJ_HMG!FJ_HMG_tigr</vt:lpstr>
      <vt:lpstr>FJ_HSF!FJ_HSF_tigr</vt:lpstr>
      <vt:lpstr>FJ_JMJ!FJ_JMJ_tigr</vt:lpstr>
      <vt:lpstr>FJ_MYB_related!FJ_MYB_related_tigr</vt:lpstr>
      <vt:lpstr>FJ_MYB!FJ_MYB_tigr</vt:lpstr>
      <vt:lpstr>FJ_NAC!FJ_NAC_tigr</vt:lpstr>
      <vt:lpstr>FJ_Nin_like!FJ_Nin_like_tigr</vt:lpstr>
      <vt:lpstr>FJ_PHD!FJ_PHD_tigr</vt:lpstr>
      <vt:lpstr>FJ_PLATZ!FJ_PLATZ_tigr</vt:lpstr>
      <vt:lpstr>FJ_Trihelix!FJ_Trihelix_tigr</vt:lpstr>
      <vt:lpstr>FJ_WRKY!FJ_WRKY_tigr</vt:lpstr>
      <vt:lpstr>FJ_ZIM!FJ_ZIM_tigr</vt:lpstr>
      <vt:lpstr>GARP_G2_like!GARP_G2_like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SING15</cp:lastModifiedBy>
  <cp:lastPrinted>2012-01-22T09:14:49Z</cp:lastPrinted>
  <dcterms:created xsi:type="dcterms:W3CDTF">2011-11-21T14:07:59Z</dcterms:created>
  <dcterms:modified xsi:type="dcterms:W3CDTF">2013-07-30T17:26:02Z</dcterms:modified>
</cp:coreProperties>
</file>