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680" yWindow="-200" windowWidth="33560" windowHeight="20200" tabRatio="500"/>
  </bookViews>
  <sheets>
    <sheet name="Protein Sequences" sheetId="1" r:id="rId1"/>
  </sheets>
  <definedNames>
    <definedName name="_xlnm.Print_Area" localSheetId="0">'Protein Sequences'!$A$1:$Y$125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W13" i="1"/>
  <c r="V13"/>
  <c r="Y13"/>
  <c r="W14"/>
  <c r="V14"/>
  <c r="Y14"/>
  <c r="W15"/>
  <c r="V15"/>
  <c r="Y15"/>
  <c r="W16"/>
  <c r="V16"/>
  <c r="Y16"/>
  <c r="W17"/>
  <c r="V17"/>
  <c r="Y17"/>
  <c r="W18"/>
  <c r="V18"/>
  <c r="Y18"/>
  <c r="W19"/>
  <c r="V19"/>
  <c r="Y19"/>
  <c r="W20"/>
  <c r="V20"/>
  <c r="Y20"/>
  <c r="W21"/>
  <c r="V21"/>
  <c r="Y21"/>
  <c r="W22"/>
  <c r="V22"/>
  <c r="Y22"/>
  <c r="W23"/>
  <c r="V23"/>
  <c r="Y23"/>
  <c r="W24"/>
  <c r="V24"/>
  <c r="Y24"/>
  <c r="W25"/>
  <c r="V25"/>
  <c r="Y25"/>
  <c r="W26"/>
  <c r="V26"/>
  <c r="Y26"/>
  <c r="W27"/>
  <c r="V27"/>
  <c r="Y27"/>
  <c r="W28"/>
  <c r="V28"/>
  <c r="Y28"/>
  <c r="W29"/>
  <c r="V29"/>
  <c r="Y29"/>
  <c r="W30"/>
  <c r="V30"/>
  <c r="Y30"/>
  <c r="W31"/>
  <c r="V31"/>
  <c r="Y31"/>
  <c r="W32"/>
  <c r="V32"/>
  <c r="Y32"/>
  <c r="W33"/>
  <c r="V33"/>
  <c r="Y33"/>
  <c r="W34"/>
  <c r="V34"/>
  <c r="Y34"/>
  <c r="W35"/>
  <c r="V35"/>
  <c r="Y35"/>
  <c r="W36"/>
  <c r="V36"/>
  <c r="Y36"/>
  <c r="W37"/>
  <c r="V37"/>
  <c r="Y37"/>
  <c r="W38"/>
  <c r="V38"/>
  <c r="Y38"/>
  <c r="W39"/>
  <c r="V39"/>
  <c r="Y39"/>
  <c r="W40"/>
  <c r="V40"/>
  <c r="Y40"/>
  <c r="W41"/>
  <c r="V41"/>
  <c r="Y41"/>
  <c r="W42"/>
  <c r="V42"/>
  <c r="Y42"/>
  <c r="W43"/>
  <c r="V43"/>
  <c r="Y43"/>
  <c r="W44"/>
  <c r="V44"/>
  <c r="Y44"/>
  <c r="W45"/>
  <c r="V45"/>
  <c r="Y45"/>
  <c r="W46"/>
  <c r="V46"/>
  <c r="Y46"/>
  <c r="W47"/>
  <c r="V47"/>
  <c r="Y47"/>
  <c r="W48"/>
  <c r="V48"/>
  <c r="Y48"/>
  <c r="W49"/>
  <c r="V49"/>
  <c r="Y49"/>
  <c r="W50"/>
  <c r="V50"/>
  <c r="Y50"/>
  <c r="W51"/>
  <c r="V51"/>
  <c r="Y51"/>
  <c r="W52"/>
  <c r="V52"/>
  <c r="Y52"/>
  <c r="W53"/>
  <c r="V53"/>
  <c r="Y53"/>
  <c r="W54"/>
  <c r="V54"/>
  <c r="Y54"/>
  <c r="W55"/>
  <c r="V55"/>
  <c r="Y55"/>
  <c r="W56"/>
  <c r="V56"/>
  <c r="Y56"/>
  <c r="W57"/>
  <c r="V57"/>
  <c r="Y57"/>
  <c r="W58"/>
  <c r="V58"/>
  <c r="Y58"/>
  <c r="W59"/>
  <c r="V59"/>
  <c r="Y59"/>
  <c r="W60"/>
  <c r="V60"/>
  <c r="Y60"/>
  <c r="W61"/>
  <c r="V61"/>
  <c r="Y61"/>
  <c r="W62"/>
  <c r="V62"/>
  <c r="Y62"/>
  <c r="W63"/>
  <c r="V63"/>
  <c r="Y63"/>
  <c r="W64"/>
  <c r="V64"/>
  <c r="Y64"/>
  <c r="W65"/>
  <c r="V65"/>
  <c r="Y65"/>
  <c r="W66"/>
  <c r="V66"/>
  <c r="Y66"/>
  <c r="W67"/>
  <c r="V67"/>
  <c r="Y67"/>
  <c r="W68"/>
  <c r="V68"/>
  <c r="Y68"/>
  <c r="W69"/>
  <c r="V69"/>
  <c r="Y69"/>
  <c r="W70"/>
  <c r="V70"/>
  <c r="Y70"/>
  <c r="W71"/>
  <c r="V71"/>
  <c r="Y71"/>
  <c r="W72"/>
  <c r="V72"/>
  <c r="Y72"/>
  <c r="W73"/>
  <c r="V73"/>
  <c r="Y73"/>
  <c r="W74"/>
  <c r="V74"/>
  <c r="Y74"/>
  <c r="W75"/>
  <c r="V75"/>
  <c r="Y75"/>
  <c r="W76"/>
  <c r="V76"/>
  <c r="Y76"/>
  <c r="W77"/>
  <c r="V77"/>
  <c r="Y77"/>
  <c r="W78"/>
  <c r="V78"/>
  <c r="Y78"/>
  <c r="W79"/>
  <c r="V79"/>
  <c r="Y79"/>
  <c r="W80"/>
  <c r="V80"/>
  <c r="Y80"/>
  <c r="W81"/>
  <c r="V81"/>
  <c r="Y81"/>
  <c r="W82"/>
  <c r="V82"/>
  <c r="Y82"/>
  <c r="W83"/>
  <c r="V83"/>
  <c r="Y83"/>
  <c r="W84"/>
  <c r="V84"/>
  <c r="Y84"/>
  <c r="W85"/>
  <c r="V85"/>
  <c r="Y85"/>
  <c r="W86"/>
  <c r="V86"/>
  <c r="Y86"/>
  <c r="W87"/>
  <c r="V87"/>
  <c r="Y87"/>
  <c r="W88"/>
  <c r="V88"/>
  <c r="Y88"/>
  <c r="W89"/>
  <c r="V89"/>
  <c r="Y89"/>
  <c r="W90"/>
  <c r="V90"/>
  <c r="Y90"/>
  <c r="W91"/>
  <c r="V91"/>
  <c r="Y91"/>
  <c r="W92"/>
  <c r="V92"/>
  <c r="Y92"/>
  <c r="W93"/>
  <c r="V93"/>
  <c r="Y93"/>
  <c r="W94"/>
  <c r="V94"/>
  <c r="Y94"/>
  <c r="W95"/>
  <c r="V95"/>
  <c r="Y95"/>
  <c r="W96"/>
  <c r="V96"/>
  <c r="Y96"/>
  <c r="W97"/>
  <c r="V97"/>
  <c r="Y97"/>
  <c r="W98"/>
  <c r="V98"/>
  <c r="Y98"/>
  <c r="W99"/>
  <c r="V99"/>
  <c r="Y99"/>
  <c r="W100"/>
  <c r="V100"/>
  <c r="Y100"/>
  <c r="W101"/>
  <c r="V101"/>
  <c r="Y101"/>
  <c r="W102"/>
  <c r="V102"/>
  <c r="Y102"/>
  <c r="W103"/>
  <c r="V103"/>
  <c r="Y103"/>
  <c r="W104"/>
  <c r="V104"/>
  <c r="Y104"/>
  <c r="W105"/>
  <c r="V105"/>
  <c r="Y105"/>
  <c r="W106"/>
  <c r="V106"/>
  <c r="Y106"/>
  <c r="W107"/>
  <c r="V107"/>
  <c r="Y107"/>
  <c r="W108"/>
  <c r="V108"/>
  <c r="Y108"/>
  <c r="W109"/>
  <c r="V109"/>
  <c r="Y109"/>
  <c r="W110"/>
  <c r="V110"/>
  <c r="Y110"/>
  <c r="W111"/>
  <c r="V111"/>
  <c r="Y111"/>
  <c r="W112"/>
  <c r="V112"/>
  <c r="Y112"/>
  <c r="W113"/>
  <c r="V113"/>
  <c r="Y113"/>
  <c r="W114"/>
  <c r="V114"/>
  <c r="Y114"/>
  <c r="W115"/>
  <c r="V115"/>
  <c r="Y115"/>
  <c r="W116"/>
  <c r="V116"/>
  <c r="Y116"/>
  <c r="W117"/>
  <c r="V117"/>
  <c r="Y117"/>
  <c r="W118"/>
  <c r="V118"/>
  <c r="Y118"/>
  <c r="W119"/>
  <c r="V119"/>
  <c r="Y119"/>
  <c r="W120"/>
  <c r="V120"/>
  <c r="Y120"/>
  <c r="W121"/>
  <c r="V121"/>
  <c r="Y121"/>
  <c r="W122"/>
  <c r="V122"/>
  <c r="Y122"/>
  <c r="W123"/>
  <c r="V123"/>
  <c r="Y123"/>
  <c r="W124"/>
  <c r="V124"/>
  <c r="Y124"/>
  <c r="W125"/>
  <c r="V125"/>
  <c r="Y125"/>
  <c r="W12"/>
  <c r="V12"/>
  <c r="Y12"/>
  <c r="W126"/>
  <c r="V126"/>
  <c r="L126"/>
  <c r="J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</calcChain>
</file>

<file path=xl/sharedStrings.xml><?xml version="1.0" encoding="utf-8"?>
<sst xmlns="http://schemas.openxmlformats.org/spreadsheetml/2006/main" count="251" uniqueCount="152">
  <si>
    <t xml:space="preserve">Additional file 2. Statistical analysis for the summed spot volumes for each unique protein sequence (sum of SV for all spots that matched the same protein sequence).  </t>
    <phoneticPr fontId="4" type="noConversion"/>
  </si>
  <si>
    <t>ProbF is calculated probability that means differ, based on F distribution with pooled error (DF=4) or;</t>
  </si>
  <si>
    <t xml:space="preserve">*where heterogeniety between the two variances was significant below probability of 0.05, a non-pooled variance was used (DF=2).  </t>
  </si>
  <si>
    <t xml:space="preserve">Shown are the F probability, the probability rounded up to the nearest power of ten or 0.05 if below 0.05 (Sig_F), and the probability adjusted by the method of Bonferonni. </t>
  </si>
  <si>
    <t>Protein sequences that showed significant changes with PAF (p&lt;0.02) are highlighted in yellow.</t>
  </si>
  <si>
    <t>Values for normalized spot volume are the average from 3 gels of one biological replica.</t>
  </si>
  <si>
    <t>Normalized Spot Volume</t>
  </si>
  <si>
    <t>Absolute Protein Amount</t>
    <phoneticPr fontId="4" type="noConversion"/>
  </si>
  <si>
    <t>Replicas (+PAF)</t>
  </si>
  <si>
    <t>Replicas (-PAF)</t>
  </si>
  <si>
    <t>Means</t>
  </si>
  <si>
    <t>Percentage Change</t>
    <phoneticPr fontId="7" type="noConversion"/>
  </si>
  <si>
    <t>Test &amp; Probability that means differ based on pooled error (DF=4) or *based on non-pooled error (DF=2).</t>
    <phoneticPr fontId="7" type="noConversion"/>
  </si>
  <si>
    <r>
      <t>m</t>
    </r>
    <r>
      <rPr>
        <b/>
        <sz val="10"/>
        <rFont val="MS Sans Serif"/>
      </rPr>
      <t>g protein/mg flour</t>
    </r>
    <phoneticPr fontId="7" type="noConversion"/>
  </si>
  <si>
    <t>Bonferroni</t>
  </si>
  <si>
    <t>Protein Sequence</t>
  </si>
  <si>
    <t>D</t>
  </si>
  <si>
    <t>E</t>
  </si>
  <si>
    <t>F</t>
  </si>
  <si>
    <t>A</t>
  </si>
  <si>
    <t>B</t>
  </si>
  <si>
    <t>C</t>
  </si>
  <si>
    <t>+PAF</t>
  </si>
  <si>
    <t>-PAF</t>
  </si>
  <si>
    <t>F-value</t>
  </si>
  <si>
    <t>ProbF</t>
  </si>
  <si>
    <t>Sig_F</t>
  </si>
  <si>
    <t>Adjustment</t>
  </si>
  <si>
    <t>Total HMW-GS Ax2*</t>
  </si>
  <si>
    <t xml:space="preserve">  0.01</t>
  </si>
  <si>
    <t>Total HMW-GS Dx5</t>
  </si>
  <si>
    <t>Total HMW-GS By9</t>
  </si>
  <si>
    <t>Total HMW-GS Dy10</t>
  </si>
  <si>
    <r>
      <t>LMW-GS AAB48479</t>
    </r>
    <r>
      <rPr>
        <vertAlign val="superscript"/>
        <sz val="10"/>
        <rFont val="Verdana"/>
      </rPr>
      <t>1</t>
    </r>
  </si>
  <si>
    <t>Total LMW-GS Bu-4</t>
  </si>
  <si>
    <r>
      <t>LMW-GS Bu-6</t>
    </r>
    <r>
      <rPr>
        <vertAlign val="superscript"/>
        <sz val="10"/>
        <rFont val="Verdana"/>
      </rPr>
      <t>1</t>
    </r>
  </si>
  <si>
    <t xml:space="preserve">  0.0001</t>
  </si>
  <si>
    <t>Total LMW-GS Bu-3</t>
  </si>
  <si>
    <t xml:space="preserve">  0.10</t>
  </si>
  <si>
    <t>Total LMW-GS Bu-2/13</t>
  </si>
  <si>
    <t>Total LMW-GS Bu-18</t>
  </si>
  <si>
    <t>Total LMW-GS Bu-1</t>
  </si>
  <si>
    <t>Total LMW-GS Bu-7</t>
  </si>
  <si>
    <r>
      <t>LMW-GS Bu8</t>
    </r>
    <r>
      <rPr>
        <vertAlign val="superscript"/>
        <sz val="10"/>
        <rFont val="Verdana"/>
      </rPr>
      <t>1</t>
    </r>
  </si>
  <si>
    <t>Total LMW-GS Bu-11</t>
  </si>
  <si>
    <r>
      <t>LMW-GS TC11_277270</t>
    </r>
    <r>
      <rPr>
        <vertAlign val="superscript"/>
        <sz val="10"/>
        <rFont val="Verdana"/>
      </rPr>
      <t>1</t>
    </r>
  </si>
  <si>
    <t>Total Gamma-gliadin Bu-1</t>
  </si>
  <si>
    <r>
      <t>Gamma-gliadin Bu-2</t>
    </r>
    <r>
      <rPr>
        <vertAlign val="superscript"/>
        <sz val="10"/>
        <rFont val="Verdana"/>
      </rPr>
      <t>1</t>
    </r>
  </si>
  <si>
    <t xml:space="preserve">  *</t>
  </si>
  <si>
    <t>Total Gamma-gliadin Bu-4</t>
  </si>
  <si>
    <t>Total Gamma-gliadin Bu-5</t>
  </si>
  <si>
    <t>Total Gamma-gliadin Bu-6</t>
  </si>
  <si>
    <r>
      <t>Gamma-gliadin Bu-7</t>
    </r>
    <r>
      <rPr>
        <vertAlign val="superscript"/>
        <sz val="10"/>
        <rFont val="Verdana"/>
      </rPr>
      <t>1</t>
    </r>
  </si>
  <si>
    <t>Total Gamma-gliadin Bu-11</t>
  </si>
  <si>
    <r>
      <t xml:space="preserve">Total Omega-gliadin </t>
    </r>
    <r>
      <rPr>
        <sz val="10"/>
        <rFont val="Arial"/>
      </rPr>
      <t>TC11_288652</t>
    </r>
  </si>
  <si>
    <r>
      <t>Total Omega-gliadin Bu-D1/</t>
    </r>
    <r>
      <rPr>
        <i/>
        <sz val="10"/>
        <rFont val="Arial"/>
      </rPr>
      <t>GliD3</t>
    </r>
  </si>
  <si>
    <t>Total Omega-gliadin TC262770 (Cys type)</t>
  </si>
  <si>
    <t>Omega-gliadin [GenBank:ACN96903] (Sec type)</t>
  </si>
  <si>
    <r>
      <t xml:space="preserve">Total Omega-gliadin </t>
    </r>
    <r>
      <rPr>
        <sz val="10"/>
        <rFont val="Arial"/>
      </rPr>
      <t>Bu-D5</t>
    </r>
  </si>
  <si>
    <t>Total Alpha-gliadin Bu-5</t>
  </si>
  <si>
    <t>Total Alpha-gliadin Bu-14</t>
  </si>
  <si>
    <t xml:space="preserve">  0.02</t>
  </si>
  <si>
    <r>
      <t>Alpha-gliadin Bu-11</t>
    </r>
    <r>
      <rPr>
        <vertAlign val="superscript"/>
        <sz val="10"/>
        <rFont val="Verdana"/>
      </rPr>
      <t>1</t>
    </r>
  </si>
  <si>
    <t>Total Alpha-gliadin Bu-12</t>
  </si>
  <si>
    <r>
      <t>Alpha-gliadin Bu-23</t>
    </r>
    <r>
      <rPr>
        <vertAlign val="superscript"/>
        <sz val="10"/>
        <rFont val="Verdana"/>
      </rPr>
      <t>1</t>
    </r>
  </si>
  <si>
    <r>
      <t>Alpha-gliadin Bu-1</t>
    </r>
    <r>
      <rPr>
        <vertAlign val="superscript"/>
        <sz val="10"/>
        <rFont val="Verdana"/>
      </rPr>
      <t>1</t>
    </r>
  </si>
  <si>
    <t>Total Alpha-gliadin Bu-2</t>
  </si>
  <si>
    <r>
      <t>Alpha-gliadin Bu-3</t>
    </r>
    <r>
      <rPr>
        <vertAlign val="superscript"/>
        <sz val="10"/>
        <rFont val="Verdana"/>
      </rPr>
      <t>1</t>
    </r>
  </si>
  <si>
    <r>
      <t>Alpha-gliadin Bu-4</t>
    </r>
    <r>
      <rPr>
        <vertAlign val="superscript"/>
        <sz val="10"/>
        <rFont val="Verdana"/>
      </rPr>
      <t>1</t>
    </r>
  </si>
  <si>
    <r>
      <t>Alpha-gliadin Bu-10</t>
    </r>
    <r>
      <rPr>
        <vertAlign val="superscript"/>
        <sz val="10"/>
        <rFont val="Verdana"/>
      </rPr>
      <t>1</t>
    </r>
  </si>
  <si>
    <r>
      <t>Alpha-gliadin Bu-BQ807130</t>
    </r>
    <r>
      <rPr>
        <vertAlign val="superscript"/>
        <sz val="10"/>
        <rFont val="Verdana"/>
      </rPr>
      <t>1</t>
    </r>
  </si>
  <si>
    <r>
      <t>Alpha-gliadin Bu-BQ806209</t>
    </r>
    <r>
      <rPr>
        <vertAlign val="superscript"/>
        <sz val="10"/>
        <rFont val="Verdana"/>
      </rPr>
      <t>1</t>
    </r>
  </si>
  <si>
    <r>
      <t>Alpha-gliadin Bu-27</t>
    </r>
    <r>
      <rPr>
        <vertAlign val="superscript"/>
        <sz val="10"/>
        <rFont val="Helvetica"/>
      </rPr>
      <t>1</t>
    </r>
  </si>
  <si>
    <t>Gliadin mix spot 334</t>
  </si>
  <si>
    <t>Gliadin mix spot 389</t>
  </si>
  <si>
    <t>Gliadin mix spot 172</t>
  </si>
  <si>
    <t>Gliadin mix spot 530</t>
  </si>
  <si>
    <t>Gliadin mix spot 195</t>
  </si>
  <si>
    <t>Total Farinin Bu-1</t>
  </si>
  <si>
    <t>Total Farinin Bu-2</t>
  </si>
  <si>
    <t>Total Farinin Bu-3</t>
  </si>
  <si>
    <t>Total Purinin Bu-1</t>
  </si>
  <si>
    <t>Total Purinin Bu-2</t>
  </si>
  <si>
    <t>Total Purinin Bu-3</t>
  </si>
  <si>
    <r>
      <t>Triticin DR736644</t>
    </r>
    <r>
      <rPr>
        <vertAlign val="superscript"/>
        <sz val="10"/>
        <rFont val="Verdana"/>
      </rPr>
      <t>1</t>
    </r>
  </si>
  <si>
    <t>Total Triticin TC11_285558</t>
  </si>
  <si>
    <t>Total Triticin TC11_264477</t>
  </si>
  <si>
    <r>
      <t>Globulin-1 ABG68030</t>
    </r>
    <r>
      <rPr>
        <vertAlign val="superscript"/>
        <sz val="10"/>
        <rFont val="Verdana"/>
      </rPr>
      <t>1</t>
    </r>
  </si>
  <si>
    <t>Total Globulin-2 Bu-17295</t>
  </si>
  <si>
    <r>
      <t>Globulin-2 Bu-17366</t>
    </r>
    <r>
      <rPr>
        <vertAlign val="superscript"/>
        <sz val="10"/>
        <rFont val="Verdana"/>
      </rPr>
      <t>1</t>
    </r>
  </si>
  <si>
    <t>Total Globulin-2 Bu-18428</t>
  </si>
  <si>
    <t>Total Globulin Glo-3 TC234094</t>
  </si>
  <si>
    <t>Total Globulin Glo-3 TC11_305389</t>
  </si>
  <si>
    <r>
      <t>GSP CAA56591</t>
    </r>
    <r>
      <rPr>
        <vertAlign val="superscript"/>
        <sz val="10"/>
        <rFont val="Verdana"/>
      </rPr>
      <t>1</t>
    </r>
  </si>
  <si>
    <r>
      <t>GSP CAA56586</t>
    </r>
    <r>
      <rPr>
        <vertAlign val="superscript"/>
        <sz val="10"/>
        <rFont val="Verdana"/>
      </rPr>
      <t>1</t>
    </r>
  </si>
  <si>
    <t>Total Puroindoline b  [GenBank:AAT40244]</t>
  </si>
  <si>
    <r>
      <t>CMx1/CMx3 TC11_308146</t>
    </r>
    <r>
      <rPr>
        <vertAlign val="superscript"/>
        <sz val="10"/>
        <rFont val="Verdana"/>
      </rPr>
      <t>1</t>
    </r>
  </si>
  <si>
    <r>
      <t>CMx1/CMx3 TC11_309398</t>
    </r>
    <r>
      <rPr>
        <vertAlign val="superscript"/>
        <sz val="10"/>
        <rFont val="Helvetica"/>
      </rPr>
      <t>1</t>
    </r>
  </si>
  <si>
    <r>
      <t>WASI [SwissProt:P16347]</t>
    </r>
    <r>
      <rPr>
        <vertAlign val="superscript"/>
        <sz val="10"/>
        <rFont val="Helvetica"/>
      </rPr>
      <t>1</t>
    </r>
  </si>
  <si>
    <r>
      <t xml:space="preserve">Protein amount was calculated as (SV)*(total </t>
    </r>
    <r>
      <rPr>
        <sz val="10"/>
        <rFont val="Symbol"/>
      </rPr>
      <t>m</t>
    </r>
    <r>
      <rPr>
        <sz val="10"/>
        <rFont val="MS Sans Serif"/>
      </rPr>
      <t xml:space="preserve">g protein/mg flour)/100. Total protein was 140 </t>
    </r>
    <r>
      <rPr>
        <sz val="10"/>
        <rFont val="Symbol"/>
      </rPr>
      <t>m</t>
    </r>
    <r>
      <rPr>
        <sz val="10"/>
        <rFont val="MS Sans Serif"/>
      </rPr>
      <t xml:space="preserve">g/mg for +PAF and 70 </t>
    </r>
    <r>
      <rPr>
        <sz val="10"/>
        <rFont val="Symbol"/>
      </rPr>
      <t>m</t>
    </r>
    <r>
      <rPr>
        <sz val="10"/>
        <rFont val="MS Sans Serif"/>
      </rPr>
      <t>g/mg for -PAF.</t>
    </r>
    <phoneticPr fontId="7" type="noConversion"/>
  </si>
  <si>
    <t>Total</t>
    <phoneticPr fontId="4" type="noConversion"/>
  </si>
  <si>
    <r>
      <t>WCI [GenBank:CAD19440]</t>
    </r>
    <r>
      <rPr>
        <vertAlign val="superscript"/>
        <sz val="10"/>
        <rFont val="Helvetica"/>
      </rPr>
      <t>1</t>
    </r>
  </si>
  <si>
    <r>
      <t>WDAI TC11_338524</t>
    </r>
    <r>
      <rPr>
        <vertAlign val="superscript"/>
        <sz val="10"/>
        <rFont val="Helvetica"/>
      </rPr>
      <t>1</t>
    </r>
  </si>
  <si>
    <r>
      <t>WDAI [GenBank:AAV91972]</t>
    </r>
    <r>
      <rPr>
        <vertAlign val="superscript"/>
        <sz val="10"/>
        <rFont val="Helvetica"/>
      </rPr>
      <t>1</t>
    </r>
  </si>
  <si>
    <r>
      <t>WDAI [SwissProt:P01085]</t>
    </r>
    <r>
      <rPr>
        <vertAlign val="superscript"/>
        <sz val="10"/>
        <rFont val="Helvetica"/>
      </rPr>
      <t>1</t>
    </r>
  </si>
  <si>
    <t>Total WMAI  [PRF:223520]</t>
  </si>
  <si>
    <r>
      <t>WTAI-CM1 TC11_340510</t>
    </r>
    <r>
      <rPr>
        <vertAlign val="superscript"/>
        <sz val="10"/>
        <rFont val="Helvetica"/>
      </rPr>
      <t>1</t>
    </r>
  </si>
  <si>
    <t>Total WTAI-CM2 [SwissProt:P16851]</t>
  </si>
  <si>
    <t>Total WTAI-CM3 [SwissProt:P17314]</t>
  </si>
  <si>
    <t>Total WTAI-CM16 [SwissProt:P16159]</t>
  </si>
  <si>
    <t>Total WTAI-CM17 [GenBank:CAA42453]</t>
  </si>
  <si>
    <t>Total Serpin Bu-1</t>
  </si>
  <si>
    <t>Total Serpin Bu-1 or Bu-4</t>
  </si>
  <si>
    <t>Total Serpin Bu-2</t>
  </si>
  <si>
    <t>Total Serpin Bu-3</t>
  </si>
  <si>
    <r>
      <t>Serpin Bu-4 or Bu-5</t>
    </r>
    <r>
      <rPr>
        <vertAlign val="superscript"/>
        <sz val="10"/>
        <rFont val="Verdana"/>
      </rPr>
      <t>1</t>
    </r>
  </si>
  <si>
    <t>Total Serpin Bu-5</t>
  </si>
  <si>
    <t>Total Serpin Bu-7</t>
  </si>
  <si>
    <r>
      <t>Tritin</t>
    </r>
    <r>
      <rPr>
        <vertAlign val="superscript"/>
        <sz val="10"/>
        <rFont val="Verdana"/>
      </rPr>
      <t>1</t>
    </r>
  </si>
  <si>
    <r>
      <t>Xylanase inhibitor XIP-1</t>
    </r>
    <r>
      <rPr>
        <vertAlign val="superscript"/>
        <sz val="10"/>
        <rFont val="Verdana"/>
      </rPr>
      <t>1</t>
    </r>
  </si>
  <si>
    <t>Beta amylase Bu-1</t>
  </si>
  <si>
    <t>Total Beta amylase Bu-2</t>
  </si>
  <si>
    <t>Total Beta amylase Bu-3</t>
  </si>
  <si>
    <t>Total ADPG lg [GenBank:CAD98749]</t>
  </si>
  <si>
    <t>Total ADPG sm [GenBank:AAF61173]</t>
  </si>
  <si>
    <r>
      <t>Alanine amino transferase TC11_282456</t>
    </r>
    <r>
      <rPr>
        <vertAlign val="superscript"/>
        <sz val="10"/>
        <rFont val="Verdana"/>
      </rPr>
      <t>1</t>
    </r>
  </si>
  <si>
    <r>
      <t>ATP synthase  [GenBank:CAA52636]</t>
    </r>
    <r>
      <rPr>
        <vertAlign val="superscript"/>
        <sz val="10"/>
        <rFont val="Verdana"/>
      </rPr>
      <t>1</t>
    </r>
  </si>
  <si>
    <r>
      <t>Chitinase [GenBank:BAB185201]</t>
    </r>
    <r>
      <rPr>
        <vertAlign val="superscript"/>
        <sz val="10"/>
        <rFont val="Verdana"/>
      </rPr>
      <t>1</t>
    </r>
  </si>
  <si>
    <r>
      <t>Chitinase [GenBank:AAX83262]</t>
    </r>
    <r>
      <rPr>
        <vertAlign val="superscript"/>
        <sz val="10"/>
        <rFont val="Verdana"/>
      </rPr>
      <t>1</t>
    </r>
  </si>
  <si>
    <r>
      <t>Dehydroascorbate reductase TC264934</t>
    </r>
    <r>
      <rPr>
        <vertAlign val="superscript"/>
        <sz val="10"/>
        <rFont val="Verdana"/>
      </rPr>
      <t>1</t>
    </r>
  </si>
  <si>
    <r>
      <t>Enolase</t>
    </r>
    <r>
      <rPr>
        <vertAlign val="superscript"/>
        <sz val="10"/>
        <rFont val="Verdana"/>
      </rPr>
      <t>1</t>
    </r>
  </si>
  <si>
    <r>
      <t>Glyoxalase</t>
    </r>
    <r>
      <rPr>
        <vertAlign val="superscript"/>
        <sz val="10"/>
        <rFont val="Verdana"/>
      </rPr>
      <t>1</t>
    </r>
  </si>
  <si>
    <r>
      <t>Glucose and ribitol dehydrogenase RS_UWI_14903</t>
    </r>
    <r>
      <rPr>
        <vertAlign val="superscript"/>
        <sz val="10"/>
        <rFont val="Verdana"/>
      </rPr>
      <t>1</t>
    </r>
  </si>
  <si>
    <r>
      <t>Ketol-acid reducto isomerase TC234371I</t>
    </r>
    <r>
      <rPr>
        <vertAlign val="superscript"/>
        <sz val="10"/>
        <rFont val="Verdana"/>
      </rPr>
      <t>1</t>
    </r>
  </si>
  <si>
    <t>Malate dehydrogenase [GenBank:AAT64932]</t>
  </si>
  <si>
    <r>
      <t>Methinone Synthase RS_UWI_10957</t>
    </r>
    <r>
      <rPr>
        <vertAlign val="superscript"/>
        <sz val="10"/>
        <rFont val="Verdana"/>
      </rPr>
      <t>1</t>
    </r>
  </si>
  <si>
    <r>
      <t>Orthophosphate dikinase</t>
    </r>
    <r>
      <rPr>
        <vertAlign val="superscript"/>
        <sz val="10"/>
        <rFont val="Verdana"/>
      </rPr>
      <t>1</t>
    </r>
  </si>
  <si>
    <r>
      <t>Protein disulfide isomeerase [GenBank:AAKA49425]</t>
    </r>
    <r>
      <rPr>
        <vertAlign val="superscript"/>
        <sz val="10"/>
        <rFont val="Verdana"/>
      </rPr>
      <t>1</t>
    </r>
  </si>
  <si>
    <r>
      <t>Sucrose Synthase 2 [GenBank:CAA03935]</t>
    </r>
    <r>
      <rPr>
        <vertAlign val="superscript"/>
        <sz val="10"/>
        <rFont val="Verdana"/>
      </rPr>
      <t>1</t>
    </r>
  </si>
  <si>
    <r>
      <t>Thiamine biosynthetic enzyme TC11_308909</t>
    </r>
    <r>
      <rPr>
        <vertAlign val="superscript"/>
        <sz val="10"/>
        <rFont val="MS Sans Serif"/>
        <family val="2"/>
      </rPr>
      <t>1</t>
    </r>
  </si>
  <si>
    <r>
      <t>Triose phsosphate isomerase [GenBank:CAC14917]</t>
    </r>
    <r>
      <rPr>
        <vertAlign val="superscript"/>
        <sz val="10"/>
        <rFont val="MS Sans Serif"/>
        <family val="2"/>
      </rPr>
      <t>1</t>
    </r>
  </si>
  <si>
    <r>
      <t>27 K protein thiol reductase TC11_300123</t>
    </r>
    <r>
      <rPr>
        <vertAlign val="superscript"/>
        <sz val="10"/>
        <rFont val="Arial"/>
      </rPr>
      <t>1</t>
    </r>
  </si>
  <si>
    <r>
      <t>27 K Protein thiol reductase TC11_299048</t>
    </r>
    <r>
      <rPr>
        <vertAlign val="superscript"/>
        <sz val="10"/>
        <rFont val="Arial"/>
      </rPr>
      <t xml:space="preserve">1 </t>
    </r>
  </si>
  <si>
    <r>
      <t>Elongation factor EF1A [SwissProt:Q03033]</t>
    </r>
    <r>
      <rPr>
        <vertAlign val="superscript"/>
        <sz val="10"/>
        <rFont val="MS Sans Serif"/>
        <family val="2"/>
      </rPr>
      <t>1</t>
    </r>
  </si>
  <si>
    <r>
      <t>HSP70 [GenBank:AAB99745]</t>
    </r>
    <r>
      <rPr>
        <vertAlign val="superscript"/>
        <sz val="10"/>
        <rFont val="Verdana"/>
      </rPr>
      <t>1</t>
    </r>
  </si>
  <si>
    <r>
      <t>Eukaryotic initiation factor Eif4A [SwissProt:P41378]</t>
    </r>
    <r>
      <rPr>
        <vertAlign val="superscript"/>
        <sz val="10"/>
        <rFont val="MS Sans Serif"/>
        <family val="2"/>
      </rPr>
      <t>1</t>
    </r>
  </si>
  <si>
    <r>
      <t>Lipid transfer protein Bu-2</t>
    </r>
    <r>
      <rPr>
        <vertAlign val="superscript"/>
        <sz val="10"/>
        <rFont val="MS Sans Serif"/>
        <family val="2"/>
      </rPr>
      <t>1</t>
    </r>
  </si>
  <si>
    <r>
      <t>Thaumatin-like protein TC11_283136</t>
    </r>
    <r>
      <rPr>
        <vertAlign val="superscript"/>
        <sz val="10"/>
        <rFont val="MS Sans Serif"/>
        <family val="2"/>
      </rPr>
      <t>1</t>
    </r>
  </si>
  <si>
    <r>
      <t>1</t>
    </r>
    <r>
      <rPr>
        <sz val="10"/>
        <rFont val="Verdana"/>
      </rPr>
      <t xml:space="preserve"> Predominant protein in only one spot.</t>
    </r>
  </si>
  <si>
    <t xml:space="preserve">  0.001</t>
  </si>
  <si>
    <t xml:space="preserve">  0.05</t>
  </si>
  <si>
    <t>Total HMW-GS Bx7</t>
  </si>
</sst>
</file>

<file path=xl/styles.xml><?xml version="1.0" encoding="utf-8"?>
<styleSheet xmlns="http://schemas.openxmlformats.org/spreadsheetml/2006/main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00"/>
    <numFmt numFmtId="169" formatCode="0.0000"/>
    <numFmt numFmtId="170" formatCode="0.000000"/>
    <numFmt numFmtId="171" formatCode="0.00000"/>
  </numFmts>
  <fonts count="16"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MS Sans Serif"/>
    </font>
    <font>
      <sz val="8"/>
      <name val="Verdana"/>
    </font>
    <font>
      <sz val="10"/>
      <name val="MS Sans Serif"/>
    </font>
    <font>
      <sz val="10"/>
      <name val="Symbol"/>
    </font>
    <font>
      <sz val="10"/>
      <name val="Arial"/>
    </font>
    <font>
      <b/>
      <sz val="10"/>
      <name val="MS Reference Sans Serif"/>
    </font>
    <font>
      <b/>
      <sz val="10"/>
      <name val="Symbol"/>
    </font>
    <font>
      <vertAlign val="superscript"/>
      <sz val="10"/>
      <name val="Verdana"/>
    </font>
    <font>
      <i/>
      <sz val="10"/>
      <name val="Arial"/>
    </font>
    <font>
      <sz val="10"/>
      <name val="Helvetica"/>
    </font>
    <font>
      <vertAlign val="superscript"/>
      <sz val="10"/>
      <name val="Helvetica"/>
    </font>
    <font>
      <vertAlign val="superscript"/>
      <sz val="10"/>
      <name val="MS Sans Serif"/>
      <family val="2"/>
    </font>
    <font>
      <vertAlign val="superscript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>
      <alignment wrapText="1"/>
    </xf>
    <xf numFmtId="0" fontId="1" fillId="0" borderId="0" xfId="0" applyFont="1" applyBorder="1"/>
    <xf numFmtId="168" fontId="3" fillId="0" borderId="0" xfId="0" applyNumberFormat="1" applyFont="1" applyBorder="1" applyAlignment="1">
      <alignment horizontal="center" wrapText="1"/>
    </xf>
    <xf numFmtId="169" fontId="3" fillId="0" borderId="0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3" fillId="0" borderId="1" xfId="0" applyFont="1" applyBorder="1"/>
    <xf numFmtId="168" fontId="3" fillId="0" borderId="1" xfId="0" applyNumberFormat="1" applyFont="1" applyBorder="1" applyAlignment="1">
      <alignment horizontal="center" wrapText="1"/>
    </xf>
    <xf numFmtId="169" fontId="3" fillId="0" borderId="1" xfId="0" quotePrefix="1" applyNumberFormat="1" applyFont="1" applyBorder="1" applyAlignment="1">
      <alignment horizontal="center" wrapText="1"/>
    </xf>
    <xf numFmtId="0" fontId="0" fillId="0" borderId="1" xfId="0" applyBorder="1"/>
    <xf numFmtId="0" fontId="3" fillId="0" borderId="1" xfId="0" applyFont="1" applyFill="1" applyBorder="1"/>
    <xf numFmtId="16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0" xfId="0" applyFill="1"/>
    <xf numFmtId="171" fontId="0" fillId="2" borderId="0" xfId="0" applyNumberFormat="1" applyFill="1"/>
    <xf numFmtId="169" fontId="0" fillId="2" borderId="0" xfId="0" applyNumberFormat="1" applyFill="1"/>
    <xf numFmtId="170" fontId="0" fillId="2" borderId="0" xfId="0" applyNumberFormat="1" applyFill="1"/>
    <xf numFmtId="171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12" fillId="0" borderId="0" xfId="0" applyFont="1" applyBorder="1"/>
    <xf numFmtId="0" fontId="0" fillId="2" borderId="0" xfId="0" applyFill="1" applyBorder="1"/>
    <xf numFmtId="168" fontId="0" fillId="2" borderId="0" xfId="0" applyNumberFormat="1" applyFill="1"/>
    <xf numFmtId="0" fontId="0" fillId="2" borderId="0" xfId="0" applyFill="1" applyAlignment="1">
      <alignment horizontal="center"/>
    </xf>
    <xf numFmtId="0" fontId="12" fillId="2" borderId="0" xfId="0" applyFont="1" applyFill="1" applyBorder="1"/>
    <xf numFmtId="0" fontId="2" fillId="0" borderId="0" xfId="0" applyFont="1"/>
    <xf numFmtId="0" fontId="5" fillId="0" borderId="0" xfId="0" applyNumberFormat="1" applyFont="1" applyFill="1" applyBorder="1"/>
    <xf numFmtId="0" fontId="5" fillId="2" borderId="0" xfId="0" applyFont="1" applyFill="1" applyBorder="1"/>
    <xf numFmtId="0" fontId="7" fillId="0" borderId="0" xfId="0" applyNumberFormat="1" applyFont="1" applyFill="1" applyBorder="1"/>
    <xf numFmtId="0" fontId="5" fillId="2" borderId="0" xfId="0" applyNumberFormat="1" applyFont="1" applyFill="1" applyBorder="1"/>
    <xf numFmtId="0" fontId="5" fillId="0" borderId="0" xfId="0" applyFont="1" applyFill="1" applyBorder="1"/>
    <xf numFmtId="0" fontId="10" fillId="0" borderId="0" xfId="0" applyFont="1"/>
    <xf numFmtId="169" fontId="0" fillId="0" borderId="0" xfId="0" applyNumberFormat="1" applyFill="1"/>
    <xf numFmtId="171" fontId="0" fillId="2" borderId="0" xfId="0" applyNumberFormat="1" applyFill="1" applyBorder="1"/>
    <xf numFmtId="169" fontId="0" fillId="2" borderId="0" xfId="0" applyNumberFormat="1" applyFill="1" applyBorder="1"/>
    <xf numFmtId="170" fontId="0" fillId="2" borderId="0" xfId="0" applyNumberFormat="1" applyFill="1" applyBorder="1"/>
    <xf numFmtId="171" fontId="0" fillId="0" borderId="0" xfId="0" applyNumberFormat="1" applyBorder="1"/>
    <xf numFmtId="169" fontId="0" fillId="0" borderId="0" xfId="0" applyNumberFormat="1" applyBorder="1"/>
    <xf numFmtId="170" fontId="0" fillId="0" borderId="0" xfId="0" applyNumberFormat="1" applyBorder="1"/>
    <xf numFmtId="169" fontId="0" fillId="0" borderId="0" xfId="0" applyNumberFormat="1" applyFill="1" applyBorder="1"/>
    <xf numFmtId="0" fontId="5" fillId="2" borderId="1" xfId="0" applyNumberFormat="1" applyFont="1" applyFill="1" applyBorder="1"/>
    <xf numFmtId="0" fontId="0" fillId="2" borderId="1" xfId="0" applyFill="1" applyBorder="1"/>
    <xf numFmtId="171" fontId="0" fillId="2" borderId="1" xfId="0" applyNumberFormat="1" applyFill="1" applyBorder="1"/>
    <xf numFmtId="169" fontId="0" fillId="2" borderId="1" xfId="0" applyNumberFormat="1" applyFill="1" applyBorder="1"/>
    <xf numFmtId="170" fontId="0" fillId="2" borderId="1" xfId="0" applyNumberFormat="1" applyFill="1" applyBorder="1"/>
    <xf numFmtId="0" fontId="3" fillId="2" borderId="0" xfId="0" applyNumberFormat="1" applyFont="1" applyFill="1" applyBorder="1"/>
    <xf numFmtId="0" fontId="1" fillId="0" borderId="0" xfId="0" applyFont="1"/>
    <xf numFmtId="171" fontId="1" fillId="0" borderId="0" xfId="0" applyNumberFormat="1" applyFont="1"/>
    <xf numFmtId="169" fontId="1" fillId="0" borderId="0" xfId="0" applyNumberFormat="1" applyFont="1"/>
    <xf numFmtId="168" fontId="3" fillId="0" borderId="1" xfId="0" applyNumberFormat="1" applyFont="1" applyBorder="1" applyAlignment="1">
      <alignment horizontal="center" wrapText="1"/>
    </xf>
    <xf numFmtId="0" fontId="0" fillId="0" borderId="1" xfId="0" applyBorder="1" applyAlignment="1"/>
    <xf numFmtId="0" fontId="8" fillId="0" borderId="1" xfId="0" applyFont="1" applyBorder="1" applyAlignment="1"/>
    <xf numFmtId="0" fontId="9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wrapText="1"/>
    </xf>
    <xf numFmtId="169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69" fontId="3" fillId="0" borderId="0" xfId="0" quotePrefix="1" applyNumberFormat="1" applyFont="1" applyBorder="1" applyAlignment="1">
      <alignment horizontal="center" wrapText="1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Y127"/>
  <sheetViews>
    <sheetView tabSelected="1" topLeftCell="B1" zoomScale="125" workbookViewId="0">
      <selection activeCell="Z112" sqref="Z112"/>
    </sheetView>
  </sheetViews>
  <sheetFormatPr baseColWidth="10" defaultColWidth="7.5703125" defaultRowHeight="13"/>
  <cols>
    <col min="1" max="1" width="40.7109375" customWidth="1"/>
    <col min="2" max="2" width="7" customWidth="1"/>
    <col min="3" max="3" width="7.28515625" customWidth="1"/>
    <col min="4" max="4" width="6.7109375" customWidth="1"/>
    <col min="5" max="5" width="0.5703125" customWidth="1"/>
    <col min="6" max="8" width="6.5703125" customWidth="1"/>
    <col min="9" max="9" width="0.7109375" customWidth="1"/>
    <col min="10" max="10" width="9" customWidth="1"/>
    <col min="11" max="11" width="0.5703125" customWidth="1"/>
    <col min="12" max="12" width="8.7109375" customWidth="1"/>
    <col min="13" max="13" width="0.5703125" customWidth="1"/>
    <col min="14" max="14" width="9.7109375" customWidth="1"/>
    <col min="15" max="15" width="0.5703125" customWidth="1"/>
    <col min="16" max="16" width="8" customWidth="1"/>
    <col min="17" max="17" width="12.42578125" customWidth="1"/>
    <col min="19" max="19" width="9.140625" customWidth="1"/>
    <col min="20" max="20" width="0.85546875" customWidth="1"/>
    <col min="21" max="21" width="1.42578125" customWidth="1"/>
    <col min="22" max="23" width="9.42578125" customWidth="1"/>
    <col min="24" max="24" width="0.5703125" customWidth="1"/>
    <col min="25" max="25" width="10.28515625" customWidth="1"/>
  </cols>
  <sheetData>
    <row r="1" spans="1:25">
      <c r="A1" s="1" t="s">
        <v>0</v>
      </c>
      <c r="B1" s="1"/>
      <c r="C1" s="1"/>
      <c r="D1" s="1"/>
      <c r="E1" s="1"/>
    </row>
    <row r="2" spans="1:25">
      <c r="A2" s="2" t="s">
        <v>1</v>
      </c>
      <c r="B2" s="2"/>
      <c r="C2" s="2"/>
      <c r="D2" s="2"/>
      <c r="E2" s="2"/>
    </row>
    <row r="3" spans="1:25">
      <c r="A3" s="2" t="s">
        <v>2</v>
      </c>
      <c r="B3" s="2"/>
      <c r="C3" s="2"/>
      <c r="D3" s="2"/>
      <c r="E3" s="2"/>
    </row>
    <row r="4" spans="1:25">
      <c r="A4" s="2" t="s">
        <v>3</v>
      </c>
      <c r="B4" s="2"/>
      <c r="C4" s="2"/>
      <c r="D4" s="2"/>
      <c r="E4" s="2"/>
    </row>
    <row r="5" spans="1:25">
      <c r="A5" s="2" t="s">
        <v>4</v>
      </c>
      <c r="B5" s="2"/>
      <c r="C5" s="2"/>
      <c r="D5" s="2"/>
      <c r="E5" s="2"/>
    </row>
    <row r="6" spans="1:25">
      <c r="A6" t="s">
        <v>5</v>
      </c>
    </row>
    <row r="7" spans="1:25">
      <c r="A7" s="2" t="s">
        <v>99</v>
      </c>
      <c r="B7" s="2"/>
      <c r="C7" s="2"/>
      <c r="D7" s="2"/>
      <c r="E7" s="2"/>
    </row>
    <row r="8" spans="1:25" ht="13" customHeight="1">
      <c r="A8" s="3"/>
      <c r="B8" s="58" t="s">
        <v>6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4"/>
      <c r="P8" s="3"/>
      <c r="Q8" s="3"/>
      <c r="R8" s="3"/>
      <c r="S8" s="3"/>
      <c r="T8" s="5"/>
      <c r="U8" s="3"/>
      <c r="V8" s="60" t="s">
        <v>7</v>
      </c>
      <c r="W8" s="59"/>
      <c r="X8" s="4"/>
      <c r="Y8" s="6"/>
    </row>
    <row r="9" spans="1:25" ht="39" customHeight="1">
      <c r="A9" s="3"/>
      <c r="B9" s="58" t="s">
        <v>9</v>
      </c>
      <c r="C9" s="58"/>
      <c r="D9" s="58"/>
      <c r="E9" s="7"/>
      <c r="F9" s="58" t="s">
        <v>8</v>
      </c>
      <c r="G9" s="58"/>
      <c r="H9" s="58"/>
      <c r="I9" s="7"/>
      <c r="J9" s="65" t="s">
        <v>10</v>
      </c>
      <c r="K9" s="65"/>
      <c r="L9" s="59"/>
      <c r="M9" s="8"/>
      <c r="N9" s="9" t="s">
        <v>11</v>
      </c>
      <c r="O9" s="8"/>
      <c r="P9" s="63" t="s">
        <v>12</v>
      </c>
      <c r="Q9" s="64"/>
      <c r="R9" s="64"/>
      <c r="S9" s="64"/>
      <c r="T9" s="3"/>
      <c r="U9" s="3"/>
      <c r="V9" s="61" t="s">
        <v>13</v>
      </c>
      <c r="W9" s="62"/>
      <c r="X9" s="66"/>
      <c r="Y9" s="9" t="s">
        <v>11</v>
      </c>
    </row>
    <row r="10" spans="1:25">
      <c r="L10" s="1"/>
      <c r="M10" s="1"/>
      <c r="N10" s="10"/>
      <c r="O10" s="11"/>
      <c r="P10" s="12"/>
      <c r="Q10" s="12"/>
      <c r="R10" s="12"/>
      <c r="S10" s="13" t="s">
        <v>14</v>
      </c>
      <c r="W10" s="11"/>
      <c r="X10" s="11"/>
    </row>
    <row r="11" spans="1:25">
      <c r="A11" s="14" t="s">
        <v>15</v>
      </c>
      <c r="B11" s="15" t="s">
        <v>19</v>
      </c>
      <c r="C11" s="15" t="s">
        <v>20</v>
      </c>
      <c r="D11" s="15" t="s">
        <v>21</v>
      </c>
      <c r="E11" s="15"/>
      <c r="F11" s="15" t="s">
        <v>16</v>
      </c>
      <c r="G11" s="15" t="s">
        <v>17</v>
      </c>
      <c r="H11" s="15" t="s">
        <v>18</v>
      </c>
      <c r="I11" s="15"/>
      <c r="J11" s="16" t="s">
        <v>23</v>
      </c>
      <c r="K11" s="15"/>
      <c r="L11" s="16" t="s">
        <v>22</v>
      </c>
      <c r="M11" s="16"/>
      <c r="N11" s="17"/>
      <c r="O11" s="18"/>
      <c r="P11" s="19" t="s">
        <v>24</v>
      </c>
      <c r="Q11" s="20" t="s">
        <v>25</v>
      </c>
      <c r="R11" s="21" t="s">
        <v>26</v>
      </c>
      <c r="S11" s="20" t="s">
        <v>27</v>
      </c>
      <c r="V11" s="16" t="s">
        <v>23</v>
      </c>
      <c r="W11" s="16" t="s">
        <v>22</v>
      </c>
      <c r="X11" s="67"/>
    </row>
    <row r="12" spans="1:25">
      <c r="A12" s="22" t="s">
        <v>28</v>
      </c>
      <c r="B12" s="22">
        <v>1.7929999999999999</v>
      </c>
      <c r="C12" s="22">
        <v>1.7519999999999998</v>
      </c>
      <c r="D12" s="22">
        <v>1.6129999999999995</v>
      </c>
      <c r="E12" s="22"/>
      <c r="F12" s="22">
        <v>2.4419999999999997</v>
      </c>
      <c r="G12" s="22">
        <v>2.3839999999999999</v>
      </c>
      <c r="H12" s="22">
        <v>2.4079999999999995</v>
      </c>
      <c r="I12" s="22"/>
      <c r="J12" s="23">
        <v>1.7193333333333332</v>
      </c>
      <c r="K12" s="22"/>
      <c r="L12" s="23">
        <v>2.4113333333333329</v>
      </c>
      <c r="M12" s="23"/>
      <c r="N12" s="22">
        <f t="shared" ref="N12:N43" si="0">(L12-J12)*100/J12</f>
        <v>40.248158200853034</v>
      </c>
      <c r="O12" s="22"/>
      <c r="P12" s="24">
        <v>147.34780676268147</v>
      </c>
      <c r="Q12" s="25">
        <v>2.6428081706044235E-4</v>
      </c>
      <c r="R12" s="22" t="s">
        <v>149</v>
      </c>
      <c r="S12" s="22" t="s">
        <v>150</v>
      </c>
      <c r="T12" s="22"/>
      <c r="U12" s="22"/>
      <c r="V12" s="24">
        <f t="shared" ref="V12:V43" si="1">(J12*70)/100</f>
        <v>1.2035333333333333</v>
      </c>
      <c r="W12" s="24">
        <f>(L12*140)/100</f>
        <v>3.3758666666666657</v>
      </c>
      <c r="X12" s="24"/>
      <c r="Y12" s="68">
        <f>((W12-V12)/V12)*100</f>
        <v>180.49631640170603</v>
      </c>
    </row>
    <row r="13" spans="1:25">
      <c r="A13" s="22" t="s">
        <v>151</v>
      </c>
      <c r="B13" s="22">
        <v>4.1150000000000002</v>
      </c>
      <c r="C13" s="22">
        <v>3.831</v>
      </c>
      <c r="D13" s="22">
        <v>3.71</v>
      </c>
      <c r="E13" s="22"/>
      <c r="F13" s="22">
        <v>5.0669999999999984</v>
      </c>
      <c r="G13" s="22">
        <v>5.0869999999999989</v>
      </c>
      <c r="H13" s="22">
        <v>4.9029999999999996</v>
      </c>
      <c r="I13" s="22"/>
      <c r="J13" s="23">
        <v>3.8853333333333335</v>
      </c>
      <c r="K13" s="22"/>
      <c r="L13" s="23">
        <v>5.0189999999999992</v>
      </c>
      <c r="M13" s="23"/>
      <c r="N13" s="22">
        <f t="shared" si="0"/>
        <v>29.178105696636901</v>
      </c>
      <c r="O13" s="22"/>
      <c r="P13" s="24">
        <v>72.185581357624883</v>
      </c>
      <c r="Q13" s="25">
        <v>1.0523716889121518E-3</v>
      </c>
      <c r="R13" s="22" t="s">
        <v>29</v>
      </c>
      <c r="S13" s="22"/>
      <c r="T13" s="22"/>
      <c r="U13" s="22"/>
      <c r="V13" s="24">
        <f t="shared" si="1"/>
        <v>2.7197333333333336</v>
      </c>
      <c r="W13" s="24">
        <f t="shared" ref="W13:W76" si="2">(L13*140)/100</f>
        <v>7.0265999999999984</v>
      </c>
      <c r="X13" s="24"/>
      <c r="Y13" s="30">
        <f t="shared" ref="Y13:Y76" si="3">((W13-V13)/V13)*100</f>
        <v>158.35621139327375</v>
      </c>
    </row>
    <row r="14" spans="1:25">
      <c r="A14" s="22" t="s">
        <v>30</v>
      </c>
      <c r="B14" s="22">
        <v>2.464</v>
      </c>
      <c r="C14" s="22">
        <v>2.8170000000000011</v>
      </c>
      <c r="D14" s="22">
        <v>2.793000000000001</v>
      </c>
      <c r="E14" s="22"/>
      <c r="F14" s="22">
        <v>3.7010000000000001</v>
      </c>
      <c r="G14" s="22">
        <v>3.6789999999999994</v>
      </c>
      <c r="H14" s="22">
        <v>3.8169999999999997</v>
      </c>
      <c r="I14" s="22"/>
      <c r="J14" s="23">
        <v>2.691333333333334</v>
      </c>
      <c r="K14" s="22"/>
      <c r="L14" s="23">
        <v>3.7323333333333331</v>
      </c>
      <c r="M14" s="23"/>
      <c r="N14" s="22">
        <f t="shared" si="0"/>
        <v>38.679712657914251</v>
      </c>
      <c r="O14" s="22"/>
      <c r="P14" s="24">
        <v>73.218940730443109</v>
      </c>
      <c r="Q14" s="25">
        <v>1.0241438000653433E-3</v>
      </c>
      <c r="R14" s="22" t="s">
        <v>29</v>
      </c>
      <c r="S14" s="22"/>
      <c r="T14" s="22"/>
      <c r="U14" s="22"/>
      <c r="V14" s="24">
        <f t="shared" si="1"/>
        <v>1.8839333333333337</v>
      </c>
      <c r="W14" s="24">
        <f t="shared" si="2"/>
        <v>5.2252666666666663</v>
      </c>
      <c r="X14" s="24"/>
      <c r="Y14" s="30">
        <f t="shared" si="3"/>
        <v>177.3594253158285</v>
      </c>
    </row>
    <row r="15" spans="1:25">
      <c r="A15" s="22" t="s">
        <v>31</v>
      </c>
      <c r="B15" s="22">
        <v>1.5449999999999999</v>
      </c>
      <c r="C15" s="22">
        <v>1.5169999999999999</v>
      </c>
      <c r="D15" s="22">
        <v>1.373</v>
      </c>
      <c r="E15" s="22"/>
      <c r="F15" s="22">
        <v>2.3079999999999998</v>
      </c>
      <c r="G15" s="22">
        <v>2.2560000000000002</v>
      </c>
      <c r="H15" s="22">
        <v>2.266</v>
      </c>
      <c r="I15" s="22"/>
      <c r="J15" s="23">
        <v>1.4783333333333333</v>
      </c>
      <c r="K15" s="22"/>
      <c r="L15" s="23">
        <v>2.2766666666666668</v>
      </c>
      <c r="M15" s="23"/>
      <c r="N15" s="22">
        <f t="shared" si="0"/>
        <v>54.00225479143181</v>
      </c>
      <c r="O15" s="22"/>
      <c r="P15" s="24">
        <v>206.06498778553416</v>
      </c>
      <c r="Q15" s="25">
        <v>1.3684265156919506E-4</v>
      </c>
      <c r="R15" s="22" t="s">
        <v>149</v>
      </c>
      <c r="S15" s="22" t="s">
        <v>150</v>
      </c>
      <c r="T15" s="22"/>
      <c r="U15" s="22"/>
      <c r="V15" s="24">
        <f t="shared" si="1"/>
        <v>1.0348333333333333</v>
      </c>
      <c r="W15" s="24">
        <f t="shared" si="2"/>
        <v>3.1873333333333336</v>
      </c>
      <c r="X15" s="24"/>
      <c r="Y15" s="30">
        <f t="shared" si="3"/>
        <v>208.00450958286362</v>
      </c>
    </row>
    <row r="16" spans="1:25">
      <c r="A16" s="22" t="s">
        <v>32</v>
      </c>
      <c r="B16" s="22">
        <v>3.117</v>
      </c>
      <c r="C16" s="22">
        <v>3.1560000000000001</v>
      </c>
      <c r="D16" s="22">
        <v>3.0260000000000002</v>
      </c>
      <c r="E16" s="22"/>
      <c r="F16" s="22">
        <v>3.6850000000000001</v>
      </c>
      <c r="G16" s="22">
        <v>3.6230000000000002</v>
      </c>
      <c r="H16" s="22">
        <v>3.7180000000000004</v>
      </c>
      <c r="I16" s="22"/>
      <c r="J16" s="23">
        <v>3.0996666666666668</v>
      </c>
      <c r="K16" s="22"/>
      <c r="L16" s="23">
        <v>3.6753333333333336</v>
      </c>
      <c r="M16" s="23"/>
      <c r="N16" s="22">
        <f t="shared" si="0"/>
        <v>18.571889450478547</v>
      </c>
      <c r="O16" s="22"/>
      <c r="P16" s="24">
        <v>146.70580423004654</v>
      </c>
      <c r="Q16" s="25">
        <v>2.6654748862058627E-4</v>
      </c>
      <c r="R16" s="22" t="s">
        <v>149</v>
      </c>
      <c r="S16" s="22" t="s">
        <v>150</v>
      </c>
      <c r="T16" s="22"/>
      <c r="U16" s="22"/>
      <c r="V16" s="24">
        <f t="shared" si="1"/>
        <v>2.1697666666666668</v>
      </c>
      <c r="W16" s="24">
        <f t="shared" si="2"/>
        <v>5.1454666666666675</v>
      </c>
      <c r="X16" s="24"/>
      <c r="Y16" s="30">
        <f t="shared" si="3"/>
        <v>137.1437789009571</v>
      </c>
    </row>
    <row r="17" spans="1:25" ht="15">
      <c r="A17" t="s">
        <v>33</v>
      </c>
      <c r="B17">
        <v>0.47599999999999998</v>
      </c>
      <c r="C17">
        <v>0.184</v>
      </c>
      <c r="D17">
        <v>0.14399999999999999</v>
      </c>
      <c r="F17">
        <v>0.35199999999999998</v>
      </c>
      <c r="G17">
        <v>0.13100000000000001</v>
      </c>
      <c r="H17">
        <v>0.49</v>
      </c>
      <c r="J17" s="26">
        <v>0.26800000000000002</v>
      </c>
      <c r="L17" s="26">
        <v>0.32433333333333331</v>
      </c>
      <c r="M17" s="26"/>
      <c r="N17">
        <f t="shared" si="0"/>
        <v>21.01990049751242</v>
      </c>
      <c r="P17" s="27">
        <v>0.14503343878696145</v>
      </c>
      <c r="Q17" s="28">
        <v>0.72268953121258517</v>
      </c>
      <c r="V17" s="41">
        <f t="shared" si="1"/>
        <v>0.18760000000000002</v>
      </c>
      <c r="W17" s="41">
        <f t="shared" si="2"/>
        <v>0.45406666666666667</v>
      </c>
      <c r="X17" s="41"/>
      <c r="Y17">
        <f t="shared" si="3"/>
        <v>142.03980099502485</v>
      </c>
    </row>
    <row r="18" spans="1:25">
      <c r="A18" t="s">
        <v>34</v>
      </c>
      <c r="B18">
        <v>1.7869999999999999</v>
      </c>
      <c r="C18">
        <v>1.9950000000000001</v>
      </c>
      <c r="D18">
        <v>1.879</v>
      </c>
      <c r="F18">
        <v>1.8379999999999999</v>
      </c>
      <c r="G18">
        <v>1.9370000000000001</v>
      </c>
      <c r="H18">
        <v>1.8169999999999999</v>
      </c>
      <c r="J18" s="26">
        <v>1.887</v>
      </c>
      <c r="L18" s="26">
        <v>1.8639999999999999</v>
      </c>
      <c r="M18" s="26"/>
      <c r="N18">
        <f t="shared" si="0"/>
        <v>-1.2188659247482847</v>
      </c>
      <c r="P18" s="27">
        <v>0.10600494288957106</v>
      </c>
      <c r="Q18" s="28">
        <v>0.76105881788170415</v>
      </c>
      <c r="V18" s="41">
        <f t="shared" si="1"/>
        <v>1.3209</v>
      </c>
      <c r="W18" s="41">
        <f t="shared" si="2"/>
        <v>2.6095999999999999</v>
      </c>
      <c r="X18" s="41"/>
      <c r="Y18">
        <f t="shared" si="3"/>
        <v>97.562268150503442</v>
      </c>
    </row>
    <row r="19" spans="1:25" ht="15">
      <c r="A19" s="22" t="s">
        <v>35</v>
      </c>
      <c r="B19" s="22">
        <v>0.623</v>
      </c>
      <c r="C19" s="22">
        <v>0.629</v>
      </c>
      <c r="D19" s="22">
        <v>0.65</v>
      </c>
      <c r="E19" s="22"/>
      <c r="F19" s="22">
        <v>0.47699999999999998</v>
      </c>
      <c r="G19" s="22">
        <v>0.47299999999999998</v>
      </c>
      <c r="H19" s="22">
        <v>0.46300000000000002</v>
      </c>
      <c r="I19" s="22"/>
      <c r="J19" s="23">
        <v>0.63400000000000001</v>
      </c>
      <c r="K19" s="22"/>
      <c r="L19" s="23">
        <v>0.47099999999999997</v>
      </c>
      <c r="M19" s="23"/>
      <c r="N19" s="22">
        <f t="shared" si="0"/>
        <v>-25.709779179810731</v>
      </c>
      <c r="O19" s="22"/>
      <c r="P19" s="24">
        <v>315.04743083008754</v>
      </c>
      <c r="Q19" s="25">
        <v>5.9192240877393571E-5</v>
      </c>
      <c r="R19" s="22" t="s">
        <v>36</v>
      </c>
      <c r="S19" s="22" t="s">
        <v>150</v>
      </c>
      <c r="T19" s="22"/>
      <c r="U19" s="22"/>
      <c r="V19" s="24">
        <f t="shared" si="1"/>
        <v>0.44380000000000003</v>
      </c>
      <c r="W19" s="24">
        <f t="shared" si="2"/>
        <v>0.65939999999999999</v>
      </c>
      <c r="X19" s="24"/>
      <c r="Y19" s="22">
        <f t="shared" si="3"/>
        <v>48.580441640378538</v>
      </c>
    </row>
    <row r="20" spans="1:25">
      <c r="A20" s="22" t="s">
        <v>37</v>
      </c>
      <c r="B20" s="22">
        <v>7.6879999999999997</v>
      </c>
      <c r="C20" s="22">
        <v>8.1210000000000004</v>
      </c>
      <c r="D20" s="22">
        <v>8.2349999999999994</v>
      </c>
      <c r="E20" s="22"/>
      <c r="F20" s="22">
        <v>6.1479999999999997</v>
      </c>
      <c r="G20" s="22">
        <v>6.1539999999999999</v>
      </c>
      <c r="H20" s="22">
        <v>5.8849999999999998</v>
      </c>
      <c r="I20" s="22"/>
      <c r="J20" s="23">
        <v>8.0146666666666668</v>
      </c>
      <c r="K20" s="22"/>
      <c r="L20" s="23">
        <v>6.0623333333333331</v>
      </c>
      <c r="M20" s="23"/>
      <c r="N20" s="22">
        <f t="shared" si="0"/>
        <v>-24.359507569456003</v>
      </c>
      <c r="O20" s="22"/>
      <c r="P20" s="24">
        <v>106.99076505625837</v>
      </c>
      <c r="Q20" s="25">
        <v>4.9302702931671761E-4</v>
      </c>
      <c r="R20" s="22" t="s">
        <v>149</v>
      </c>
      <c r="S20" s="22" t="s">
        <v>38</v>
      </c>
      <c r="T20" s="22"/>
      <c r="U20" s="22"/>
      <c r="V20" s="24">
        <f t="shared" si="1"/>
        <v>5.6102666666666661</v>
      </c>
      <c r="W20" s="24">
        <f t="shared" si="2"/>
        <v>8.4872666666666667</v>
      </c>
      <c r="X20" s="24"/>
      <c r="Y20" s="22">
        <f t="shared" si="3"/>
        <v>51.280984861088022</v>
      </c>
    </row>
    <row r="21" spans="1:25">
      <c r="A21" t="s">
        <v>39</v>
      </c>
      <c r="B21">
        <v>2.35</v>
      </c>
      <c r="C21">
        <v>2.3420000000000001</v>
      </c>
      <c r="D21">
        <v>2.1549999999999998</v>
      </c>
      <c r="F21">
        <v>2.5569999999999999</v>
      </c>
      <c r="G21">
        <v>2.1970000000000001</v>
      </c>
      <c r="H21">
        <v>2.4690000000000003</v>
      </c>
      <c r="J21" s="26">
        <v>2.2823333333333333</v>
      </c>
      <c r="L21" s="26">
        <v>2.4076666666666666</v>
      </c>
      <c r="M21" s="26"/>
      <c r="N21">
        <f t="shared" si="0"/>
        <v>5.4914561121659107</v>
      </c>
      <c r="P21" s="27">
        <v>0.99425428818576911</v>
      </c>
      <c r="Q21" s="28">
        <v>0.37513790955549925</v>
      </c>
      <c r="V21" s="41">
        <f t="shared" si="1"/>
        <v>1.5976333333333332</v>
      </c>
      <c r="W21" s="41">
        <f t="shared" si="2"/>
        <v>3.3707333333333334</v>
      </c>
      <c r="X21" s="41"/>
      <c r="Y21">
        <f t="shared" si="3"/>
        <v>110.98291222433183</v>
      </c>
    </row>
    <row r="22" spans="1:25">
      <c r="A22" t="s">
        <v>40</v>
      </c>
      <c r="B22">
        <v>0.76900000000000002</v>
      </c>
      <c r="C22">
        <v>0.85400000000000009</v>
      </c>
      <c r="D22">
        <v>0.89800000000000002</v>
      </c>
      <c r="F22">
        <v>0.752</v>
      </c>
      <c r="G22">
        <v>0.71199999999999997</v>
      </c>
      <c r="H22">
        <v>0.71599999999999997</v>
      </c>
      <c r="J22" s="26">
        <v>0.84033333333333338</v>
      </c>
      <c r="L22" s="26">
        <v>0.72666666666666668</v>
      </c>
      <c r="M22" s="26"/>
      <c r="N22">
        <f t="shared" si="0"/>
        <v>-13.526378421261406</v>
      </c>
      <c r="P22" s="27">
        <v>8.0992547189515793</v>
      </c>
      <c r="Q22" s="28">
        <v>4.6587688418194502E-2</v>
      </c>
      <c r="R22" t="s">
        <v>150</v>
      </c>
      <c r="V22" s="41">
        <f t="shared" si="1"/>
        <v>0.58823333333333339</v>
      </c>
      <c r="W22" s="41">
        <f t="shared" si="2"/>
        <v>1.0173333333333334</v>
      </c>
      <c r="X22" s="41"/>
      <c r="Y22">
        <f t="shared" si="3"/>
        <v>72.947243157477189</v>
      </c>
    </row>
    <row r="23" spans="1:25">
      <c r="A23" t="s">
        <v>41</v>
      </c>
      <c r="B23">
        <v>2.3450000000000002</v>
      </c>
      <c r="C23">
        <v>2.2039999999999997</v>
      </c>
      <c r="D23">
        <v>2.1790000000000003</v>
      </c>
      <c r="F23">
        <v>2.3530000000000002</v>
      </c>
      <c r="G23">
        <v>2.3969999999999998</v>
      </c>
      <c r="H23">
        <v>2.387</v>
      </c>
      <c r="J23" s="26">
        <v>2.2426666666666666</v>
      </c>
      <c r="L23" s="26">
        <v>2.379</v>
      </c>
      <c r="M23" s="26"/>
      <c r="N23">
        <f t="shared" si="0"/>
        <v>6.0790725326991719</v>
      </c>
      <c r="P23" s="27">
        <v>6.5275295586678945</v>
      </c>
      <c r="Q23" s="28">
        <v>6.2977206411807499E-2</v>
      </c>
      <c r="V23" s="41">
        <f t="shared" si="1"/>
        <v>1.5698666666666665</v>
      </c>
      <c r="W23" s="41">
        <f t="shared" si="2"/>
        <v>3.3306</v>
      </c>
      <c r="X23" s="41"/>
      <c r="Y23">
        <f t="shared" si="3"/>
        <v>112.15814506539836</v>
      </c>
    </row>
    <row r="24" spans="1:25">
      <c r="A24" s="22" t="s">
        <v>42</v>
      </c>
      <c r="B24" s="22">
        <v>3.3879999999999999</v>
      </c>
      <c r="C24" s="22">
        <v>3.3889999999999998</v>
      </c>
      <c r="D24" s="22">
        <v>3.1829999999999998</v>
      </c>
      <c r="E24" s="22"/>
      <c r="F24" s="22">
        <v>2.476</v>
      </c>
      <c r="G24" s="22">
        <v>2.3729999999999998</v>
      </c>
      <c r="H24" s="22">
        <v>2.5710000000000002</v>
      </c>
      <c r="I24" s="22"/>
      <c r="J24" s="23">
        <v>3.32</v>
      </c>
      <c r="K24" s="22"/>
      <c r="L24" s="23">
        <v>2.4733333333333332</v>
      </c>
      <c r="M24" s="23"/>
      <c r="N24" s="22">
        <f t="shared" si="0"/>
        <v>-25.502008032128515</v>
      </c>
      <c r="O24" s="22"/>
      <c r="P24" s="24">
        <v>90.043265875768924</v>
      </c>
      <c r="Q24" s="25">
        <v>6.8827097817502801E-4</v>
      </c>
      <c r="R24" s="22" t="s">
        <v>149</v>
      </c>
      <c r="S24" s="22" t="s">
        <v>38</v>
      </c>
      <c r="T24" s="22"/>
      <c r="U24" s="22"/>
      <c r="V24" s="24">
        <f t="shared" si="1"/>
        <v>2.3239999999999998</v>
      </c>
      <c r="W24" s="24">
        <f t="shared" si="2"/>
        <v>3.4626666666666663</v>
      </c>
      <c r="X24" s="24"/>
      <c r="Y24" s="22">
        <f t="shared" si="3"/>
        <v>48.99598393574297</v>
      </c>
    </row>
    <row r="25" spans="1:25" ht="15">
      <c r="A25" t="s">
        <v>43</v>
      </c>
      <c r="B25">
        <v>0.41399999999999998</v>
      </c>
      <c r="C25">
        <v>0.32</v>
      </c>
      <c r="D25">
        <v>0.249</v>
      </c>
      <c r="F25">
        <v>0.313</v>
      </c>
      <c r="G25">
        <v>0.222</v>
      </c>
      <c r="H25">
        <v>0.32800000000000001</v>
      </c>
      <c r="J25" s="26">
        <v>0.32766666666666666</v>
      </c>
      <c r="L25" s="26">
        <v>0.28766666666666668</v>
      </c>
      <c r="M25" s="26"/>
      <c r="N25">
        <f t="shared" si="0"/>
        <v>-12.207527975584938</v>
      </c>
      <c r="P25" s="27">
        <v>0.47334166064032634</v>
      </c>
      <c r="Q25" s="28">
        <v>0.52927442975623884</v>
      </c>
      <c r="V25" s="41">
        <f t="shared" si="1"/>
        <v>0.22936666666666666</v>
      </c>
      <c r="W25" s="41">
        <f t="shared" si="2"/>
        <v>0.40273333333333333</v>
      </c>
      <c r="X25" s="41"/>
      <c r="Y25">
        <f t="shared" si="3"/>
        <v>75.58494404883011</v>
      </c>
    </row>
    <row r="26" spans="1:25">
      <c r="A26" s="22" t="s">
        <v>44</v>
      </c>
      <c r="B26" s="22">
        <v>0.54400000000000004</v>
      </c>
      <c r="C26" s="22">
        <v>0.54800000000000004</v>
      </c>
      <c r="D26" s="22">
        <v>0.59800000000000009</v>
      </c>
      <c r="E26" s="22"/>
      <c r="F26" s="22">
        <v>0.29099999999999998</v>
      </c>
      <c r="G26" s="22">
        <v>0.23899999999999999</v>
      </c>
      <c r="H26" s="22">
        <v>0.27600000000000002</v>
      </c>
      <c r="I26" s="22"/>
      <c r="J26" s="23">
        <v>0.56333333333333335</v>
      </c>
      <c r="K26" s="22"/>
      <c r="L26" s="23">
        <v>0.26866666666666666</v>
      </c>
      <c r="M26" s="23"/>
      <c r="N26" s="22">
        <f t="shared" si="0"/>
        <v>-52.307692307692307</v>
      </c>
      <c r="O26" s="22"/>
      <c r="P26" s="24">
        <v>160.6281603288902</v>
      </c>
      <c r="Q26" s="25">
        <v>2.2320025166806028E-4</v>
      </c>
      <c r="R26" s="22" t="s">
        <v>149</v>
      </c>
      <c r="S26" s="22" t="s">
        <v>150</v>
      </c>
      <c r="T26" s="22"/>
      <c r="U26" s="22"/>
      <c r="V26" s="24">
        <f t="shared" si="1"/>
        <v>0.39433333333333337</v>
      </c>
      <c r="W26" s="24">
        <f t="shared" si="2"/>
        <v>0.37613333333333332</v>
      </c>
      <c r="X26" s="24"/>
      <c r="Y26" s="22">
        <f t="shared" si="3"/>
        <v>-4.6153846153846274</v>
      </c>
    </row>
    <row r="27" spans="1:25" ht="15">
      <c r="A27" t="s">
        <v>45</v>
      </c>
      <c r="B27">
        <v>0.80800000000000005</v>
      </c>
      <c r="C27">
        <v>0.71299999999999997</v>
      </c>
      <c r="D27">
        <v>0.67400000000000004</v>
      </c>
      <c r="F27">
        <v>0.68100000000000005</v>
      </c>
      <c r="G27">
        <v>0.69699999999999995</v>
      </c>
      <c r="H27">
        <v>0.625</v>
      </c>
      <c r="J27" s="26">
        <v>0.73166666666666669</v>
      </c>
      <c r="L27" s="26">
        <v>0.66766666666666663</v>
      </c>
      <c r="M27" s="26"/>
      <c r="N27">
        <f t="shared" si="0"/>
        <v>-8.7471526195899845</v>
      </c>
      <c r="P27" s="27">
        <v>1.9884567668159336</v>
      </c>
      <c r="Q27" s="28">
        <v>0.23131467890555196</v>
      </c>
      <c r="V27" s="41">
        <f t="shared" si="1"/>
        <v>0.51216666666666666</v>
      </c>
      <c r="W27" s="41">
        <f t="shared" si="2"/>
        <v>0.9347333333333333</v>
      </c>
      <c r="X27" s="41"/>
      <c r="Y27">
        <f t="shared" si="3"/>
        <v>82.505694760820049</v>
      </c>
    </row>
    <row r="28" spans="1:25">
      <c r="A28" t="s">
        <v>46</v>
      </c>
      <c r="B28">
        <v>0.75099999999999989</v>
      </c>
      <c r="C28">
        <v>0.92300000000000004</v>
      </c>
      <c r="D28">
        <v>0.80800000000000005</v>
      </c>
      <c r="F28">
        <v>1.0049999999999999</v>
      </c>
      <c r="G28">
        <v>1.056</v>
      </c>
      <c r="H28">
        <v>0.998</v>
      </c>
      <c r="J28" s="26">
        <v>0.82733333333333337</v>
      </c>
      <c r="L28" s="26">
        <v>1.0196666666666667</v>
      </c>
      <c r="M28" s="26"/>
      <c r="N28">
        <f t="shared" si="0"/>
        <v>23.247381144238517</v>
      </c>
      <c r="P28" s="27">
        <v>12.78725610692956</v>
      </c>
      <c r="Q28" s="28">
        <v>2.3252151482385085E-2</v>
      </c>
      <c r="R28" t="s">
        <v>150</v>
      </c>
      <c r="V28" s="41">
        <f t="shared" si="1"/>
        <v>0.57913333333333339</v>
      </c>
      <c r="W28" s="41">
        <f t="shared" si="2"/>
        <v>1.4275333333333333</v>
      </c>
      <c r="X28" s="41"/>
      <c r="Y28">
        <f t="shared" si="3"/>
        <v>146.49476228847701</v>
      </c>
    </row>
    <row r="29" spans="1:25" ht="15">
      <c r="A29" t="s">
        <v>47</v>
      </c>
      <c r="B29">
        <v>1.992</v>
      </c>
      <c r="C29">
        <v>1.8109999999999999</v>
      </c>
      <c r="D29">
        <v>1.6279999999999999</v>
      </c>
      <c r="F29">
        <v>2.1709999999999998</v>
      </c>
      <c r="G29">
        <v>2.1680000000000001</v>
      </c>
      <c r="H29">
        <v>2.17</v>
      </c>
      <c r="J29" s="26">
        <v>1.8103333333333333</v>
      </c>
      <c r="L29" s="26">
        <v>2.1696666666666666</v>
      </c>
      <c r="M29" s="26"/>
      <c r="N29">
        <f t="shared" si="0"/>
        <v>19.849014914380408</v>
      </c>
      <c r="P29" s="27">
        <v>11.693338699941009</v>
      </c>
      <c r="Q29">
        <v>7.5909323000000001E-2</v>
      </c>
      <c r="T29" t="s">
        <v>48</v>
      </c>
      <c r="V29" s="41">
        <f t="shared" si="1"/>
        <v>1.2672333333333332</v>
      </c>
      <c r="W29" s="41">
        <f t="shared" si="2"/>
        <v>3.0375333333333332</v>
      </c>
      <c r="X29" s="41"/>
      <c r="Y29">
        <f t="shared" si="3"/>
        <v>139.69802982876084</v>
      </c>
    </row>
    <row r="30" spans="1:25">
      <c r="A30" t="s">
        <v>49</v>
      </c>
      <c r="B30">
        <v>3.2149999999999999</v>
      </c>
      <c r="C30">
        <v>3.0489999999999999</v>
      </c>
      <c r="D30">
        <v>3.0530000000000004</v>
      </c>
      <c r="F30">
        <v>2.8109999999999999</v>
      </c>
      <c r="G30">
        <v>2.4229999999999996</v>
      </c>
      <c r="H30">
        <v>2.7240000000000002</v>
      </c>
      <c r="J30" s="26">
        <v>3.1056666666666666</v>
      </c>
      <c r="L30" s="26">
        <v>2.6526666666666667</v>
      </c>
      <c r="M30" s="26"/>
      <c r="N30">
        <f t="shared" si="0"/>
        <v>-14.586240206074912</v>
      </c>
      <c r="P30" s="27">
        <v>12.209572604368635</v>
      </c>
      <c r="Q30" s="28">
        <v>2.5026890996345592E-2</v>
      </c>
      <c r="R30" t="s">
        <v>150</v>
      </c>
      <c r="V30" s="41">
        <f t="shared" si="1"/>
        <v>2.1739666666666664</v>
      </c>
      <c r="W30" s="41">
        <f t="shared" si="2"/>
        <v>3.7137333333333333</v>
      </c>
      <c r="X30" s="41"/>
      <c r="Y30">
        <f t="shared" si="3"/>
        <v>70.82751958785019</v>
      </c>
    </row>
    <row r="31" spans="1:25">
      <c r="A31" t="s">
        <v>50</v>
      </c>
      <c r="B31">
        <v>3.5350000000000001</v>
      </c>
      <c r="C31">
        <v>3.9340000000000002</v>
      </c>
      <c r="D31">
        <v>3.8250000000000002</v>
      </c>
      <c r="F31">
        <v>3.1790000000000003</v>
      </c>
      <c r="G31">
        <v>3.3830000000000005</v>
      </c>
      <c r="H31">
        <v>3.2850000000000001</v>
      </c>
      <c r="J31" s="26">
        <v>3.7646666666666668</v>
      </c>
      <c r="L31" s="26">
        <v>3.2823333333333338</v>
      </c>
      <c r="M31" s="26"/>
      <c r="N31">
        <f t="shared" si="0"/>
        <v>-12.812112626173182</v>
      </c>
      <c r="P31" s="27">
        <v>13.183617829100941</v>
      </c>
      <c r="Q31" s="28">
        <v>2.2141739967516415E-2</v>
      </c>
      <c r="R31" t="s">
        <v>150</v>
      </c>
      <c r="V31" s="41">
        <f t="shared" si="1"/>
        <v>2.6352666666666669</v>
      </c>
      <c r="W31" s="41">
        <f t="shared" si="2"/>
        <v>4.5952666666666673</v>
      </c>
      <c r="X31" s="41"/>
      <c r="Y31">
        <f t="shared" si="3"/>
        <v>74.375774747653637</v>
      </c>
    </row>
    <row r="32" spans="1:25">
      <c r="A32" t="s">
        <v>51</v>
      </c>
      <c r="B32">
        <v>2.0180000000000002</v>
      </c>
      <c r="C32">
        <v>2.08</v>
      </c>
      <c r="D32">
        <v>1.9</v>
      </c>
      <c r="F32">
        <v>1.9930000000000001</v>
      </c>
      <c r="G32">
        <v>1.621</v>
      </c>
      <c r="H32">
        <v>2.0049999999999999</v>
      </c>
      <c r="J32" s="26">
        <v>1.9993333333333334</v>
      </c>
      <c r="L32" s="26">
        <v>1.873</v>
      </c>
      <c r="M32" s="26"/>
      <c r="N32">
        <f t="shared" si="0"/>
        <v>-6.3187729243081057</v>
      </c>
      <c r="P32" s="27">
        <v>0.85461933887054264</v>
      </c>
      <c r="Q32" s="28">
        <v>0.40757015699034455</v>
      </c>
      <c r="V32" s="41">
        <f t="shared" si="1"/>
        <v>1.3995333333333335</v>
      </c>
      <c r="W32" s="41">
        <f t="shared" si="2"/>
        <v>2.6222000000000003</v>
      </c>
      <c r="X32" s="41"/>
      <c r="Y32">
        <f t="shared" si="3"/>
        <v>87.362454151383801</v>
      </c>
    </row>
    <row r="33" spans="1:25" ht="15">
      <c r="A33" t="s">
        <v>52</v>
      </c>
      <c r="B33">
        <v>0.246</v>
      </c>
      <c r="C33">
        <v>0.41899999999999998</v>
      </c>
      <c r="D33">
        <v>0.48799999999999999</v>
      </c>
      <c r="F33">
        <v>0.39400000000000002</v>
      </c>
      <c r="G33">
        <v>0.36</v>
      </c>
      <c r="H33">
        <v>0.316</v>
      </c>
      <c r="J33" s="26">
        <v>0.3843333333333333</v>
      </c>
      <c r="L33" s="26">
        <v>0.35666666666666669</v>
      </c>
      <c r="M33" s="26"/>
      <c r="N33">
        <f t="shared" si="0"/>
        <v>-7.1986123156981661</v>
      </c>
      <c r="P33" s="27">
        <v>0.13451137362100934</v>
      </c>
      <c r="Q33" s="28">
        <v>0.73237714872586912</v>
      </c>
      <c r="V33" s="41">
        <f t="shared" si="1"/>
        <v>0.26903333333333335</v>
      </c>
      <c r="W33" s="41">
        <f t="shared" si="2"/>
        <v>0.49933333333333335</v>
      </c>
      <c r="X33" s="41"/>
      <c r="Y33">
        <f t="shared" si="3"/>
        <v>85.602775368603645</v>
      </c>
    </row>
    <row r="34" spans="1:25">
      <c r="A34" t="s">
        <v>53</v>
      </c>
      <c r="B34">
        <v>1.04</v>
      </c>
      <c r="C34">
        <v>0.91600000000000004</v>
      </c>
      <c r="D34">
        <v>0.84299999999999997</v>
      </c>
      <c r="F34">
        <v>0.76800000000000002</v>
      </c>
      <c r="G34">
        <v>0.70199999999999996</v>
      </c>
      <c r="H34">
        <v>0.78</v>
      </c>
      <c r="J34" s="26">
        <v>0.93300000000000005</v>
      </c>
      <c r="L34" s="26">
        <v>0.75</v>
      </c>
      <c r="M34" s="26"/>
      <c r="N34">
        <f t="shared" si="0"/>
        <v>-19.614147909967848</v>
      </c>
      <c r="P34" s="27">
        <v>8.5994179577163194</v>
      </c>
      <c r="Q34" s="28">
        <v>4.2708183665327207E-2</v>
      </c>
      <c r="R34" t="s">
        <v>150</v>
      </c>
      <c r="V34" s="41">
        <f t="shared" si="1"/>
        <v>0.65310000000000001</v>
      </c>
      <c r="W34" s="41">
        <f t="shared" si="2"/>
        <v>1.05</v>
      </c>
      <c r="X34" s="41"/>
      <c r="Y34">
        <f t="shared" si="3"/>
        <v>60.771704180064312</v>
      </c>
    </row>
    <row r="35" spans="1:25">
      <c r="A35" s="22" t="s">
        <v>54</v>
      </c>
      <c r="B35" s="22">
        <v>1.696</v>
      </c>
      <c r="C35" s="22">
        <v>2.1909999999999998</v>
      </c>
      <c r="D35" s="22">
        <v>1.9319999999999999</v>
      </c>
      <c r="E35" s="22"/>
      <c r="F35" s="22">
        <v>5.0879999999999992</v>
      </c>
      <c r="G35" s="22">
        <v>5.6389999999999993</v>
      </c>
      <c r="H35" s="22">
        <v>4.4820000000000002</v>
      </c>
      <c r="I35" s="22"/>
      <c r="J35" s="23">
        <v>1.9396666666666667</v>
      </c>
      <c r="K35" s="22"/>
      <c r="L35" s="23">
        <v>5.0696666666666665</v>
      </c>
      <c r="M35" s="23"/>
      <c r="N35" s="22">
        <f t="shared" si="0"/>
        <v>161.36793263447328</v>
      </c>
      <c r="O35" s="22"/>
      <c r="P35" s="24">
        <v>74.178728029586509</v>
      </c>
      <c r="Q35" s="25">
        <v>9.9893086436428011E-4</v>
      </c>
      <c r="R35" s="22" t="s">
        <v>149</v>
      </c>
      <c r="S35" s="22"/>
      <c r="T35" s="22"/>
      <c r="U35" s="22"/>
      <c r="V35" s="24">
        <f t="shared" si="1"/>
        <v>1.3577666666666668</v>
      </c>
      <c r="W35" s="24">
        <f t="shared" si="2"/>
        <v>7.0975333333333337</v>
      </c>
      <c r="X35" s="24"/>
      <c r="Y35" s="22">
        <f t="shared" si="3"/>
        <v>422.73586526894655</v>
      </c>
    </row>
    <row r="36" spans="1:25">
      <c r="A36" s="22" t="s">
        <v>55</v>
      </c>
      <c r="B36" s="22">
        <v>1.397</v>
      </c>
      <c r="C36" s="22">
        <v>1.4350000000000001</v>
      </c>
      <c r="D36" s="22">
        <v>1.407</v>
      </c>
      <c r="E36" s="22"/>
      <c r="F36" s="22">
        <v>2.9420000000000002</v>
      </c>
      <c r="G36" s="22">
        <v>3.3109999999999999</v>
      </c>
      <c r="H36" s="22">
        <v>2.9249999999999998</v>
      </c>
      <c r="I36" s="22"/>
      <c r="J36" s="23">
        <v>1.413</v>
      </c>
      <c r="K36" s="22"/>
      <c r="L36" s="23">
        <v>3.0593333333333335</v>
      </c>
      <c r="M36" s="23"/>
      <c r="N36" s="22">
        <f t="shared" si="0"/>
        <v>116.51332861523946</v>
      </c>
      <c r="O36" s="22"/>
      <c r="P36" s="24">
        <v>169.53387727871453</v>
      </c>
      <c r="Q36" s="22">
        <v>5.8468449999999998E-3</v>
      </c>
      <c r="R36" s="22" t="s">
        <v>29</v>
      </c>
      <c r="S36" s="22"/>
      <c r="T36" s="22" t="s">
        <v>48</v>
      </c>
      <c r="U36" s="22"/>
      <c r="V36" s="24">
        <f t="shared" si="1"/>
        <v>0.98909999999999998</v>
      </c>
      <c r="W36" s="24">
        <f t="shared" si="2"/>
        <v>4.2830666666666666</v>
      </c>
      <c r="X36" s="24"/>
      <c r="Y36" s="22">
        <f t="shared" si="3"/>
        <v>333.02665723047886</v>
      </c>
    </row>
    <row r="37" spans="1:25">
      <c r="A37" s="22" t="s">
        <v>56</v>
      </c>
      <c r="B37" s="22">
        <v>0.39099999999999996</v>
      </c>
      <c r="C37" s="22">
        <v>0.54899999999999993</v>
      </c>
      <c r="D37" s="22">
        <v>0.56700000000000006</v>
      </c>
      <c r="E37" s="22"/>
      <c r="F37" s="22">
        <v>1.208</v>
      </c>
      <c r="G37" s="22">
        <v>1.375</v>
      </c>
      <c r="H37" s="22">
        <v>1.161</v>
      </c>
      <c r="I37" s="22"/>
      <c r="J37" s="23">
        <v>0.5023333333333333</v>
      </c>
      <c r="K37" s="22"/>
      <c r="L37" s="23">
        <v>1.248</v>
      </c>
      <c r="M37" s="23"/>
      <c r="N37" s="22">
        <f t="shared" si="0"/>
        <v>148.44061048440611</v>
      </c>
      <c r="O37" s="22"/>
      <c r="P37" s="24">
        <v>75.730095794424301</v>
      </c>
      <c r="Q37" s="25">
        <v>9.6010315701744475E-4</v>
      </c>
      <c r="R37" s="22" t="s">
        <v>149</v>
      </c>
      <c r="S37" s="22"/>
      <c r="T37" s="22"/>
      <c r="U37" s="22"/>
      <c r="V37" s="24">
        <f t="shared" si="1"/>
        <v>0.35163333333333335</v>
      </c>
      <c r="W37" s="24">
        <f t="shared" si="2"/>
        <v>1.7472000000000001</v>
      </c>
      <c r="X37" s="24"/>
      <c r="Y37" s="22">
        <f t="shared" si="3"/>
        <v>396.88122096881222</v>
      </c>
    </row>
    <row r="38" spans="1:25">
      <c r="A38" t="s">
        <v>57</v>
      </c>
      <c r="B38">
        <v>6.9000000000000006E-2</v>
      </c>
      <c r="C38">
        <v>2.3E-2</v>
      </c>
      <c r="D38">
        <v>1.2E-2</v>
      </c>
      <c r="F38">
        <v>0.1</v>
      </c>
      <c r="G38">
        <v>1.9E-2</v>
      </c>
      <c r="H38">
        <v>0.124</v>
      </c>
      <c r="J38" s="26">
        <v>3.4666666666666665E-2</v>
      </c>
      <c r="L38" s="26">
        <v>8.1000000000000003E-2</v>
      </c>
      <c r="M38" s="26"/>
      <c r="N38">
        <f t="shared" si="0"/>
        <v>133.65384615384616</v>
      </c>
      <c r="P38" s="27">
        <v>1.6340493910690148</v>
      </c>
      <c r="Q38" s="28">
        <v>0.27027944413843485</v>
      </c>
      <c r="V38" s="41">
        <f t="shared" si="1"/>
        <v>2.4266666666666669E-2</v>
      </c>
      <c r="W38" s="41">
        <f t="shared" si="2"/>
        <v>0.1134</v>
      </c>
      <c r="X38" s="41"/>
      <c r="Y38">
        <f t="shared" si="3"/>
        <v>367.30769230769226</v>
      </c>
    </row>
    <row r="39" spans="1:25">
      <c r="A39" s="22" t="s">
        <v>58</v>
      </c>
      <c r="B39" s="22">
        <v>0.34799999999999998</v>
      </c>
      <c r="C39" s="22">
        <v>0.44599999999999995</v>
      </c>
      <c r="D39" s="22">
        <v>0.38100000000000001</v>
      </c>
      <c r="E39" s="22"/>
      <c r="F39" s="22">
        <v>0.996</v>
      </c>
      <c r="G39" s="22">
        <v>1.0760000000000001</v>
      </c>
      <c r="H39" s="22">
        <v>0.88200000000000001</v>
      </c>
      <c r="I39" s="22"/>
      <c r="J39" s="23">
        <v>0.39166666666666666</v>
      </c>
      <c r="K39" s="22"/>
      <c r="L39" s="23">
        <v>0.98466666666666669</v>
      </c>
      <c r="M39" s="23"/>
      <c r="N39" s="22">
        <f t="shared" si="0"/>
        <v>151.40425531914892</v>
      </c>
      <c r="O39" s="22"/>
      <c r="P39" s="24">
        <v>87.97334259902982</v>
      </c>
      <c r="Q39" s="25">
        <v>7.1983738134211378E-4</v>
      </c>
      <c r="R39" s="22" t="s">
        <v>149</v>
      </c>
      <c r="S39" s="22" t="s">
        <v>38</v>
      </c>
      <c r="T39" s="22"/>
      <c r="U39" s="22"/>
      <c r="V39" s="24">
        <f t="shared" si="1"/>
        <v>0.27416666666666667</v>
      </c>
      <c r="W39" s="24">
        <f t="shared" si="2"/>
        <v>1.3785333333333332</v>
      </c>
      <c r="X39" s="24"/>
      <c r="Y39" s="22">
        <f t="shared" si="3"/>
        <v>402.80851063829778</v>
      </c>
    </row>
    <row r="40" spans="1:25">
      <c r="A40" t="s">
        <v>59</v>
      </c>
      <c r="B40">
        <v>1.1869999999999998</v>
      </c>
      <c r="C40">
        <v>1.234</v>
      </c>
      <c r="D40">
        <v>1.284</v>
      </c>
      <c r="F40">
        <v>1.3159999999999998</v>
      </c>
      <c r="G40">
        <v>1.385</v>
      </c>
      <c r="H40">
        <v>1.4589999999999999</v>
      </c>
      <c r="J40" s="26">
        <v>1.2350000000000001</v>
      </c>
      <c r="L40" s="26">
        <v>1.3866666666666665</v>
      </c>
      <c r="M40" s="26"/>
      <c r="N40">
        <f t="shared" si="0"/>
        <v>12.280701754385943</v>
      </c>
      <c r="P40" s="27">
        <v>9.2413623783585663</v>
      </c>
      <c r="Q40" s="28">
        <v>3.8403702431138484E-2</v>
      </c>
      <c r="R40" t="s">
        <v>150</v>
      </c>
      <c r="V40" s="41">
        <f t="shared" si="1"/>
        <v>0.86450000000000005</v>
      </c>
      <c r="W40" s="41">
        <f t="shared" si="2"/>
        <v>1.9413333333333329</v>
      </c>
      <c r="X40" s="41"/>
      <c r="Y40">
        <f t="shared" si="3"/>
        <v>124.56140350877187</v>
      </c>
    </row>
    <row r="41" spans="1:25">
      <c r="A41" s="22" t="s">
        <v>60</v>
      </c>
      <c r="B41" s="22">
        <v>0.88900000000000001</v>
      </c>
      <c r="C41" s="22">
        <v>0.81399999999999995</v>
      </c>
      <c r="D41" s="22">
        <v>0.76100000000000001</v>
      </c>
      <c r="E41" s="22"/>
      <c r="F41" s="22">
        <v>1.0920000000000001</v>
      </c>
      <c r="G41" s="22">
        <v>0.997</v>
      </c>
      <c r="H41" s="22">
        <v>1.194</v>
      </c>
      <c r="I41" s="22"/>
      <c r="J41" s="23">
        <v>0.82133333333333336</v>
      </c>
      <c r="K41" s="22"/>
      <c r="L41" s="23">
        <v>1.0943333333333334</v>
      </c>
      <c r="M41" s="23"/>
      <c r="N41" s="22">
        <f t="shared" si="0"/>
        <v>33.238636363636367</v>
      </c>
      <c r="O41" s="22"/>
      <c r="P41" s="24">
        <v>16.152017915622906</v>
      </c>
      <c r="Q41" s="25">
        <v>1.5878144183451653E-2</v>
      </c>
      <c r="R41" s="22" t="s">
        <v>61</v>
      </c>
      <c r="S41" s="22"/>
      <c r="T41" s="22"/>
      <c r="U41" s="22"/>
      <c r="V41" s="24">
        <f t="shared" si="1"/>
        <v>0.5749333333333333</v>
      </c>
      <c r="W41" s="24">
        <f t="shared" si="2"/>
        <v>1.5320666666666667</v>
      </c>
      <c r="X41" s="24"/>
      <c r="Y41" s="22">
        <f t="shared" si="3"/>
        <v>166.47727272727275</v>
      </c>
    </row>
    <row r="42" spans="1:25" ht="15">
      <c r="A42" s="22" t="s">
        <v>62</v>
      </c>
      <c r="B42" s="22">
        <v>0.94299999999999995</v>
      </c>
      <c r="C42" s="22">
        <v>1.0089999999999999</v>
      </c>
      <c r="D42" s="22">
        <v>0.88200000000000001</v>
      </c>
      <c r="E42" s="22"/>
      <c r="F42" s="22">
        <v>1.494</v>
      </c>
      <c r="G42" s="22">
        <v>1.704</v>
      </c>
      <c r="H42" s="22">
        <v>1.5640000000000001</v>
      </c>
      <c r="I42" s="22"/>
      <c r="J42" s="23">
        <v>0.94466666666666665</v>
      </c>
      <c r="K42" s="22"/>
      <c r="L42" s="23">
        <v>1.5873333333333333</v>
      </c>
      <c r="M42" s="23"/>
      <c r="N42" s="22">
        <f t="shared" si="0"/>
        <v>68.031051517290052</v>
      </c>
      <c r="O42" s="22"/>
      <c r="P42" s="24">
        <v>80.106544835459601</v>
      </c>
      <c r="Q42" s="25">
        <v>8.6200486437670062E-4</v>
      </c>
      <c r="R42" s="22" t="s">
        <v>149</v>
      </c>
      <c r="S42" s="22"/>
      <c r="T42" s="22"/>
      <c r="U42" s="22"/>
      <c r="V42" s="24">
        <f t="shared" si="1"/>
        <v>0.66126666666666667</v>
      </c>
      <c r="W42" s="24">
        <f t="shared" si="2"/>
        <v>2.2222666666666666</v>
      </c>
      <c r="X42" s="24"/>
      <c r="Y42" s="22">
        <f t="shared" si="3"/>
        <v>236.0621030345801</v>
      </c>
    </row>
    <row r="43" spans="1:25">
      <c r="A43" s="22" t="s">
        <v>63</v>
      </c>
      <c r="B43" s="22">
        <v>1.9659999999999997</v>
      </c>
      <c r="C43" s="22">
        <v>1.9550000000000001</v>
      </c>
      <c r="D43" s="22">
        <v>1.7879999999999998</v>
      </c>
      <c r="E43" s="22"/>
      <c r="F43" s="22">
        <v>3.01</v>
      </c>
      <c r="G43" s="22">
        <v>3.298</v>
      </c>
      <c r="H43" s="22">
        <v>2.88</v>
      </c>
      <c r="I43" s="22"/>
      <c r="J43" s="23">
        <v>1.9029999999999998</v>
      </c>
      <c r="K43" s="22"/>
      <c r="L43" s="23">
        <v>3.0626666666666664</v>
      </c>
      <c r="M43" s="23"/>
      <c r="N43" s="22">
        <f t="shared" si="0"/>
        <v>60.93886845331933</v>
      </c>
      <c r="O43" s="22"/>
      <c r="P43" s="24">
        <v>72.418886980868606</v>
      </c>
      <c r="Q43" s="25">
        <v>1.0458974380161592E-3</v>
      </c>
      <c r="R43" s="22" t="s">
        <v>29</v>
      </c>
      <c r="S43" s="22"/>
      <c r="T43" s="22"/>
      <c r="U43" s="22"/>
      <c r="V43" s="24">
        <f t="shared" si="1"/>
        <v>1.3320999999999998</v>
      </c>
      <c r="W43" s="24">
        <f t="shared" si="2"/>
        <v>4.2877333333333327</v>
      </c>
      <c r="X43" s="24"/>
      <c r="Y43" s="22">
        <f t="shared" si="3"/>
        <v>221.87773690663866</v>
      </c>
    </row>
    <row r="44" spans="1:25" ht="15">
      <c r="A44" t="s">
        <v>64</v>
      </c>
      <c r="B44">
        <v>3.0089999999999999</v>
      </c>
      <c r="C44">
        <v>2.891</v>
      </c>
      <c r="D44">
        <v>2.7719999999999998</v>
      </c>
      <c r="F44">
        <v>3.1139999999999999</v>
      </c>
      <c r="G44">
        <v>3.3620000000000001</v>
      </c>
      <c r="H44">
        <v>3.3969999999999998</v>
      </c>
      <c r="J44" s="26">
        <v>2.8906666666666667</v>
      </c>
      <c r="L44" s="26">
        <v>3.2909999999999999</v>
      </c>
      <c r="M44" s="26"/>
      <c r="N44">
        <f t="shared" ref="N44:N75" si="4">(L44-J44)*100/J44</f>
        <v>13.849169741697411</v>
      </c>
      <c r="P44" s="27">
        <v>12.704349281283344</v>
      </c>
      <c r="Q44" s="28">
        <v>2.3494996347575549E-2</v>
      </c>
      <c r="R44" t="s">
        <v>150</v>
      </c>
      <c r="V44" s="41">
        <f t="shared" ref="V44:V75" si="5">(J44*70)/100</f>
        <v>2.0234666666666667</v>
      </c>
      <c r="W44" s="41">
        <f t="shared" si="2"/>
        <v>4.6074000000000002</v>
      </c>
      <c r="X44" s="41"/>
      <c r="Y44">
        <f t="shared" si="3"/>
        <v>127.69833948339485</v>
      </c>
    </row>
    <row r="45" spans="1:25" ht="15">
      <c r="A45" s="22" t="s">
        <v>65</v>
      </c>
      <c r="B45" s="22">
        <v>0.48499999999999999</v>
      </c>
      <c r="C45" s="22">
        <v>0.54400000000000004</v>
      </c>
      <c r="D45" s="22">
        <v>0.51900000000000002</v>
      </c>
      <c r="E45" s="22"/>
      <c r="F45" s="22">
        <v>0.84699999999999998</v>
      </c>
      <c r="G45" s="22">
        <v>0.78600000000000003</v>
      </c>
      <c r="H45" s="22">
        <v>0.90300000000000002</v>
      </c>
      <c r="I45" s="22"/>
      <c r="J45" s="23">
        <v>0.51600000000000001</v>
      </c>
      <c r="K45" s="22"/>
      <c r="L45" s="23">
        <v>0.84533333333333338</v>
      </c>
      <c r="M45" s="23"/>
      <c r="N45" s="22">
        <f t="shared" si="4"/>
        <v>63.824289405684759</v>
      </c>
      <c r="O45" s="22"/>
      <c r="P45" s="24">
        <v>75.646621202724262</v>
      </c>
      <c r="Q45" s="25">
        <v>9.6213426983373447E-4</v>
      </c>
      <c r="R45" s="22" t="s">
        <v>149</v>
      </c>
      <c r="S45" s="22"/>
      <c r="T45" s="22"/>
      <c r="U45" s="22"/>
      <c r="V45" s="24">
        <f t="shared" si="5"/>
        <v>0.36120000000000002</v>
      </c>
      <c r="W45" s="24">
        <f t="shared" si="2"/>
        <v>1.1834666666666669</v>
      </c>
      <c r="X45" s="24"/>
      <c r="Y45" s="22">
        <f t="shared" si="3"/>
        <v>227.64857881136956</v>
      </c>
    </row>
    <row r="46" spans="1:25">
      <c r="A46" t="s">
        <v>66</v>
      </c>
      <c r="B46">
        <v>2.9449999999999998</v>
      </c>
      <c r="C46">
        <v>2.6109999999999998</v>
      </c>
      <c r="D46">
        <v>2.677</v>
      </c>
      <c r="F46">
        <v>3.15</v>
      </c>
      <c r="G46">
        <v>3.395</v>
      </c>
      <c r="H46">
        <v>3.1319999999999997</v>
      </c>
      <c r="J46" s="26">
        <v>2.7443333333333331</v>
      </c>
      <c r="L46" s="26">
        <v>3.2256666666666667</v>
      </c>
      <c r="M46" s="26"/>
      <c r="N46">
        <f t="shared" si="4"/>
        <v>17.539171626381648</v>
      </c>
      <c r="P46" s="27">
        <v>13.144899670296974</v>
      </c>
      <c r="Q46" s="28">
        <v>2.224665466408042E-2</v>
      </c>
      <c r="R46" t="s">
        <v>150</v>
      </c>
      <c r="V46" s="41">
        <f t="shared" si="5"/>
        <v>1.9210333333333331</v>
      </c>
      <c r="W46" s="41">
        <f t="shared" si="2"/>
        <v>4.5159333333333338</v>
      </c>
      <c r="X46" s="41"/>
      <c r="Y46">
        <f t="shared" si="3"/>
        <v>135.07834325276335</v>
      </c>
    </row>
    <row r="47" spans="1:25" ht="15">
      <c r="A47" s="22" t="s">
        <v>67</v>
      </c>
      <c r="B47" s="22">
        <v>1.2490000000000001</v>
      </c>
      <c r="C47" s="22">
        <v>1.2410000000000001</v>
      </c>
      <c r="D47" s="22">
        <v>1.1679999999999999</v>
      </c>
      <c r="E47" s="22"/>
      <c r="F47" s="22">
        <v>1.5289999999999999</v>
      </c>
      <c r="G47" s="22">
        <v>1.764</v>
      </c>
      <c r="H47" s="22">
        <v>1.6819999999999999</v>
      </c>
      <c r="I47" s="22"/>
      <c r="J47" s="23">
        <v>1.2193333333333334</v>
      </c>
      <c r="K47" s="22"/>
      <c r="L47" s="23">
        <v>1.6583333333333332</v>
      </c>
      <c r="M47" s="23"/>
      <c r="N47" s="22">
        <f t="shared" si="4"/>
        <v>36.003280481137217</v>
      </c>
      <c r="O47" s="22"/>
      <c r="P47" s="24">
        <v>35.647998191380573</v>
      </c>
      <c r="Q47" s="25">
        <v>3.9530541633510091E-3</v>
      </c>
      <c r="R47" s="22" t="s">
        <v>29</v>
      </c>
      <c r="S47" s="22"/>
      <c r="T47" s="22"/>
      <c r="U47" s="22"/>
      <c r="V47" s="24">
        <f t="shared" si="5"/>
        <v>0.85353333333333337</v>
      </c>
      <c r="W47" s="24">
        <f t="shared" si="2"/>
        <v>2.3216666666666668</v>
      </c>
      <c r="X47" s="24"/>
      <c r="Y47" s="22">
        <f t="shared" si="3"/>
        <v>172.00656096227445</v>
      </c>
    </row>
    <row r="48" spans="1:25" ht="15">
      <c r="A48" s="22" t="s">
        <v>68</v>
      </c>
      <c r="B48" s="22">
        <v>1.46</v>
      </c>
      <c r="C48" s="22">
        <v>1.238</v>
      </c>
      <c r="D48" s="22">
        <v>1.1910000000000001</v>
      </c>
      <c r="E48" s="22"/>
      <c r="F48" s="22">
        <v>1.82</v>
      </c>
      <c r="G48" s="22">
        <v>2.1850000000000001</v>
      </c>
      <c r="H48" s="22">
        <v>2.012</v>
      </c>
      <c r="I48" s="22"/>
      <c r="J48" s="23">
        <v>1.2963333333333333</v>
      </c>
      <c r="K48" s="22"/>
      <c r="L48" s="23">
        <v>2.0056666666666665</v>
      </c>
      <c r="M48" s="23"/>
      <c r="N48" s="22">
        <f t="shared" si="4"/>
        <v>54.71843661609666</v>
      </c>
      <c r="O48" s="22"/>
      <c r="P48" s="24">
        <v>27.964035174389593</v>
      </c>
      <c r="Q48" s="25">
        <v>6.1363610615493029E-3</v>
      </c>
      <c r="R48" s="22" t="s">
        <v>29</v>
      </c>
      <c r="S48" s="22"/>
      <c r="T48" s="22"/>
      <c r="U48" s="22"/>
      <c r="V48" s="24">
        <f t="shared" si="5"/>
        <v>0.90743333333333343</v>
      </c>
      <c r="W48" s="24">
        <f t="shared" si="2"/>
        <v>2.8079333333333327</v>
      </c>
      <c r="X48" s="24"/>
      <c r="Y48" s="22">
        <f t="shared" si="3"/>
        <v>209.43687323219328</v>
      </c>
    </row>
    <row r="49" spans="1:25" ht="15">
      <c r="A49" t="s">
        <v>69</v>
      </c>
      <c r="B49">
        <v>1.0580000000000001</v>
      </c>
      <c r="C49">
        <v>1.177</v>
      </c>
      <c r="D49">
        <v>0.98499999999999999</v>
      </c>
      <c r="F49">
        <v>1.1850000000000001</v>
      </c>
      <c r="G49">
        <v>1.298</v>
      </c>
      <c r="H49">
        <v>1.4379999999999999</v>
      </c>
      <c r="J49" s="26">
        <v>1.0733333333333333</v>
      </c>
      <c r="L49" s="26">
        <v>1.3069999999999999</v>
      </c>
      <c r="M49" s="26"/>
      <c r="N49">
        <f t="shared" si="4"/>
        <v>21.770186335403729</v>
      </c>
      <c r="P49" s="27">
        <v>6.4348139224265335</v>
      </c>
      <c r="Q49" s="28">
        <v>6.4206070246886585E-2</v>
      </c>
      <c r="V49" s="41">
        <f t="shared" si="5"/>
        <v>0.7513333333333333</v>
      </c>
      <c r="W49" s="41">
        <f t="shared" si="2"/>
        <v>1.8297999999999999</v>
      </c>
      <c r="X49" s="41"/>
      <c r="Y49">
        <f t="shared" si="3"/>
        <v>143.54037267080744</v>
      </c>
    </row>
    <row r="50" spans="1:25" ht="15">
      <c r="A50" s="22" t="s">
        <v>70</v>
      </c>
      <c r="B50" s="22">
        <v>0.2</v>
      </c>
      <c r="C50" s="22">
        <v>0.20599999999999999</v>
      </c>
      <c r="D50" s="22">
        <v>0.159</v>
      </c>
      <c r="E50" s="22"/>
      <c r="F50" s="22">
        <v>0.26800000000000002</v>
      </c>
      <c r="G50" s="22">
        <v>0.28000000000000003</v>
      </c>
      <c r="H50" s="22">
        <v>0.314</v>
      </c>
      <c r="I50" s="22"/>
      <c r="J50" s="23">
        <v>0.18833333333333332</v>
      </c>
      <c r="K50" s="22"/>
      <c r="L50" s="23">
        <v>0.28733333333333333</v>
      </c>
      <c r="M50" s="23"/>
      <c r="N50" s="22">
        <f t="shared" si="4"/>
        <v>52.56637168141593</v>
      </c>
      <c r="O50" s="22"/>
      <c r="P50" s="24">
        <v>24.028602560609855</v>
      </c>
      <c r="Q50" s="25">
        <v>8.0330313784395518E-3</v>
      </c>
      <c r="R50" s="22" t="s">
        <v>29</v>
      </c>
      <c r="S50" s="22"/>
      <c r="T50" s="22"/>
      <c r="U50" s="22"/>
      <c r="V50" s="24">
        <f t="shared" si="5"/>
        <v>0.13183333333333333</v>
      </c>
      <c r="W50" s="24">
        <f t="shared" si="2"/>
        <v>0.40226666666666666</v>
      </c>
      <c r="X50" s="24"/>
      <c r="Y50" s="22">
        <f t="shared" si="3"/>
        <v>205.13274336283183</v>
      </c>
    </row>
    <row r="51" spans="1:25" ht="15">
      <c r="A51" s="3" t="s">
        <v>71</v>
      </c>
      <c r="B51">
        <v>0.57299999999999995</v>
      </c>
      <c r="C51">
        <v>0.45700000000000002</v>
      </c>
      <c r="D51">
        <v>0.45500000000000002</v>
      </c>
      <c r="F51">
        <v>0.34200000000000003</v>
      </c>
      <c r="G51">
        <v>0.19400000000000001</v>
      </c>
      <c r="H51">
        <v>0.42799999999999999</v>
      </c>
      <c r="J51" s="26">
        <v>0.495</v>
      </c>
      <c r="L51" s="26">
        <v>0.32133333333333336</v>
      </c>
      <c r="M51" s="26"/>
      <c r="N51">
        <f t="shared" si="4"/>
        <v>-35.084175084175079</v>
      </c>
      <c r="P51" s="27">
        <v>4.8715183058147824</v>
      </c>
      <c r="Q51" s="28">
        <v>9.1917217603984344E-2</v>
      </c>
      <c r="V51" s="41">
        <f t="shared" si="5"/>
        <v>0.34649999999999997</v>
      </c>
      <c r="W51" s="41">
        <f t="shared" si="2"/>
        <v>0.44986666666666669</v>
      </c>
      <c r="X51" s="41"/>
      <c r="Y51">
        <f t="shared" si="3"/>
        <v>29.831649831649848</v>
      </c>
    </row>
    <row r="52" spans="1:25">
      <c r="A52" s="29" t="s">
        <v>72</v>
      </c>
      <c r="B52">
        <v>0.23300000000000001</v>
      </c>
      <c r="C52">
        <v>0.26500000000000001</v>
      </c>
      <c r="D52">
        <v>0.254</v>
      </c>
      <c r="F52">
        <v>0.312</v>
      </c>
      <c r="G52">
        <v>0.40500000000000003</v>
      </c>
      <c r="H52">
        <v>0.307</v>
      </c>
      <c r="J52" s="26">
        <v>0.2506666666666667</v>
      </c>
      <c r="L52" s="26">
        <v>0.34133333333333332</v>
      </c>
      <c r="M52" s="26"/>
      <c r="N52">
        <f t="shared" si="4"/>
        <v>36.170212765957416</v>
      </c>
      <c r="P52" s="27">
        <v>7.4490535642369871</v>
      </c>
      <c r="Q52" s="28">
        <v>5.248107923064594E-2</v>
      </c>
      <c r="V52" s="41">
        <f t="shared" si="5"/>
        <v>0.17546666666666672</v>
      </c>
      <c r="W52" s="41">
        <f t="shared" si="2"/>
        <v>0.47786666666666661</v>
      </c>
      <c r="X52" s="41"/>
      <c r="Y52">
        <f t="shared" si="3"/>
        <v>172.34042553191478</v>
      </c>
    </row>
    <row r="53" spans="1:25">
      <c r="A53" s="22" t="s">
        <v>73</v>
      </c>
      <c r="B53" s="22">
        <v>0.81899999999999995</v>
      </c>
      <c r="C53" s="22">
        <v>0.84499999999999997</v>
      </c>
      <c r="D53" s="22">
        <v>0.79700000000000004</v>
      </c>
      <c r="E53" s="22"/>
      <c r="F53" s="22">
        <v>1.202</v>
      </c>
      <c r="G53" s="22">
        <v>1.0129999999999999</v>
      </c>
      <c r="H53" s="22">
        <v>1.028</v>
      </c>
      <c r="I53" s="22"/>
      <c r="J53" s="23">
        <v>0.82033333333333336</v>
      </c>
      <c r="K53" s="22"/>
      <c r="L53" s="23">
        <v>1.081</v>
      </c>
      <c r="M53" s="23"/>
      <c r="N53" s="22">
        <f t="shared" si="4"/>
        <v>31.775700934579429</v>
      </c>
      <c r="O53" s="22"/>
      <c r="P53" s="24">
        <v>17.550842349968455</v>
      </c>
      <c r="Q53" s="25">
        <v>1.3813500375627973E-2</v>
      </c>
      <c r="R53" s="22" t="s">
        <v>61</v>
      </c>
      <c r="S53" s="22"/>
      <c r="T53" s="22"/>
      <c r="U53" s="22"/>
      <c r="V53" s="24">
        <f t="shared" si="5"/>
        <v>0.57423333333333337</v>
      </c>
      <c r="W53" s="24">
        <f t="shared" si="2"/>
        <v>1.5134000000000001</v>
      </c>
      <c r="X53" s="24"/>
      <c r="Y53" s="22">
        <f t="shared" si="3"/>
        <v>163.55140186915887</v>
      </c>
    </row>
    <row r="54" spans="1:25">
      <c r="A54" t="s">
        <v>74</v>
      </c>
      <c r="B54">
        <v>9.8000000000000004E-2</v>
      </c>
      <c r="C54">
        <v>0.11700000000000001</v>
      </c>
      <c r="D54">
        <v>8.3000000000000004E-2</v>
      </c>
      <c r="F54">
        <v>0.13200000000000001</v>
      </c>
      <c r="G54">
        <v>0.14000000000000001</v>
      </c>
      <c r="H54">
        <v>0.14899999999999999</v>
      </c>
      <c r="J54" s="26">
        <v>9.9333333333333343E-2</v>
      </c>
      <c r="L54" s="26">
        <v>0.14033333333333334</v>
      </c>
      <c r="M54" s="26"/>
      <c r="N54">
        <f t="shared" si="4"/>
        <v>41.275167785234892</v>
      </c>
      <c r="P54" s="27">
        <v>13.905330882352528</v>
      </c>
      <c r="Q54" s="28">
        <v>2.031481986915791E-2</v>
      </c>
      <c r="R54" t="s">
        <v>150</v>
      </c>
      <c r="V54" s="41">
        <f t="shared" si="5"/>
        <v>6.9533333333333336E-2</v>
      </c>
      <c r="W54" s="41">
        <f t="shared" si="2"/>
        <v>0.19646666666666668</v>
      </c>
      <c r="X54" s="41"/>
      <c r="Y54">
        <f t="shared" si="3"/>
        <v>182.5503355704698</v>
      </c>
    </row>
    <row r="55" spans="1:25">
      <c r="A55" t="s">
        <v>75</v>
      </c>
      <c r="B55">
        <v>0.95499999999999996</v>
      </c>
      <c r="C55">
        <v>1.0329999999999999</v>
      </c>
      <c r="D55">
        <v>0.79800000000000004</v>
      </c>
      <c r="F55">
        <v>1.2490000000000001</v>
      </c>
      <c r="G55">
        <v>1.2789999999999999</v>
      </c>
      <c r="H55">
        <v>1.0920000000000001</v>
      </c>
      <c r="J55" s="26">
        <v>0.92866666666666664</v>
      </c>
      <c r="L55" s="26">
        <v>1.2066666666666668</v>
      </c>
      <c r="M55" s="26"/>
      <c r="N55">
        <f t="shared" si="4"/>
        <v>29.935391241923924</v>
      </c>
      <c r="P55" s="27">
        <v>9.4972009066336707</v>
      </c>
      <c r="Q55" s="28">
        <v>3.6868676868169824E-2</v>
      </c>
      <c r="R55" t="s">
        <v>150</v>
      </c>
      <c r="V55" s="41">
        <f t="shared" si="5"/>
        <v>0.65006666666666657</v>
      </c>
      <c r="W55" s="41">
        <f t="shared" si="2"/>
        <v>1.6893333333333334</v>
      </c>
      <c r="X55" s="41"/>
      <c r="Y55">
        <f t="shared" si="3"/>
        <v>159.87078248384785</v>
      </c>
    </row>
    <row r="56" spans="1:25">
      <c r="A56" t="s">
        <v>76</v>
      </c>
      <c r="B56">
        <v>0.06</v>
      </c>
      <c r="C56">
        <v>7.8E-2</v>
      </c>
      <c r="D56">
        <v>0.115</v>
      </c>
      <c r="F56">
        <v>9.1999999999999998E-2</v>
      </c>
      <c r="G56">
        <v>5.8000000000000003E-2</v>
      </c>
      <c r="H56">
        <v>0.09</v>
      </c>
      <c r="J56" s="26">
        <v>8.433333333333333E-2</v>
      </c>
      <c r="L56" s="26">
        <v>0.08</v>
      </c>
      <c r="M56" s="26"/>
      <c r="N56">
        <f t="shared" si="4"/>
        <v>-5.13833992094861</v>
      </c>
      <c r="P56" s="27">
        <v>4.8971312662996307E-2</v>
      </c>
      <c r="Q56" s="28">
        <v>0.83570083817450314</v>
      </c>
      <c r="V56" s="41">
        <f t="shared" si="5"/>
        <v>5.9033333333333333E-2</v>
      </c>
      <c r="W56" s="41">
        <f t="shared" si="2"/>
        <v>0.11200000000000002</v>
      </c>
      <c r="X56" s="41"/>
      <c r="Y56">
        <f t="shared" si="3"/>
        <v>89.723320158102794</v>
      </c>
    </row>
    <row r="57" spans="1:25">
      <c r="A57" s="22" t="s">
        <v>77</v>
      </c>
      <c r="B57" s="22">
        <v>0.19400000000000001</v>
      </c>
      <c r="C57" s="22">
        <v>0.19800000000000001</v>
      </c>
      <c r="D57" s="22">
        <v>0.184</v>
      </c>
      <c r="E57" s="22"/>
      <c r="F57" s="22">
        <v>6.9000000000000006E-2</v>
      </c>
      <c r="G57" s="22">
        <v>3.5000000000000003E-2</v>
      </c>
      <c r="H57" s="22">
        <v>4.2000000000000003E-2</v>
      </c>
      <c r="I57" s="22"/>
      <c r="J57" s="23">
        <v>0.192</v>
      </c>
      <c r="K57" s="22"/>
      <c r="L57" s="23">
        <v>4.8666666666666671E-2</v>
      </c>
      <c r="M57" s="23"/>
      <c r="N57" s="22">
        <f t="shared" si="4"/>
        <v>-74.652777777777786</v>
      </c>
      <c r="O57" s="22"/>
      <c r="P57" s="24">
        <v>164.6482635797027</v>
      </c>
      <c r="Q57" s="25">
        <v>2.1264428290901602E-4</v>
      </c>
      <c r="R57" s="22" t="s">
        <v>149</v>
      </c>
      <c r="S57" s="22" t="s">
        <v>150</v>
      </c>
      <c r="T57" s="22"/>
      <c r="U57" s="22"/>
      <c r="V57" s="24">
        <f t="shared" si="5"/>
        <v>0.13439999999999999</v>
      </c>
      <c r="W57" s="24">
        <f t="shared" si="2"/>
        <v>6.8133333333333337E-2</v>
      </c>
      <c r="X57" s="24"/>
      <c r="Y57" s="22">
        <f t="shared" si="3"/>
        <v>-49.30555555555555</v>
      </c>
    </row>
    <row r="58" spans="1:25">
      <c r="A58" s="22" t="s">
        <v>78</v>
      </c>
      <c r="B58" s="22">
        <v>0.36699999999999999</v>
      </c>
      <c r="C58" s="22">
        <v>0.32500000000000001</v>
      </c>
      <c r="D58" s="22">
        <v>0.38100000000000001</v>
      </c>
      <c r="E58" s="22"/>
      <c r="F58" s="22">
        <v>0.218</v>
      </c>
      <c r="G58" s="22">
        <v>0.22800000000000001</v>
      </c>
      <c r="H58" s="22">
        <v>0.29200000000000004</v>
      </c>
      <c r="I58" s="22"/>
      <c r="J58" s="23">
        <v>0.35766666666666669</v>
      </c>
      <c r="K58" s="22"/>
      <c r="L58" s="23">
        <v>0.24600000000000002</v>
      </c>
      <c r="M58" s="23"/>
      <c r="N58" s="22">
        <f t="shared" si="4"/>
        <v>-31.220876048462252</v>
      </c>
      <c r="O58" s="22"/>
      <c r="P58" s="24">
        <v>15.198401950162275</v>
      </c>
      <c r="Q58" s="25">
        <v>1.7563553522434949E-2</v>
      </c>
      <c r="R58" s="22" t="s">
        <v>61</v>
      </c>
      <c r="S58" s="22"/>
      <c r="T58" s="22"/>
      <c r="U58" s="22"/>
      <c r="V58" s="24">
        <f t="shared" si="5"/>
        <v>0.25036666666666668</v>
      </c>
      <c r="W58" s="24">
        <f t="shared" si="2"/>
        <v>0.34440000000000004</v>
      </c>
      <c r="X58" s="24"/>
      <c r="Y58" s="22">
        <f t="shared" si="3"/>
        <v>37.558247903075497</v>
      </c>
    </row>
    <row r="59" spans="1:25">
      <c r="A59" s="22" t="s">
        <v>79</v>
      </c>
      <c r="B59" s="22">
        <v>1.165</v>
      </c>
      <c r="C59" s="22">
        <v>1.2909999999999999</v>
      </c>
      <c r="D59" s="22">
        <v>1.3559999999999999</v>
      </c>
      <c r="E59" s="22"/>
      <c r="F59" s="22">
        <v>0.29700000000000004</v>
      </c>
      <c r="G59" s="22">
        <v>0.25600000000000001</v>
      </c>
      <c r="H59" s="22">
        <v>0.42100000000000004</v>
      </c>
      <c r="I59" s="22"/>
      <c r="J59" s="23">
        <v>1.2706666666666666</v>
      </c>
      <c r="K59" s="22"/>
      <c r="L59" s="23">
        <v>0.32466666666666671</v>
      </c>
      <c r="M59" s="23"/>
      <c r="N59" s="22">
        <f t="shared" si="4"/>
        <v>-74.449108079748157</v>
      </c>
      <c r="O59" s="22"/>
      <c r="P59" s="24">
        <v>159.70502855330056</v>
      </c>
      <c r="Q59" s="25">
        <v>2.2573511136626082E-4</v>
      </c>
      <c r="R59" s="22" t="s">
        <v>149</v>
      </c>
      <c r="S59" s="22" t="s">
        <v>150</v>
      </c>
      <c r="T59" s="22"/>
      <c r="U59" s="22"/>
      <c r="V59" s="24">
        <f t="shared" si="5"/>
        <v>0.88946666666666663</v>
      </c>
      <c r="W59" s="24">
        <f t="shared" si="2"/>
        <v>0.4545333333333334</v>
      </c>
      <c r="X59" s="24"/>
      <c r="Y59" s="22">
        <f t="shared" si="3"/>
        <v>-48.898216159496315</v>
      </c>
    </row>
    <row r="60" spans="1:25">
      <c r="A60" s="22" t="s">
        <v>80</v>
      </c>
      <c r="B60" s="22">
        <v>0.83399999999999996</v>
      </c>
      <c r="C60" s="22">
        <v>0.83400000000000007</v>
      </c>
      <c r="D60" s="22">
        <v>0.77600000000000002</v>
      </c>
      <c r="E60" s="22"/>
      <c r="F60" s="22">
        <v>0.34899999999999998</v>
      </c>
      <c r="G60" s="22">
        <v>0.28799999999999998</v>
      </c>
      <c r="H60" s="22">
        <v>0.372</v>
      </c>
      <c r="I60" s="22"/>
      <c r="J60" s="23">
        <v>0.81466666666666665</v>
      </c>
      <c r="K60" s="22"/>
      <c r="L60" s="23">
        <v>0.33633333333333332</v>
      </c>
      <c r="M60" s="23"/>
      <c r="N60" s="22">
        <f t="shared" si="4"/>
        <v>-58.715220949263504</v>
      </c>
      <c r="O60" s="22"/>
      <c r="P60" s="24">
        <v>228.37140955972751</v>
      </c>
      <c r="Q60" s="25">
        <v>1.1176220688571234E-4</v>
      </c>
      <c r="R60" s="22" t="s">
        <v>149</v>
      </c>
      <c r="S60" s="22" t="s">
        <v>150</v>
      </c>
      <c r="T60" s="22"/>
      <c r="U60" s="22"/>
      <c r="V60" s="24">
        <f t="shared" si="5"/>
        <v>0.57026666666666659</v>
      </c>
      <c r="W60" s="24">
        <f t="shared" si="2"/>
        <v>0.47086666666666666</v>
      </c>
      <c r="X60" s="24"/>
      <c r="Y60" s="22">
        <f t="shared" si="3"/>
        <v>-17.430441898526997</v>
      </c>
    </row>
    <row r="61" spans="1:25">
      <c r="A61" s="22" t="s">
        <v>81</v>
      </c>
      <c r="B61" s="22">
        <v>0.504</v>
      </c>
      <c r="C61" s="22">
        <v>0.51300000000000001</v>
      </c>
      <c r="D61" s="22">
        <v>0.443</v>
      </c>
      <c r="E61" s="22"/>
      <c r="F61" s="22">
        <v>0.27400000000000002</v>
      </c>
      <c r="G61" s="22">
        <v>0.29199999999999998</v>
      </c>
      <c r="H61" s="22">
        <v>0.315</v>
      </c>
      <c r="I61" s="22"/>
      <c r="J61" s="23">
        <v>0.48666666666666669</v>
      </c>
      <c r="K61" s="22"/>
      <c r="L61" s="23">
        <v>0.29366666666666669</v>
      </c>
      <c r="M61" s="23"/>
      <c r="N61" s="22">
        <f t="shared" si="4"/>
        <v>-39.657534246575345</v>
      </c>
      <c r="O61" s="22"/>
      <c r="P61" s="24">
        <v>59.672659309363652</v>
      </c>
      <c r="Q61" s="25">
        <v>1.5120778318681439E-3</v>
      </c>
      <c r="R61" s="22" t="s">
        <v>29</v>
      </c>
      <c r="S61" s="22"/>
      <c r="T61" s="22"/>
      <c r="U61" s="22"/>
      <c r="V61" s="24">
        <f t="shared" si="5"/>
        <v>0.34066666666666667</v>
      </c>
      <c r="W61" s="24">
        <f t="shared" si="2"/>
        <v>0.41113333333333335</v>
      </c>
      <c r="X61" s="24"/>
      <c r="Y61" s="22">
        <f t="shared" si="3"/>
        <v>20.68493150684932</v>
      </c>
    </row>
    <row r="62" spans="1:25">
      <c r="A62" s="22" t="s">
        <v>82</v>
      </c>
      <c r="B62" s="22">
        <v>0.47299999999999998</v>
      </c>
      <c r="C62" s="22">
        <v>0.53700000000000003</v>
      </c>
      <c r="D62" s="22">
        <v>0.56099999999999994</v>
      </c>
      <c r="E62" s="22"/>
      <c r="F62" s="22">
        <v>0.21799999999999997</v>
      </c>
      <c r="G62" s="22">
        <v>0.29800000000000004</v>
      </c>
      <c r="H62" s="22">
        <v>0.26700000000000002</v>
      </c>
      <c r="I62" s="22"/>
      <c r="J62" s="23">
        <v>0.52366666666666661</v>
      </c>
      <c r="K62" s="22"/>
      <c r="L62" s="23">
        <v>0.26100000000000001</v>
      </c>
      <c r="M62" s="23"/>
      <c r="N62" s="22">
        <f t="shared" si="4"/>
        <v>-50.159134309357086</v>
      </c>
      <c r="O62" s="22"/>
      <c r="P62" s="24">
        <v>55.996392821716086</v>
      </c>
      <c r="Q62" s="25">
        <v>1.7053649361162848E-3</v>
      </c>
      <c r="R62" s="22" t="s">
        <v>29</v>
      </c>
      <c r="S62" s="22"/>
      <c r="T62" s="22"/>
      <c r="U62" s="22"/>
      <c r="V62" s="24">
        <f t="shared" si="5"/>
        <v>0.36656666666666665</v>
      </c>
      <c r="W62" s="24">
        <f t="shared" si="2"/>
        <v>0.3654</v>
      </c>
      <c r="X62" s="24"/>
      <c r="Y62" s="22">
        <f t="shared" si="3"/>
        <v>-0.31826861871419004</v>
      </c>
    </row>
    <row r="63" spans="1:25">
      <c r="A63" s="22" t="s">
        <v>83</v>
      </c>
      <c r="B63" s="22">
        <v>0.54899999999999993</v>
      </c>
      <c r="C63" s="22">
        <v>0.441</v>
      </c>
      <c r="D63" s="22">
        <v>0.48199999999999998</v>
      </c>
      <c r="E63" s="22"/>
      <c r="F63" s="22">
        <v>0.252</v>
      </c>
      <c r="G63" s="22">
        <v>0.28400000000000003</v>
      </c>
      <c r="H63" s="22">
        <v>0.27400000000000002</v>
      </c>
      <c r="I63" s="22"/>
      <c r="J63" s="23">
        <v>0.49066666666666664</v>
      </c>
      <c r="K63" s="22"/>
      <c r="L63" s="23">
        <v>0.27</v>
      </c>
      <c r="M63" s="23"/>
      <c r="N63" s="22">
        <f t="shared" si="4"/>
        <v>-44.972826086956516</v>
      </c>
      <c r="O63" s="22"/>
      <c r="P63" s="24">
        <v>45.082193190001078</v>
      </c>
      <c r="Q63" s="25">
        <v>2.5615348137776562E-3</v>
      </c>
      <c r="R63" s="22" t="s">
        <v>29</v>
      </c>
      <c r="S63" s="22"/>
      <c r="T63" s="22"/>
      <c r="U63" s="22"/>
      <c r="V63" s="24">
        <f t="shared" si="5"/>
        <v>0.34346666666666664</v>
      </c>
      <c r="W63" s="24">
        <f t="shared" si="2"/>
        <v>0.37800000000000006</v>
      </c>
      <c r="X63" s="24"/>
      <c r="Y63" s="22">
        <f t="shared" si="3"/>
        <v>10.054347826086982</v>
      </c>
    </row>
    <row r="64" spans="1:25" ht="15">
      <c r="A64" t="s">
        <v>84</v>
      </c>
      <c r="B64">
        <v>0.248</v>
      </c>
      <c r="C64">
        <v>0.20599999999999999</v>
      </c>
      <c r="D64">
        <v>0.20499999999999999</v>
      </c>
      <c r="F64">
        <v>0.27400000000000002</v>
      </c>
      <c r="G64">
        <v>0.26100000000000001</v>
      </c>
      <c r="H64">
        <v>0.28299999999999997</v>
      </c>
      <c r="J64" s="26">
        <v>0.21966666666666665</v>
      </c>
      <c r="L64" s="26">
        <v>0.27266666666666667</v>
      </c>
      <c r="M64" s="26"/>
      <c r="N64">
        <f t="shared" si="4"/>
        <v>24.127465857359645</v>
      </c>
      <c r="P64" s="27">
        <v>11.628794848206912</v>
      </c>
      <c r="Q64" s="28">
        <v>2.7024863135189463E-2</v>
      </c>
      <c r="R64" t="s">
        <v>150</v>
      </c>
      <c r="V64" s="41">
        <f t="shared" si="5"/>
        <v>0.15376666666666666</v>
      </c>
      <c r="W64" s="41">
        <f t="shared" si="2"/>
        <v>0.38173333333333331</v>
      </c>
      <c r="X64" s="41"/>
      <c r="Y64">
        <f t="shared" si="3"/>
        <v>148.25493171471925</v>
      </c>
    </row>
    <row r="65" spans="1:25">
      <c r="A65" t="s">
        <v>85</v>
      </c>
      <c r="B65">
        <v>0.80100000000000005</v>
      </c>
      <c r="C65">
        <v>0.78799999999999992</v>
      </c>
      <c r="D65">
        <v>0.80699999999999994</v>
      </c>
      <c r="F65">
        <v>0.90100000000000002</v>
      </c>
      <c r="G65">
        <v>0.96</v>
      </c>
      <c r="H65">
        <v>0.85600000000000009</v>
      </c>
      <c r="J65" s="26">
        <v>0.79866666666666664</v>
      </c>
      <c r="L65" s="26">
        <v>0.90566666666666673</v>
      </c>
      <c r="M65" s="26"/>
      <c r="N65">
        <f t="shared" si="4"/>
        <v>13.397328881469129</v>
      </c>
      <c r="P65" s="27">
        <v>12.202865940311323</v>
      </c>
      <c r="Q65" s="28">
        <v>2.5048677772929306E-2</v>
      </c>
      <c r="R65" t="s">
        <v>150</v>
      </c>
      <c r="V65" s="41">
        <f t="shared" si="5"/>
        <v>0.55906666666666671</v>
      </c>
      <c r="W65" s="41">
        <f t="shared" si="2"/>
        <v>1.2679333333333334</v>
      </c>
      <c r="X65" s="41"/>
      <c r="Y65">
        <f t="shared" si="3"/>
        <v>126.79465776293821</v>
      </c>
    </row>
    <row r="66" spans="1:25">
      <c r="A66" t="s">
        <v>86</v>
      </c>
      <c r="B66">
        <v>0.36</v>
      </c>
      <c r="C66">
        <v>0.28000000000000003</v>
      </c>
      <c r="D66">
        <v>0.36</v>
      </c>
      <c r="F66">
        <v>0.33</v>
      </c>
      <c r="G66">
        <v>0.30599999999999999</v>
      </c>
      <c r="H66">
        <v>0.32800000000000001</v>
      </c>
      <c r="J66" s="26">
        <v>0.33333333333333331</v>
      </c>
      <c r="L66" s="26">
        <v>0.32133333333333336</v>
      </c>
      <c r="M66" s="26"/>
      <c r="N66">
        <f t="shared" si="4"/>
        <v>-3.5999999999999868</v>
      </c>
      <c r="P66" s="27">
        <v>0.18695903058280064</v>
      </c>
      <c r="Q66" s="28">
        <v>0.68775003604375573</v>
      </c>
      <c r="V66" s="41">
        <f t="shared" si="5"/>
        <v>0.23333333333333331</v>
      </c>
      <c r="W66" s="41">
        <f t="shared" si="2"/>
        <v>0.44986666666666669</v>
      </c>
      <c r="X66" s="41"/>
      <c r="Y66">
        <f t="shared" si="3"/>
        <v>92.800000000000026</v>
      </c>
    </row>
    <row r="67" spans="1:25" ht="15">
      <c r="A67" t="s">
        <v>87</v>
      </c>
      <c r="B67">
        <v>1.6E-2</v>
      </c>
      <c r="C67">
        <v>3.2000000000000001E-2</v>
      </c>
      <c r="D67">
        <v>0.03</v>
      </c>
      <c r="F67">
        <v>7.0999999999999994E-2</v>
      </c>
      <c r="G67">
        <v>2.5999999999999999E-2</v>
      </c>
      <c r="H67">
        <v>0.06</v>
      </c>
      <c r="J67" s="26">
        <v>2.5999999999999999E-2</v>
      </c>
      <c r="L67" s="26">
        <v>5.2333333333333329E-2</v>
      </c>
      <c r="M67" s="26"/>
      <c r="N67">
        <f t="shared" si="4"/>
        <v>101.28205128205127</v>
      </c>
      <c r="P67" s="27">
        <v>3.3214475784991966</v>
      </c>
      <c r="Q67" s="28">
        <v>0.14246544947205869</v>
      </c>
      <c r="V67" s="41">
        <f t="shared" si="5"/>
        <v>1.8199999999999997E-2</v>
      </c>
      <c r="W67" s="41">
        <f t="shared" si="2"/>
        <v>7.3266666666666661E-2</v>
      </c>
      <c r="X67" s="41"/>
      <c r="Y67">
        <f t="shared" si="3"/>
        <v>302.5641025641026</v>
      </c>
    </row>
    <row r="68" spans="1:25">
      <c r="A68" t="s">
        <v>88</v>
      </c>
      <c r="B68">
        <v>0.124</v>
      </c>
      <c r="C68">
        <v>9.1999999999999998E-2</v>
      </c>
      <c r="D68">
        <v>8.3999999999999991E-2</v>
      </c>
      <c r="F68">
        <v>5.6999999999999995E-2</v>
      </c>
      <c r="G68">
        <v>5.1999999999999998E-2</v>
      </c>
      <c r="H68">
        <v>5.6000000000000001E-2</v>
      </c>
      <c r="J68" s="26">
        <v>0.1</v>
      </c>
      <c r="L68" s="26">
        <v>5.5E-2</v>
      </c>
      <c r="M68" s="26"/>
      <c r="N68">
        <f t="shared" si="4"/>
        <v>-45.000000000000007</v>
      </c>
      <c r="P68" s="27">
        <v>13.351648351648299</v>
      </c>
      <c r="Q68">
        <v>6.7411757000000003E-2</v>
      </c>
      <c r="T68" t="s">
        <v>48</v>
      </c>
      <c r="V68" s="41">
        <f t="shared" si="5"/>
        <v>7.0000000000000007E-2</v>
      </c>
      <c r="W68" s="41">
        <f t="shared" si="2"/>
        <v>7.6999999999999999E-2</v>
      </c>
      <c r="X68" s="41"/>
      <c r="Y68">
        <f t="shared" si="3"/>
        <v>9.9999999999999876</v>
      </c>
    </row>
    <row r="69" spans="1:25" ht="15">
      <c r="A69" s="22" t="s">
        <v>89</v>
      </c>
      <c r="B69" s="22">
        <v>4.4999999999999998E-2</v>
      </c>
      <c r="C69" s="22">
        <v>4.2999999999999997E-2</v>
      </c>
      <c r="D69" s="22">
        <v>4.1000000000000002E-2</v>
      </c>
      <c r="E69" s="22"/>
      <c r="F69" s="22">
        <v>2.5999999999999999E-2</v>
      </c>
      <c r="G69" s="22">
        <v>2.9000000000000001E-2</v>
      </c>
      <c r="H69" s="22">
        <v>0.03</v>
      </c>
      <c r="I69" s="22"/>
      <c r="J69" s="23">
        <v>4.2999999999999997E-2</v>
      </c>
      <c r="K69" s="22"/>
      <c r="L69" s="23">
        <v>2.8333333333333332E-2</v>
      </c>
      <c r="M69" s="23"/>
      <c r="N69" s="22">
        <f t="shared" si="4"/>
        <v>-34.108527131782949</v>
      </c>
      <c r="O69" s="22"/>
      <c r="P69" s="24">
        <v>77.439999999999628</v>
      </c>
      <c r="Q69" s="25">
        <v>9.1987368320970331E-4</v>
      </c>
      <c r="R69" s="22" t="s">
        <v>149</v>
      </c>
      <c r="S69" s="22"/>
      <c r="T69" s="22"/>
      <c r="U69" s="22"/>
      <c r="V69" s="24">
        <f t="shared" si="5"/>
        <v>3.0099999999999998E-2</v>
      </c>
      <c r="W69" s="24">
        <f t="shared" si="2"/>
        <v>3.9666666666666663E-2</v>
      </c>
      <c r="X69" s="24"/>
      <c r="Y69" s="22">
        <f t="shared" si="3"/>
        <v>31.782945736434105</v>
      </c>
    </row>
    <row r="70" spans="1:25">
      <c r="A70" s="22" t="s">
        <v>90</v>
      </c>
      <c r="B70" s="22">
        <v>0.14499999999999999</v>
      </c>
      <c r="C70" s="22">
        <v>0.122</v>
      </c>
      <c r="D70" s="22">
        <v>0.11899999999999999</v>
      </c>
      <c r="E70" s="22"/>
      <c r="F70" s="22">
        <v>9.0999999999999998E-2</v>
      </c>
      <c r="G70" s="22">
        <v>9.0999999999999998E-2</v>
      </c>
      <c r="H70" s="22">
        <v>8.2000000000000003E-2</v>
      </c>
      <c r="I70" s="22"/>
      <c r="J70" s="23">
        <v>0.12866666666666665</v>
      </c>
      <c r="K70" s="22"/>
      <c r="L70" s="23">
        <v>8.7999999999999995E-2</v>
      </c>
      <c r="M70" s="23"/>
      <c r="N70" s="22">
        <f t="shared" si="4"/>
        <v>-31.606217616580306</v>
      </c>
      <c r="O70" s="22"/>
      <c r="P70" s="24">
        <v>21.633720930232563</v>
      </c>
      <c r="Q70" s="25">
        <v>9.6527474951981877E-3</v>
      </c>
      <c r="R70" s="22" t="s">
        <v>29</v>
      </c>
      <c r="S70" s="22"/>
      <c r="T70" s="22"/>
      <c r="U70" s="22"/>
      <c r="V70" s="24">
        <f t="shared" si="5"/>
        <v>9.0066666666666656E-2</v>
      </c>
      <c r="W70" s="24">
        <f t="shared" si="2"/>
        <v>0.12319999999999999</v>
      </c>
      <c r="X70" s="24"/>
      <c r="Y70" s="22">
        <f t="shared" si="3"/>
        <v>36.787564766839381</v>
      </c>
    </row>
    <row r="71" spans="1:25">
      <c r="A71" t="s">
        <v>91</v>
      </c>
      <c r="B71">
        <v>0.19</v>
      </c>
      <c r="C71">
        <v>0.14300000000000002</v>
      </c>
      <c r="D71">
        <v>0.14200000000000002</v>
      </c>
      <c r="F71">
        <v>0.11099999999999999</v>
      </c>
      <c r="G71">
        <v>0.10199999999999999</v>
      </c>
      <c r="H71">
        <v>0.10200000000000001</v>
      </c>
      <c r="J71" s="26">
        <v>0.15833333333333335</v>
      </c>
      <c r="L71" s="26">
        <v>0.105</v>
      </c>
      <c r="M71" s="26"/>
      <c r="N71">
        <f t="shared" si="4"/>
        <v>-33.684210526315802</v>
      </c>
      <c r="P71" s="27">
        <v>10.949529512403634</v>
      </c>
      <c r="Q71" s="28">
        <v>2.9681996565879363E-2</v>
      </c>
      <c r="R71" t="s">
        <v>150</v>
      </c>
      <c r="V71" s="41">
        <f t="shared" si="5"/>
        <v>0.11083333333333334</v>
      </c>
      <c r="W71" s="41">
        <f t="shared" si="2"/>
        <v>0.14699999999999999</v>
      </c>
      <c r="X71" s="41"/>
      <c r="Y71">
        <f t="shared" si="3"/>
        <v>32.631578947368403</v>
      </c>
    </row>
    <row r="72" spans="1:25">
      <c r="A72" t="s">
        <v>92</v>
      </c>
      <c r="B72">
        <v>0.10200000000000001</v>
      </c>
      <c r="C72">
        <v>7.9000000000000001E-2</v>
      </c>
      <c r="D72">
        <v>7.5999999999999998E-2</v>
      </c>
      <c r="F72">
        <v>0.06</v>
      </c>
      <c r="G72">
        <v>4.3999999999999997E-2</v>
      </c>
      <c r="H72">
        <v>4.0999999999999995E-2</v>
      </c>
      <c r="J72" s="26">
        <v>8.5666666666666669E-2</v>
      </c>
      <c r="L72" s="26">
        <v>4.8333333333333332E-2</v>
      </c>
      <c r="M72" s="26"/>
      <c r="N72">
        <f t="shared" si="4"/>
        <v>-43.579766536964982</v>
      </c>
      <c r="P72" s="27">
        <v>13.634782608695682</v>
      </c>
      <c r="Q72" s="28">
        <v>2.097216217996976E-2</v>
      </c>
      <c r="R72" t="s">
        <v>150</v>
      </c>
      <c r="V72" s="41">
        <f t="shared" si="5"/>
        <v>5.9966666666666668E-2</v>
      </c>
      <c r="W72" s="41">
        <f t="shared" si="2"/>
        <v>6.7666666666666667E-2</v>
      </c>
      <c r="X72" s="41"/>
      <c r="Y72">
        <f t="shared" si="3"/>
        <v>12.840466926070034</v>
      </c>
    </row>
    <row r="73" spans="1:25" ht="15">
      <c r="A73" t="s">
        <v>93</v>
      </c>
      <c r="B73">
        <v>4.3999999999999997E-2</v>
      </c>
      <c r="C73">
        <v>4.7E-2</v>
      </c>
      <c r="D73">
        <v>6.7000000000000004E-2</v>
      </c>
      <c r="F73">
        <v>2.1000000000000001E-2</v>
      </c>
      <c r="G73">
        <v>1.9E-2</v>
      </c>
      <c r="H73">
        <v>2.1000000000000001E-2</v>
      </c>
      <c r="J73" s="26">
        <v>5.2666666666666667E-2</v>
      </c>
      <c r="L73" s="26">
        <v>2.0333333333333335E-2</v>
      </c>
      <c r="M73" s="26"/>
      <c r="N73">
        <f t="shared" si="4"/>
        <v>-61.392405063291143</v>
      </c>
      <c r="P73" s="27">
        <v>19.892177589851997</v>
      </c>
      <c r="Q73">
        <v>4.6772237000000001E-2</v>
      </c>
      <c r="R73" t="s">
        <v>150</v>
      </c>
      <c r="T73" t="s">
        <v>48</v>
      </c>
      <c r="V73" s="41">
        <f t="shared" si="5"/>
        <v>3.6866666666666666E-2</v>
      </c>
      <c r="W73" s="41">
        <f t="shared" si="2"/>
        <v>2.8466666666666671E-2</v>
      </c>
      <c r="X73" s="41"/>
      <c r="Y73">
        <f t="shared" si="3"/>
        <v>-22.784810126582265</v>
      </c>
    </row>
    <row r="74" spans="1:25" ht="15">
      <c r="A74" t="s">
        <v>94</v>
      </c>
      <c r="B74">
        <v>7.9000000000000001E-2</v>
      </c>
      <c r="C74">
        <v>6.8000000000000005E-2</v>
      </c>
      <c r="D74">
        <v>8.1000000000000003E-2</v>
      </c>
      <c r="F74">
        <v>6.2E-2</v>
      </c>
      <c r="G74">
        <v>4.4999999999999998E-2</v>
      </c>
      <c r="H74">
        <v>0.06</v>
      </c>
      <c r="J74" s="26">
        <v>7.5999999999999998E-2</v>
      </c>
      <c r="L74" s="26">
        <v>5.5666666666666663E-2</v>
      </c>
      <c r="M74" s="26"/>
      <c r="N74">
        <f t="shared" si="4"/>
        <v>-26.754385964912284</v>
      </c>
      <c r="P74" s="27">
        <v>9.1650246305420815</v>
      </c>
      <c r="Q74" s="28">
        <v>3.8880421185671976E-2</v>
      </c>
      <c r="R74" t="s">
        <v>150</v>
      </c>
      <c r="V74" s="41">
        <f t="shared" si="5"/>
        <v>5.3200000000000004E-2</v>
      </c>
      <c r="W74" s="41">
        <f t="shared" si="2"/>
        <v>7.7933333333333327E-2</v>
      </c>
      <c r="X74" s="41"/>
      <c r="Y74">
        <f t="shared" si="3"/>
        <v>46.491228070175417</v>
      </c>
    </row>
    <row r="75" spans="1:25">
      <c r="A75" s="22" t="s">
        <v>95</v>
      </c>
      <c r="B75" s="22">
        <v>0.57999999999999996</v>
      </c>
      <c r="C75" s="22">
        <v>0.41600000000000004</v>
      </c>
      <c r="D75" s="22">
        <v>0.54</v>
      </c>
      <c r="E75" s="22"/>
      <c r="F75" s="22">
        <v>0.28700000000000003</v>
      </c>
      <c r="G75" s="22">
        <v>0.20799999999999999</v>
      </c>
      <c r="H75" s="22">
        <v>0.25700000000000001</v>
      </c>
      <c r="I75" s="22"/>
      <c r="J75" s="23">
        <v>0.51200000000000001</v>
      </c>
      <c r="K75" s="22"/>
      <c r="L75" s="23">
        <v>0.2506666666666667</v>
      </c>
      <c r="M75" s="23"/>
      <c r="N75" s="22">
        <f t="shared" si="4"/>
        <v>-51.041666666666657</v>
      </c>
      <c r="O75" s="22"/>
      <c r="P75" s="24">
        <v>23.014790129928247</v>
      </c>
      <c r="Q75" s="25">
        <v>8.6647570008576893E-3</v>
      </c>
      <c r="R75" s="22" t="s">
        <v>29</v>
      </c>
      <c r="S75" s="22"/>
      <c r="T75" s="22"/>
      <c r="U75" s="22"/>
      <c r="V75" s="24">
        <f t="shared" si="5"/>
        <v>0.35840000000000005</v>
      </c>
      <c r="W75" s="24">
        <f t="shared" si="2"/>
        <v>0.35093333333333343</v>
      </c>
      <c r="X75" s="24"/>
      <c r="Y75" s="22">
        <f t="shared" si="3"/>
        <v>-2.0833333333333206</v>
      </c>
    </row>
    <row r="76" spans="1:25" ht="15">
      <c r="A76" s="30" t="s">
        <v>96</v>
      </c>
      <c r="B76" s="31">
        <v>6.4000000000000001E-2</v>
      </c>
      <c r="C76" s="31">
        <v>6.9000000000000006E-2</v>
      </c>
      <c r="D76" s="31">
        <v>0.09</v>
      </c>
      <c r="E76" s="31"/>
      <c r="F76" s="31">
        <v>0.03</v>
      </c>
      <c r="G76" s="31">
        <v>2.3E-2</v>
      </c>
      <c r="H76" s="31">
        <v>0.03</v>
      </c>
      <c r="I76" s="31"/>
      <c r="J76" s="24">
        <v>7.4333333333333335E-2</v>
      </c>
      <c r="K76" s="31"/>
      <c r="L76" s="24">
        <v>2.7666666666666666E-2</v>
      </c>
      <c r="M76" s="24"/>
      <c r="N76" s="22">
        <f t="shared" ref="N76:N107" si="6">(L76-J76)*100/J76</f>
        <v>-62.780269058295964</v>
      </c>
      <c r="O76" s="22"/>
      <c r="P76" s="24">
        <v>31.612903225806317</v>
      </c>
      <c r="Q76" s="25">
        <v>4.9200442484722152E-3</v>
      </c>
      <c r="R76" s="22" t="s">
        <v>29</v>
      </c>
      <c r="S76" s="22"/>
      <c r="T76" s="32"/>
      <c r="U76" s="22"/>
      <c r="V76" s="24">
        <f t="shared" ref="V76:V107" si="7">(J76*70)/100</f>
        <v>5.2033333333333334E-2</v>
      </c>
      <c r="W76" s="24">
        <f t="shared" si="2"/>
        <v>3.8733333333333328E-2</v>
      </c>
      <c r="X76" s="24"/>
      <c r="Y76" s="22">
        <f t="shared" si="3"/>
        <v>-25.560538116591943</v>
      </c>
    </row>
    <row r="77" spans="1:25">
      <c r="A77" s="33" t="s">
        <v>97</v>
      </c>
      <c r="B77" s="31">
        <v>0.34200000000000003</v>
      </c>
      <c r="C77" s="31">
        <v>0.33100000000000002</v>
      </c>
      <c r="D77" s="31">
        <v>0.41</v>
      </c>
      <c r="E77" s="31"/>
      <c r="F77" s="31">
        <v>0.251</v>
      </c>
      <c r="G77" s="31">
        <v>0.24099999999999999</v>
      </c>
      <c r="H77" s="31">
        <v>0.19600000000000001</v>
      </c>
      <c r="I77" s="31"/>
      <c r="J77" s="24">
        <v>0.36099999999999999</v>
      </c>
      <c r="K77" s="31"/>
      <c r="L77" s="24">
        <v>0.22933333333333333</v>
      </c>
      <c r="M77" s="24"/>
      <c r="N77" s="22">
        <f t="shared" si="6"/>
        <v>-36.472760849492154</v>
      </c>
      <c r="O77" s="22"/>
      <c r="P77" s="24">
        <v>19.338745661874121</v>
      </c>
      <c r="Q77" s="25">
        <v>1.1713196503981884E-2</v>
      </c>
      <c r="R77" s="22" t="s">
        <v>61</v>
      </c>
      <c r="S77" s="22"/>
      <c r="T77" s="32"/>
      <c r="U77" s="22"/>
      <c r="V77" s="24">
        <f t="shared" si="7"/>
        <v>0.25269999999999998</v>
      </c>
      <c r="W77" s="24">
        <f t="shared" ref="W77:W125" si="8">(L77*140)/100</f>
        <v>0.32106666666666667</v>
      </c>
      <c r="X77" s="24"/>
      <c r="Y77" s="22">
        <f t="shared" ref="Y77:Y125" si="9">((W77-V77)/V77)*100</f>
        <v>27.054478301015706</v>
      </c>
    </row>
    <row r="78" spans="1:25">
      <c r="A78" s="33" t="s">
        <v>98</v>
      </c>
      <c r="B78" s="31">
        <v>0.26100000000000001</v>
      </c>
      <c r="C78" s="31">
        <v>0.24</v>
      </c>
      <c r="D78" s="31">
        <v>0.28999999999999998</v>
      </c>
      <c r="E78" s="31"/>
      <c r="F78" s="31">
        <v>0.189</v>
      </c>
      <c r="G78" s="31">
        <v>0.14000000000000001</v>
      </c>
      <c r="H78" s="31">
        <v>0.185</v>
      </c>
      <c r="I78" s="31"/>
      <c r="J78" s="24">
        <v>0.26366666666666666</v>
      </c>
      <c r="K78" s="31"/>
      <c r="L78" s="24">
        <v>0.17133333333333334</v>
      </c>
      <c r="M78" s="24"/>
      <c r="N78" s="22">
        <f t="shared" si="6"/>
        <v>-35.018963337547405</v>
      </c>
      <c r="O78" s="22"/>
      <c r="P78" s="24">
        <v>18.659776264591706</v>
      </c>
      <c r="Q78" s="25">
        <v>1.2450389949208749E-2</v>
      </c>
      <c r="R78" s="22" t="s">
        <v>61</v>
      </c>
      <c r="S78" s="22"/>
      <c r="T78" s="32"/>
      <c r="U78" s="22"/>
      <c r="V78" s="24">
        <f t="shared" si="7"/>
        <v>0.18456666666666666</v>
      </c>
      <c r="W78" s="24">
        <f t="shared" si="8"/>
        <v>0.23986666666666667</v>
      </c>
      <c r="X78" s="24"/>
      <c r="Y78" s="22">
        <f t="shared" si="9"/>
        <v>29.962073324905191</v>
      </c>
    </row>
    <row r="79" spans="1:25">
      <c r="A79" s="33" t="s">
        <v>101</v>
      </c>
      <c r="B79" s="31">
        <v>0.34200000000000003</v>
      </c>
      <c r="C79" s="31">
        <v>0.28699999999999998</v>
      </c>
      <c r="D79" s="31">
        <v>0.35299999999999998</v>
      </c>
      <c r="E79" s="31"/>
      <c r="F79" s="31">
        <v>0.13600000000000001</v>
      </c>
      <c r="G79" s="31">
        <v>0.09</v>
      </c>
      <c r="H79" s="31">
        <v>0.121</v>
      </c>
      <c r="I79" s="31"/>
      <c r="J79" s="24">
        <v>0.32733333333333331</v>
      </c>
      <c r="K79" s="31"/>
      <c r="L79" s="24">
        <v>0.11566666666666667</v>
      </c>
      <c r="M79" s="24"/>
      <c r="N79" s="22">
        <f t="shared" si="6"/>
        <v>-64.663951120162935</v>
      </c>
      <c r="O79" s="22"/>
      <c r="P79" s="24">
        <v>74.643650499815351</v>
      </c>
      <c r="Q79" s="25">
        <v>9.8705116828782082E-4</v>
      </c>
      <c r="R79" s="22" t="s">
        <v>149</v>
      </c>
      <c r="S79" s="22"/>
      <c r="T79" s="32"/>
      <c r="U79" s="22"/>
      <c r="V79" s="24">
        <f t="shared" si="7"/>
        <v>0.2291333333333333</v>
      </c>
      <c r="W79" s="24">
        <f t="shared" si="8"/>
        <v>0.16193333333333335</v>
      </c>
      <c r="X79" s="24"/>
      <c r="Y79" s="22">
        <f t="shared" si="9"/>
        <v>-29.327902240325848</v>
      </c>
    </row>
    <row r="80" spans="1:25">
      <c r="A80" s="33" t="s">
        <v>102</v>
      </c>
      <c r="B80" s="31">
        <v>0.375</v>
      </c>
      <c r="C80" s="31">
        <v>0.32900000000000001</v>
      </c>
      <c r="D80" s="31">
        <v>0.36699999999999999</v>
      </c>
      <c r="E80" s="31"/>
      <c r="F80" s="31">
        <v>0.222</v>
      </c>
      <c r="G80" s="31">
        <v>0.21299999999999999</v>
      </c>
      <c r="H80" s="31">
        <v>0.21199999999999999</v>
      </c>
      <c r="I80" s="31"/>
      <c r="J80" s="24">
        <v>0.35699999999999998</v>
      </c>
      <c r="K80" s="31"/>
      <c r="L80" s="24">
        <v>0.21566666666666667</v>
      </c>
      <c r="M80" s="24"/>
      <c r="N80" s="22">
        <f t="shared" si="6"/>
        <v>-39.589169000933701</v>
      </c>
      <c r="O80" s="22"/>
      <c r="P80" s="24">
        <v>94.469784550703011</v>
      </c>
      <c r="Q80" s="25">
        <v>6.2736841317436235E-4</v>
      </c>
      <c r="R80" s="22" t="s">
        <v>149</v>
      </c>
      <c r="S80" s="22"/>
      <c r="T80" s="32"/>
      <c r="U80" s="22"/>
      <c r="V80" s="24">
        <f t="shared" si="7"/>
        <v>0.24989999999999998</v>
      </c>
      <c r="W80" s="24">
        <f t="shared" si="8"/>
        <v>0.30193333333333333</v>
      </c>
      <c r="X80" s="24"/>
      <c r="Y80" s="22">
        <f t="shared" si="9"/>
        <v>20.821661998132594</v>
      </c>
    </row>
    <row r="81" spans="1:25">
      <c r="A81" s="33" t="s">
        <v>103</v>
      </c>
      <c r="B81" s="31">
        <v>0.26700000000000002</v>
      </c>
      <c r="C81" s="31">
        <v>0.26600000000000001</v>
      </c>
      <c r="D81" s="31">
        <v>0.28799999999999998</v>
      </c>
      <c r="E81" s="31"/>
      <c r="F81" s="31">
        <v>0.13800000000000001</v>
      </c>
      <c r="G81" s="31">
        <v>0.10100000000000001</v>
      </c>
      <c r="H81" s="31">
        <v>0.107</v>
      </c>
      <c r="I81" s="31"/>
      <c r="J81" s="24">
        <v>0.27366666666666667</v>
      </c>
      <c r="K81" s="31"/>
      <c r="L81" s="24">
        <v>0.11533333333333334</v>
      </c>
      <c r="M81" s="24"/>
      <c r="N81" s="22">
        <f t="shared" si="6"/>
        <v>-57.856272838002432</v>
      </c>
      <c r="O81" s="22"/>
      <c r="P81" s="24">
        <v>137.07472660996291</v>
      </c>
      <c r="Q81" s="25">
        <v>3.0437169786701456E-4</v>
      </c>
      <c r="R81" s="22" t="s">
        <v>149</v>
      </c>
      <c r="S81" s="22"/>
      <c r="T81" s="32"/>
      <c r="U81" s="22"/>
      <c r="V81" s="24">
        <f t="shared" si="7"/>
        <v>0.19156666666666666</v>
      </c>
      <c r="W81" s="24">
        <f t="shared" si="8"/>
        <v>0.16146666666666668</v>
      </c>
      <c r="X81" s="24"/>
      <c r="Y81" s="22">
        <f t="shared" si="9"/>
        <v>-15.712545676004867</v>
      </c>
    </row>
    <row r="82" spans="1:25">
      <c r="A82" s="33" t="s">
        <v>104</v>
      </c>
      <c r="B82" s="31">
        <v>1.2809999999999999</v>
      </c>
      <c r="C82" s="31">
        <v>1.23</v>
      </c>
      <c r="D82" s="31">
        <v>1.4039999999999999</v>
      </c>
      <c r="E82" s="31"/>
      <c r="F82" s="31">
        <v>0.53500000000000003</v>
      </c>
      <c r="G82" s="31">
        <v>0.69599999999999995</v>
      </c>
      <c r="H82" s="31">
        <v>0.78100000000000003</v>
      </c>
      <c r="I82" s="31"/>
      <c r="J82" s="24">
        <v>1.3049999999999999</v>
      </c>
      <c r="K82" s="31"/>
      <c r="L82" s="24">
        <v>0.67066666666666663</v>
      </c>
      <c r="M82" s="24"/>
      <c r="N82" s="22">
        <f t="shared" si="6"/>
        <v>-48.607918263090674</v>
      </c>
      <c r="O82" s="22"/>
      <c r="P82" s="24">
        <v>51.125292938419058</v>
      </c>
      <c r="Q82" s="25">
        <v>2.0242708147256297E-3</v>
      </c>
      <c r="R82" s="22" t="s">
        <v>29</v>
      </c>
      <c r="S82" s="22"/>
      <c r="T82" s="32"/>
      <c r="U82" s="22"/>
      <c r="V82" s="24">
        <f t="shared" si="7"/>
        <v>0.91349999999999998</v>
      </c>
      <c r="W82" s="24">
        <f t="shared" si="8"/>
        <v>0.93893333333333329</v>
      </c>
      <c r="X82" s="24"/>
      <c r="Y82" s="22">
        <f t="shared" si="9"/>
        <v>2.7841634738186438</v>
      </c>
    </row>
    <row r="83" spans="1:25">
      <c r="A83" s="22" t="s">
        <v>105</v>
      </c>
      <c r="B83" s="22">
        <v>1.1440000000000001</v>
      </c>
      <c r="C83" s="22">
        <v>0.88700000000000001</v>
      </c>
      <c r="D83" s="22">
        <v>1.099</v>
      </c>
      <c r="E83" s="22"/>
      <c r="F83" s="22">
        <v>0.46800000000000003</v>
      </c>
      <c r="G83" s="22">
        <v>0.45799999999999996</v>
      </c>
      <c r="H83" s="22">
        <v>0.54900000000000004</v>
      </c>
      <c r="I83" s="22"/>
      <c r="J83" s="23">
        <v>1.0433333333333334</v>
      </c>
      <c r="K83" s="22"/>
      <c r="L83" s="23">
        <v>0.4916666666666667</v>
      </c>
      <c r="M83" s="23"/>
      <c r="N83" s="22">
        <f t="shared" si="6"/>
        <v>-52.87539936102236</v>
      </c>
      <c r="O83" s="22"/>
      <c r="P83" s="24">
        <v>42.810643951234695</v>
      </c>
      <c r="Q83" s="25">
        <v>2.8201498745592294E-3</v>
      </c>
      <c r="R83" s="22" t="s">
        <v>29</v>
      </c>
      <c r="S83" s="22"/>
      <c r="T83" s="22"/>
      <c r="U83" s="22"/>
      <c r="V83" s="24">
        <f t="shared" si="7"/>
        <v>0.7303333333333335</v>
      </c>
      <c r="W83" s="24">
        <f t="shared" si="8"/>
        <v>0.68833333333333346</v>
      </c>
      <c r="X83" s="24"/>
      <c r="Y83" s="22">
        <f t="shared" si="9"/>
        <v>-5.7507987220447321</v>
      </c>
    </row>
    <row r="84" spans="1:25">
      <c r="A84" s="33" t="s">
        <v>106</v>
      </c>
      <c r="B84" s="31">
        <v>0.53200000000000003</v>
      </c>
      <c r="C84" s="31">
        <v>0.55600000000000005</v>
      </c>
      <c r="D84" s="31">
        <v>0.58199999999999996</v>
      </c>
      <c r="E84" s="31"/>
      <c r="F84" s="31">
        <v>0.19500000000000001</v>
      </c>
      <c r="G84" s="31">
        <v>0.222</v>
      </c>
      <c r="H84" s="31">
        <v>0.21199999999999999</v>
      </c>
      <c r="I84" s="31"/>
      <c r="J84" s="24">
        <v>0.55666666666666664</v>
      </c>
      <c r="K84" s="31"/>
      <c r="L84" s="24">
        <v>0.20966666666666667</v>
      </c>
      <c r="M84" s="24"/>
      <c r="N84" s="22">
        <f t="shared" si="6"/>
        <v>-62.335329341317362</v>
      </c>
      <c r="O84" s="22"/>
      <c r="P84" s="24">
        <v>445.0435318274358</v>
      </c>
      <c r="Q84" s="25">
        <v>2.9844786036686624E-5</v>
      </c>
      <c r="R84" s="22" t="s">
        <v>36</v>
      </c>
      <c r="S84" s="22" t="s">
        <v>150</v>
      </c>
      <c r="T84" s="32"/>
      <c r="U84" s="22"/>
      <c r="V84" s="24">
        <f t="shared" si="7"/>
        <v>0.38966666666666666</v>
      </c>
      <c r="W84" s="24">
        <f t="shared" si="8"/>
        <v>0.29353333333333331</v>
      </c>
      <c r="X84" s="24"/>
      <c r="Y84" s="22">
        <f t="shared" si="9"/>
        <v>-24.670658682634734</v>
      </c>
    </row>
    <row r="85" spans="1:25">
      <c r="A85" s="22" t="s">
        <v>107</v>
      </c>
      <c r="B85" s="22">
        <v>1.397</v>
      </c>
      <c r="C85" s="22">
        <v>1.3219999999999998</v>
      </c>
      <c r="D85" s="22">
        <v>1.411</v>
      </c>
      <c r="E85" s="22"/>
      <c r="F85" s="22">
        <v>0.47699999999999998</v>
      </c>
      <c r="G85" s="22">
        <v>0.435</v>
      </c>
      <c r="H85" s="22">
        <v>0.52400000000000002</v>
      </c>
      <c r="I85" s="22"/>
      <c r="J85" s="23">
        <v>1.3766666666666667</v>
      </c>
      <c r="K85" s="22"/>
      <c r="L85" s="23">
        <v>0.47866666666666668</v>
      </c>
      <c r="M85" s="23"/>
      <c r="N85" s="22">
        <f t="shared" si="6"/>
        <v>-65.230024213075055</v>
      </c>
      <c r="O85" s="22"/>
      <c r="P85" s="24">
        <v>566.20658449059022</v>
      </c>
      <c r="Q85" s="25">
        <v>1.8497164161741796E-5</v>
      </c>
      <c r="R85" s="22" t="s">
        <v>36</v>
      </c>
      <c r="S85" s="22" t="s">
        <v>150</v>
      </c>
      <c r="T85" s="22"/>
      <c r="U85" s="22"/>
      <c r="V85" s="24">
        <f t="shared" si="7"/>
        <v>0.96366666666666678</v>
      </c>
      <c r="W85" s="24">
        <f t="shared" si="8"/>
        <v>0.67013333333333336</v>
      </c>
      <c r="X85" s="24"/>
      <c r="Y85" s="22">
        <f t="shared" si="9"/>
        <v>-30.460048426150127</v>
      </c>
    </row>
    <row r="86" spans="1:25">
      <c r="A86" s="22" t="s">
        <v>108</v>
      </c>
      <c r="B86" s="22">
        <v>1.3740000000000001</v>
      </c>
      <c r="C86" s="22">
        <v>1.323</v>
      </c>
      <c r="D86" s="22">
        <v>1.5310000000000001</v>
      </c>
      <c r="E86" s="22"/>
      <c r="F86" s="22">
        <v>0.44400000000000001</v>
      </c>
      <c r="G86" s="22">
        <v>0.52400000000000002</v>
      </c>
      <c r="H86" s="22">
        <v>0.51600000000000001</v>
      </c>
      <c r="I86" s="22"/>
      <c r="J86" s="23">
        <v>1.4093333333333333</v>
      </c>
      <c r="K86" s="22"/>
      <c r="L86" s="23">
        <v>0.4946666666666667</v>
      </c>
      <c r="M86" s="23"/>
      <c r="N86" s="22">
        <f t="shared" si="6"/>
        <v>-64.900662251655632</v>
      </c>
      <c r="O86" s="22"/>
      <c r="P86" s="24">
        <v>183.28511964168055</v>
      </c>
      <c r="Q86" s="25">
        <v>1.7229117179985874E-4</v>
      </c>
      <c r="R86" s="22" t="s">
        <v>149</v>
      </c>
      <c r="S86" s="22" t="s">
        <v>150</v>
      </c>
      <c r="T86" s="22"/>
      <c r="U86" s="22"/>
      <c r="V86" s="24">
        <f t="shared" si="7"/>
        <v>0.98653333333333337</v>
      </c>
      <c r="W86" s="24">
        <f t="shared" si="8"/>
        <v>0.69253333333333345</v>
      </c>
      <c r="X86" s="24"/>
      <c r="Y86" s="22">
        <f t="shared" si="9"/>
        <v>-29.80132450331125</v>
      </c>
    </row>
    <row r="87" spans="1:25">
      <c r="A87" s="22" t="s">
        <v>109</v>
      </c>
      <c r="B87" s="22">
        <v>1.175</v>
      </c>
      <c r="C87" s="22">
        <v>1.1440000000000001</v>
      </c>
      <c r="D87" s="22">
        <v>1.387</v>
      </c>
      <c r="E87" s="22"/>
      <c r="F87" s="22">
        <v>0.503</v>
      </c>
      <c r="G87" s="22">
        <v>0.5</v>
      </c>
      <c r="H87" s="22">
        <v>0.53300000000000003</v>
      </c>
      <c r="I87" s="22"/>
      <c r="J87" s="23">
        <v>1.2353333333333334</v>
      </c>
      <c r="K87" s="22"/>
      <c r="L87" s="23">
        <v>0.51200000000000001</v>
      </c>
      <c r="M87" s="23"/>
      <c r="N87" s="22">
        <f t="shared" si="6"/>
        <v>-58.553696708041016</v>
      </c>
      <c r="O87" s="22"/>
      <c r="P87" s="24">
        <v>88.056324332410227</v>
      </c>
      <c r="Q87" s="22">
        <v>1.1166507000000001E-2</v>
      </c>
      <c r="R87" s="22" t="s">
        <v>61</v>
      </c>
      <c r="S87" s="22"/>
      <c r="T87" s="22" t="s">
        <v>48</v>
      </c>
      <c r="U87" s="22"/>
      <c r="V87" s="24">
        <f t="shared" si="7"/>
        <v>0.86473333333333346</v>
      </c>
      <c r="W87" s="24">
        <f t="shared" si="8"/>
        <v>0.7168000000000001</v>
      </c>
      <c r="X87" s="24"/>
      <c r="Y87" s="22">
        <f t="shared" si="9"/>
        <v>-17.107393416082029</v>
      </c>
    </row>
    <row r="88" spans="1:25">
      <c r="A88" s="22" t="s">
        <v>110</v>
      </c>
      <c r="B88" s="22">
        <v>0.66</v>
      </c>
      <c r="C88" s="22">
        <v>0.52900000000000003</v>
      </c>
      <c r="D88" s="22">
        <v>0.71299999999999997</v>
      </c>
      <c r="E88" s="22"/>
      <c r="F88" s="22">
        <v>0.22799999999999998</v>
      </c>
      <c r="G88" s="22">
        <v>0.20400000000000001</v>
      </c>
      <c r="H88" s="22">
        <v>0.21900000000000003</v>
      </c>
      <c r="I88" s="22"/>
      <c r="J88" s="23">
        <v>0.63400000000000001</v>
      </c>
      <c r="K88" s="22"/>
      <c r="L88" s="23">
        <v>0.217</v>
      </c>
      <c r="M88" s="23"/>
      <c r="N88" s="22">
        <f t="shared" si="6"/>
        <v>-65.772870662460576</v>
      </c>
      <c r="O88" s="22"/>
      <c r="P88" s="24">
        <v>57.212875630620573</v>
      </c>
      <c r="Q88" s="22">
        <v>1.7031579000000002E-2</v>
      </c>
      <c r="R88" s="22" t="s">
        <v>61</v>
      </c>
      <c r="S88" s="22"/>
      <c r="T88" s="22" t="s">
        <v>48</v>
      </c>
      <c r="U88" s="22"/>
      <c r="V88" s="24">
        <f t="shared" si="7"/>
        <v>0.44380000000000003</v>
      </c>
      <c r="W88" s="24">
        <f t="shared" si="8"/>
        <v>0.30380000000000001</v>
      </c>
      <c r="X88" s="24"/>
      <c r="Y88" s="22">
        <f t="shared" si="9"/>
        <v>-31.545741324921138</v>
      </c>
    </row>
    <row r="89" spans="1:25">
      <c r="A89" s="22" t="s">
        <v>111</v>
      </c>
      <c r="B89" s="22">
        <v>0.499</v>
      </c>
      <c r="C89" s="22">
        <v>0.44500000000000001</v>
      </c>
      <c r="D89" s="22">
        <v>0.438</v>
      </c>
      <c r="E89" s="22"/>
      <c r="F89" s="22">
        <v>0.61599999999999999</v>
      </c>
      <c r="G89" s="22">
        <v>0.60499999999999998</v>
      </c>
      <c r="H89" s="22">
        <v>0.57699999999999996</v>
      </c>
      <c r="I89" s="22"/>
      <c r="J89" s="23">
        <v>0.46066666666666667</v>
      </c>
      <c r="K89" s="22"/>
      <c r="L89" s="23">
        <v>0.59933333333333327</v>
      </c>
      <c r="M89" s="23"/>
      <c r="N89" s="22">
        <f t="shared" si="6"/>
        <v>30.101302460202589</v>
      </c>
      <c r="O89" s="22"/>
      <c r="P89" s="24">
        <v>37.984196663744008</v>
      </c>
      <c r="Q89" s="25">
        <v>3.5182122376952634E-3</v>
      </c>
      <c r="R89" s="22" t="s">
        <v>29</v>
      </c>
      <c r="S89" s="22"/>
      <c r="T89" s="22"/>
      <c r="U89" s="22"/>
      <c r="V89" s="24">
        <f t="shared" si="7"/>
        <v>0.32246666666666668</v>
      </c>
      <c r="W89" s="24">
        <f t="shared" si="8"/>
        <v>0.83906666666666652</v>
      </c>
      <c r="X89" s="24"/>
      <c r="Y89" s="22">
        <f t="shared" si="9"/>
        <v>160.20260492040515</v>
      </c>
    </row>
    <row r="90" spans="1:25">
      <c r="A90" s="22" t="s">
        <v>112</v>
      </c>
      <c r="B90" s="22">
        <v>6.6000000000000003E-2</v>
      </c>
      <c r="C90" s="22">
        <v>7.4999999999999997E-2</v>
      </c>
      <c r="D90" s="22">
        <v>6.5000000000000002E-2</v>
      </c>
      <c r="E90" s="22"/>
      <c r="F90" s="22">
        <v>4.7E-2</v>
      </c>
      <c r="G90" s="22">
        <v>3.3000000000000002E-2</v>
      </c>
      <c r="H90" s="22">
        <v>4.1000000000000002E-2</v>
      </c>
      <c r="I90" s="22"/>
      <c r="J90" s="23">
        <v>6.8666666666666668E-2</v>
      </c>
      <c r="K90" s="22"/>
      <c r="L90" s="23">
        <v>4.0333333333333332E-2</v>
      </c>
      <c r="M90" s="23"/>
      <c r="N90" s="22">
        <f t="shared" si="6"/>
        <v>-41.262135922330096</v>
      </c>
      <c r="O90" s="22"/>
      <c r="P90" s="24">
        <v>30.230125523012788</v>
      </c>
      <c r="Q90" s="25">
        <v>5.3344503491759921E-3</v>
      </c>
      <c r="R90" s="22" t="s">
        <v>29</v>
      </c>
      <c r="S90" s="22"/>
      <c r="T90" s="22"/>
      <c r="U90" s="22"/>
      <c r="V90" s="24">
        <f t="shared" si="7"/>
        <v>4.8066666666666667E-2</v>
      </c>
      <c r="W90" s="24">
        <f t="shared" si="8"/>
        <v>5.6466666666666665E-2</v>
      </c>
      <c r="X90" s="24"/>
      <c r="Y90" s="22">
        <f t="shared" si="9"/>
        <v>17.475728155339802</v>
      </c>
    </row>
    <row r="91" spans="1:25">
      <c r="A91" s="22" t="s">
        <v>113</v>
      </c>
      <c r="B91" s="22">
        <v>7.8E-2</v>
      </c>
      <c r="C91" s="22">
        <v>0.06</v>
      </c>
      <c r="D91" s="22">
        <v>6.3E-2</v>
      </c>
      <c r="E91" s="22"/>
      <c r="F91" s="22">
        <v>0.19500000000000001</v>
      </c>
      <c r="G91" s="22">
        <v>0.20699999999999999</v>
      </c>
      <c r="H91" s="22">
        <v>0.17799999999999999</v>
      </c>
      <c r="I91" s="22"/>
      <c r="J91" s="23">
        <v>6.7000000000000004E-2</v>
      </c>
      <c r="K91" s="22"/>
      <c r="L91" s="23">
        <v>0.19333333333333333</v>
      </c>
      <c r="M91" s="23"/>
      <c r="N91" s="22">
        <f t="shared" si="6"/>
        <v>188.55721393034824</v>
      </c>
      <c r="O91" s="22"/>
      <c r="P91" s="24">
        <v>156.81331877727897</v>
      </c>
      <c r="Q91" s="25">
        <v>2.3396128565625465E-4</v>
      </c>
      <c r="R91" s="22" t="s">
        <v>149</v>
      </c>
      <c r="S91" s="22" t="s">
        <v>150</v>
      </c>
      <c r="T91" s="22"/>
      <c r="U91" s="22"/>
      <c r="V91" s="24">
        <f t="shared" si="7"/>
        <v>4.6900000000000004E-2</v>
      </c>
      <c r="W91" s="24">
        <f t="shared" si="8"/>
        <v>0.27066666666666667</v>
      </c>
      <c r="X91" s="24"/>
      <c r="Y91" s="22">
        <f t="shared" si="9"/>
        <v>477.11442786069648</v>
      </c>
    </row>
    <row r="92" spans="1:25">
      <c r="A92" s="22" t="s">
        <v>114</v>
      </c>
      <c r="B92" s="22">
        <v>4.0999999999999995E-2</v>
      </c>
      <c r="C92" s="22">
        <v>0.04</v>
      </c>
      <c r="D92" s="22">
        <v>3.4000000000000002E-2</v>
      </c>
      <c r="E92" s="22"/>
      <c r="F92" s="22">
        <v>8.199999999999999E-2</v>
      </c>
      <c r="G92" s="22">
        <v>0.1</v>
      </c>
      <c r="H92" s="22">
        <v>7.8E-2</v>
      </c>
      <c r="I92" s="22"/>
      <c r="J92" s="23">
        <v>3.833333333333333E-2</v>
      </c>
      <c r="K92" s="22"/>
      <c r="L92" s="23">
        <v>8.666666666666667E-2</v>
      </c>
      <c r="M92" s="23"/>
      <c r="N92" s="22">
        <f t="shared" si="6"/>
        <v>126.08695652173915</v>
      </c>
      <c r="O92" s="22"/>
      <c r="P92" s="24">
        <v>46.208791208791602</v>
      </c>
      <c r="Q92" s="25">
        <v>2.4462779279070925E-3</v>
      </c>
      <c r="R92" s="22" t="s">
        <v>29</v>
      </c>
      <c r="S92" s="22"/>
      <c r="T92" s="22"/>
      <c r="U92" s="22"/>
      <c r="V92" s="24">
        <f t="shared" si="7"/>
        <v>2.6833333333333331E-2</v>
      </c>
      <c r="W92" s="24">
        <f t="shared" si="8"/>
        <v>0.12133333333333333</v>
      </c>
      <c r="X92" s="24"/>
      <c r="Y92" s="22">
        <f t="shared" si="9"/>
        <v>352.17391304347831</v>
      </c>
    </row>
    <row r="93" spans="1:25" ht="15">
      <c r="A93" s="22" t="s">
        <v>115</v>
      </c>
      <c r="B93" s="22">
        <v>0.16</v>
      </c>
      <c r="C93" s="22">
        <v>0.13500000000000001</v>
      </c>
      <c r="D93" s="22">
        <v>0.14199999999999999</v>
      </c>
      <c r="E93" s="22"/>
      <c r="F93" s="22">
        <v>0.23699999999999999</v>
      </c>
      <c r="G93" s="22">
        <v>0.24299999999999999</v>
      </c>
      <c r="H93" s="22">
        <v>0.22900000000000001</v>
      </c>
      <c r="I93" s="22"/>
      <c r="J93" s="23">
        <v>0.14566666666666667</v>
      </c>
      <c r="K93" s="22"/>
      <c r="L93" s="23">
        <v>0.23633333333333334</v>
      </c>
      <c r="M93" s="23"/>
      <c r="N93" s="22">
        <f t="shared" si="6"/>
        <v>62.242562929061783</v>
      </c>
      <c r="O93" s="22"/>
      <c r="P93" s="24">
        <v>114.34930448220875</v>
      </c>
      <c r="Q93" s="25">
        <v>4.3329070336985961E-4</v>
      </c>
      <c r="R93" s="22" t="s">
        <v>149</v>
      </c>
      <c r="S93" s="22" t="s">
        <v>38</v>
      </c>
      <c r="T93" s="22"/>
      <c r="U93" s="22"/>
      <c r="V93" s="24">
        <f t="shared" si="7"/>
        <v>0.10196666666666668</v>
      </c>
      <c r="W93" s="24">
        <f t="shared" si="8"/>
        <v>0.33086666666666664</v>
      </c>
      <c r="X93" s="24"/>
      <c r="Y93" s="22">
        <f t="shared" si="9"/>
        <v>224.48512585812352</v>
      </c>
    </row>
    <row r="94" spans="1:25">
      <c r="A94" s="22" t="s">
        <v>116</v>
      </c>
      <c r="B94" s="22">
        <v>0.19</v>
      </c>
      <c r="C94" s="22">
        <v>0.18099999999999999</v>
      </c>
      <c r="D94" s="22">
        <v>0.17099999999999999</v>
      </c>
      <c r="E94" s="22"/>
      <c r="F94" s="22">
        <v>0.26400000000000001</v>
      </c>
      <c r="G94" s="22">
        <v>0.29299999999999998</v>
      </c>
      <c r="H94" s="22">
        <v>0.248</v>
      </c>
      <c r="I94" s="22"/>
      <c r="J94" s="23">
        <v>0.18066666666666667</v>
      </c>
      <c r="K94" s="22"/>
      <c r="L94" s="23">
        <v>0.26833333333333331</v>
      </c>
      <c r="M94" s="23"/>
      <c r="N94" s="22">
        <f t="shared" si="6"/>
        <v>48.523985239852379</v>
      </c>
      <c r="O94" s="22"/>
      <c r="P94" s="24">
        <v>37.75600436681173</v>
      </c>
      <c r="Q94" s="25">
        <v>3.5574388379531019E-3</v>
      </c>
      <c r="R94" s="22" t="s">
        <v>29</v>
      </c>
      <c r="S94" s="22"/>
      <c r="T94" s="22"/>
      <c r="U94" s="22"/>
      <c r="V94" s="24">
        <f t="shared" si="7"/>
        <v>0.12646666666666667</v>
      </c>
      <c r="W94" s="24">
        <f t="shared" si="8"/>
        <v>0.37566666666666665</v>
      </c>
      <c r="X94" s="24"/>
      <c r="Y94" s="22">
        <f t="shared" si="9"/>
        <v>197.04797047970476</v>
      </c>
    </row>
    <row r="95" spans="1:25">
      <c r="A95" t="s">
        <v>117</v>
      </c>
      <c r="B95">
        <v>0.191</v>
      </c>
      <c r="C95">
        <v>0.17899999999999999</v>
      </c>
      <c r="D95">
        <v>0.20499999999999999</v>
      </c>
      <c r="F95">
        <v>0.159</v>
      </c>
      <c r="G95">
        <v>0.17899999999999999</v>
      </c>
      <c r="H95">
        <v>0.14100000000000001</v>
      </c>
      <c r="J95" s="26">
        <v>0.19166666666666665</v>
      </c>
      <c r="L95" s="26">
        <v>0.15966666666666668</v>
      </c>
      <c r="M95" s="26"/>
      <c r="N95">
        <f t="shared" si="6"/>
        <v>-16.695652173913032</v>
      </c>
      <c r="P95" s="27">
        <v>5.7889447236182558</v>
      </c>
      <c r="Q95" s="28">
        <v>7.387241816092828E-2</v>
      </c>
      <c r="V95" s="41">
        <f t="shared" si="7"/>
        <v>0.13416666666666666</v>
      </c>
      <c r="W95" s="41">
        <f t="shared" si="8"/>
        <v>0.22353333333333336</v>
      </c>
      <c r="X95" s="41"/>
      <c r="Y95">
        <f t="shared" si="9"/>
        <v>66.608695652173949</v>
      </c>
    </row>
    <row r="96" spans="1:25" ht="15">
      <c r="A96" t="s">
        <v>118</v>
      </c>
      <c r="B96">
        <v>0.14099999999999999</v>
      </c>
      <c r="C96">
        <v>0.10199999999999999</v>
      </c>
      <c r="D96">
        <v>0.13600000000000001</v>
      </c>
      <c r="F96">
        <v>0.154</v>
      </c>
      <c r="G96">
        <v>0.129</v>
      </c>
      <c r="H96">
        <v>0.161</v>
      </c>
      <c r="J96" s="26">
        <v>0.12633333333333333</v>
      </c>
      <c r="L96" s="26">
        <v>0.14799999999999999</v>
      </c>
      <c r="M96" s="26"/>
      <c r="N96">
        <f t="shared" si="6"/>
        <v>17.150395778364121</v>
      </c>
      <c r="P96" s="27">
        <v>1.9204545454545963</v>
      </c>
      <c r="Q96" s="28">
        <v>0.23806215465267253</v>
      </c>
      <c r="V96" s="41">
        <f t="shared" si="7"/>
        <v>8.8433333333333322E-2</v>
      </c>
      <c r="W96" s="41">
        <f t="shared" si="8"/>
        <v>0.2072</v>
      </c>
      <c r="X96" s="41"/>
      <c r="Y96">
        <f t="shared" si="9"/>
        <v>134.30079155672826</v>
      </c>
    </row>
    <row r="97" spans="1:25" ht="15">
      <c r="A97" t="s">
        <v>119</v>
      </c>
      <c r="B97">
        <v>0.15</v>
      </c>
      <c r="C97">
        <v>0.21</v>
      </c>
      <c r="D97">
        <v>0.29399999999999998</v>
      </c>
      <c r="F97">
        <v>0.127</v>
      </c>
      <c r="G97">
        <v>6.6000000000000003E-2</v>
      </c>
      <c r="H97">
        <v>0.14599999999999999</v>
      </c>
      <c r="J97" s="26">
        <v>0.218</v>
      </c>
      <c r="L97" s="26">
        <v>0.113</v>
      </c>
      <c r="M97" s="26"/>
      <c r="N97">
        <f t="shared" si="6"/>
        <v>-48.165137614678898</v>
      </c>
      <c r="P97" s="27">
        <v>4.7392176529588665</v>
      </c>
      <c r="Q97" s="28">
        <v>9.5065515956414479E-2</v>
      </c>
      <c r="V97" s="41">
        <f t="shared" si="7"/>
        <v>0.15259999999999999</v>
      </c>
      <c r="W97" s="41">
        <f t="shared" si="8"/>
        <v>0.15820000000000001</v>
      </c>
      <c r="X97" s="41"/>
      <c r="Y97">
        <f t="shared" si="9"/>
        <v>3.6697247706422167</v>
      </c>
    </row>
    <row r="98" spans="1:25">
      <c r="A98" t="s">
        <v>120</v>
      </c>
      <c r="B98">
        <v>7.1999999999999995E-2</v>
      </c>
      <c r="C98">
        <v>4.1000000000000002E-2</v>
      </c>
      <c r="D98">
        <v>9.4E-2</v>
      </c>
      <c r="F98">
        <v>2.7E-2</v>
      </c>
      <c r="G98">
        <v>4.2000000000000003E-2</v>
      </c>
      <c r="H98">
        <v>4.4999999999999998E-2</v>
      </c>
      <c r="J98" s="26">
        <v>6.9000000000000006E-2</v>
      </c>
      <c r="L98" s="26">
        <v>3.7999999999999999E-2</v>
      </c>
      <c r="M98" s="26"/>
      <c r="N98">
        <f t="shared" si="6"/>
        <v>-44.927536231884062</v>
      </c>
      <c r="P98" s="27">
        <v>3.5947630922693237</v>
      </c>
      <c r="Q98" s="28">
        <v>0.13084337248692013</v>
      </c>
      <c r="V98" s="41">
        <f t="shared" si="7"/>
        <v>4.8300000000000003E-2</v>
      </c>
      <c r="W98" s="41">
        <f t="shared" si="8"/>
        <v>5.3200000000000004E-2</v>
      </c>
      <c r="X98" s="41"/>
      <c r="Y98">
        <f t="shared" si="9"/>
        <v>10.144927536231886</v>
      </c>
    </row>
    <row r="99" spans="1:25">
      <c r="A99" s="22" t="s">
        <v>121</v>
      </c>
      <c r="B99" s="22">
        <v>0.23399999999999999</v>
      </c>
      <c r="C99" s="22">
        <v>0.23100000000000001</v>
      </c>
      <c r="D99" s="22">
        <v>0.22799999999999998</v>
      </c>
      <c r="E99" s="22"/>
      <c r="F99" s="22">
        <v>0.159</v>
      </c>
      <c r="G99" s="22">
        <v>0.122</v>
      </c>
      <c r="H99" s="22">
        <v>0.153</v>
      </c>
      <c r="I99" s="22"/>
      <c r="J99" s="23">
        <v>0.23099999999999998</v>
      </c>
      <c r="K99" s="22"/>
      <c r="L99" s="23">
        <v>0.14466666666666667</v>
      </c>
      <c r="M99" s="23"/>
      <c r="N99" s="22">
        <f t="shared" si="6"/>
        <v>-37.37373737373737</v>
      </c>
      <c r="O99" s="22"/>
      <c r="P99" s="24">
        <v>55.438842975208551</v>
      </c>
      <c r="Q99" s="22">
        <v>1.7564070000000001E-2</v>
      </c>
      <c r="R99" s="22" t="s">
        <v>61</v>
      </c>
      <c r="S99" s="22"/>
      <c r="T99" s="22" t="s">
        <v>48</v>
      </c>
      <c r="U99" s="22"/>
      <c r="V99" s="24">
        <f t="shared" si="7"/>
        <v>0.16169999999999998</v>
      </c>
      <c r="W99" s="24">
        <f t="shared" si="8"/>
        <v>0.20253333333333334</v>
      </c>
      <c r="X99" s="24"/>
      <c r="Y99" s="22">
        <f t="shared" si="9"/>
        <v>25.25252525252527</v>
      </c>
    </row>
    <row r="100" spans="1:25">
      <c r="A100" t="s">
        <v>122</v>
      </c>
      <c r="B100">
        <v>0.35799999999999998</v>
      </c>
      <c r="C100">
        <v>0.39</v>
      </c>
      <c r="D100">
        <v>0.34199999999999997</v>
      </c>
      <c r="F100">
        <v>0.34200000000000003</v>
      </c>
      <c r="G100">
        <v>0.307</v>
      </c>
      <c r="H100">
        <v>0.29499999999999998</v>
      </c>
      <c r="J100" s="26">
        <v>0.36333333333333334</v>
      </c>
      <c r="L100" s="26">
        <v>0.31466666666666665</v>
      </c>
      <c r="M100" s="26"/>
      <c r="N100">
        <f t="shared" si="6"/>
        <v>-13.394495412844043</v>
      </c>
      <c r="P100" s="27">
        <v>5.952527227031732</v>
      </c>
      <c r="Q100" s="28">
        <v>7.1225302601020266E-2</v>
      </c>
      <c r="V100" s="41">
        <f t="shared" si="7"/>
        <v>0.25433333333333336</v>
      </c>
      <c r="W100" s="41">
        <f t="shared" si="8"/>
        <v>0.44053333333333328</v>
      </c>
      <c r="X100" s="41"/>
      <c r="Y100">
        <f t="shared" si="9"/>
        <v>73.211009174311897</v>
      </c>
    </row>
    <row r="101" spans="1:25">
      <c r="A101" t="s">
        <v>123</v>
      </c>
      <c r="B101">
        <v>0.14100000000000001</v>
      </c>
      <c r="C101">
        <v>9.5000000000000001E-2</v>
      </c>
      <c r="D101">
        <v>0.10100000000000001</v>
      </c>
      <c r="F101">
        <v>0.122</v>
      </c>
      <c r="G101">
        <v>8.2000000000000003E-2</v>
      </c>
      <c r="H101">
        <v>0.17799999999999999</v>
      </c>
      <c r="J101" s="26">
        <v>0.11233333333333334</v>
      </c>
      <c r="L101" s="26">
        <v>0.12733333333333333</v>
      </c>
      <c r="M101" s="26"/>
      <c r="N101">
        <f t="shared" si="6"/>
        <v>13.353115727002955</v>
      </c>
      <c r="P101" s="27">
        <v>0.22876186172616267</v>
      </c>
      <c r="Q101" s="28">
        <v>0.65741077869550146</v>
      </c>
      <c r="V101" s="41">
        <f t="shared" si="7"/>
        <v>7.8633333333333347E-2</v>
      </c>
      <c r="W101" s="41">
        <f t="shared" si="8"/>
        <v>0.17826666666666666</v>
      </c>
      <c r="X101" s="41"/>
      <c r="Y101">
        <f t="shared" si="9"/>
        <v>126.70623145400587</v>
      </c>
    </row>
    <row r="102" spans="1:25">
      <c r="A102" t="s">
        <v>124</v>
      </c>
      <c r="B102">
        <v>0.129</v>
      </c>
      <c r="C102">
        <v>0.188</v>
      </c>
      <c r="D102">
        <v>0.13500000000000001</v>
      </c>
      <c r="F102">
        <v>0.14499999999999999</v>
      </c>
      <c r="G102">
        <v>0.17499999999999999</v>
      </c>
      <c r="H102">
        <v>0.13200000000000001</v>
      </c>
      <c r="J102" s="26">
        <v>0.15066666666666667</v>
      </c>
      <c r="L102" s="26">
        <v>0.15066666666666667</v>
      </c>
      <c r="M102" s="26"/>
      <c r="N102">
        <f t="shared" si="6"/>
        <v>0</v>
      </c>
      <c r="P102" s="27">
        <v>6.0003009950618713E-30</v>
      </c>
      <c r="Q102" s="28">
        <v>1</v>
      </c>
      <c r="V102" s="41">
        <f t="shared" si="7"/>
        <v>0.10546666666666667</v>
      </c>
      <c r="W102" s="41">
        <f t="shared" si="8"/>
        <v>0.21093333333333333</v>
      </c>
      <c r="X102" s="41"/>
      <c r="Y102">
        <f t="shared" si="9"/>
        <v>100</v>
      </c>
    </row>
    <row r="103" spans="1:25" ht="15">
      <c r="A103" t="s">
        <v>125</v>
      </c>
      <c r="B103">
        <v>6.9000000000000006E-2</v>
      </c>
      <c r="C103">
        <v>5.3999999999999999E-2</v>
      </c>
      <c r="D103">
        <v>5.5E-2</v>
      </c>
      <c r="F103">
        <v>6.0999999999999999E-2</v>
      </c>
      <c r="G103">
        <v>6.5000000000000002E-2</v>
      </c>
      <c r="H103">
        <v>6.5000000000000002E-2</v>
      </c>
      <c r="J103" s="26">
        <v>5.9333333333333335E-2</v>
      </c>
      <c r="L103" s="26">
        <v>6.3666666666666663E-2</v>
      </c>
      <c r="M103" s="26"/>
      <c r="N103">
        <f t="shared" si="6"/>
        <v>7.3033707865168447</v>
      </c>
      <c r="P103" s="27">
        <v>0.74449339207047815</v>
      </c>
      <c r="Q103" s="28">
        <v>0.43688773323618979</v>
      </c>
      <c r="V103" s="41">
        <f t="shared" si="7"/>
        <v>4.1533333333333332E-2</v>
      </c>
      <c r="W103" s="41">
        <f t="shared" si="8"/>
        <v>8.9133333333333328E-2</v>
      </c>
      <c r="X103" s="41"/>
      <c r="Y103">
        <f t="shared" si="9"/>
        <v>114.6067415730337</v>
      </c>
    </row>
    <row r="104" spans="1:25" ht="15">
      <c r="A104" t="s">
        <v>126</v>
      </c>
      <c r="B104">
        <v>3.5999999999999997E-2</v>
      </c>
      <c r="C104">
        <v>7.0000000000000007E-2</v>
      </c>
      <c r="D104">
        <v>3.3000000000000002E-2</v>
      </c>
      <c r="F104">
        <v>0.02</v>
      </c>
      <c r="G104">
        <v>1.2999999999999999E-2</v>
      </c>
      <c r="H104">
        <v>1.2E-2</v>
      </c>
      <c r="J104" s="26">
        <v>4.6333333333333337E-2</v>
      </c>
      <c r="L104" s="26">
        <v>1.4999999999999999E-2</v>
      </c>
      <c r="M104" s="26"/>
      <c r="N104">
        <f t="shared" si="6"/>
        <v>-67.625899280575538</v>
      </c>
      <c r="P104" s="27">
        <v>6.6737160120846015</v>
      </c>
      <c r="Q104" s="28">
        <v>6.1110749132021601E-2</v>
      </c>
      <c r="V104" s="41">
        <f t="shared" si="7"/>
        <v>3.2433333333333335E-2</v>
      </c>
      <c r="W104" s="41">
        <f t="shared" si="8"/>
        <v>2.1000000000000001E-2</v>
      </c>
      <c r="X104" s="41"/>
      <c r="Y104">
        <f t="shared" si="9"/>
        <v>-35.251798561151077</v>
      </c>
    </row>
    <row r="105" spans="1:25" ht="15">
      <c r="A105" s="22" t="s">
        <v>127</v>
      </c>
      <c r="B105" s="22">
        <v>8.2000000000000003E-2</v>
      </c>
      <c r="C105" s="22">
        <v>8.3000000000000004E-2</v>
      </c>
      <c r="D105" s="22">
        <v>0.12</v>
      </c>
      <c r="E105" s="22"/>
      <c r="F105" s="22">
        <v>4.2999999999999997E-2</v>
      </c>
      <c r="G105" s="22">
        <v>3.1E-2</v>
      </c>
      <c r="H105" s="22">
        <v>4.9000000000000002E-2</v>
      </c>
      <c r="I105" s="22"/>
      <c r="J105" s="23">
        <v>9.5000000000000001E-2</v>
      </c>
      <c r="K105" s="22"/>
      <c r="L105" s="23">
        <v>4.1000000000000002E-2</v>
      </c>
      <c r="M105" s="23"/>
      <c r="N105" s="22">
        <f t="shared" si="6"/>
        <v>-56.842105263157897</v>
      </c>
      <c r="O105" s="22"/>
      <c r="P105" s="24">
        <v>15.819168173598596</v>
      </c>
      <c r="Q105" s="25">
        <v>1.6437693007322004E-2</v>
      </c>
      <c r="R105" s="22" t="s">
        <v>61</v>
      </c>
      <c r="S105" s="22"/>
      <c r="T105" s="22"/>
      <c r="U105" s="22"/>
      <c r="V105" s="24">
        <f t="shared" si="7"/>
        <v>6.6500000000000004E-2</v>
      </c>
      <c r="W105" s="24">
        <f t="shared" si="8"/>
        <v>5.74E-2</v>
      </c>
      <c r="X105" s="24"/>
      <c r="Y105" s="22">
        <f t="shared" si="9"/>
        <v>-13.684210526315796</v>
      </c>
    </row>
    <row r="106" spans="1:25" ht="15">
      <c r="A106" s="22" t="s">
        <v>128</v>
      </c>
      <c r="B106" s="22">
        <v>0.11799999999999999</v>
      </c>
      <c r="C106" s="22">
        <v>0.109</v>
      </c>
      <c r="D106" s="22">
        <v>0.14699999999999999</v>
      </c>
      <c r="E106" s="22"/>
      <c r="F106" s="22">
        <v>3.5999999999999997E-2</v>
      </c>
      <c r="G106" s="22">
        <v>4.9000000000000002E-2</v>
      </c>
      <c r="H106" s="22">
        <v>5.6000000000000001E-2</v>
      </c>
      <c r="I106" s="22"/>
      <c r="J106" s="23">
        <v>0.12466666666666666</v>
      </c>
      <c r="K106" s="22"/>
      <c r="L106" s="23">
        <v>4.7E-2</v>
      </c>
      <c r="M106" s="23"/>
      <c r="N106" s="22">
        <f t="shared" si="6"/>
        <v>-62.299465240641709</v>
      </c>
      <c r="O106" s="22"/>
      <c r="P106" s="24">
        <v>36.386729222520266</v>
      </c>
      <c r="Q106" s="25">
        <v>3.8072173248047659E-3</v>
      </c>
      <c r="R106" s="22" t="s">
        <v>29</v>
      </c>
      <c r="S106" s="22"/>
      <c r="T106" s="22"/>
      <c r="U106" s="22"/>
      <c r="V106" s="24">
        <f t="shared" si="7"/>
        <v>8.7266666666666659E-2</v>
      </c>
      <c r="W106" s="24">
        <f t="shared" si="8"/>
        <v>6.5799999999999997E-2</v>
      </c>
      <c r="X106" s="24"/>
      <c r="Y106" s="22">
        <f t="shared" si="9"/>
        <v>-24.598930481283418</v>
      </c>
    </row>
    <row r="107" spans="1:25" ht="15">
      <c r="A107" s="3" t="s">
        <v>129</v>
      </c>
      <c r="B107">
        <v>0.13300000000000001</v>
      </c>
      <c r="C107">
        <v>0.13800000000000001</v>
      </c>
      <c r="D107">
        <v>0.109</v>
      </c>
      <c r="F107">
        <v>7.6999999999999999E-2</v>
      </c>
      <c r="G107">
        <v>9.1999999999999998E-2</v>
      </c>
      <c r="H107">
        <v>0.10199999999999999</v>
      </c>
      <c r="J107" s="26">
        <v>0.12666666666666668</v>
      </c>
      <c r="L107" s="26">
        <v>9.0333333333333335E-2</v>
      </c>
      <c r="M107" s="26"/>
      <c r="N107">
        <f t="shared" si="6"/>
        <v>-28.684210526315795</v>
      </c>
      <c r="P107" s="27">
        <v>9.9339464882942945</v>
      </c>
      <c r="Q107" s="28">
        <v>3.4453809029147395E-2</v>
      </c>
      <c r="R107" t="s">
        <v>150</v>
      </c>
      <c r="V107" s="41">
        <f t="shared" si="7"/>
        <v>8.8666666666666671E-2</v>
      </c>
      <c r="W107" s="41">
        <f t="shared" si="8"/>
        <v>0.12646666666666667</v>
      </c>
      <c r="X107" s="41"/>
      <c r="Y107">
        <f t="shared" si="9"/>
        <v>42.631578947368418</v>
      </c>
    </row>
    <row r="108" spans="1:25" ht="15">
      <c r="A108" t="s">
        <v>130</v>
      </c>
      <c r="B108">
        <v>0.08</v>
      </c>
      <c r="C108">
        <v>7.3999999999999996E-2</v>
      </c>
      <c r="D108">
        <v>5.2999999999999999E-2</v>
      </c>
      <c r="F108">
        <v>5.8000000000000003E-2</v>
      </c>
      <c r="G108">
        <v>8.3000000000000004E-2</v>
      </c>
      <c r="H108">
        <v>6.0999999999999999E-2</v>
      </c>
      <c r="J108" s="26">
        <v>6.9000000000000006E-2</v>
      </c>
      <c r="L108" s="26">
        <v>6.7333333333333328E-2</v>
      </c>
      <c r="M108" s="26"/>
      <c r="N108">
        <f t="shared" ref="N108:N125" si="10">(L108-J108)*100/J108</f>
        <v>-2.4154589371980828</v>
      </c>
      <c r="P108" s="27">
        <v>2.1514629948364738E-2</v>
      </c>
      <c r="Q108" s="28">
        <v>0.89048131848896417</v>
      </c>
      <c r="V108" s="41">
        <f t="shared" ref="V108:V125" si="11">(J108*70)/100</f>
        <v>4.8300000000000003E-2</v>
      </c>
      <c r="W108" s="41">
        <f t="shared" si="8"/>
        <v>9.4266666666666665E-2</v>
      </c>
      <c r="X108" s="41"/>
      <c r="Y108">
        <f t="shared" si="9"/>
        <v>95.16908212560385</v>
      </c>
    </row>
    <row r="109" spans="1:25" ht="15">
      <c r="A109" t="s">
        <v>131</v>
      </c>
      <c r="B109">
        <v>0.16400000000000001</v>
      </c>
      <c r="C109">
        <v>0.252</v>
      </c>
      <c r="D109">
        <v>0.20599999999999999</v>
      </c>
      <c r="F109">
        <v>0.126</v>
      </c>
      <c r="G109">
        <v>8.8999999999999996E-2</v>
      </c>
      <c r="H109">
        <v>9.4E-2</v>
      </c>
      <c r="J109" s="26">
        <v>0.20733333333333334</v>
      </c>
      <c r="L109" s="26">
        <v>0.10299999999999999</v>
      </c>
      <c r="M109" s="26"/>
      <c r="N109">
        <f t="shared" si="10"/>
        <v>-50.321543408360135</v>
      </c>
      <c r="P109" s="27">
        <v>13.953710297678349</v>
      </c>
      <c r="Q109" s="28">
        <v>2.0200544186586882E-2</v>
      </c>
      <c r="R109" t="s">
        <v>150</v>
      </c>
      <c r="V109" s="41">
        <f t="shared" si="11"/>
        <v>0.14513333333333334</v>
      </c>
      <c r="W109" s="41">
        <f t="shared" si="8"/>
        <v>0.14419999999999999</v>
      </c>
      <c r="X109" s="41"/>
      <c r="Y109">
        <f t="shared" si="9"/>
        <v>-0.64308681672026291</v>
      </c>
    </row>
    <row r="110" spans="1:25" ht="15">
      <c r="A110" s="30" t="s">
        <v>132</v>
      </c>
      <c r="B110" s="22">
        <v>9.9000000000000005E-2</v>
      </c>
      <c r="C110" s="22">
        <v>0.13100000000000001</v>
      </c>
      <c r="D110" s="22">
        <v>0.121</v>
      </c>
      <c r="E110" s="22"/>
      <c r="F110" s="22">
        <v>4.0000000000000001E-3</v>
      </c>
      <c r="G110" s="22">
        <v>4.0000000000000001E-3</v>
      </c>
      <c r="H110" s="22">
        <v>4.0000000000000001E-3</v>
      </c>
      <c r="I110" s="22"/>
      <c r="J110" s="23">
        <v>0.11700000000000001</v>
      </c>
      <c r="K110" s="22"/>
      <c r="L110" s="23">
        <v>4.0000000000000001E-3</v>
      </c>
      <c r="M110" s="23"/>
      <c r="N110" s="22">
        <f t="shared" si="10"/>
        <v>-96.581196581196579</v>
      </c>
      <c r="O110" s="22"/>
      <c r="P110" s="24">
        <v>142.93656716417755</v>
      </c>
      <c r="Q110" s="22">
        <v>6.9235E-3</v>
      </c>
      <c r="R110" s="22" t="s">
        <v>29</v>
      </c>
      <c r="S110" s="22"/>
      <c r="T110" s="22" t="s">
        <v>48</v>
      </c>
      <c r="U110" s="22"/>
      <c r="V110" s="24">
        <f t="shared" si="11"/>
        <v>8.1900000000000014E-2</v>
      </c>
      <c r="W110" s="24">
        <f t="shared" si="8"/>
        <v>5.6000000000000008E-3</v>
      </c>
      <c r="X110" s="24"/>
      <c r="Y110" s="22">
        <f t="shared" si="9"/>
        <v>-93.162393162393158</v>
      </c>
    </row>
    <row r="111" spans="1:25" ht="15">
      <c r="A111" t="s">
        <v>133</v>
      </c>
      <c r="B111">
        <v>7.2999999999999995E-2</v>
      </c>
      <c r="C111">
        <v>0.11</v>
      </c>
      <c r="D111">
        <v>7.6999999999999999E-2</v>
      </c>
      <c r="F111">
        <v>5.0999999999999997E-2</v>
      </c>
      <c r="G111">
        <v>4.8000000000000001E-2</v>
      </c>
      <c r="H111">
        <v>4.1000000000000002E-2</v>
      </c>
      <c r="J111" s="26">
        <v>8.666666666666667E-2</v>
      </c>
      <c r="L111" s="26">
        <v>4.6666666666666669E-2</v>
      </c>
      <c r="M111" s="26"/>
      <c r="N111">
        <f t="shared" si="10"/>
        <v>-46.153846153846153</v>
      </c>
      <c r="P111" s="27">
        <v>10.942249240121633</v>
      </c>
      <c r="Q111" s="28">
        <v>2.9712573855763046E-2</v>
      </c>
      <c r="R111" t="s">
        <v>150</v>
      </c>
      <c r="V111" s="41">
        <f t="shared" si="11"/>
        <v>6.0666666666666667E-2</v>
      </c>
      <c r="W111" s="41">
        <f t="shared" si="8"/>
        <v>6.5333333333333327E-2</v>
      </c>
      <c r="X111" s="41"/>
      <c r="Y111">
        <f t="shared" si="9"/>
        <v>7.6923076923076801</v>
      </c>
    </row>
    <row r="112" spans="1:25">
      <c r="A112" t="s">
        <v>134</v>
      </c>
      <c r="B112">
        <v>0.161</v>
      </c>
      <c r="C112">
        <v>0.17899999999999999</v>
      </c>
      <c r="D112">
        <v>0.14499999999999999</v>
      </c>
      <c r="F112">
        <v>0.192</v>
      </c>
      <c r="G112">
        <v>0.188</v>
      </c>
      <c r="H112">
        <v>0.17799999999999999</v>
      </c>
      <c r="J112" s="26">
        <v>0.16166666666666665</v>
      </c>
      <c r="L112" s="26">
        <v>0.186</v>
      </c>
      <c r="M112" s="26"/>
      <c r="N112">
        <f t="shared" si="10"/>
        <v>15.051546391752586</v>
      </c>
      <c r="P112" s="27">
        <v>5.2041015625006519</v>
      </c>
      <c r="Q112" s="28">
        <v>8.466974969127028E-2</v>
      </c>
      <c r="V112" s="41">
        <f t="shared" si="11"/>
        <v>0.11316666666666667</v>
      </c>
      <c r="W112" s="41">
        <f t="shared" si="8"/>
        <v>0.26039999999999996</v>
      </c>
      <c r="X112" s="41"/>
      <c r="Y112">
        <f t="shared" si="9"/>
        <v>130.10309278350513</v>
      </c>
    </row>
    <row r="113" spans="1:25" ht="15">
      <c r="A113" s="34" t="s">
        <v>135</v>
      </c>
      <c r="B113">
        <v>2.3E-2</v>
      </c>
      <c r="C113">
        <v>3.7999999999999999E-2</v>
      </c>
      <c r="D113">
        <v>2.8000000000000001E-2</v>
      </c>
      <c r="F113">
        <v>1.2E-2</v>
      </c>
      <c r="G113">
        <v>1.6E-2</v>
      </c>
      <c r="H113">
        <v>2.1999999999999999E-2</v>
      </c>
      <c r="J113" s="26">
        <v>2.9666666666666668E-2</v>
      </c>
      <c r="L113" s="26">
        <v>1.6666666666666666E-2</v>
      </c>
      <c r="M113" s="26"/>
      <c r="N113">
        <f t="shared" si="10"/>
        <v>-43.820224719101127</v>
      </c>
      <c r="P113" s="27">
        <v>6.059760956175313</v>
      </c>
      <c r="Q113" s="28">
        <v>6.9567323438733675E-2</v>
      </c>
      <c r="V113" s="41">
        <f t="shared" si="11"/>
        <v>2.0766666666666666E-2</v>
      </c>
      <c r="W113" s="41">
        <f t="shared" si="8"/>
        <v>2.3333333333333334E-2</v>
      </c>
      <c r="X113" s="41"/>
      <c r="Y113">
        <f t="shared" si="9"/>
        <v>12.359550561797763</v>
      </c>
    </row>
    <row r="114" spans="1:25" ht="15">
      <c r="A114" t="s">
        <v>136</v>
      </c>
      <c r="B114">
        <v>0.03</v>
      </c>
      <c r="C114">
        <v>2.5999999999999999E-2</v>
      </c>
      <c r="D114">
        <v>0.02</v>
      </c>
      <c r="F114">
        <v>2.5000000000000001E-2</v>
      </c>
      <c r="G114">
        <v>2.9000000000000001E-2</v>
      </c>
      <c r="H114">
        <v>3.3000000000000002E-2</v>
      </c>
      <c r="J114" s="26">
        <v>2.5333333333333333E-2</v>
      </c>
      <c r="L114" s="26">
        <v>2.9000000000000001E-2</v>
      </c>
      <c r="M114" s="26"/>
      <c r="N114">
        <f t="shared" si="10"/>
        <v>14.473684210526324</v>
      </c>
      <c r="P114" s="27">
        <v>0.97580645161289925</v>
      </c>
      <c r="Q114" s="28">
        <v>0.37915806106937411</v>
      </c>
      <c r="V114" s="41">
        <f t="shared" si="11"/>
        <v>1.7733333333333334E-2</v>
      </c>
      <c r="W114" s="41">
        <f t="shared" si="8"/>
        <v>4.0600000000000004E-2</v>
      </c>
      <c r="X114" s="41"/>
      <c r="Y114">
        <f t="shared" si="9"/>
        <v>128.94736842105266</v>
      </c>
    </row>
    <row r="115" spans="1:25" ht="15">
      <c r="A115" t="s">
        <v>137</v>
      </c>
      <c r="B115">
        <v>0.15</v>
      </c>
      <c r="C115">
        <v>0.13900000000000001</v>
      </c>
      <c r="D115">
        <v>0.16300000000000001</v>
      </c>
      <c r="F115">
        <v>0.126</v>
      </c>
      <c r="G115">
        <v>0.157</v>
      </c>
      <c r="H115">
        <v>0.14899999999999999</v>
      </c>
      <c r="J115" s="26">
        <v>0.15066666666666667</v>
      </c>
      <c r="L115" s="26">
        <v>0.14399999999999999</v>
      </c>
      <c r="M115" s="26"/>
      <c r="N115">
        <f t="shared" si="10"/>
        <v>-4.4247787610619564</v>
      </c>
      <c r="P115" s="27">
        <v>0.33057851239670366</v>
      </c>
      <c r="Q115" s="28">
        <v>0.59611117707959238</v>
      </c>
      <c r="V115" s="41">
        <f t="shared" si="11"/>
        <v>0.10546666666666667</v>
      </c>
      <c r="W115" s="41">
        <f t="shared" si="8"/>
        <v>0.2016</v>
      </c>
      <c r="X115" s="41"/>
      <c r="Y115">
        <f t="shared" si="9"/>
        <v>91.150442477876098</v>
      </c>
    </row>
    <row r="116" spans="1:25" ht="15">
      <c r="A116" t="s">
        <v>138</v>
      </c>
      <c r="B116">
        <v>9.2999999999999999E-2</v>
      </c>
      <c r="C116">
        <v>7.3999999999999996E-2</v>
      </c>
      <c r="D116">
        <v>0.10299999999999999</v>
      </c>
      <c r="F116">
        <v>8.2000000000000003E-2</v>
      </c>
      <c r="G116">
        <v>7.1999999999999995E-2</v>
      </c>
      <c r="H116">
        <v>9.4E-2</v>
      </c>
      <c r="J116" s="26">
        <v>0.09</v>
      </c>
      <c r="L116" s="26">
        <v>8.2666666666666666E-2</v>
      </c>
      <c r="M116" s="26"/>
      <c r="N116">
        <f t="shared" si="10"/>
        <v>-8.1481481481481453</v>
      </c>
      <c r="P116" s="27">
        <v>0.476847290640393</v>
      </c>
      <c r="Q116" s="28">
        <v>0.52783379824697285</v>
      </c>
      <c r="V116" s="41">
        <f t="shared" si="11"/>
        <v>6.3E-2</v>
      </c>
      <c r="W116" s="41">
        <f t="shared" si="8"/>
        <v>0.11573333333333334</v>
      </c>
      <c r="X116" s="41"/>
      <c r="Y116">
        <f t="shared" si="9"/>
        <v>83.703703703703709</v>
      </c>
    </row>
    <row r="117" spans="1:25" ht="15">
      <c r="A117" s="35" t="s">
        <v>139</v>
      </c>
      <c r="B117">
        <v>7.5999999999999998E-2</v>
      </c>
      <c r="C117">
        <v>9.1999999999999998E-2</v>
      </c>
      <c r="D117">
        <v>9.2999999999999999E-2</v>
      </c>
      <c r="F117">
        <v>8.3000000000000004E-2</v>
      </c>
      <c r="G117">
        <v>7.0000000000000007E-2</v>
      </c>
      <c r="H117">
        <v>7.4999999999999997E-2</v>
      </c>
      <c r="J117" s="26">
        <v>8.6999999999999994E-2</v>
      </c>
      <c r="L117" s="26">
        <v>7.5999999999999998E-2</v>
      </c>
      <c r="M117" s="26"/>
      <c r="N117">
        <f t="shared" si="10"/>
        <v>-12.643678160919537</v>
      </c>
      <c r="P117" s="27">
        <v>2.7089552238805492</v>
      </c>
      <c r="Q117" s="28">
        <v>0.1751316674458458</v>
      </c>
      <c r="V117" s="41">
        <f t="shared" si="11"/>
        <v>6.0899999999999996E-2</v>
      </c>
      <c r="W117" s="41">
        <f t="shared" si="8"/>
        <v>0.10640000000000001</v>
      </c>
      <c r="X117" s="41"/>
      <c r="Y117">
        <f t="shared" si="9"/>
        <v>74.712643678160944</v>
      </c>
    </row>
    <row r="118" spans="1:25" ht="15">
      <c r="A118" s="36" t="s">
        <v>140</v>
      </c>
      <c r="B118" s="22">
        <v>8.8999999999999996E-2</v>
      </c>
      <c r="C118" s="22">
        <v>8.5000000000000006E-2</v>
      </c>
      <c r="D118" s="22">
        <v>6.8000000000000005E-2</v>
      </c>
      <c r="E118" s="22"/>
      <c r="F118" s="22">
        <v>0.04</v>
      </c>
      <c r="G118" s="22">
        <v>4.8000000000000001E-2</v>
      </c>
      <c r="H118" s="22">
        <v>5.0999999999999997E-2</v>
      </c>
      <c r="I118" s="22"/>
      <c r="J118" s="23">
        <v>8.0666666666666664E-2</v>
      </c>
      <c r="K118" s="22"/>
      <c r="L118" s="23">
        <v>4.6333333333333331E-2</v>
      </c>
      <c r="M118" s="23"/>
      <c r="N118" s="22">
        <f t="shared" si="10"/>
        <v>-42.561983471074385</v>
      </c>
      <c r="O118" s="22"/>
      <c r="P118" s="24">
        <v>22.572340425531916</v>
      </c>
      <c r="Q118" s="25">
        <v>8.9640699813530855E-3</v>
      </c>
      <c r="R118" s="22" t="s">
        <v>29</v>
      </c>
      <c r="S118" s="22"/>
      <c r="T118" s="22"/>
      <c r="U118" s="22"/>
      <c r="V118" s="24">
        <f t="shared" si="11"/>
        <v>5.6466666666666665E-2</v>
      </c>
      <c r="W118" s="24">
        <f t="shared" si="8"/>
        <v>6.486666666666667E-2</v>
      </c>
      <c r="X118" s="24"/>
      <c r="Y118" s="22">
        <f t="shared" si="9"/>
        <v>14.876033057851249</v>
      </c>
    </row>
    <row r="119" spans="1:25">
      <c r="A119" s="37" t="s">
        <v>141</v>
      </c>
      <c r="B119">
        <v>0.22900000000000001</v>
      </c>
      <c r="C119">
        <v>0.24299999999999999</v>
      </c>
      <c r="D119">
        <v>0.33500000000000002</v>
      </c>
      <c r="F119">
        <v>0.193</v>
      </c>
      <c r="G119">
        <v>0.12</v>
      </c>
      <c r="H119">
        <v>0.16500000000000001</v>
      </c>
      <c r="J119" s="26">
        <v>0.26900000000000002</v>
      </c>
      <c r="L119" s="26">
        <v>0.15933333333333333</v>
      </c>
      <c r="M119" s="26"/>
      <c r="N119">
        <f t="shared" si="10"/>
        <v>-40.768277571251552</v>
      </c>
      <c r="P119" s="27">
        <v>7.722123136191736</v>
      </c>
      <c r="Q119" s="28">
        <v>4.9876073802154898E-2</v>
      </c>
      <c r="R119" t="s">
        <v>150</v>
      </c>
      <c r="V119" s="41">
        <f t="shared" si="11"/>
        <v>0.18830000000000002</v>
      </c>
      <c r="W119" s="41">
        <f t="shared" si="8"/>
        <v>0.22306666666666664</v>
      </c>
      <c r="X119" s="41"/>
      <c r="Y119">
        <f t="shared" si="9"/>
        <v>18.463444857496871</v>
      </c>
    </row>
    <row r="120" spans="1:25">
      <c r="A120" s="37" t="s">
        <v>142</v>
      </c>
      <c r="B120">
        <v>2.7E-2</v>
      </c>
      <c r="C120">
        <v>4.3999999999999997E-2</v>
      </c>
      <c r="D120">
        <v>0.06</v>
      </c>
      <c r="F120">
        <v>2.4E-2</v>
      </c>
      <c r="G120">
        <v>2.7E-2</v>
      </c>
      <c r="H120">
        <v>1.7999999999999999E-2</v>
      </c>
      <c r="J120" s="26">
        <v>4.3666666666666666E-2</v>
      </c>
      <c r="L120" s="26">
        <v>2.3E-2</v>
      </c>
      <c r="M120" s="26"/>
      <c r="N120">
        <f t="shared" si="10"/>
        <v>-47.328244274809158</v>
      </c>
      <c r="P120" s="27">
        <v>4.3681818181818359</v>
      </c>
      <c r="Q120" s="28">
        <v>0.10482839806479556</v>
      </c>
      <c r="V120" s="41">
        <f t="shared" si="11"/>
        <v>3.0566666666666666E-2</v>
      </c>
      <c r="W120" s="41">
        <f t="shared" si="8"/>
        <v>3.2199999999999999E-2</v>
      </c>
      <c r="X120" s="41"/>
      <c r="Y120">
        <f t="shared" si="9"/>
        <v>5.3435114503816816</v>
      </c>
    </row>
    <row r="121" spans="1:25" ht="15">
      <c r="A121" s="38" t="s">
        <v>143</v>
      </c>
      <c r="B121" s="30">
        <v>0.16800000000000001</v>
      </c>
      <c r="C121" s="30">
        <v>0.157</v>
      </c>
      <c r="D121" s="30">
        <v>0.18</v>
      </c>
      <c r="E121" s="30"/>
      <c r="F121" s="30">
        <v>0.112</v>
      </c>
      <c r="G121" s="30">
        <v>0.109</v>
      </c>
      <c r="H121" s="30">
        <v>0.11899999999999999</v>
      </c>
      <c r="I121" s="30"/>
      <c r="J121" s="42">
        <v>0.16833333333333333</v>
      </c>
      <c r="K121" s="30"/>
      <c r="L121" s="42">
        <v>0.11333333333333333</v>
      </c>
      <c r="M121" s="42"/>
      <c r="N121" s="30">
        <f t="shared" si="10"/>
        <v>-32.673267326732677</v>
      </c>
      <c r="O121" s="30"/>
      <c r="P121" s="43">
        <v>57.195378151258403</v>
      </c>
      <c r="Q121" s="44">
        <v>1.6384409355818452E-3</v>
      </c>
      <c r="R121" s="30" t="s">
        <v>29</v>
      </c>
      <c r="S121" s="30"/>
      <c r="T121" s="30"/>
      <c r="U121" s="30"/>
      <c r="V121" s="43">
        <f t="shared" si="11"/>
        <v>0.11783333333333333</v>
      </c>
      <c r="W121" s="43">
        <f t="shared" si="8"/>
        <v>0.15866666666666665</v>
      </c>
      <c r="X121" s="43"/>
      <c r="Y121" s="22">
        <f t="shared" si="9"/>
        <v>34.653465346534638</v>
      </c>
    </row>
    <row r="122" spans="1:25" ht="15">
      <c r="A122" s="3" t="s">
        <v>144</v>
      </c>
      <c r="B122" s="3">
        <v>0.11</v>
      </c>
      <c r="C122" s="3">
        <v>9.8000000000000004E-2</v>
      </c>
      <c r="D122" s="3">
        <v>9.7000000000000003E-2</v>
      </c>
      <c r="E122" s="3"/>
      <c r="F122" s="3">
        <v>7.6999999999999999E-2</v>
      </c>
      <c r="G122" s="3">
        <v>7.0999999999999994E-2</v>
      </c>
      <c r="H122" s="3">
        <v>8.7999999999999995E-2</v>
      </c>
      <c r="I122" s="3"/>
      <c r="J122" s="45">
        <v>0.10166666666666667</v>
      </c>
      <c r="K122" s="3"/>
      <c r="L122" s="45">
        <v>7.8666666666666663E-2</v>
      </c>
      <c r="M122" s="45"/>
      <c r="N122" s="3">
        <f t="shared" si="10"/>
        <v>-22.622950819672138</v>
      </c>
      <c r="O122" s="3"/>
      <c r="P122" s="46">
        <v>12.528947368420571</v>
      </c>
      <c r="Q122" s="47">
        <v>2.4021512751135378E-2</v>
      </c>
      <c r="R122" s="3" t="s">
        <v>150</v>
      </c>
      <c r="S122" s="3"/>
      <c r="T122" s="3"/>
      <c r="U122" s="3"/>
      <c r="V122" s="48">
        <f t="shared" si="11"/>
        <v>7.116666666666667E-2</v>
      </c>
      <c r="W122" s="48">
        <f t="shared" si="8"/>
        <v>0.11013333333333332</v>
      </c>
      <c r="X122" s="48"/>
      <c r="Y122">
        <f t="shared" si="9"/>
        <v>54.754098360655711</v>
      </c>
    </row>
    <row r="123" spans="1:25" ht="15">
      <c r="A123" s="39" t="s">
        <v>145</v>
      </c>
      <c r="B123" s="3">
        <v>4.2000000000000003E-2</v>
      </c>
      <c r="C123" s="3">
        <v>8.4000000000000005E-2</v>
      </c>
      <c r="D123" s="3">
        <v>7.2999999999999995E-2</v>
      </c>
      <c r="E123" s="3"/>
      <c r="F123" s="3">
        <v>6.8000000000000005E-2</v>
      </c>
      <c r="G123" s="3">
        <v>6.6000000000000003E-2</v>
      </c>
      <c r="H123" s="3">
        <v>4.2000000000000003E-2</v>
      </c>
      <c r="I123" s="3"/>
      <c r="J123" s="45">
        <v>6.6333333333333327E-2</v>
      </c>
      <c r="K123" s="3"/>
      <c r="L123" s="45">
        <v>5.8666666666666673E-2</v>
      </c>
      <c r="M123" s="45"/>
      <c r="N123" s="3">
        <f t="shared" si="10"/>
        <v>-11.557788944723601</v>
      </c>
      <c r="O123" s="3"/>
      <c r="P123" s="46">
        <v>0.25792296440760581</v>
      </c>
      <c r="Q123" s="47">
        <v>0.63827500543572036</v>
      </c>
      <c r="R123" s="3"/>
      <c r="S123" s="3"/>
      <c r="T123" s="3"/>
      <c r="U123" s="3"/>
      <c r="V123" s="48">
        <f t="shared" si="11"/>
        <v>4.6433333333333326E-2</v>
      </c>
      <c r="W123" s="48">
        <f t="shared" si="8"/>
        <v>8.213333333333335E-2</v>
      </c>
      <c r="X123" s="48"/>
      <c r="Y123">
        <f t="shared" si="9"/>
        <v>76.884422110552833</v>
      </c>
    </row>
    <row r="124" spans="1:25" ht="15">
      <c r="A124" s="38" t="s">
        <v>146</v>
      </c>
      <c r="B124" s="30">
        <v>0.08</v>
      </c>
      <c r="C124" s="30">
        <v>0.12</v>
      </c>
      <c r="D124" s="30">
        <v>0.151</v>
      </c>
      <c r="E124" s="30"/>
      <c r="F124" s="30">
        <v>0.03</v>
      </c>
      <c r="G124" s="30">
        <v>0.03</v>
      </c>
      <c r="H124" s="30">
        <v>4.5999999999999999E-2</v>
      </c>
      <c r="I124" s="30"/>
      <c r="J124" s="42">
        <v>0.11699999999999999</v>
      </c>
      <c r="K124" s="30"/>
      <c r="L124" s="42">
        <v>3.5333333333333335E-2</v>
      </c>
      <c r="M124" s="42"/>
      <c r="N124" s="30">
        <f t="shared" si="10"/>
        <v>-69.800569800569804</v>
      </c>
      <c r="O124" s="30"/>
      <c r="P124" s="43">
        <v>14.79541533152574</v>
      </c>
      <c r="Q124" s="44">
        <v>1.8357644952516697E-2</v>
      </c>
      <c r="R124" s="30" t="s">
        <v>61</v>
      </c>
      <c r="S124" s="30"/>
      <c r="T124" s="30"/>
      <c r="U124" s="30"/>
      <c r="V124" s="43">
        <f t="shared" si="11"/>
        <v>8.1900000000000001E-2</v>
      </c>
      <c r="W124" s="43">
        <f t="shared" si="8"/>
        <v>4.9466666666666673E-2</v>
      </c>
      <c r="X124" s="43"/>
      <c r="Y124" s="30">
        <f t="shared" si="9"/>
        <v>-39.601139601139593</v>
      </c>
    </row>
    <row r="125" spans="1:25" ht="15">
      <c r="A125" s="49" t="s">
        <v>147</v>
      </c>
      <c r="B125" s="50">
        <v>8.6999999999999994E-2</v>
      </c>
      <c r="C125" s="50">
        <v>8.8999999999999996E-2</v>
      </c>
      <c r="D125" s="50">
        <v>0.109</v>
      </c>
      <c r="E125" s="50"/>
      <c r="F125" s="50">
        <v>4.2000000000000003E-2</v>
      </c>
      <c r="G125" s="50">
        <v>4.9000000000000002E-2</v>
      </c>
      <c r="H125" s="50">
        <v>5.6000000000000001E-2</v>
      </c>
      <c r="I125" s="50"/>
      <c r="J125" s="51">
        <v>9.5000000000000001E-2</v>
      </c>
      <c r="K125" s="50"/>
      <c r="L125" s="51">
        <v>4.9000000000000002E-2</v>
      </c>
      <c r="M125" s="51"/>
      <c r="N125" s="50">
        <f t="shared" si="10"/>
        <v>-48.421052631578945</v>
      </c>
      <c r="O125" s="50"/>
      <c r="P125" s="52">
        <v>32.22335025380692</v>
      </c>
      <c r="Q125" s="53">
        <v>4.752321588073578E-3</v>
      </c>
      <c r="R125" s="50" t="s">
        <v>29</v>
      </c>
      <c r="S125" s="50"/>
      <c r="T125" s="50"/>
      <c r="U125" s="50"/>
      <c r="V125" s="52">
        <f t="shared" si="11"/>
        <v>6.6500000000000004E-2</v>
      </c>
      <c r="W125" s="52">
        <f t="shared" si="8"/>
        <v>6.8600000000000008E-2</v>
      </c>
      <c r="X125" s="43"/>
      <c r="Y125" s="50">
        <f t="shared" si="9"/>
        <v>3.1578947368421124</v>
      </c>
    </row>
    <row r="126" spans="1:25">
      <c r="A126" s="54" t="s">
        <v>100</v>
      </c>
      <c r="B126" s="55"/>
      <c r="C126" s="55"/>
      <c r="D126" s="55"/>
      <c r="E126" s="55"/>
      <c r="F126" s="55"/>
      <c r="G126" s="55"/>
      <c r="H126" s="55"/>
      <c r="I126" s="55"/>
      <c r="J126" s="56">
        <f>SUM(J12:J125)</f>
        <v>89.331000000000031</v>
      </c>
      <c r="K126" s="55"/>
      <c r="L126" s="56">
        <f>SUM(L12:L125)</f>
        <v>92.644999999999968</v>
      </c>
      <c r="M126" s="55"/>
      <c r="N126" s="55"/>
      <c r="O126" s="55"/>
      <c r="P126" s="55"/>
      <c r="Q126" s="55"/>
      <c r="R126" s="55"/>
      <c r="S126" s="55"/>
      <c r="T126" s="55"/>
      <c r="U126" s="55"/>
      <c r="V126" s="57">
        <f>SUM(V12:V125)</f>
        <v>62.531699999999958</v>
      </c>
      <c r="W126" s="57">
        <f>SUM(W12:W125)</f>
        <v>129.70300000000009</v>
      </c>
      <c r="X126" s="57"/>
    </row>
    <row r="127" spans="1:25" ht="15">
      <c r="A127" s="40" t="s">
        <v>148</v>
      </c>
      <c r="B127" s="40"/>
      <c r="C127" s="40"/>
      <c r="D127" s="40"/>
      <c r="E127" s="40"/>
    </row>
  </sheetData>
  <sheetCalcPr fullCalcOnLoad="1"/>
  <mergeCells count="7">
    <mergeCell ref="B8:N8"/>
    <mergeCell ref="V8:W8"/>
    <mergeCell ref="V9:W9"/>
    <mergeCell ref="F9:H9"/>
    <mergeCell ref="B9:D9"/>
    <mergeCell ref="P9:S9"/>
    <mergeCell ref="J9:L9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 Sequences</vt:lpstr>
    </vt:vector>
  </TitlesOfParts>
  <Company>Sommerfeld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dcterms:created xsi:type="dcterms:W3CDTF">2011-07-01T22:40:20Z</dcterms:created>
  <dcterms:modified xsi:type="dcterms:W3CDTF">2011-07-01T23:13:45Z</dcterms:modified>
</cp:coreProperties>
</file>