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20" yWindow="-20" windowWidth="33560" windowHeight="20260" tabRatio="500"/>
  </bookViews>
  <sheets>
    <sheet name="Protein Classes" sheetId="1" r:id="rId1"/>
  </sheets>
  <definedNames>
    <definedName name="_xlnm.Print_Area" localSheetId="0">'Protein Classes'!$A$1:$W$59</definedName>
    <definedName name="tsts">'Protein Classes'!$A$13:$W$59</definedName>
  </definedNames>
  <calcPr calcId="130407" concurrentCalc="0"/>
  <extLst>
    <ext xmlns:mx="http://schemas.microsoft.com/office/mac/excel/2008/main" uri="http://schemas.microsoft.com/office/mac/excel/2008/main">
      <mx:ArchID Flags="2"/>
    </ext>
  </extLst>
</workbook>
</file>

<file path=xl/calcChain.xml><?xml version="1.0" encoding="utf-8"?>
<calcChain xmlns="http://schemas.openxmlformats.org/spreadsheetml/2006/main">
  <c r="V15" i="1"/>
  <c r="U15"/>
  <c r="W15"/>
  <c r="V16"/>
  <c r="U16"/>
  <c r="W16"/>
  <c r="V17"/>
  <c r="U17"/>
  <c r="W17"/>
  <c r="V18"/>
  <c r="U18"/>
  <c r="W18"/>
  <c r="V19"/>
  <c r="U19"/>
  <c r="W19"/>
  <c r="V20"/>
  <c r="U20"/>
  <c r="W20"/>
  <c r="V21"/>
  <c r="U21"/>
  <c r="W21"/>
  <c r="V22"/>
  <c r="U22"/>
  <c r="W22"/>
  <c r="V23"/>
  <c r="U23"/>
  <c r="W23"/>
  <c r="V24"/>
  <c r="U24"/>
  <c r="W24"/>
  <c r="V25"/>
  <c r="U25"/>
  <c r="W25"/>
  <c r="V26"/>
  <c r="U26"/>
  <c r="W26"/>
  <c r="V27"/>
  <c r="U27"/>
  <c r="W27"/>
  <c r="V28"/>
  <c r="U28"/>
  <c r="W28"/>
  <c r="V29"/>
  <c r="U29"/>
  <c r="W29"/>
  <c r="V30"/>
  <c r="U30"/>
  <c r="W30"/>
  <c r="V31"/>
  <c r="U31"/>
  <c r="W31"/>
  <c r="V32"/>
  <c r="U32"/>
  <c r="W32"/>
  <c r="V33"/>
  <c r="U33"/>
  <c r="W33"/>
  <c r="V34"/>
  <c r="U34"/>
  <c r="W34"/>
  <c r="V35"/>
  <c r="U35"/>
  <c r="W35"/>
  <c r="V36"/>
  <c r="U36"/>
  <c r="W36"/>
  <c r="V37"/>
  <c r="U37"/>
  <c r="W37"/>
  <c r="V38"/>
  <c r="U38"/>
  <c r="W38"/>
  <c r="V39"/>
  <c r="U39"/>
  <c r="W39"/>
  <c r="V40"/>
  <c r="U40"/>
  <c r="W40"/>
  <c r="V41"/>
  <c r="U41"/>
  <c r="W41"/>
  <c r="V42"/>
  <c r="U42"/>
  <c r="W42"/>
  <c r="V43"/>
  <c r="U43"/>
  <c r="W43"/>
  <c r="V44"/>
  <c r="U44"/>
  <c r="W44"/>
  <c r="V45"/>
  <c r="U45"/>
  <c r="W45"/>
  <c r="V46"/>
  <c r="U46"/>
  <c r="W46"/>
  <c r="V47"/>
  <c r="U47"/>
  <c r="W47"/>
  <c r="V48"/>
  <c r="U48"/>
  <c r="W48"/>
  <c r="V49"/>
  <c r="U49"/>
  <c r="W49"/>
  <c r="V50"/>
  <c r="U50"/>
  <c r="W50"/>
  <c r="V51"/>
  <c r="U51"/>
  <c r="W51"/>
  <c r="V52"/>
  <c r="U52"/>
  <c r="W52"/>
  <c r="V53"/>
  <c r="U53"/>
  <c r="W53"/>
  <c r="V54"/>
  <c r="U54"/>
  <c r="W54"/>
  <c r="V55"/>
  <c r="U55"/>
  <c r="W55"/>
  <c r="V56"/>
  <c r="U56"/>
  <c r="W56"/>
  <c r="V57"/>
  <c r="U57"/>
  <c r="W57"/>
  <c r="V58"/>
  <c r="U58"/>
  <c r="W58"/>
  <c r="V14"/>
  <c r="U14"/>
  <c r="W14"/>
  <c r="N58"/>
  <c r="N57"/>
  <c r="N56"/>
  <c r="N55"/>
  <c r="N54"/>
  <c r="N53"/>
  <c r="N52"/>
  <c r="N51"/>
  <c r="N50"/>
  <c r="N49"/>
  <c r="N48"/>
  <c r="N47"/>
  <c r="N46"/>
  <c r="N45"/>
  <c r="N44"/>
  <c r="N43"/>
  <c r="N42"/>
  <c r="N41"/>
  <c r="N40"/>
  <c r="N39"/>
  <c r="N38"/>
  <c r="N37"/>
  <c r="N36"/>
  <c r="N35"/>
  <c r="N34"/>
  <c r="N33"/>
  <c r="N32"/>
  <c r="N31"/>
  <c r="N30"/>
  <c r="N29"/>
  <c r="N28"/>
  <c r="N27"/>
  <c r="N26"/>
  <c r="N25"/>
  <c r="N24"/>
  <c r="N23"/>
  <c r="N22"/>
  <c r="N21"/>
  <c r="N20"/>
  <c r="N19"/>
  <c r="N18"/>
  <c r="N17"/>
  <c r="N16"/>
  <c r="N15"/>
  <c r="N14"/>
</calcChain>
</file>

<file path=xl/sharedStrings.xml><?xml version="1.0" encoding="utf-8"?>
<sst xmlns="http://schemas.openxmlformats.org/spreadsheetml/2006/main" count="164" uniqueCount="92">
  <si>
    <r>
      <t>8</t>
    </r>
    <r>
      <rPr>
        <sz val="10"/>
        <rFont val="Verdana"/>
      </rPr>
      <t xml:space="preserve"> Includes volumes of spots identified as alpha-gliadin Bu-11, alpha-gliadin Bu-12 and alpha-gliadin Bu-23. </t>
    </r>
    <phoneticPr fontId="3" type="noConversion"/>
  </si>
  <si>
    <r>
      <t>9</t>
    </r>
    <r>
      <rPr>
        <sz val="10"/>
        <rFont val="Verdana"/>
      </rPr>
      <t xml:space="preserve"> Includes volumes of spots identified as alpha-gliadin Bu-1, alpha-gliadin Bu-2, alpha-gliadin Bu-3, alpha-gliadin Bu-4 and alpha-gliadin Bu-10. </t>
    </r>
    <phoneticPr fontId="3" type="noConversion"/>
  </si>
  <si>
    <r>
      <t>2</t>
    </r>
    <r>
      <rPr>
        <sz val="10"/>
        <rFont val="Verdana"/>
      </rPr>
      <t xml:space="preserve"> Includes volumes of spots identified as LMW-GS Bu-3, LMW-GS Bu-2/13 and LMW-GS Bu-18. LMW-GS Bu-18 was categorized as a </t>
    </r>
    <r>
      <rPr>
        <i/>
        <sz val="10"/>
        <rFont val="Verdana"/>
      </rPr>
      <t>Glu-D3</t>
    </r>
    <r>
      <rPr>
        <sz val="10"/>
        <rFont val="Verdana"/>
      </rPr>
      <t xml:space="preserve"> allele in [28] but was reassigned after a closer evaluation of recent literature on the LMW-GS alleles.</t>
    </r>
    <phoneticPr fontId="3" type="noConversion"/>
  </si>
  <si>
    <r>
      <t>5</t>
    </r>
    <r>
      <rPr>
        <sz val="10"/>
        <rFont val="Verdana"/>
      </rPr>
      <t xml:space="preserve"> Includes volumes of spots identified as omega-gliadin Bu-D1/</t>
    </r>
    <r>
      <rPr>
        <i/>
        <sz val="10"/>
        <rFont val="Verdana"/>
      </rPr>
      <t>Gli-D3</t>
    </r>
    <r>
      <rPr>
        <sz val="10"/>
        <rFont val="Verdana"/>
      </rPr>
      <t xml:space="preserve"> and omega-gliadin TC_262770 (Cys type).</t>
    </r>
    <phoneticPr fontId="3" type="noConversion"/>
  </si>
  <si>
    <t>Ratio of LMW-GS to HMW-GS</t>
  </si>
  <si>
    <t>Total gamma-gliadins</t>
  </si>
  <si>
    <r>
      <t>1</t>
    </r>
    <r>
      <rPr>
        <sz val="10"/>
        <rFont val="Verdana"/>
      </rPr>
      <t xml:space="preserve"> Includes volumes of spots identified as LMW-GS Bu-4, LMW-GS Bu-6, and LMW-GS [GenBank:AAB48479].</t>
    </r>
    <phoneticPr fontId="3" type="noConversion"/>
  </si>
  <si>
    <r>
      <t>3</t>
    </r>
    <r>
      <rPr>
        <sz val="10"/>
        <rFont val="Verdana"/>
      </rPr>
      <t xml:space="preserve"> Includes volumes of spots identified as LMW-GS Bu-1, LMW-GS Bu-7, LMW-GS Bu-8, LMW-GS Bu-11 and LMW-GS TC11_277270.</t>
    </r>
    <phoneticPr fontId="3" type="noConversion"/>
  </si>
  <si>
    <r>
      <t>4</t>
    </r>
    <r>
      <rPr>
        <sz val="10"/>
        <rFont val="Verdana"/>
      </rPr>
      <t xml:space="preserve"> Includes volumes of spots identified as omega-gliadin TC11_288652 and omega-gliadin </t>
    </r>
    <r>
      <rPr>
        <i/>
        <sz val="10"/>
        <rFont val="Verdana"/>
      </rPr>
      <t>GliB3</t>
    </r>
    <r>
      <rPr>
        <sz val="10"/>
        <rFont val="Verdana"/>
      </rPr>
      <t>.</t>
    </r>
    <phoneticPr fontId="3" type="noConversion"/>
  </si>
  <si>
    <r>
      <t>6</t>
    </r>
    <r>
      <rPr>
        <sz val="10"/>
        <rFont val="Verdana"/>
      </rPr>
      <t xml:space="preserve"> Includes volumes of spots identified as omega-gliadin Bu-D5 and omega-gliadin </t>
    </r>
    <r>
      <rPr>
        <sz val="10"/>
        <rFont val="Verdana"/>
      </rPr>
      <t>ACN96903 (Sec type)</t>
    </r>
    <r>
      <rPr>
        <sz val="10"/>
        <rFont val="Verdana"/>
      </rPr>
      <t>.</t>
    </r>
    <phoneticPr fontId="3" type="noConversion"/>
  </si>
  <si>
    <r>
      <t>7</t>
    </r>
    <r>
      <rPr>
        <sz val="10"/>
        <rFont val="Verdana"/>
      </rPr>
      <t xml:space="preserve"> Includes volumes of spots identified as alpha-gliadin Bu-5 and alpha-gliadin Bu-14. </t>
    </r>
    <phoneticPr fontId="3" type="noConversion"/>
  </si>
  <si>
    <t>Additional file 3. Statistical analysis for the summed spot volumes for each protein class.  Where proteins have been assigned to specific alleles, summed spot volumes for each allelle are also included.</t>
  </si>
  <si>
    <t>ProbF is calculated probability that means differ, based on F distribution with pooled error (DF=4) or;</t>
  </si>
  <si>
    <t xml:space="preserve">*where heterogeniety between the two variances was significant below probability of 0.05, a non-pooled variance was used (DF=2).  </t>
  </si>
  <si>
    <t xml:space="preserve">Shown are the F probability, the probability rounded up to the nearest power of ten or 0.05 if below 0.05 (Sig_F), and the probability adjusted by the method of Bonferonni. </t>
  </si>
  <si>
    <t>Protein classes that showed significant changes with PAF (p&lt;0.02) are highlighted in yellow.</t>
  </si>
  <si>
    <t>Values for normalized spot volume are the average from 3 gels of one biological replica.</t>
  </si>
  <si>
    <t>Normalized Spot Volume</t>
  </si>
  <si>
    <t>Test &amp; Probability that means differ</t>
  </si>
  <si>
    <t>Absolute Protein Amount</t>
    <phoneticPr fontId="3" type="noConversion"/>
  </si>
  <si>
    <t>based on pooled error (DF=4) or</t>
  </si>
  <si>
    <t>Replicas (+PAF)</t>
  </si>
  <si>
    <t>Replicas (-PAF)</t>
  </si>
  <si>
    <t>Means</t>
  </si>
  <si>
    <t>*based on non-pooled error (DF=2).</t>
  </si>
  <si>
    <r>
      <t>m</t>
    </r>
    <r>
      <rPr>
        <b/>
        <sz val="10"/>
        <rFont val="MS Sans Serif"/>
      </rPr>
      <t>g protein/mg flour</t>
    </r>
    <phoneticPr fontId="0" type="noConversion"/>
  </si>
  <si>
    <t>Percentage</t>
  </si>
  <si>
    <t>Bonferroni</t>
  </si>
  <si>
    <t>Protein Class</t>
  </si>
  <si>
    <t>D</t>
  </si>
  <si>
    <t>E</t>
  </si>
  <si>
    <t>F</t>
  </si>
  <si>
    <t>A</t>
  </si>
  <si>
    <t>B</t>
  </si>
  <si>
    <t>C</t>
  </si>
  <si>
    <t>+PAF</t>
  </si>
  <si>
    <t>-PAF</t>
  </si>
  <si>
    <t>Change</t>
  </si>
  <si>
    <t>F-value</t>
  </si>
  <si>
    <t>ProbF</t>
  </si>
  <si>
    <t>Sig_F</t>
  </si>
  <si>
    <t>Adjustment</t>
  </si>
  <si>
    <t xml:space="preserve"> Total Ax2*</t>
  </si>
  <si>
    <t xml:space="preserve">  0.001</t>
  </si>
  <si>
    <t xml:space="preserve">  0.05</t>
  </si>
  <si>
    <t xml:space="preserve"> Total Bx7</t>
  </si>
  <si>
    <t xml:space="preserve">  0.01</t>
  </si>
  <si>
    <t xml:space="preserve"> Total DX5</t>
  </si>
  <si>
    <t xml:space="preserve"> Total By9</t>
  </si>
  <si>
    <t xml:space="preserve"> Total Dy10</t>
  </si>
  <si>
    <t xml:space="preserve"> Total HMW-GS</t>
  </si>
  <si>
    <t xml:space="preserve">  0.0001</t>
  </si>
  <si>
    <r>
      <t>Total Glu-A3f</t>
    </r>
    <r>
      <rPr>
        <vertAlign val="superscript"/>
        <sz val="10"/>
        <rFont val="Verdana"/>
      </rPr>
      <t>1</t>
    </r>
  </si>
  <si>
    <r>
      <t>Total Glu-B3h</t>
    </r>
    <r>
      <rPr>
        <vertAlign val="superscript"/>
        <sz val="10"/>
        <rFont val="Verdana"/>
      </rPr>
      <t>2</t>
    </r>
  </si>
  <si>
    <r>
      <t>Total Glu-D3a</t>
    </r>
    <r>
      <rPr>
        <vertAlign val="superscript"/>
        <sz val="10"/>
        <rFont val="Verdana"/>
      </rPr>
      <t>3</t>
    </r>
  </si>
  <si>
    <t>Total LMW-GS</t>
  </si>
  <si>
    <t>Total Glutenin</t>
  </si>
  <si>
    <r>
      <t xml:space="preserve">Protein amount was calculated as (SV)*(total </t>
    </r>
    <r>
      <rPr>
        <sz val="10"/>
        <rFont val="Symbol"/>
      </rPr>
      <t>m</t>
    </r>
    <r>
      <rPr>
        <sz val="10"/>
        <rFont val="Verdana"/>
      </rPr>
      <t xml:space="preserve">g protein/mg flour)/100. Total protein was 140 </t>
    </r>
    <r>
      <rPr>
        <sz val="10"/>
        <rFont val="Symbol"/>
      </rPr>
      <t>m</t>
    </r>
    <r>
      <rPr>
        <sz val="10"/>
        <rFont val="Verdana"/>
      </rPr>
      <t xml:space="preserve">g/mg for +PAF and 70 </t>
    </r>
    <r>
      <rPr>
        <sz val="10"/>
        <rFont val="Symbol"/>
      </rPr>
      <t>m</t>
    </r>
    <r>
      <rPr>
        <sz val="10"/>
        <rFont val="Verdana"/>
      </rPr>
      <t>g/mg for -PAF.</t>
    </r>
    <phoneticPr fontId="0" type="noConversion"/>
  </si>
  <si>
    <r>
      <t xml:space="preserve">Total omega-gliadin </t>
    </r>
    <r>
      <rPr>
        <i/>
        <sz val="10"/>
        <rFont val="MS Sans Serif"/>
      </rPr>
      <t>Gli-B3h</t>
    </r>
    <r>
      <rPr>
        <i/>
        <vertAlign val="superscript"/>
        <sz val="10"/>
        <rFont val="MS Sans Serif"/>
      </rPr>
      <t>4</t>
    </r>
  </si>
  <si>
    <r>
      <t xml:space="preserve">Total omega-gliadins </t>
    </r>
    <r>
      <rPr>
        <i/>
        <sz val="10"/>
        <rFont val="MS Sans Serif"/>
      </rPr>
      <t>Gli-D3a</t>
    </r>
    <r>
      <rPr>
        <i/>
        <vertAlign val="superscript"/>
        <sz val="10"/>
        <rFont val="MS Sans Serif"/>
      </rPr>
      <t>5</t>
    </r>
  </si>
  <si>
    <t>*</t>
  </si>
  <si>
    <t>Total omega-gliadins D Cys type</t>
  </si>
  <si>
    <r>
      <t xml:space="preserve">Total omega-gliadins </t>
    </r>
    <r>
      <rPr>
        <i/>
        <sz val="10"/>
        <rFont val="MS Sans Serif"/>
      </rPr>
      <t>Gli-A3f</t>
    </r>
    <r>
      <rPr>
        <sz val="10"/>
        <rFont val="Verdana"/>
      </rPr>
      <t xml:space="preserve"> </t>
    </r>
    <r>
      <rPr>
        <vertAlign val="superscript"/>
        <sz val="10"/>
        <rFont val="Verdana"/>
      </rPr>
      <t>6</t>
    </r>
  </si>
  <si>
    <t>Total omega-gliadins</t>
  </si>
  <si>
    <r>
      <t>Total alpha-gliadin Gli-A2</t>
    </r>
    <r>
      <rPr>
        <vertAlign val="superscript"/>
        <sz val="10"/>
        <rFont val="Verdana"/>
      </rPr>
      <t>7</t>
    </r>
  </si>
  <si>
    <r>
      <t>Total alpha-gliadin Gli-B2</t>
    </r>
    <r>
      <rPr>
        <vertAlign val="superscript"/>
        <sz val="10"/>
        <rFont val="Verdana"/>
      </rPr>
      <t>8</t>
    </r>
  </si>
  <si>
    <t xml:space="preserve">  0.10</t>
  </si>
  <si>
    <r>
      <t>Total Alpha-gliadin Gli-D2</t>
    </r>
    <r>
      <rPr>
        <vertAlign val="superscript"/>
        <sz val="10"/>
        <rFont val="Verdana"/>
      </rPr>
      <t>9</t>
    </r>
  </si>
  <si>
    <t>Total Alpha gliadins of unknown locus</t>
  </si>
  <si>
    <t>Total Alpha gliadins</t>
  </si>
  <si>
    <t>Total gliadin mixed spots</t>
  </si>
  <si>
    <t>Total Gliadins</t>
  </si>
  <si>
    <t>Ratio Gliadins/glutenins</t>
  </si>
  <si>
    <t>Total Farinins</t>
  </si>
  <si>
    <t>Total Purinins</t>
  </si>
  <si>
    <t>Total Triticins</t>
  </si>
  <si>
    <t>Total Globulins</t>
  </si>
  <si>
    <t>Total GSPs and puroindolines</t>
  </si>
  <si>
    <t>Total alpha-amylase/protease inhibitors</t>
  </si>
  <si>
    <t>Total Serpins</t>
  </si>
  <si>
    <t>Total Other Inhibitors</t>
  </si>
  <si>
    <t>Total Inhibitors</t>
  </si>
  <si>
    <t>Total Beta-amylase</t>
  </si>
  <si>
    <t>Total Other enzymes</t>
  </si>
  <si>
    <t>Total enzymes</t>
  </si>
  <si>
    <t>Total other miscellaneous</t>
  </si>
  <si>
    <t>Total in top 250 and with good ID, plus 25 not in top 250 but with good ID</t>
    <phoneticPr fontId="0" type="noConversion"/>
  </si>
  <si>
    <t>Total in top 250 and not in Scaffold</t>
  </si>
  <si>
    <t>Total in top 250 with no id</t>
  </si>
  <si>
    <t>Total in top 250</t>
  </si>
  <si>
    <t>Total, not in top 250 and no ID</t>
  </si>
  <si>
    <t>Total, not in top 250</t>
  </si>
</sst>
</file>

<file path=xl/styles.xml><?xml version="1.0" encoding="utf-8"?>
<styleSheet xmlns="http://schemas.openxmlformats.org/spreadsheetml/2006/main">
  <numFmts count="2">
    <numFmt numFmtId="164" formatCode="0.000"/>
    <numFmt numFmtId="165" formatCode="0.0000"/>
  </numFmts>
  <fonts count="10">
    <font>
      <sz val="10"/>
      <name val="Verdana"/>
    </font>
    <font>
      <i/>
      <sz val="10"/>
      <name val="Verdana"/>
    </font>
    <font>
      <b/>
      <sz val="10"/>
      <name val="MS Sans Serif"/>
    </font>
    <font>
      <sz val="8"/>
      <name val="Verdana"/>
    </font>
    <font>
      <sz val="10"/>
      <name val="MS Sans Serif"/>
    </font>
    <font>
      <sz val="10"/>
      <name val="Symbol"/>
    </font>
    <font>
      <b/>
      <sz val="10"/>
      <name val="Symbol"/>
    </font>
    <font>
      <vertAlign val="superscript"/>
      <sz val="10"/>
      <name val="Verdana"/>
    </font>
    <font>
      <i/>
      <sz val="10"/>
      <name val="MS Sans Serif"/>
    </font>
    <font>
      <i/>
      <vertAlign val="superscript"/>
      <sz val="10"/>
      <name val="MS Sans Serif"/>
    </font>
  </fonts>
  <fills count="3">
    <fill>
      <patternFill patternType="none"/>
    </fill>
    <fill>
      <patternFill patternType="gray125"/>
    </fill>
    <fill>
      <patternFill patternType="solid">
        <fgColor indexed="43"/>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48">
    <xf numFmtId="0" fontId="0" fillId="0" borderId="0" xfId="0"/>
    <xf numFmtId="0" fontId="2" fillId="0" borderId="0" xfId="0" applyFont="1"/>
    <xf numFmtId="0" fontId="4" fillId="0" borderId="0" xfId="0" applyFont="1"/>
    <xf numFmtId="0" fontId="2" fillId="0" borderId="0" xfId="0" applyFont="1" applyBorder="1" applyAlignment="1">
      <alignment wrapText="1"/>
    </xf>
    <xf numFmtId="0" fontId="0" fillId="0" borderId="0" xfId="0" applyBorder="1" applyAlignment="1"/>
    <xf numFmtId="49" fontId="2" fillId="0" borderId="0" xfId="0" applyNumberFormat="1" applyFont="1" applyBorder="1" applyAlignment="1" applyProtection="1">
      <alignment wrapText="1"/>
      <protection locked="0"/>
    </xf>
    <xf numFmtId="0" fontId="0" fillId="0" borderId="0" xfId="0" applyBorder="1"/>
    <xf numFmtId="165" fontId="2" fillId="0" borderId="0" xfId="0" applyNumberFormat="1" applyFont="1" applyBorder="1" applyAlignment="1">
      <alignment horizontal="center" wrapText="1"/>
    </xf>
    <xf numFmtId="164" fontId="2" fillId="0" borderId="0" xfId="0" applyNumberFormat="1" applyFont="1" applyBorder="1" applyAlignment="1">
      <alignment horizontal="center" wrapText="1"/>
    </xf>
    <xf numFmtId="0" fontId="2" fillId="0" borderId="0" xfId="0" applyFont="1" applyBorder="1" applyAlignment="1">
      <alignment horizontal="center"/>
    </xf>
    <xf numFmtId="0" fontId="5" fillId="0" borderId="0" xfId="0" applyFont="1" applyBorder="1" applyAlignment="1">
      <alignment horizontal="center" wrapText="1"/>
    </xf>
    <xf numFmtId="0" fontId="2" fillId="0" borderId="0" xfId="0" applyFont="1" applyFill="1" applyBorder="1" applyAlignment="1">
      <alignment horizontal="center"/>
    </xf>
    <xf numFmtId="0" fontId="2" fillId="0" borderId="0" xfId="0" applyFont="1" applyBorder="1"/>
    <xf numFmtId="0" fontId="2" fillId="0" borderId="0" xfId="0" applyFont="1" applyBorder="1" applyAlignment="1"/>
    <xf numFmtId="0" fontId="2" fillId="0" borderId="0" xfId="0" applyFont="1" applyBorder="1" applyAlignment="1">
      <alignment horizontal="center" wrapText="1"/>
    </xf>
    <xf numFmtId="0" fontId="2" fillId="0" borderId="1" xfId="0" applyFont="1" applyBorder="1"/>
    <xf numFmtId="164" fontId="2" fillId="0" borderId="1" xfId="0" applyNumberFormat="1" applyFont="1" applyBorder="1" applyAlignment="1">
      <alignment horizontal="center" wrapText="1"/>
    </xf>
    <xf numFmtId="165" fontId="2" fillId="0" borderId="1" xfId="0" quotePrefix="1" applyNumberFormat="1" applyFont="1" applyBorder="1" applyAlignment="1">
      <alignment horizontal="center" wrapText="1"/>
    </xf>
    <xf numFmtId="0" fontId="2" fillId="0" borderId="1" xfId="0" applyFont="1" applyFill="1" applyBorder="1" applyAlignment="1">
      <alignment horizontal="center"/>
    </xf>
    <xf numFmtId="0" fontId="0" fillId="0" borderId="1" xfId="0" applyBorder="1"/>
    <xf numFmtId="165" fontId="2" fillId="0" borderId="1" xfId="0" applyNumberFormat="1" applyFont="1" applyBorder="1" applyAlignment="1">
      <alignment horizontal="center" wrapText="1"/>
    </xf>
    <xf numFmtId="0" fontId="2" fillId="0" borderId="1" xfId="0" applyFont="1" applyBorder="1" applyAlignment="1">
      <alignment horizontal="center"/>
    </xf>
    <xf numFmtId="0" fontId="2" fillId="0" borderId="1" xfId="0" applyFont="1" applyFill="1" applyBorder="1"/>
    <xf numFmtId="0" fontId="0" fillId="0" borderId="0" xfId="0" applyFill="1"/>
    <xf numFmtId="0" fontId="0" fillId="2" borderId="0" xfId="0" applyFill="1"/>
    <xf numFmtId="2" fontId="0" fillId="2" borderId="0" xfId="0" applyNumberFormat="1" applyFill="1" applyBorder="1"/>
    <xf numFmtId="0" fontId="0" fillId="2" borderId="0" xfId="0" applyFill="1" applyBorder="1"/>
    <xf numFmtId="0" fontId="0" fillId="2" borderId="0" xfId="0" applyFill="1" applyAlignment="1">
      <alignment horizontal="center"/>
    </xf>
    <xf numFmtId="165" fontId="0" fillId="2" borderId="0" xfId="0" applyNumberFormat="1" applyFill="1"/>
    <xf numFmtId="2" fontId="0" fillId="0" borderId="0" xfId="0" applyNumberFormat="1" applyFill="1" applyBorder="1"/>
    <xf numFmtId="0" fontId="0" fillId="0" borderId="0" xfId="0" applyFill="1" applyBorder="1"/>
    <xf numFmtId="0" fontId="0" fillId="0" borderId="0" xfId="0" applyFill="1" applyAlignment="1">
      <alignment horizontal="center"/>
    </xf>
    <xf numFmtId="165" fontId="0" fillId="0" borderId="0" xfId="0" applyNumberFormat="1" applyFill="1"/>
    <xf numFmtId="0" fontId="0" fillId="2" borderId="1" xfId="0" applyFill="1" applyBorder="1"/>
    <xf numFmtId="2" fontId="0" fillId="2" borderId="1" xfId="0" applyNumberFormat="1" applyFill="1" applyBorder="1"/>
    <xf numFmtId="0" fontId="0" fillId="2" borderId="1" xfId="0" applyFill="1" applyBorder="1" applyAlignment="1">
      <alignment horizontal="center"/>
    </xf>
    <xf numFmtId="165" fontId="0" fillId="2" borderId="1" xfId="0" applyNumberFormat="1" applyFill="1" applyBorder="1"/>
    <xf numFmtId="0" fontId="7" fillId="0" borderId="0" xfId="0" applyFont="1"/>
    <xf numFmtId="0" fontId="0" fillId="2" borderId="2" xfId="0" applyFill="1" applyBorder="1"/>
    <xf numFmtId="164" fontId="2" fillId="0" borderId="1" xfId="0" applyNumberFormat="1" applyFont="1" applyBorder="1" applyAlignment="1">
      <alignment horizontal="center" wrapText="1"/>
    </xf>
    <xf numFmtId="0" fontId="0" fillId="0" borderId="1" xfId="0" applyBorder="1" applyAlignment="1"/>
    <xf numFmtId="0" fontId="6" fillId="0" borderId="1" xfId="0" applyFont="1" applyBorder="1" applyAlignment="1">
      <alignment horizontal="center" wrapText="1"/>
    </xf>
    <xf numFmtId="0" fontId="0" fillId="0" borderId="1" xfId="0" applyBorder="1" applyAlignment="1">
      <alignment wrapText="1"/>
    </xf>
    <xf numFmtId="0" fontId="2" fillId="0" borderId="1" xfId="0" applyFont="1" applyBorder="1" applyAlignment="1">
      <alignment horizontal="center"/>
    </xf>
    <xf numFmtId="0" fontId="0" fillId="0" borderId="1" xfId="0" applyBorder="1" applyAlignment="1">
      <alignment horizontal="center"/>
    </xf>
    <xf numFmtId="49" fontId="2" fillId="0" borderId="0" xfId="0" applyNumberFormat="1" applyFont="1" applyBorder="1" applyAlignment="1" applyProtection="1">
      <alignment horizontal="center" wrapText="1"/>
      <protection locked="0"/>
    </xf>
    <xf numFmtId="49" fontId="2" fillId="0" borderId="1" xfId="0" applyNumberFormat="1" applyFont="1" applyBorder="1" applyAlignment="1" applyProtection="1">
      <alignment horizontal="center" wrapText="1"/>
      <protection locked="0"/>
    </xf>
    <xf numFmtId="165" fontId="2" fillId="0" borderId="1" xfId="0" applyNumberFormat="1" applyFont="1" applyBorder="1" applyAlignment="1">
      <alignment horizont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enableFormatConditionsCalculation="0">
    <pageSetUpPr fitToPage="1"/>
  </sheetPr>
  <dimension ref="A1:X72"/>
  <sheetViews>
    <sheetView tabSelected="1" topLeftCell="A37" zoomScale="125" workbookViewId="0">
      <selection activeCell="A75" sqref="A75"/>
    </sheetView>
  </sheetViews>
  <sheetFormatPr baseColWidth="10" defaultColWidth="8.7109375" defaultRowHeight="13"/>
  <cols>
    <col min="1" max="1" width="35.28515625" customWidth="1"/>
    <col min="2" max="3" width="7.42578125" customWidth="1"/>
    <col min="4" max="4" width="7.5703125" customWidth="1"/>
    <col min="5" max="5" width="0.7109375" customWidth="1"/>
    <col min="9" max="9" width="0.7109375" customWidth="1"/>
    <col min="11" max="11" width="1.140625" customWidth="1"/>
    <col min="13" max="13" width="0.85546875" customWidth="1"/>
    <col min="14" max="14" width="8.5703125" customWidth="1"/>
    <col min="15" max="15" width="0.85546875" customWidth="1"/>
    <col min="16" max="16" width="8.5703125" customWidth="1"/>
    <col min="17" max="17" width="8.140625" customWidth="1"/>
    <col min="18" max="18" width="11.85546875" customWidth="1"/>
    <col min="19" max="19" width="9" customWidth="1"/>
    <col min="20" max="20" width="1.42578125" customWidth="1"/>
    <col min="21" max="21" width="8.85546875" customWidth="1"/>
    <col min="22" max="22" width="9.42578125" customWidth="1"/>
    <col min="23" max="23" width="9" customWidth="1"/>
  </cols>
  <sheetData>
    <row r="1" spans="1:24">
      <c r="A1" s="1" t="s">
        <v>11</v>
      </c>
      <c r="B1" s="1"/>
      <c r="C1" s="1"/>
      <c r="D1" s="1"/>
      <c r="E1" s="1"/>
    </row>
    <row r="2" spans="1:24">
      <c r="A2" s="2" t="s">
        <v>12</v>
      </c>
      <c r="B2" s="2"/>
      <c r="C2" s="2"/>
      <c r="D2" s="2"/>
      <c r="E2" s="2"/>
    </row>
    <row r="3" spans="1:24">
      <c r="A3" s="2" t="s">
        <v>13</v>
      </c>
      <c r="B3" s="2"/>
      <c r="C3" s="2"/>
      <c r="D3" s="2"/>
      <c r="E3" s="2"/>
    </row>
    <row r="4" spans="1:24">
      <c r="A4" s="2" t="s">
        <v>14</v>
      </c>
      <c r="B4" s="2"/>
      <c r="C4" s="2"/>
      <c r="D4" s="2"/>
      <c r="E4" s="2"/>
    </row>
    <row r="5" spans="1:24">
      <c r="A5" s="2" t="s">
        <v>15</v>
      </c>
      <c r="B5" s="2"/>
      <c r="C5" s="2"/>
      <c r="D5" s="2"/>
      <c r="E5" s="2"/>
    </row>
    <row r="6" spans="1:24">
      <c r="A6" t="s">
        <v>16</v>
      </c>
    </row>
    <row r="7" spans="1:24">
      <c r="A7" t="s">
        <v>57</v>
      </c>
    </row>
    <row r="8" spans="1:24" ht="12.75" customHeight="1">
      <c r="A8" s="3"/>
      <c r="B8" s="3"/>
      <c r="C8" s="3"/>
      <c r="D8" s="3"/>
      <c r="E8" s="3"/>
      <c r="O8" s="4"/>
      <c r="T8" s="5"/>
      <c r="U8" s="5"/>
      <c r="V8" s="6"/>
      <c r="W8" s="3"/>
    </row>
    <row r="9" spans="1:24" ht="12.75" customHeight="1">
      <c r="A9" s="3"/>
      <c r="B9" s="39" t="s">
        <v>17</v>
      </c>
      <c r="C9" s="40"/>
      <c r="D9" s="40"/>
      <c r="E9" s="40"/>
      <c r="F9" s="40"/>
      <c r="G9" s="40"/>
      <c r="H9" s="40"/>
      <c r="I9" s="40"/>
      <c r="J9" s="40"/>
      <c r="K9" s="40"/>
      <c r="L9" s="40"/>
      <c r="M9" s="40"/>
      <c r="N9" s="40"/>
      <c r="O9" s="7"/>
      <c r="P9" s="45" t="s">
        <v>18</v>
      </c>
      <c r="Q9" s="45"/>
      <c r="R9" s="45"/>
      <c r="S9" s="45"/>
      <c r="T9" s="5"/>
      <c r="U9" s="43" t="s">
        <v>19</v>
      </c>
      <c r="V9" s="44"/>
      <c r="W9" s="44"/>
    </row>
    <row r="10" spans="1:24" ht="12.75" customHeight="1">
      <c r="A10" s="3"/>
      <c r="B10" s="3"/>
      <c r="C10" s="3"/>
      <c r="D10" s="3"/>
      <c r="E10" s="3"/>
      <c r="F10" s="8"/>
      <c r="G10" s="8"/>
      <c r="H10" s="8"/>
      <c r="I10" s="8"/>
      <c r="J10" s="8"/>
      <c r="K10" s="8"/>
      <c r="L10" s="7"/>
      <c r="M10" s="7"/>
      <c r="O10" s="9"/>
      <c r="P10" s="45" t="s">
        <v>20</v>
      </c>
      <c r="Q10" s="45"/>
      <c r="R10" s="45"/>
      <c r="S10" s="45"/>
      <c r="T10" s="5"/>
      <c r="U10" s="5"/>
      <c r="V10" s="10"/>
      <c r="W10" s="10"/>
    </row>
    <row r="11" spans="1:24" ht="12.75" customHeight="1">
      <c r="A11" s="3"/>
      <c r="B11" s="39" t="s">
        <v>22</v>
      </c>
      <c r="C11" s="39"/>
      <c r="D11" s="39"/>
      <c r="E11" s="8"/>
      <c r="F11" s="39" t="s">
        <v>21</v>
      </c>
      <c r="G11" s="39"/>
      <c r="H11" s="39"/>
      <c r="I11" s="8"/>
      <c r="J11" s="47" t="s">
        <v>23</v>
      </c>
      <c r="K11" s="47"/>
      <c r="L11" s="40"/>
      <c r="M11" s="7"/>
      <c r="O11" s="11"/>
      <c r="P11" s="46" t="s">
        <v>24</v>
      </c>
      <c r="Q11" s="46"/>
      <c r="R11" s="46"/>
      <c r="S11" s="46"/>
      <c r="T11" s="5"/>
      <c r="U11" s="41" t="s">
        <v>25</v>
      </c>
      <c r="V11" s="42"/>
      <c r="W11" s="14"/>
    </row>
    <row r="12" spans="1:24">
      <c r="A12" s="12"/>
      <c r="B12" s="12"/>
      <c r="C12" s="12"/>
      <c r="D12" s="12"/>
      <c r="E12" s="12"/>
      <c r="L12" s="1"/>
      <c r="M12" s="1"/>
      <c r="N12" s="9" t="s">
        <v>26</v>
      </c>
      <c r="P12" s="13"/>
      <c r="Q12" s="13"/>
      <c r="R12" s="13"/>
      <c r="S12" s="14" t="s">
        <v>27</v>
      </c>
      <c r="T12" s="13"/>
      <c r="U12" s="13"/>
      <c r="V12" s="12"/>
      <c r="W12" s="9" t="s">
        <v>26</v>
      </c>
    </row>
    <row r="13" spans="1:24">
      <c r="A13" s="15" t="s">
        <v>28</v>
      </c>
      <c r="B13" s="16" t="s">
        <v>32</v>
      </c>
      <c r="C13" s="16" t="s">
        <v>33</v>
      </c>
      <c r="D13" s="16" t="s">
        <v>34</v>
      </c>
      <c r="E13" s="16"/>
      <c r="F13" s="16" t="s">
        <v>29</v>
      </c>
      <c r="G13" s="16" t="s">
        <v>30</v>
      </c>
      <c r="H13" s="16" t="s">
        <v>31</v>
      </c>
      <c r="I13" s="16"/>
      <c r="J13" s="17" t="s">
        <v>36</v>
      </c>
      <c r="K13" s="16"/>
      <c r="L13" s="17" t="s">
        <v>35</v>
      </c>
      <c r="M13" s="17"/>
      <c r="N13" s="18" t="s">
        <v>37</v>
      </c>
      <c r="O13" s="19"/>
      <c r="P13" s="20" t="s">
        <v>38</v>
      </c>
      <c r="Q13" s="21" t="s">
        <v>39</v>
      </c>
      <c r="R13" s="18" t="s">
        <v>40</v>
      </c>
      <c r="S13" s="21" t="s">
        <v>41</v>
      </c>
      <c r="T13" s="22"/>
      <c r="U13" s="17" t="s">
        <v>36</v>
      </c>
      <c r="V13" s="17" t="s">
        <v>35</v>
      </c>
      <c r="W13" s="18" t="s">
        <v>37</v>
      </c>
      <c r="X13" s="23"/>
    </row>
    <row r="14" spans="1:24" ht="14" customHeight="1">
      <c r="A14" s="24" t="s">
        <v>42</v>
      </c>
      <c r="B14" s="24">
        <v>1.7929999999999999</v>
      </c>
      <c r="C14" s="24">
        <v>1.7519999999999998</v>
      </c>
      <c r="D14" s="24">
        <v>1.6129999999999995</v>
      </c>
      <c r="E14" s="24"/>
      <c r="F14" s="24">
        <v>2.4419999999999997</v>
      </c>
      <c r="G14" s="24">
        <v>2.3839999999999999</v>
      </c>
      <c r="H14" s="24">
        <v>2.4079999999999995</v>
      </c>
      <c r="I14" s="24"/>
      <c r="J14" s="24">
        <v>1.7193333333333332</v>
      </c>
      <c r="K14" s="24"/>
      <c r="L14" s="24">
        <v>2.4113333333333329</v>
      </c>
      <c r="M14" s="24"/>
      <c r="N14" s="25">
        <f t="shared" ref="N14:N58" si="0">(L14-J14)*100/J14</f>
        <v>40.248158200853034</v>
      </c>
      <c r="O14" s="26"/>
      <c r="P14" s="24">
        <v>147.34780676268147</v>
      </c>
      <c r="Q14" s="24">
        <v>2.6428081706044235E-4</v>
      </c>
      <c r="R14" s="24" t="s">
        <v>43</v>
      </c>
      <c r="S14" s="27" t="s">
        <v>44</v>
      </c>
      <c r="T14" s="24"/>
      <c r="U14" s="28">
        <f t="shared" ref="U14:U58" si="1">(J14*70)/100</f>
        <v>1.2035333333333333</v>
      </c>
      <c r="V14" s="28">
        <f>(L14*140)/100</f>
        <v>3.3758666666666657</v>
      </c>
      <c r="W14" s="38">
        <f>((V14-U14)/U14)*100</f>
        <v>180.49631640170603</v>
      </c>
      <c r="X14" s="23"/>
    </row>
    <row r="15" spans="1:24" ht="14" customHeight="1">
      <c r="A15" s="24" t="s">
        <v>45</v>
      </c>
      <c r="B15" s="24">
        <v>4.1150000000000002</v>
      </c>
      <c r="C15" s="24">
        <v>3.831</v>
      </c>
      <c r="D15" s="24">
        <v>3.71</v>
      </c>
      <c r="E15" s="24"/>
      <c r="F15" s="24">
        <v>5.0669999999999984</v>
      </c>
      <c r="G15" s="24">
        <v>5.0869999999999989</v>
      </c>
      <c r="H15" s="24">
        <v>4.9029999999999996</v>
      </c>
      <c r="I15" s="24"/>
      <c r="J15" s="24">
        <v>3.8853333333333335</v>
      </c>
      <c r="K15" s="24"/>
      <c r="L15" s="24">
        <v>5.0189999999999992</v>
      </c>
      <c r="M15" s="24"/>
      <c r="N15" s="25">
        <f t="shared" si="0"/>
        <v>29.178105696636901</v>
      </c>
      <c r="O15" s="26"/>
      <c r="P15" s="24">
        <v>72.185581357624883</v>
      </c>
      <c r="Q15" s="24">
        <v>1.0523716889121518E-3</v>
      </c>
      <c r="R15" s="24" t="s">
        <v>46</v>
      </c>
      <c r="S15" s="27" t="s">
        <v>44</v>
      </c>
      <c r="T15" s="24"/>
      <c r="U15" s="28">
        <f t="shared" si="1"/>
        <v>2.7197333333333336</v>
      </c>
      <c r="V15" s="28">
        <f t="shared" ref="V15:V58" si="2">(L15*140)/100</f>
        <v>7.0265999999999984</v>
      </c>
      <c r="W15" s="26">
        <f t="shared" ref="W15:W58" si="3">((V15-U15)/U15)*100</f>
        <v>158.35621139327375</v>
      </c>
      <c r="X15" s="23"/>
    </row>
    <row r="16" spans="1:24" ht="14" customHeight="1">
      <c r="A16" s="24" t="s">
        <v>47</v>
      </c>
      <c r="B16" s="24">
        <v>2.464</v>
      </c>
      <c r="C16" s="24">
        <v>2.8170000000000011</v>
      </c>
      <c r="D16" s="24">
        <v>2.793000000000001</v>
      </c>
      <c r="E16" s="24"/>
      <c r="F16" s="24">
        <v>3.7010000000000001</v>
      </c>
      <c r="G16" s="24">
        <v>3.6789999999999994</v>
      </c>
      <c r="H16" s="24">
        <v>3.8169999999999997</v>
      </c>
      <c r="I16" s="24"/>
      <c r="J16" s="24">
        <v>2.691333333333334</v>
      </c>
      <c r="K16" s="24"/>
      <c r="L16" s="24">
        <v>3.7323333333333331</v>
      </c>
      <c r="M16" s="24"/>
      <c r="N16" s="25">
        <f t="shared" si="0"/>
        <v>38.679712657914251</v>
      </c>
      <c r="O16" s="26"/>
      <c r="P16" s="24">
        <v>73.218940730443109</v>
      </c>
      <c r="Q16" s="24">
        <v>1.0241438000653433E-3</v>
      </c>
      <c r="R16" s="24" t="s">
        <v>46</v>
      </c>
      <c r="S16" s="27" t="s">
        <v>44</v>
      </c>
      <c r="T16" s="24"/>
      <c r="U16" s="28">
        <f t="shared" si="1"/>
        <v>1.8839333333333337</v>
      </c>
      <c r="V16" s="28">
        <f t="shared" si="2"/>
        <v>5.2252666666666663</v>
      </c>
      <c r="W16" s="26">
        <f t="shared" si="3"/>
        <v>177.3594253158285</v>
      </c>
      <c r="X16" s="23"/>
    </row>
    <row r="17" spans="1:24" ht="14" customHeight="1">
      <c r="A17" s="24" t="s">
        <v>48</v>
      </c>
      <c r="B17" s="24">
        <v>1.5449999999999999</v>
      </c>
      <c r="C17" s="24">
        <v>1.5169999999999999</v>
      </c>
      <c r="D17" s="24">
        <v>1.373</v>
      </c>
      <c r="E17" s="24"/>
      <c r="F17" s="24">
        <v>2.3079999999999998</v>
      </c>
      <c r="G17" s="24">
        <v>2.2560000000000002</v>
      </c>
      <c r="H17" s="24">
        <v>2.266</v>
      </c>
      <c r="I17" s="24"/>
      <c r="J17" s="24">
        <v>1.4783333333333333</v>
      </c>
      <c r="K17" s="24"/>
      <c r="L17" s="24">
        <v>2.2766666666666668</v>
      </c>
      <c r="M17" s="24"/>
      <c r="N17" s="25">
        <f t="shared" si="0"/>
        <v>54.00225479143181</v>
      </c>
      <c r="O17" s="26"/>
      <c r="P17" s="24">
        <v>206.06498778553416</v>
      </c>
      <c r="Q17" s="24">
        <v>1.3684265156919506E-4</v>
      </c>
      <c r="R17" s="24" t="s">
        <v>43</v>
      </c>
      <c r="S17" s="27" t="s">
        <v>44</v>
      </c>
      <c r="T17" s="24"/>
      <c r="U17" s="28">
        <f t="shared" si="1"/>
        <v>1.0348333333333333</v>
      </c>
      <c r="V17" s="28">
        <f t="shared" si="2"/>
        <v>3.1873333333333336</v>
      </c>
      <c r="W17" s="26">
        <f t="shared" si="3"/>
        <v>208.00450958286362</v>
      </c>
      <c r="X17" s="23"/>
    </row>
    <row r="18" spans="1:24" ht="14" customHeight="1">
      <c r="A18" s="24" t="s">
        <v>49</v>
      </c>
      <c r="B18" s="24">
        <v>3.117</v>
      </c>
      <c r="C18" s="24">
        <v>3.1560000000000001</v>
      </c>
      <c r="D18" s="24">
        <v>3.0260000000000002</v>
      </c>
      <c r="E18" s="24"/>
      <c r="F18" s="24">
        <v>3.6850000000000001</v>
      </c>
      <c r="G18" s="24">
        <v>3.6230000000000002</v>
      </c>
      <c r="H18" s="24">
        <v>3.7180000000000004</v>
      </c>
      <c r="I18" s="24"/>
      <c r="J18" s="24">
        <v>3.0996666666666668</v>
      </c>
      <c r="K18" s="24"/>
      <c r="L18" s="24">
        <v>3.6753333333333336</v>
      </c>
      <c r="M18" s="24"/>
      <c r="N18" s="25">
        <f t="shared" si="0"/>
        <v>18.571889450478547</v>
      </c>
      <c r="O18" s="26"/>
      <c r="P18" s="24">
        <v>146.70580423004654</v>
      </c>
      <c r="Q18" s="24">
        <v>2.6654748862058627E-4</v>
      </c>
      <c r="R18" s="24" t="s">
        <v>43</v>
      </c>
      <c r="S18" s="27" t="s">
        <v>44</v>
      </c>
      <c r="T18" s="24"/>
      <c r="U18" s="28">
        <f t="shared" si="1"/>
        <v>2.1697666666666668</v>
      </c>
      <c r="V18" s="28">
        <f t="shared" si="2"/>
        <v>5.1454666666666675</v>
      </c>
      <c r="W18" s="26">
        <f t="shared" si="3"/>
        <v>137.1437789009571</v>
      </c>
      <c r="X18" s="23"/>
    </row>
    <row r="19" spans="1:24" ht="14" customHeight="1">
      <c r="A19" s="24" t="s">
        <v>50</v>
      </c>
      <c r="B19" s="24">
        <v>13.033999999999999</v>
      </c>
      <c r="C19" s="24">
        <v>13.073000000000002</v>
      </c>
      <c r="D19" s="24">
        <v>12.515000000000001</v>
      </c>
      <c r="E19" s="24"/>
      <c r="F19" s="24">
        <v>17.202999999999999</v>
      </c>
      <c r="G19" s="24">
        <v>17.029</v>
      </c>
      <c r="H19" s="24">
        <v>17.111999999999998</v>
      </c>
      <c r="I19" s="24"/>
      <c r="J19" s="24">
        <v>12.874000000000001</v>
      </c>
      <c r="K19" s="24"/>
      <c r="L19" s="24">
        <v>17.114666666666665</v>
      </c>
      <c r="M19" s="24"/>
      <c r="N19" s="25">
        <f t="shared" si="0"/>
        <v>32.939775257625172</v>
      </c>
      <c r="O19" s="26"/>
      <c r="P19" s="24">
        <v>515.69650083118063</v>
      </c>
      <c r="Q19" s="24">
        <v>2.2272517071350322E-5</v>
      </c>
      <c r="R19" s="24" t="s">
        <v>51</v>
      </c>
      <c r="S19" s="27" t="s">
        <v>44</v>
      </c>
      <c r="T19" s="24"/>
      <c r="U19" s="28">
        <f t="shared" si="1"/>
        <v>9.0118000000000009</v>
      </c>
      <c r="V19" s="28">
        <f t="shared" si="2"/>
        <v>23.960533333333334</v>
      </c>
      <c r="W19" s="26">
        <f t="shared" si="3"/>
        <v>165.87955051525037</v>
      </c>
      <c r="X19" s="23"/>
    </row>
    <row r="20" spans="1:24" ht="14" customHeight="1">
      <c r="A20" s="23" t="s">
        <v>52</v>
      </c>
      <c r="B20" s="23">
        <v>2.2629999999999999</v>
      </c>
      <c r="C20" s="23">
        <v>2.1789999999999998</v>
      </c>
      <c r="D20" s="23">
        <v>2.0230000000000001</v>
      </c>
      <c r="E20" s="23"/>
      <c r="F20" s="23">
        <v>2.19</v>
      </c>
      <c r="G20" s="23">
        <v>2.0680000000000001</v>
      </c>
      <c r="H20" s="23">
        <v>2.3069999999999999</v>
      </c>
      <c r="I20" s="23"/>
      <c r="J20" s="23">
        <v>2.1549999999999998</v>
      </c>
      <c r="K20" s="23"/>
      <c r="L20" s="23">
        <v>2.1883333333333335</v>
      </c>
      <c r="M20" s="23"/>
      <c r="N20" s="29">
        <f t="shared" si="0"/>
        <v>1.5467904098994738</v>
      </c>
      <c r="O20" s="30"/>
      <c r="P20" s="23">
        <v>0.11449114411000154</v>
      </c>
      <c r="Q20" s="23">
        <v>0.75210254388808795</v>
      </c>
      <c r="R20" s="23"/>
      <c r="S20" s="31"/>
      <c r="T20" s="23"/>
      <c r="U20" s="32">
        <f t="shared" si="1"/>
        <v>1.5085</v>
      </c>
      <c r="V20" s="32">
        <f t="shared" si="2"/>
        <v>3.0636666666666668</v>
      </c>
      <c r="W20" s="6">
        <f t="shared" si="3"/>
        <v>103.09358081979893</v>
      </c>
      <c r="X20" s="23"/>
    </row>
    <row r="21" spans="1:24" ht="14" customHeight="1">
      <c r="A21" s="24" t="s">
        <v>53</v>
      </c>
      <c r="B21" s="24">
        <v>10.037999999999998</v>
      </c>
      <c r="C21" s="24">
        <v>10.463000000000001</v>
      </c>
      <c r="D21" s="24">
        <v>10.39</v>
      </c>
      <c r="E21" s="24"/>
      <c r="F21" s="24">
        <v>8.7050000000000001</v>
      </c>
      <c r="G21" s="24">
        <v>8.3509999999999991</v>
      </c>
      <c r="H21" s="24">
        <v>8.3539999999999992</v>
      </c>
      <c r="I21" s="24"/>
      <c r="J21" s="24">
        <v>10.297000000000001</v>
      </c>
      <c r="K21" s="24"/>
      <c r="L21" s="24">
        <v>8.4700000000000006</v>
      </c>
      <c r="M21" s="24"/>
      <c r="N21" s="25">
        <f t="shared" si="0"/>
        <v>-17.743031951053702</v>
      </c>
      <c r="O21" s="26"/>
      <c r="P21" s="24">
        <v>107.601080976536</v>
      </c>
      <c r="Q21" s="24">
        <v>4.8761633738245061E-4</v>
      </c>
      <c r="R21" s="24" t="s">
        <v>43</v>
      </c>
      <c r="S21" s="27" t="s">
        <v>44</v>
      </c>
      <c r="T21" s="24"/>
      <c r="U21" s="28">
        <f t="shared" si="1"/>
        <v>7.2079000000000004</v>
      </c>
      <c r="V21" s="28">
        <f t="shared" si="2"/>
        <v>11.858000000000002</v>
      </c>
      <c r="W21" s="26">
        <f t="shared" si="3"/>
        <v>64.513936097892611</v>
      </c>
      <c r="X21" s="23"/>
    </row>
    <row r="22" spans="1:24" ht="14" customHeight="1">
      <c r="A22" s="24" t="s">
        <v>54</v>
      </c>
      <c r="B22" s="24">
        <v>8.891</v>
      </c>
      <c r="C22" s="24">
        <v>8.657</v>
      </c>
      <c r="D22" s="24">
        <v>8.4309999999999992</v>
      </c>
      <c r="E22" s="24"/>
      <c r="F22" s="24">
        <v>7.3430000000000009</v>
      </c>
      <c r="G22" s="24">
        <v>7.1129999999999995</v>
      </c>
      <c r="H22" s="24">
        <v>7.3659999999999997</v>
      </c>
      <c r="I22" s="24"/>
      <c r="J22" s="24">
        <v>8.6596666666666664</v>
      </c>
      <c r="K22" s="24"/>
      <c r="L22" s="24">
        <v>7.274</v>
      </c>
      <c r="M22" s="24"/>
      <c r="N22" s="25">
        <f t="shared" si="0"/>
        <v>-16.001385734631814</v>
      </c>
      <c r="O22" s="26"/>
      <c r="P22" s="24">
        <v>79.475010922846209</v>
      </c>
      <c r="Q22" s="24">
        <v>8.7520637292101602E-4</v>
      </c>
      <c r="R22" s="24" t="s">
        <v>43</v>
      </c>
      <c r="S22" s="27" t="s">
        <v>44</v>
      </c>
      <c r="T22" s="24"/>
      <c r="U22" s="28">
        <f t="shared" si="1"/>
        <v>6.0617666666666663</v>
      </c>
      <c r="V22" s="28">
        <f t="shared" si="2"/>
        <v>10.1836</v>
      </c>
      <c r="W22" s="26">
        <f t="shared" si="3"/>
        <v>67.997228530736379</v>
      </c>
      <c r="X22" s="23"/>
    </row>
    <row r="23" spans="1:24" ht="14" customHeight="1">
      <c r="A23" s="24" t="s">
        <v>55</v>
      </c>
      <c r="B23" s="24">
        <v>21.192</v>
      </c>
      <c r="C23" s="24">
        <v>21.298999999999999</v>
      </c>
      <c r="D23" s="24">
        <v>20.844000000000001</v>
      </c>
      <c r="E23" s="24"/>
      <c r="F23" s="24">
        <v>18.238</v>
      </c>
      <c r="G23" s="24">
        <v>17.531999999999996</v>
      </c>
      <c r="H23" s="24">
        <v>18.027000000000001</v>
      </c>
      <c r="I23" s="24"/>
      <c r="J23" s="24">
        <v>21.111666666666668</v>
      </c>
      <c r="K23" s="24"/>
      <c r="L23" s="24">
        <v>17.932333333333332</v>
      </c>
      <c r="M23" s="24"/>
      <c r="N23" s="25">
        <f t="shared" si="0"/>
        <v>-15.059603694639625</v>
      </c>
      <c r="O23" s="26"/>
      <c r="P23" s="24">
        <v>161.36337578516952</v>
      </c>
      <c r="Q23" s="24">
        <v>2.2121181859113866E-4</v>
      </c>
      <c r="R23" s="24" t="s">
        <v>43</v>
      </c>
      <c r="S23" s="27" t="s">
        <v>44</v>
      </c>
      <c r="T23" s="24"/>
      <c r="U23" s="28">
        <f t="shared" si="1"/>
        <v>14.778166666666669</v>
      </c>
      <c r="V23" s="28">
        <f t="shared" si="2"/>
        <v>25.105266666666665</v>
      </c>
      <c r="W23" s="26">
        <f t="shared" si="3"/>
        <v>69.880792610720732</v>
      </c>
      <c r="X23" s="23"/>
    </row>
    <row r="24" spans="1:24" ht="14" customHeight="1">
      <c r="A24" s="23" t="s">
        <v>56</v>
      </c>
      <c r="B24" s="23">
        <v>34.225999999999999</v>
      </c>
      <c r="C24" s="23">
        <v>34.372</v>
      </c>
      <c r="D24" s="23">
        <v>33.359000000000002</v>
      </c>
      <c r="E24" s="23"/>
      <c r="F24" s="23">
        <v>35.441000000000003</v>
      </c>
      <c r="G24" s="23">
        <v>34.560999999999993</v>
      </c>
      <c r="H24" s="23">
        <v>35.138999999999996</v>
      </c>
      <c r="I24" s="23"/>
      <c r="J24" s="23">
        <v>33.985666666666667</v>
      </c>
      <c r="K24" s="23"/>
      <c r="L24" s="23">
        <v>35.046999999999997</v>
      </c>
      <c r="M24" s="23"/>
      <c r="N24" s="29">
        <f t="shared" si="0"/>
        <v>3.1228851378522222</v>
      </c>
      <c r="O24" s="30"/>
      <c r="P24" s="23">
        <v>6.7611353906879916</v>
      </c>
      <c r="Q24" s="23">
        <v>6.003433607508999E-2</v>
      </c>
      <c r="R24" s="23"/>
      <c r="S24" s="31"/>
      <c r="T24" s="23"/>
      <c r="U24" s="32">
        <f t="shared" si="1"/>
        <v>23.789966666666668</v>
      </c>
      <c r="V24" s="32">
        <f t="shared" si="2"/>
        <v>49.065799999999996</v>
      </c>
      <c r="W24" s="6">
        <f t="shared" si="3"/>
        <v>106.24577027570443</v>
      </c>
      <c r="X24" s="23"/>
    </row>
    <row r="25" spans="1:24" ht="14" customHeight="1">
      <c r="A25" s="24" t="s">
        <v>4</v>
      </c>
      <c r="B25" s="24">
        <v>1.625901488414915</v>
      </c>
      <c r="C25" s="24">
        <v>1.6292358295724008</v>
      </c>
      <c r="D25" s="24">
        <v>1.6655213743507793</v>
      </c>
      <c r="E25" s="24"/>
      <c r="F25" s="24">
        <v>1.0601639248968204</v>
      </c>
      <c r="G25" s="24">
        <v>1.0295378472018319</v>
      </c>
      <c r="H25" s="24">
        <v>1.0534712482468445</v>
      </c>
      <c r="I25" s="24"/>
      <c r="J25" s="24">
        <v>1.6402195641126984</v>
      </c>
      <c r="K25" s="24"/>
      <c r="L25" s="24">
        <v>1.0477243401151657</v>
      </c>
      <c r="M25" s="24"/>
      <c r="N25" s="25">
        <f t="shared" si="0"/>
        <v>-36.122921404004344</v>
      </c>
      <c r="O25" s="26"/>
      <c r="P25" s="24">
        <v>1419.0072766806306</v>
      </c>
      <c r="Q25" s="24">
        <v>2.965817261746889E-6</v>
      </c>
      <c r="R25" s="24" t="s">
        <v>51</v>
      </c>
      <c r="S25" s="27" t="s">
        <v>44</v>
      </c>
      <c r="T25" s="24"/>
      <c r="U25" s="28">
        <f t="shared" si="1"/>
        <v>1.1481536948788889</v>
      </c>
      <c r="V25" s="28">
        <f t="shared" si="2"/>
        <v>1.466814076161232</v>
      </c>
      <c r="W25" s="26">
        <f t="shared" si="3"/>
        <v>27.754157191991318</v>
      </c>
      <c r="X25" s="23"/>
    </row>
    <row r="26" spans="1:24" ht="14" customHeight="1">
      <c r="A26" t="s">
        <v>5</v>
      </c>
      <c r="B26">
        <v>12.796999999999999</v>
      </c>
      <c r="C26">
        <v>13.132</v>
      </c>
      <c r="D26">
        <v>12.545</v>
      </c>
      <c r="F26">
        <v>12.321</v>
      </c>
      <c r="G26">
        <v>11.712999999999997</v>
      </c>
      <c r="H26">
        <v>12.277999999999999</v>
      </c>
      <c r="J26">
        <v>12.824666666666666</v>
      </c>
      <c r="L26">
        <v>12.103999999999997</v>
      </c>
      <c r="N26" s="29">
        <f t="shared" si="0"/>
        <v>-5.6193793210999745</v>
      </c>
      <c r="O26" s="30"/>
      <c r="P26">
        <v>7.7194137911638068</v>
      </c>
      <c r="Q26">
        <v>4.9900952353790738E-2</v>
      </c>
      <c r="R26" s="23" t="s">
        <v>44</v>
      </c>
      <c r="S26" s="31"/>
      <c r="T26" s="23"/>
      <c r="U26" s="32">
        <f t="shared" si="1"/>
        <v>8.9772666666666652</v>
      </c>
      <c r="V26" s="32">
        <f t="shared" si="2"/>
        <v>16.945599999999999</v>
      </c>
      <c r="W26" s="6">
        <f t="shared" si="3"/>
        <v>88.761241357800088</v>
      </c>
      <c r="X26" s="23"/>
    </row>
    <row r="27" spans="1:24" ht="14" customHeight="1">
      <c r="A27" s="24" t="s">
        <v>58</v>
      </c>
      <c r="B27" s="24">
        <v>1.696</v>
      </c>
      <c r="C27" s="24">
        <v>2.1909999999999998</v>
      </c>
      <c r="D27" s="24">
        <v>1.9319999999999999</v>
      </c>
      <c r="E27" s="24"/>
      <c r="F27" s="24">
        <v>5.0879999999999992</v>
      </c>
      <c r="G27" s="24">
        <v>5.6389999999999993</v>
      </c>
      <c r="H27" s="24">
        <v>4.4820000000000002</v>
      </c>
      <c r="I27" s="24"/>
      <c r="J27" s="24">
        <v>1.9396666666666667</v>
      </c>
      <c r="K27" s="24"/>
      <c r="L27" s="24">
        <v>5.0696666666666665</v>
      </c>
      <c r="M27" s="24"/>
      <c r="N27" s="25">
        <f t="shared" si="0"/>
        <v>161.36793263447328</v>
      </c>
      <c r="O27" s="26"/>
      <c r="P27" s="24">
        <v>74.178728029586509</v>
      </c>
      <c r="Q27" s="24">
        <v>9.9893086436428011E-4</v>
      </c>
      <c r="R27" s="24" t="s">
        <v>43</v>
      </c>
      <c r="S27" s="27" t="s">
        <v>44</v>
      </c>
      <c r="T27" s="24"/>
      <c r="U27" s="28">
        <f t="shared" si="1"/>
        <v>1.3577666666666668</v>
      </c>
      <c r="V27" s="28">
        <f t="shared" si="2"/>
        <v>7.0975333333333337</v>
      </c>
      <c r="W27" s="26">
        <f t="shared" si="3"/>
        <v>422.73586526894655</v>
      </c>
      <c r="X27" s="23"/>
    </row>
    <row r="28" spans="1:24" ht="14" customHeight="1">
      <c r="A28" s="24" t="s">
        <v>59</v>
      </c>
      <c r="B28" s="24">
        <v>1.397</v>
      </c>
      <c r="C28" s="24">
        <v>1.4350000000000001</v>
      </c>
      <c r="D28" s="24">
        <v>1.407</v>
      </c>
      <c r="E28" s="24"/>
      <c r="F28" s="24">
        <v>2.9420000000000002</v>
      </c>
      <c r="G28" s="24">
        <v>3.3109999999999999</v>
      </c>
      <c r="H28" s="24">
        <v>2.9249999999999998</v>
      </c>
      <c r="I28" s="24"/>
      <c r="J28" s="24">
        <v>1.413</v>
      </c>
      <c r="K28" s="24"/>
      <c r="L28" s="24">
        <v>3.0593333333333335</v>
      </c>
      <c r="M28" s="24"/>
      <c r="N28" s="25">
        <f t="shared" si="0"/>
        <v>116.51332861523946</v>
      </c>
      <c r="O28" s="26"/>
      <c r="P28" s="24">
        <v>169.53387727869196</v>
      </c>
      <c r="Q28" s="24">
        <v>5.492334958422474E-3</v>
      </c>
      <c r="R28" s="24" t="s">
        <v>46</v>
      </c>
      <c r="S28" s="27" t="s">
        <v>44</v>
      </c>
      <c r="T28" s="24" t="s">
        <v>60</v>
      </c>
      <c r="U28" s="28">
        <f t="shared" si="1"/>
        <v>0.98909999999999998</v>
      </c>
      <c r="V28" s="28">
        <f t="shared" si="2"/>
        <v>4.2830666666666666</v>
      </c>
      <c r="W28" s="26">
        <f t="shared" si="3"/>
        <v>333.02665723047886</v>
      </c>
      <c r="X28" s="23"/>
    </row>
    <row r="29" spans="1:24" ht="14" customHeight="1">
      <c r="A29" s="24" t="s">
        <v>61</v>
      </c>
      <c r="B29" s="24">
        <v>0.39099999999999996</v>
      </c>
      <c r="C29" s="24">
        <v>0.54899999999999993</v>
      </c>
      <c r="D29" s="24">
        <v>0.56700000000000006</v>
      </c>
      <c r="E29" s="24"/>
      <c r="F29" s="24">
        <v>1.208</v>
      </c>
      <c r="G29" s="24">
        <v>1.375</v>
      </c>
      <c r="H29" s="24">
        <v>1.161</v>
      </c>
      <c r="I29" s="24"/>
      <c r="J29" s="24">
        <v>0.5023333333333333</v>
      </c>
      <c r="K29" s="24"/>
      <c r="L29" s="24">
        <v>1.248</v>
      </c>
      <c r="M29" s="24"/>
      <c r="N29" s="25">
        <f t="shared" si="0"/>
        <v>148.44061048440611</v>
      </c>
      <c r="O29" s="26"/>
      <c r="P29" s="24">
        <v>75.730095794424301</v>
      </c>
      <c r="Q29" s="24">
        <v>9.6010315701744475E-4</v>
      </c>
      <c r="R29" s="24" t="s">
        <v>43</v>
      </c>
      <c r="S29" s="27" t="s">
        <v>44</v>
      </c>
      <c r="T29" s="24"/>
      <c r="U29" s="28">
        <f t="shared" si="1"/>
        <v>0.35163333333333335</v>
      </c>
      <c r="V29" s="28">
        <f t="shared" si="2"/>
        <v>1.7472000000000001</v>
      </c>
      <c r="W29" s="26">
        <f t="shared" si="3"/>
        <v>396.88122096881222</v>
      </c>
      <c r="X29" s="23"/>
    </row>
    <row r="30" spans="1:24" ht="14" customHeight="1">
      <c r="A30" s="24" t="s">
        <v>62</v>
      </c>
      <c r="B30" s="24">
        <v>0.41700000000000004</v>
      </c>
      <c r="C30" s="24">
        <v>0.46899999999999997</v>
      </c>
      <c r="D30" s="24">
        <v>0.39300000000000002</v>
      </c>
      <c r="E30" s="24"/>
      <c r="F30" s="24">
        <v>1.0959999999999999</v>
      </c>
      <c r="G30" s="24">
        <v>1.095</v>
      </c>
      <c r="H30" s="24">
        <v>1.006</v>
      </c>
      <c r="I30" s="24"/>
      <c r="J30" s="24">
        <v>0.42633333333333334</v>
      </c>
      <c r="K30" s="24"/>
      <c r="L30" s="24">
        <v>1.0656666666666665</v>
      </c>
      <c r="M30" s="24"/>
      <c r="N30" s="25">
        <f t="shared" si="0"/>
        <v>149.96090695856134</v>
      </c>
      <c r="O30" s="26"/>
      <c r="P30" s="24">
        <v>293.38256639286959</v>
      </c>
      <c r="Q30" s="24">
        <v>6.8151885218462949E-5</v>
      </c>
      <c r="R30" s="24" t="s">
        <v>51</v>
      </c>
      <c r="S30" s="27" t="s">
        <v>44</v>
      </c>
      <c r="T30" s="24"/>
      <c r="U30" s="28">
        <f t="shared" si="1"/>
        <v>0.29843333333333333</v>
      </c>
      <c r="V30" s="28">
        <f t="shared" si="2"/>
        <v>1.4919333333333333</v>
      </c>
      <c r="W30" s="26">
        <f t="shared" si="3"/>
        <v>399.92181391712279</v>
      </c>
      <c r="X30" s="23"/>
    </row>
    <row r="31" spans="1:24" ht="14" customHeight="1">
      <c r="A31" s="24" t="s">
        <v>63</v>
      </c>
      <c r="B31" s="24">
        <v>3.9009999999999998</v>
      </c>
      <c r="C31" s="24">
        <v>4.6440000000000001</v>
      </c>
      <c r="D31" s="24">
        <v>4.2990000000000004</v>
      </c>
      <c r="E31" s="24"/>
      <c r="F31" s="24">
        <v>10.334</v>
      </c>
      <c r="G31" s="24">
        <v>11.42</v>
      </c>
      <c r="H31" s="24">
        <v>9.5739999999999998</v>
      </c>
      <c r="I31" s="24"/>
      <c r="J31" s="24">
        <v>4.2813333333333334</v>
      </c>
      <c r="K31" s="24"/>
      <c r="L31" s="24">
        <v>10.442666666666666</v>
      </c>
      <c r="M31" s="24"/>
      <c r="N31" s="25">
        <f t="shared" si="0"/>
        <v>143.9115540330115</v>
      </c>
      <c r="O31" s="26"/>
      <c r="P31" s="24">
        <v>113.99647191696951</v>
      </c>
      <c r="Q31" s="24">
        <v>4.3590091516617475E-4</v>
      </c>
      <c r="R31" s="24" t="s">
        <v>43</v>
      </c>
      <c r="S31" s="27" t="s">
        <v>44</v>
      </c>
      <c r="T31" s="24"/>
      <c r="U31" s="28">
        <f t="shared" si="1"/>
        <v>2.9969333333333332</v>
      </c>
      <c r="V31" s="28">
        <f t="shared" si="2"/>
        <v>14.619733333333331</v>
      </c>
      <c r="W31" s="26">
        <f t="shared" si="3"/>
        <v>387.823108066023</v>
      </c>
      <c r="X31" s="23"/>
    </row>
    <row r="32" spans="1:24" ht="14" customHeight="1">
      <c r="A32" t="s">
        <v>64</v>
      </c>
      <c r="B32">
        <v>2.0759999999999996</v>
      </c>
      <c r="C32">
        <v>2.048</v>
      </c>
      <c r="D32">
        <v>2.0449999999999999</v>
      </c>
      <c r="F32">
        <v>2.4079999999999999</v>
      </c>
      <c r="G32">
        <v>2.3820000000000001</v>
      </c>
      <c r="H32">
        <v>2.653</v>
      </c>
      <c r="J32">
        <v>2.0563333333333333</v>
      </c>
      <c r="L32">
        <v>2.4809999999999999</v>
      </c>
      <c r="N32" s="29">
        <f t="shared" si="0"/>
        <v>20.651645323391143</v>
      </c>
      <c r="O32" s="30"/>
      <c r="P32" s="23">
        <v>23.88703125920259</v>
      </c>
      <c r="Q32" s="23">
        <v>3.7417250658960864E-2</v>
      </c>
      <c r="R32" s="23" t="s">
        <v>44</v>
      </c>
      <c r="S32" s="31"/>
      <c r="T32" t="s">
        <v>60</v>
      </c>
      <c r="U32" s="32">
        <f t="shared" si="1"/>
        <v>1.4394333333333333</v>
      </c>
      <c r="V32" s="32">
        <f t="shared" si="2"/>
        <v>3.4733999999999998</v>
      </c>
      <c r="W32" s="6">
        <f t="shared" si="3"/>
        <v>141.30329064678227</v>
      </c>
      <c r="X32" s="23"/>
    </row>
    <row r="33" spans="1:24" ht="14" customHeight="1">
      <c r="A33" s="24" t="s">
        <v>65</v>
      </c>
      <c r="B33" s="24">
        <v>5.9179999999999993</v>
      </c>
      <c r="C33" s="24">
        <v>5.8550000000000004</v>
      </c>
      <c r="D33" s="24">
        <v>5.4420000000000002</v>
      </c>
      <c r="E33" s="24"/>
      <c r="F33" s="24">
        <v>7.6179999999999994</v>
      </c>
      <c r="G33" s="24">
        <v>8.3640000000000008</v>
      </c>
      <c r="H33" s="24">
        <v>7.8409999999999993</v>
      </c>
      <c r="I33" s="24"/>
      <c r="J33" s="24">
        <v>5.7383333333333333</v>
      </c>
      <c r="K33" s="24"/>
      <c r="L33" s="24">
        <v>7.9409999999999998</v>
      </c>
      <c r="M33" s="24"/>
      <c r="N33" s="25">
        <f t="shared" si="0"/>
        <v>38.385129247749056</v>
      </c>
      <c r="O33" s="26"/>
      <c r="P33" s="24">
        <v>68.18029991694344</v>
      </c>
      <c r="Q33" s="24">
        <v>1.1735943458342152E-3</v>
      </c>
      <c r="R33" s="24" t="s">
        <v>46</v>
      </c>
      <c r="S33" s="27" t="s">
        <v>66</v>
      </c>
      <c r="T33" s="24"/>
      <c r="U33" s="28">
        <f t="shared" si="1"/>
        <v>4.0168333333333335</v>
      </c>
      <c r="V33" s="28">
        <f t="shared" si="2"/>
        <v>11.1174</v>
      </c>
      <c r="W33" s="26">
        <f t="shared" si="3"/>
        <v>176.7702584954981</v>
      </c>
      <c r="X33" s="23"/>
    </row>
    <row r="34" spans="1:24" ht="14" customHeight="1">
      <c r="A34" s="24" t="s">
        <v>67</v>
      </c>
      <c r="B34" s="24">
        <v>7.1970000000000001</v>
      </c>
      <c r="C34" s="24">
        <v>6.8109999999999999</v>
      </c>
      <c r="D34" s="24">
        <v>6.54</v>
      </c>
      <c r="E34" s="24"/>
      <c r="F34" s="24">
        <v>8.5310000000000006</v>
      </c>
      <c r="G34" s="24">
        <v>9.4280000000000008</v>
      </c>
      <c r="H34" s="24">
        <v>9.1670000000000016</v>
      </c>
      <c r="I34" s="24"/>
      <c r="J34" s="24">
        <v>6.8493333333333331</v>
      </c>
      <c r="K34" s="24"/>
      <c r="L34" s="24">
        <v>9.0420000000000016</v>
      </c>
      <c r="M34" s="24"/>
      <c r="N34" s="25">
        <f t="shared" si="0"/>
        <v>32.012847965738786</v>
      </c>
      <c r="O34" s="26"/>
      <c r="P34" s="24">
        <v>44.809004448796571</v>
      </c>
      <c r="Q34" s="24">
        <v>2.5907106498964509E-3</v>
      </c>
      <c r="R34" s="24" t="s">
        <v>46</v>
      </c>
      <c r="S34" s="27"/>
      <c r="T34" s="24"/>
      <c r="U34" s="28">
        <f t="shared" si="1"/>
        <v>4.7945333333333329</v>
      </c>
      <c r="V34" s="28">
        <f t="shared" si="2"/>
        <v>12.658800000000001</v>
      </c>
      <c r="W34" s="26">
        <f t="shared" si="3"/>
        <v>164.02569593147754</v>
      </c>
      <c r="X34" s="23"/>
    </row>
    <row r="35" spans="1:24" ht="14" customHeight="1">
      <c r="A35" t="s">
        <v>68</v>
      </c>
      <c r="B35">
        <v>1.006</v>
      </c>
      <c r="C35">
        <v>0.92800000000000005</v>
      </c>
      <c r="D35">
        <v>0.86799999999999999</v>
      </c>
      <c r="F35">
        <v>0.92200000000000015</v>
      </c>
      <c r="G35">
        <v>0.879</v>
      </c>
      <c r="H35">
        <v>1.0489999999999999</v>
      </c>
      <c r="J35">
        <v>0.93400000000000005</v>
      </c>
      <c r="L35">
        <v>0.95</v>
      </c>
      <c r="N35" s="29">
        <f t="shared" si="0"/>
        <v>1.7130620985010603</v>
      </c>
      <c r="O35" s="30"/>
      <c r="P35">
        <v>6.0947543845727467E-2</v>
      </c>
      <c r="Q35">
        <v>0.81715732767595384</v>
      </c>
      <c r="R35" s="23"/>
      <c r="S35" s="31"/>
      <c r="T35" s="23"/>
      <c r="U35" s="32">
        <f t="shared" si="1"/>
        <v>0.65380000000000005</v>
      </c>
      <c r="V35" s="32">
        <f t="shared" si="2"/>
        <v>1.33</v>
      </c>
      <c r="W35" s="6">
        <f t="shared" si="3"/>
        <v>103.42612419700214</v>
      </c>
      <c r="X35" s="23"/>
    </row>
    <row r="36" spans="1:24" ht="14" customHeight="1">
      <c r="A36" s="24" t="s">
        <v>69</v>
      </c>
      <c r="B36" s="24">
        <v>16.196999999999999</v>
      </c>
      <c r="C36" s="24">
        <v>15.641999999999999</v>
      </c>
      <c r="D36" s="24">
        <v>14.895</v>
      </c>
      <c r="E36" s="24"/>
      <c r="F36" s="24">
        <v>19.479000000000003</v>
      </c>
      <c r="G36" s="24">
        <v>21.053000000000001</v>
      </c>
      <c r="H36" s="24">
        <v>20.71</v>
      </c>
      <c r="I36" s="24"/>
      <c r="J36" s="24">
        <v>15.577999999999999</v>
      </c>
      <c r="K36" s="24"/>
      <c r="L36" s="24">
        <v>20.414000000000001</v>
      </c>
      <c r="M36" s="24"/>
      <c r="N36" s="25">
        <f t="shared" si="0"/>
        <v>31.043779689305445</v>
      </c>
      <c r="O36" s="26"/>
      <c r="P36" s="24">
        <v>63.096754002407231</v>
      </c>
      <c r="Q36" s="24">
        <v>1.3601577121127824E-3</v>
      </c>
      <c r="R36" s="24" t="s">
        <v>46</v>
      </c>
      <c r="S36" s="27" t="s">
        <v>66</v>
      </c>
      <c r="T36" s="24"/>
      <c r="U36" s="28">
        <f t="shared" si="1"/>
        <v>10.9046</v>
      </c>
      <c r="V36" s="28">
        <f t="shared" si="2"/>
        <v>28.579599999999999</v>
      </c>
      <c r="W36" s="26">
        <f t="shared" si="3"/>
        <v>162.08755937861085</v>
      </c>
      <c r="X36" s="23"/>
    </row>
    <row r="37" spans="1:24" ht="14" customHeight="1">
      <c r="A37" t="s">
        <v>70</v>
      </c>
      <c r="B37">
        <v>2.1259999999999999</v>
      </c>
      <c r="C37">
        <v>2.2709999999999999</v>
      </c>
      <c r="D37">
        <v>1.9769999999999999</v>
      </c>
      <c r="F37">
        <v>2.7440000000000002</v>
      </c>
      <c r="G37">
        <v>2.5249999999999999</v>
      </c>
      <c r="H37">
        <v>2.4009999999999998</v>
      </c>
      <c r="J37">
        <v>2.1246666666666667</v>
      </c>
      <c r="L37">
        <v>2.5566666666666666</v>
      </c>
      <c r="N37" s="29">
        <f t="shared" si="0"/>
        <v>20.332601192343894</v>
      </c>
      <c r="O37" s="30"/>
      <c r="P37">
        <v>10.813628286679196</v>
      </c>
      <c r="Q37">
        <v>3.0260700740829934E-2</v>
      </c>
      <c r="R37" s="23" t="s">
        <v>44</v>
      </c>
      <c r="S37" s="31"/>
      <c r="T37" s="23"/>
      <c r="U37" s="32">
        <f t="shared" si="1"/>
        <v>1.4872666666666665</v>
      </c>
      <c r="V37" s="32">
        <f t="shared" si="2"/>
        <v>3.5793333333333335</v>
      </c>
      <c r="W37" s="6">
        <f t="shared" si="3"/>
        <v>140.6652023846878</v>
      </c>
      <c r="X37" s="23"/>
    </row>
    <row r="38" spans="1:24" ht="14" customHeight="1">
      <c r="A38" s="24" t="s">
        <v>71</v>
      </c>
      <c r="B38" s="24">
        <v>35.020999999999994</v>
      </c>
      <c r="C38" s="24">
        <v>35.689</v>
      </c>
      <c r="D38" s="24">
        <v>33.716000000000001</v>
      </c>
      <c r="E38" s="24"/>
      <c r="F38" s="24">
        <v>44.878</v>
      </c>
      <c r="G38" s="24">
        <v>46.710999999999991</v>
      </c>
      <c r="H38" s="24">
        <v>44.962999999999994</v>
      </c>
      <c r="I38" s="24"/>
      <c r="J38" s="24">
        <v>34.808666666666667</v>
      </c>
      <c r="K38" s="24"/>
      <c r="L38" s="24">
        <v>45.517333333333326</v>
      </c>
      <c r="M38" s="24"/>
      <c r="N38" s="25">
        <f t="shared" si="0"/>
        <v>30.764369026870678</v>
      </c>
      <c r="O38" s="26"/>
      <c r="P38" s="24">
        <v>165.60181749970246</v>
      </c>
      <c r="Q38" s="24">
        <v>2.1025037627707307E-4</v>
      </c>
      <c r="R38" s="24" t="s">
        <v>43</v>
      </c>
      <c r="S38" s="27" t="s">
        <v>44</v>
      </c>
      <c r="T38" s="24"/>
      <c r="U38" s="28">
        <f t="shared" si="1"/>
        <v>24.366066666666665</v>
      </c>
      <c r="V38" s="28">
        <f t="shared" si="2"/>
        <v>63.724266666666651</v>
      </c>
      <c r="W38" s="26">
        <f t="shared" si="3"/>
        <v>161.52873805374134</v>
      </c>
      <c r="X38" s="23"/>
    </row>
    <row r="39" spans="1:24" ht="14" customHeight="1">
      <c r="A39" s="24" t="s">
        <v>72</v>
      </c>
      <c r="B39" s="24">
        <v>1.0232279553555774</v>
      </c>
      <c r="C39" s="24">
        <v>1.0383160712207611</v>
      </c>
      <c r="D39" s="24">
        <v>1.0107017596450734</v>
      </c>
      <c r="E39" s="24"/>
      <c r="F39" s="24">
        <v>1.2662735250134025</v>
      </c>
      <c r="G39" s="24">
        <v>1.3515523277682937</v>
      </c>
      <c r="H39" s="24">
        <v>1.2795754005520932</v>
      </c>
      <c r="I39" s="24"/>
      <c r="J39" s="24">
        <v>1.0240819287404705</v>
      </c>
      <c r="K39" s="24"/>
      <c r="L39" s="24">
        <v>1.2991337511112631</v>
      </c>
      <c r="M39" s="24"/>
      <c r="N39" s="25">
        <f t="shared" si="0"/>
        <v>26.858380628694594</v>
      </c>
      <c r="O39" s="26"/>
      <c r="P39" s="24">
        <v>98.841794571332926</v>
      </c>
      <c r="Q39" s="24">
        <v>5.7481910196613222E-4</v>
      </c>
      <c r="R39" s="24" t="s">
        <v>43</v>
      </c>
      <c r="S39" s="27" t="s">
        <v>44</v>
      </c>
      <c r="T39" s="24"/>
      <c r="U39" s="28">
        <f t="shared" si="1"/>
        <v>0.7168573501183293</v>
      </c>
      <c r="V39" s="28">
        <f t="shared" si="2"/>
        <v>1.8187872515557684</v>
      </c>
      <c r="W39" s="26">
        <f t="shared" si="3"/>
        <v>153.71676125738924</v>
      </c>
      <c r="X39" s="23"/>
    </row>
    <row r="40" spans="1:24" ht="14" customHeight="1">
      <c r="A40" s="24" t="s">
        <v>73</v>
      </c>
      <c r="B40" s="24">
        <v>2.3659999999999997</v>
      </c>
      <c r="C40" s="24">
        <v>2.4500000000000002</v>
      </c>
      <c r="D40" s="24">
        <v>2.5130000000000003</v>
      </c>
      <c r="E40" s="24"/>
      <c r="F40" s="24">
        <v>0.86399999999999999</v>
      </c>
      <c r="G40" s="24">
        <v>0.77200000000000002</v>
      </c>
      <c r="H40" s="24">
        <v>1.085</v>
      </c>
      <c r="I40" s="24"/>
      <c r="J40" s="24">
        <v>2.4430000000000001</v>
      </c>
      <c r="K40" s="24"/>
      <c r="L40" s="24">
        <v>0.90700000000000003</v>
      </c>
      <c r="M40" s="24"/>
      <c r="N40" s="25">
        <f t="shared" si="0"/>
        <v>-62.873516168645104</v>
      </c>
      <c r="O40" s="26"/>
      <c r="P40" s="24">
        <v>226.00063861039149</v>
      </c>
      <c r="Q40" s="24">
        <v>1.1408493869426067E-4</v>
      </c>
      <c r="R40" s="24" t="s">
        <v>43</v>
      </c>
      <c r="S40" s="27" t="s">
        <v>44</v>
      </c>
      <c r="T40" s="24"/>
      <c r="U40" s="28">
        <f t="shared" si="1"/>
        <v>1.7101</v>
      </c>
      <c r="V40" s="28">
        <f t="shared" si="2"/>
        <v>1.2698</v>
      </c>
      <c r="W40" s="26">
        <f t="shared" si="3"/>
        <v>-25.747032337290211</v>
      </c>
      <c r="X40" s="23"/>
    </row>
    <row r="41" spans="1:24" ht="14" customHeight="1">
      <c r="A41" s="24" t="s">
        <v>74</v>
      </c>
      <c r="B41" s="24">
        <v>1.526</v>
      </c>
      <c r="C41" s="24">
        <v>1.4910000000000001</v>
      </c>
      <c r="D41" s="24">
        <v>1.486</v>
      </c>
      <c r="E41" s="24"/>
      <c r="F41" s="24">
        <v>0.74399999999999999</v>
      </c>
      <c r="G41" s="24">
        <v>0.874</v>
      </c>
      <c r="H41" s="24">
        <v>0.85600000000000009</v>
      </c>
      <c r="I41" s="24"/>
      <c r="J41" s="24">
        <v>1.5010000000000001</v>
      </c>
      <c r="K41" s="24"/>
      <c r="L41" s="24">
        <v>0.82466666666666666</v>
      </c>
      <c r="M41" s="24"/>
      <c r="N41" s="25">
        <f t="shared" si="0"/>
        <v>-45.058849655785032</v>
      </c>
      <c r="O41" s="26"/>
      <c r="P41" s="24">
        <v>252.42755533753166</v>
      </c>
      <c r="Q41" s="24">
        <v>9.1726350211736193E-5</v>
      </c>
      <c r="R41" s="24" t="s">
        <v>51</v>
      </c>
      <c r="S41" s="27" t="s">
        <v>44</v>
      </c>
      <c r="T41" s="24"/>
      <c r="U41" s="28">
        <f t="shared" si="1"/>
        <v>1.0507</v>
      </c>
      <c r="V41" s="28">
        <f t="shared" si="2"/>
        <v>1.1545333333333334</v>
      </c>
      <c r="W41" s="26">
        <f t="shared" si="3"/>
        <v>9.8823006884299467</v>
      </c>
      <c r="X41" s="23"/>
    </row>
    <row r="42" spans="1:24" ht="14" customHeight="1">
      <c r="A42" t="s">
        <v>75</v>
      </c>
      <c r="B42">
        <v>1.409</v>
      </c>
      <c r="C42">
        <v>1.274</v>
      </c>
      <c r="D42">
        <v>1.3720000000000001</v>
      </c>
      <c r="F42">
        <v>1.5049999999999999</v>
      </c>
      <c r="G42">
        <v>1.5269999999999999</v>
      </c>
      <c r="H42">
        <v>1.4670000000000001</v>
      </c>
      <c r="J42">
        <v>1.3516666666666668</v>
      </c>
      <c r="L42">
        <v>1.4996666666666667</v>
      </c>
      <c r="N42" s="29">
        <f t="shared" si="0"/>
        <v>10.949445129469781</v>
      </c>
      <c r="O42" s="30"/>
      <c r="P42">
        <v>11.353798306745507</v>
      </c>
      <c r="Q42">
        <v>2.8055679796024514E-2</v>
      </c>
      <c r="R42" s="23" t="s">
        <v>44</v>
      </c>
      <c r="S42" s="31"/>
      <c r="T42" s="23"/>
      <c r="U42" s="32">
        <f t="shared" si="1"/>
        <v>0.94616666666666671</v>
      </c>
      <c r="V42" s="32">
        <f t="shared" si="2"/>
        <v>2.0995333333333335</v>
      </c>
      <c r="W42" s="6">
        <f t="shared" si="3"/>
        <v>121.8988902589396</v>
      </c>
      <c r="X42" s="23"/>
    </row>
    <row r="43" spans="1:24" ht="14" customHeight="1">
      <c r="A43" t="s">
        <v>76</v>
      </c>
      <c r="B43">
        <v>0.622</v>
      </c>
      <c r="C43">
        <v>0.51100000000000001</v>
      </c>
      <c r="D43">
        <v>0.49199999999999999</v>
      </c>
      <c r="F43">
        <v>0.41599999999999998</v>
      </c>
      <c r="G43">
        <v>0.34399999999999997</v>
      </c>
      <c r="H43">
        <v>0.37100000000000005</v>
      </c>
      <c r="J43">
        <v>0.54166666666666663</v>
      </c>
      <c r="L43">
        <v>0.377</v>
      </c>
      <c r="N43" s="29">
        <f t="shared" si="0"/>
        <v>-30.399999999999991</v>
      </c>
      <c r="O43" s="30"/>
      <c r="P43">
        <v>13.008315565032158</v>
      </c>
      <c r="Q43">
        <v>2.2622790968076571E-2</v>
      </c>
      <c r="R43" s="23" t="s">
        <v>44</v>
      </c>
      <c r="S43" s="31"/>
      <c r="T43" s="23"/>
      <c r="U43" s="32">
        <f t="shared" si="1"/>
        <v>0.37916666666666665</v>
      </c>
      <c r="V43" s="32">
        <f t="shared" si="2"/>
        <v>0.52780000000000005</v>
      </c>
      <c r="W43" s="6">
        <f t="shared" si="3"/>
        <v>39.200000000000017</v>
      </c>
      <c r="X43" s="23"/>
    </row>
    <row r="44" spans="1:24" ht="14" customHeight="1">
      <c r="A44" s="24" t="s">
        <v>77</v>
      </c>
      <c r="B44" s="24">
        <v>0.70300000000000007</v>
      </c>
      <c r="C44" s="24">
        <v>0.53100000000000003</v>
      </c>
      <c r="D44" s="24">
        <v>0.68800000000000006</v>
      </c>
      <c r="E44" s="24"/>
      <c r="F44" s="24">
        <v>0.37</v>
      </c>
      <c r="G44" s="24">
        <v>0.27200000000000002</v>
      </c>
      <c r="H44" s="24">
        <v>0.33800000000000002</v>
      </c>
      <c r="I44" s="24"/>
      <c r="J44" s="24">
        <v>0.64066666666666672</v>
      </c>
      <c r="K44" s="24"/>
      <c r="L44" s="24">
        <v>0.32666666666666666</v>
      </c>
      <c r="M44" s="24"/>
      <c r="N44" s="25">
        <f t="shared" si="0"/>
        <v>-49.011446409989603</v>
      </c>
      <c r="O44" s="26"/>
      <c r="P44" s="24">
        <v>25.556982805794632</v>
      </c>
      <c r="Q44" s="24">
        <v>7.2037795047756401E-3</v>
      </c>
      <c r="R44" s="24" t="s">
        <v>46</v>
      </c>
      <c r="S44" s="27"/>
      <c r="T44" s="24"/>
      <c r="U44" s="28">
        <f t="shared" si="1"/>
        <v>0.44846666666666674</v>
      </c>
      <c r="V44" s="28">
        <f t="shared" si="2"/>
        <v>0.45733333333333337</v>
      </c>
      <c r="W44" s="26">
        <f t="shared" si="3"/>
        <v>1.977107180020804</v>
      </c>
      <c r="X44" s="23"/>
    </row>
    <row r="45" spans="1:24" ht="14" customHeight="1">
      <c r="A45" s="24" t="s">
        <v>78</v>
      </c>
      <c r="B45" s="24">
        <v>9.51</v>
      </c>
      <c r="C45" s="24">
        <v>8.8419999999999987</v>
      </c>
      <c r="D45" s="24">
        <v>10.299000000000001</v>
      </c>
      <c r="E45" s="24"/>
      <c r="F45" s="24">
        <v>3.952</v>
      </c>
      <c r="G45" s="24">
        <v>3.9670000000000001</v>
      </c>
      <c r="H45" s="24">
        <v>4.354000000000001</v>
      </c>
      <c r="I45" s="24"/>
      <c r="J45" s="24">
        <v>9.5503333333333327</v>
      </c>
      <c r="K45" s="24"/>
      <c r="L45" s="24">
        <v>4.0910000000000002</v>
      </c>
      <c r="M45" s="24"/>
      <c r="N45" s="25">
        <f t="shared" si="0"/>
        <v>-57.1637988202855</v>
      </c>
      <c r="O45" s="26"/>
      <c r="P45" s="24">
        <v>153.13969888033068</v>
      </c>
      <c r="Q45" s="24">
        <v>2.4507673697903514E-4</v>
      </c>
      <c r="R45" s="24" t="s">
        <v>43</v>
      </c>
      <c r="S45" s="27" t="s">
        <v>44</v>
      </c>
      <c r="T45" s="24"/>
      <c r="U45" s="28">
        <f t="shared" si="1"/>
        <v>6.6852333333333327</v>
      </c>
      <c r="V45" s="28">
        <f t="shared" si="2"/>
        <v>5.7274000000000003</v>
      </c>
      <c r="W45" s="26">
        <f t="shared" si="3"/>
        <v>-14.327597640570996</v>
      </c>
      <c r="X45" s="23"/>
    </row>
    <row r="46" spans="1:24" ht="14" customHeight="1">
      <c r="A46" s="24" t="s">
        <v>79</v>
      </c>
      <c r="B46" s="24">
        <v>1.2250000000000001</v>
      </c>
      <c r="C46" s="24">
        <v>1.115</v>
      </c>
      <c r="D46" s="24">
        <v>1.1180000000000001</v>
      </c>
      <c r="E46" s="24"/>
      <c r="F46" s="24">
        <v>1.6</v>
      </c>
      <c r="G46" s="24">
        <v>1.66</v>
      </c>
      <c r="H46" s="24">
        <v>1.4920000000000002</v>
      </c>
      <c r="I46" s="24"/>
      <c r="J46" s="24">
        <v>1.1526666666666667</v>
      </c>
      <c r="K46" s="24"/>
      <c r="L46" s="24">
        <v>1.5840000000000001</v>
      </c>
      <c r="M46" s="24"/>
      <c r="N46" s="25">
        <f t="shared" si="0"/>
        <v>37.420474262579525</v>
      </c>
      <c r="O46" s="26"/>
      <c r="P46" s="24">
        <v>49.948870924441621</v>
      </c>
      <c r="Q46" s="24">
        <v>2.1147009786895992E-3</v>
      </c>
      <c r="R46" s="24" t="s">
        <v>46</v>
      </c>
      <c r="S46" s="27" t="s">
        <v>66</v>
      </c>
      <c r="T46" s="24"/>
      <c r="U46" s="28">
        <f t="shared" si="1"/>
        <v>0.80686666666666662</v>
      </c>
      <c r="V46" s="28">
        <f t="shared" si="2"/>
        <v>2.2176</v>
      </c>
      <c r="W46" s="26">
        <f t="shared" si="3"/>
        <v>174.84094852515909</v>
      </c>
      <c r="X46" s="23"/>
    </row>
    <row r="47" spans="1:24" ht="14" customHeight="1">
      <c r="A47" t="s">
        <v>80</v>
      </c>
      <c r="B47">
        <v>0.29099999999999998</v>
      </c>
      <c r="C47">
        <v>0.312</v>
      </c>
      <c r="D47">
        <v>0.43</v>
      </c>
      <c r="F47">
        <v>0.28100000000000003</v>
      </c>
      <c r="G47">
        <v>0.19500000000000001</v>
      </c>
      <c r="H47">
        <v>0.307</v>
      </c>
      <c r="J47">
        <v>0.34433333333333332</v>
      </c>
      <c r="L47">
        <v>0.26100000000000001</v>
      </c>
      <c r="N47" s="29">
        <f t="shared" si="0"/>
        <v>-24.201355275895448</v>
      </c>
      <c r="O47" s="30"/>
      <c r="P47">
        <v>2.3019409966483719</v>
      </c>
      <c r="Q47">
        <v>0.20381271582362748</v>
      </c>
      <c r="R47" s="23"/>
      <c r="S47" s="31"/>
      <c r="T47" s="23"/>
      <c r="U47" s="32">
        <f t="shared" si="1"/>
        <v>0.24103333333333332</v>
      </c>
      <c r="V47" s="32">
        <f t="shared" si="2"/>
        <v>0.3654</v>
      </c>
      <c r="W47" s="6">
        <f t="shared" si="3"/>
        <v>51.597289448209104</v>
      </c>
      <c r="X47" s="23"/>
    </row>
    <row r="48" spans="1:24" ht="14" customHeight="1">
      <c r="A48" s="24" t="s">
        <v>81</v>
      </c>
      <c r="B48" s="24">
        <v>11.026000000000002</v>
      </c>
      <c r="C48" s="24">
        <v>10.268999999999998</v>
      </c>
      <c r="D48" s="24">
        <v>11.847000000000001</v>
      </c>
      <c r="E48" s="24"/>
      <c r="F48" s="24">
        <v>5.8329999999999993</v>
      </c>
      <c r="G48" s="24">
        <v>5.822000000000001</v>
      </c>
      <c r="H48" s="24">
        <v>6.1530000000000014</v>
      </c>
      <c r="I48" s="24"/>
      <c r="J48" s="24">
        <v>11.047333333333334</v>
      </c>
      <c r="K48" s="24"/>
      <c r="L48" s="24">
        <v>5.9360000000000008</v>
      </c>
      <c r="M48" s="24"/>
      <c r="N48" s="25">
        <f t="shared" si="0"/>
        <v>-46.267575885583241</v>
      </c>
      <c r="O48" s="26"/>
      <c r="P48" s="24">
        <v>119.0763809689756</v>
      </c>
      <c r="Q48" s="24">
        <v>4.0046849914943914E-4</v>
      </c>
      <c r="R48" s="24" t="s">
        <v>43</v>
      </c>
      <c r="S48" s="27" t="s">
        <v>44</v>
      </c>
      <c r="T48" s="24"/>
      <c r="U48" s="28">
        <f t="shared" si="1"/>
        <v>7.7331333333333339</v>
      </c>
      <c r="V48" s="28">
        <f t="shared" si="2"/>
        <v>8.3104000000000013</v>
      </c>
      <c r="W48" s="26">
        <f t="shared" si="3"/>
        <v>7.4648482288335147</v>
      </c>
      <c r="X48" s="23"/>
    </row>
    <row r="49" spans="1:24" ht="14" customHeight="1">
      <c r="A49" s="24" t="s">
        <v>82</v>
      </c>
      <c r="B49" s="24">
        <v>0.66400000000000003</v>
      </c>
      <c r="C49" s="24">
        <v>0.66199999999999992</v>
      </c>
      <c r="D49" s="24">
        <v>0.66399999999999992</v>
      </c>
      <c r="E49" s="24"/>
      <c r="F49" s="24">
        <v>0.52799999999999991</v>
      </c>
      <c r="G49" s="24">
        <v>0.47100000000000003</v>
      </c>
      <c r="H49" s="24">
        <v>0.49299999999999999</v>
      </c>
      <c r="I49" s="24"/>
      <c r="J49" s="24">
        <v>0.66333333333333333</v>
      </c>
      <c r="K49" s="24"/>
      <c r="L49" s="24">
        <v>0.49733333333333329</v>
      </c>
      <c r="M49" s="24"/>
      <c r="N49" s="25">
        <f t="shared" si="0"/>
        <v>-25.02512562814071</v>
      </c>
      <c r="O49" s="26"/>
      <c r="P49" s="24">
        <v>99.880789367741585</v>
      </c>
      <c r="Q49" s="24">
        <v>9.7586969952032001E-3</v>
      </c>
      <c r="R49" s="24" t="s">
        <v>46</v>
      </c>
      <c r="S49" s="27"/>
      <c r="T49" s="24" t="s">
        <v>60</v>
      </c>
      <c r="U49" s="28">
        <f t="shared" si="1"/>
        <v>0.46433333333333332</v>
      </c>
      <c r="V49" s="28">
        <f t="shared" si="2"/>
        <v>0.6962666666666667</v>
      </c>
      <c r="W49" s="26">
        <f t="shared" si="3"/>
        <v>49.949748743718601</v>
      </c>
      <c r="X49" s="23"/>
    </row>
    <row r="50" spans="1:24" ht="14" customHeight="1">
      <c r="A50" s="24" t="s">
        <v>83</v>
      </c>
      <c r="B50" s="24">
        <v>2.0019999999999998</v>
      </c>
      <c r="C50" s="24">
        <v>2.2240000000000002</v>
      </c>
      <c r="D50" s="24">
        <v>2.1720000000000002</v>
      </c>
      <c r="E50" s="24"/>
      <c r="F50" s="24">
        <v>1.52</v>
      </c>
      <c r="G50" s="24">
        <v>1.458</v>
      </c>
      <c r="H50" s="24">
        <v>1.5790000000000002</v>
      </c>
      <c r="I50" s="24"/>
      <c r="J50" s="24">
        <v>2.1326666666666667</v>
      </c>
      <c r="K50" s="24"/>
      <c r="L50" s="24">
        <v>1.5190000000000001</v>
      </c>
      <c r="M50" s="24"/>
      <c r="N50" s="25">
        <f t="shared" si="0"/>
        <v>-28.774617067833695</v>
      </c>
      <c r="O50" s="26"/>
      <c r="P50" s="24">
        <v>65.904699865841579</v>
      </c>
      <c r="Q50" s="24">
        <v>1.2520336622484671E-3</v>
      </c>
      <c r="R50" s="24" t="s">
        <v>46</v>
      </c>
      <c r="S50" s="27" t="s">
        <v>66</v>
      </c>
      <c r="T50" s="24"/>
      <c r="U50" s="28">
        <f t="shared" si="1"/>
        <v>1.4928666666666666</v>
      </c>
      <c r="V50" s="28">
        <f t="shared" si="2"/>
        <v>2.1266000000000003</v>
      </c>
      <c r="W50" s="26">
        <f t="shared" si="3"/>
        <v>42.450765864332631</v>
      </c>
      <c r="X50" s="23"/>
    </row>
    <row r="51" spans="1:24" ht="14" customHeight="1">
      <c r="A51" s="24" t="s">
        <v>84</v>
      </c>
      <c r="B51" s="24">
        <v>2.6659999999999999</v>
      </c>
      <c r="C51" s="24">
        <v>2.8860000000000001</v>
      </c>
      <c r="D51" s="24">
        <v>2.8360000000000003</v>
      </c>
      <c r="E51" s="24"/>
      <c r="F51" s="24">
        <v>2.0480000000000005</v>
      </c>
      <c r="G51" s="24">
        <v>1.929</v>
      </c>
      <c r="H51" s="24">
        <v>2.0720000000000001</v>
      </c>
      <c r="I51" s="24"/>
      <c r="J51" s="24">
        <v>2.7960000000000003</v>
      </c>
      <c r="K51" s="24"/>
      <c r="L51" s="24">
        <v>2.0163333333333338</v>
      </c>
      <c r="M51" s="24"/>
      <c r="N51" s="25">
        <f t="shared" si="0"/>
        <v>-27.885073915116827</v>
      </c>
      <c r="O51" s="26"/>
      <c r="P51" s="24">
        <v>95.158036630531015</v>
      </c>
      <c r="Q51" s="24">
        <v>6.1862948408691009E-4</v>
      </c>
      <c r="R51" s="24" t="s">
        <v>43</v>
      </c>
      <c r="S51" s="27" t="s">
        <v>44</v>
      </c>
      <c r="T51" s="24"/>
      <c r="U51" s="28">
        <f t="shared" si="1"/>
        <v>1.9572000000000003</v>
      </c>
      <c r="V51" s="28">
        <f t="shared" si="2"/>
        <v>2.8228666666666675</v>
      </c>
      <c r="W51" s="26">
        <f t="shared" si="3"/>
        <v>44.229852169766353</v>
      </c>
      <c r="X51" s="23"/>
    </row>
    <row r="52" spans="1:24" ht="14" customHeight="1">
      <c r="A52" t="s">
        <v>85</v>
      </c>
      <c r="B52">
        <v>0.48699999999999999</v>
      </c>
      <c r="C52">
        <v>0.54800000000000004</v>
      </c>
      <c r="D52">
        <v>0.61</v>
      </c>
      <c r="F52">
        <v>0.32900000000000001</v>
      </c>
      <c r="G52">
        <v>0.32500000000000001</v>
      </c>
      <c r="H52">
        <v>0.35099999999999998</v>
      </c>
      <c r="J52">
        <v>0.54833333333333334</v>
      </c>
      <c r="L52">
        <v>0.33500000000000002</v>
      </c>
      <c r="N52" s="29">
        <f t="shared" si="0"/>
        <v>-38.90577507598784</v>
      </c>
      <c r="O52" s="30"/>
      <c r="P52" s="23">
        <v>34.319229157938885</v>
      </c>
      <c r="Q52" s="23">
        <v>2.2104314828976093E-2</v>
      </c>
      <c r="R52" s="23" t="s">
        <v>44</v>
      </c>
      <c r="S52" s="31"/>
      <c r="T52" t="s">
        <v>60</v>
      </c>
      <c r="U52" s="32">
        <f t="shared" si="1"/>
        <v>0.3838333333333333</v>
      </c>
      <c r="V52" s="32">
        <f t="shared" si="2"/>
        <v>0.46900000000000008</v>
      </c>
      <c r="W52" s="6">
        <f t="shared" si="3"/>
        <v>22.188449848024348</v>
      </c>
      <c r="X52" s="23"/>
    </row>
    <row r="53" spans="1:24" ht="14" customHeight="1">
      <c r="A53" s="24" t="s">
        <v>86</v>
      </c>
      <c r="B53" s="24">
        <v>90.051999999999978</v>
      </c>
      <c r="C53" s="24">
        <v>90.021000000000015</v>
      </c>
      <c r="D53" s="24">
        <v>88.919000000000011</v>
      </c>
      <c r="E53" s="24"/>
      <c r="F53" s="24">
        <v>92.427999999999997</v>
      </c>
      <c r="G53" s="24">
        <v>93.137</v>
      </c>
      <c r="H53" s="24">
        <v>92.795000000000002</v>
      </c>
      <c r="I53" s="24"/>
      <c r="J53" s="24">
        <v>89.664000000000001</v>
      </c>
      <c r="K53" s="24"/>
      <c r="L53" s="24">
        <v>92.786666666666662</v>
      </c>
      <c r="M53" s="24"/>
      <c r="N53" s="25">
        <f t="shared" si="0"/>
        <v>3.4826314537235237</v>
      </c>
      <c r="O53" s="26"/>
      <c r="P53" s="24">
        <v>53.94955904375238</v>
      </c>
      <c r="Q53" s="24">
        <v>1.8294800429325302E-3</v>
      </c>
      <c r="R53" s="24" t="s">
        <v>46</v>
      </c>
      <c r="S53" s="27" t="s">
        <v>66</v>
      </c>
      <c r="T53" s="24"/>
      <c r="U53" s="28">
        <f t="shared" si="1"/>
        <v>62.764800000000008</v>
      </c>
      <c r="V53" s="28">
        <f t="shared" si="2"/>
        <v>129.90133333333333</v>
      </c>
      <c r="W53" s="26">
        <f t="shared" si="3"/>
        <v>106.96526290744703</v>
      </c>
      <c r="X53" s="23"/>
    </row>
    <row r="54" spans="1:24" ht="14" customHeight="1">
      <c r="A54" s="24" t="s">
        <v>87</v>
      </c>
      <c r="B54" s="24">
        <v>2.3719999999999999</v>
      </c>
      <c r="C54" s="24">
        <v>2.2860000000000005</v>
      </c>
      <c r="D54" s="24">
        <v>2.3789999999999996</v>
      </c>
      <c r="E54" s="24"/>
      <c r="F54" s="24">
        <v>2.0350000000000001</v>
      </c>
      <c r="G54" s="24">
        <v>1.8030000000000002</v>
      </c>
      <c r="H54" s="24">
        <v>1.9739999999999995</v>
      </c>
      <c r="I54" s="24"/>
      <c r="J54" s="24">
        <v>2.3456666666666668</v>
      </c>
      <c r="K54" s="24"/>
      <c r="L54" s="24">
        <v>1.9373333333333334</v>
      </c>
      <c r="M54" s="24"/>
      <c r="N54" s="25">
        <f t="shared" si="0"/>
        <v>-17.407986357822939</v>
      </c>
      <c r="O54" s="26"/>
      <c r="P54" s="24">
        <v>29.172336702953238</v>
      </c>
      <c r="Q54" s="24">
        <v>5.6878795083671876E-3</v>
      </c>
      <c r="R54" s="24" t="s">
        <v>46</v>
      </c>
      <c r="S54" s="27"/>
      <c r="T54" s="24"/>
      <c r="U54" s="28">
        <f t="shared" si="1"/>
        <v>1.6419666666666668</v>
      </c>
      <c r="V54" s="28">
        <f t="shared" si="2"/>
        <v>2.7122666666666668</v>
      </c>
      <c r="W54" s="26">
        <f t="shared" si="3"/>
        <v>65.18402728435413</v>
      </c>
      <c r="X54" s="23"/>
    </row>
    <row r="55" spans="1:24" ht="14" customHeight="1">
      <c r="A55" s="24" t="s">
        <v>88</v>
      </c>
      <c r="B55" s="24">
        <v>3.4590000000000001</v>
      </c>
      <c r="C55" s="24">
        <v>3.3560000000000008</v>
      </c>
      <c r="D55" s="24">
        <v>3.4059999999999997</v>
      </c>
      <c r="E55" s="24"/>
      <c r="F55" s="24">
        <v>2.8580000000000001</v>
      </c>
      <c r="G55" s="24">
        <v>2.5750000000000002</v>
      </c>
      <c r="H55" s="24">
        <v>2.8969999999999998</v>
      </c>
      <c r="I55" s="24"/>
      <c r="J55" s="24">
        <v>3.407</v>
      </c>
      <c r="K55" s="24"/>
      <c r="L55" s="24">
        <v>2.7766666666666668</v>
      </c>
      <c r="M55" s="24"/>
      <c r="N55" s="25">
        <f t="shared" si="0"/>
        <v>-18.501125134526948</v>
      </c>
      <c r="O55" s="26"/>
      <c r="P55" s="24">
        <v>35.543416893623188</v>
      </c>
      <c r="Q55" s="24">
        <v>3.9743756636577707E-3</v>
      </c>
      <c r="R55" s="24" t="s">
        <v>46</v>
      </c>
      <c r="S55" s="27"/>
      <c r="T55" s="24"/>
      <c r="U55" s="28">
        <f t="shared" si="1"/>
        <v>2.3849</v>
      </c>
      <c r="V55" s="28">
        <f t="shared" si="2"/>
        <v>3.8873333333333333</v>
      </c>
      <c r="W55" s="26">
        <f t="shared" si="3"/>
        <v>62.997749730946083</v>
      </c>
      <c r="X55" s="23"/>
    </row>
    <row r="56" spans="1:24" ht="14" customHeight="1">
      <c r="A56" s="24" t="s">
        <v>89</v>
      </c>
      <c r="B56" s="24">
        <v>93.510999999999981</v>
      </c>
      <c r="C56" s="24">
        <v>93.37700000000001</v>
      </c>
      <c r="D56" s="24">
        <v>92.325000000000003</v>
      </c>
      <c r="E56" s="24"/>
      <c r="F56" s="24">
        <v>95.286000000000001</v>
      </c>
      <c r="G56" s="24">
        <v>95.712000000000003</v>
      </c>
      <c r="H56" s="24">
        <v>95.691999999999979</v>
      </c>
      <c r="I56" s="24"/>
      <c r="J56" s="24">
        <v>93.070999999999998</v>
      </c>
      <c r="K56" s="24"/>
      <c r="L56" s="24">
        <v>95.563333333333333</v>
      </c>
      <c r="M56" s="24"/>
      <c r="N56" s="25">
        <f t="shared" si="0"/>
        <v>2.6778839094168267</v>
      </c>
      <c r="O56" s="26"/>
      <c r="P56" s="24">
        <v>38.850695351202788</v>
      </c>
      <c r="Q56" s="24">
        <v>3.3750206686990265E-3</v>
      </c>
      <c r="R56" s="24" t="s">
        <v>46</v>
      </c>
      <c r="S56" s="27"/>
      <c r="T56" s="24"/>
      <c r="U56" s="28">
        <f t="shared" si="1"/>
        <v>65.149699999999996</v>
      </c>
      <c r="V56" s="28">
        <f t="shared" si="2"/>
        <v>133.78866666666667</v>
      </c>
      <c r="W56" s="26">
        <f t="shared" si="3"/>
        <v>105.35576781883367</v>
      </c>
      <c r="X56" s="23"/>
    </row>
    <row r="57" spans="1:24" ht="14" customHeight="1">
      <c r="A57" s="24" t="s">
        <v>90</v>
      </c>
      <c r="B57" s="24">
        <v>3.8479999999999981</v>
      </c>
      <c r="C57" s="24">
        <v>3.7549999999999999</v>
      </c>
      <c r="D57" s="24">
        <v>3.9049999999999998</v>
      </c>
      <c r="E57" s="24"/>
      <c r="F57" s="24">
        <v>2.3579999999999988</v>
      </c>
      <c r="G57" s="24">
        <v>1.9589999999999992</v>
      </c>
      <c r="H57" s="24">
        <v>2.12</v>
      </c>
      <c r="I57" s="24"/>
      <c r="J57" s="24">
        <v>3.8359999999999994</v>
      </c>
      <c r="K57" s="24"/>
      <c r="L57" s="24">
        <v>2.1456666666666662</v>
      </c>
      <c r="M57" s="24"/>
      <c r="N57" s="25">
        <f t="shared" si="0"/>
        <v>-44.064998262078561</v>
      </c>
      <c r="O57" s="26"/>
      <c r="P57" s="24">
        <v>186.2302182761143</v>
      </c>
      <c r="Q57" s="24">
        <v>1.6697900642786268E-4</v>
      </c>
      <c r="R57" s="24" t="s">
        <v>43</v>
      </c>
      <c r="S57" s="27" t="s">
        <v>44</v>
      </c>
      <c r="T57" s="24"/>
      <c r="U57" s="28">
        <f t="shared" si="1"/>
        <v>2.6852</v>
      </c>
      <c r="V57" s="28">
        <f t="shared" si="2"/>
        <v>3.0039333333333325</v>
      </c>
      <c r="W57" s="26">
        <f t="shared" si="3"/>
        <v>11.870003475842857</v>
      </c>
      <c r="X57" s="23"/>
    </row>
    <row r="58" spans="1:24" ht="14" customHeight="1">
      <c r="A58" s="33" t="s">
        <v>91</v>
      </c>
      <c r="B58" s="33">
        <v>3.8789999999999982</v>
      </c>
      <c r="C58" s="33">
        <v>3.7919999999999976</v>
      </c>
      <c r="D58" s="33">
        <v>3.9409999999999981</v>
      </c>
      <c r="E58" s="33"/>
      <c r="F58" s="33">
        <v>2.3859999999999988</v>
      </c>
      <c r="G58" s="33">
        <v>1.9789999999999992</v>
      </c>
      <c r="H58" s="33">
        <v>2.1509999999999989</v>
      </c>
      <c r="I58" s="33"/>
      <c r="J58" s="33">
        <v>3.8706666666666645</v>
      </c>
      <c r="K58" s="33"/>
      <c r="L58" s="33">
        <v>2.1719999999999988</v>
      </c>
      <c r="M58" s="33"/>
      <c r="N58" s="34">
        <f t="shared" si="0"/>
        <v>-43.885635549431619</v>
      </c>
      <c r="O58" s="33"/>
      <c r="P58" s="33">
        <v>182.83545016758245</v>
      </c>
      <c r="Q58" s="33">
        <v>1.7312451687040615E-4</v>
      </c>
      <c r="R58" s="33" t="s">
        <v>43</v>
      </c>
      <c r="S58" s="35" t="s">
        <v>44</v>
      </c>
      <c r="T58" s="33"/>
      <c r="U58" s="36">
        <f t="shared" si="1"/>
        <v>2.7094666666666649</v>
      </c>
      <c r="V58" s="36">
        <f t="shared" si="2"/>
        <v>3.0407999999999982</v>
      </c>
      <c r="W58" s="33">
        <f t="shared" si="3"/>
        <v>12.22872890113676</v>
      </c>
      <c r="X58" s="23"/>
    </row>
    <row r="59" spans="1:24" ht="14" customHeight="1">
      <c r="N59" s="29"/>
      <c r="O59" s="30"/>
      <c r="P59" s="23"/>
      <c r="Q59" s="23"/>
      <c r="R59" s="23"/>
      <c r="S59" s="31"/>
      <c r="V59" s="32"/>
      <c r="W59" s="32"/>
      <c r="X59" s="23"/>
    </row>
    <row r="60" spans="1:24" ht="15">
      <c r="A60" s="37" t="s">
        <v>6</v>
      </c>
      <c r="B60" s="37"/>
      <c r="C60" s="37"/>
      <c r="D60" s="37"/>
      <c r="E60" s="37"/>
      <c r="R60" s="23"/>
      <c r="S60" s="23"/>
      <c r="T60" s="23"/>
      <c r="U60" s="23"/>
      <c r="V60" s="23"/>
      <c r="W60" s="23"/>
      <c r="X60" s="23"/>
    </row>
    <row r="61" spans="1:24" ht="15">
      <c r="A61" s="37" t="s">
        <v>2</v>
      </c>
      <c r="B61" s="37"/>
      <c r="C61" s="37"/>
      <c r="D61" s="37"/>
      <c r="E61" s="37"/>
      <c r="R61" s="23"/>
      <c r="S61" s="23"/>
      <c r="T61" s="23"/>
      <c r="U61" s="23"/>
      <c r="V61" s="23"/>
      <c r="W61" s="23"/>
      <c r="X61" s="23"/>
    </row>
    <row r="62" spans="1:24" ht="15">
      <c r="A62" s="37" t="s">
        <v>7</v>
      </c>
      <c r="B62" s="37"/>
      <c r="C62" s="37"/>
      <c r="D62" s="37"/>
      <c r="E62" s="37"/>
      <c r="R62" s="23"/>
      <c r="S62" s="23"/>
      <c r="T62" s="23"/>
      <c r="U62" s="23"/>
      <c r="V62" s="23"/>
      <c r="W62" s="23"/>
      <c r="X62" s="23"/>
    </row>
    <row r="63" spans="1:24" ht="15">
      <c r="A63" s="37" t="s">
        <v>8</v>
      </c>
      <c r="B63" s="37"/>
      <c r="C63" s="37"/>
      <c r="D63" s="37"/>
      <c r="E63" s="37"/>
      <c r="R63" s="23"/>
      <c r="S63" s="23"/>
      <c r="T63" s="23"/>
      <c r="U63" s="23"/>
      <c r="V63" s="23"/>
      <c r="W63" s="23"/>
      <c r="X63" s="23"/>
    </row>
    <row r="64" spans="1:24" ht="15">
      <c r="A64" s="37" t="s">
        <v>3</v>
      </c>
      <c r="B64" s="37"/>
      <c r="C64" s="37"/>
      <c r="D64" s="37"/>
      <c r="E64" s="37"/>
      <c r="R64" s="23"/>
      <c r="S64" s="23"/>
      <c r="T64" s="23"/>
      <c r="U64" s="23"/>
      <c r="V64" s="23"/>
      <c r="W64" s="23"/>
      <c r="X64" s="23"/>
    </row>
    <row r="65" spans="1:24" ht="15">
      <c r="A65" s="37" t="s">
        <v>9</v>
      </c>
      <c r="B65" s="37"/>
      <c r="C65" s="37"/>
      <c r="D65" s="37"/>
      <c r="E65" s="37"/>
      <c r="R65" s="23"/>
      <c r="S65" s="23"/>
      <c r="T65" s="23"/>
      <c r="U65" s="23"/>
      <c r="V65" s="23"/>
      <c r="W65" s="23"/>
      <c r="X65" s="23"/>
    </row>
    <row r="66" spans="1:24" ht="15">
      <c r="A66" s="37" t="s">
        <v>10</v>
      </c>
      <c r="B66" s="37"/>
      <c r="C66" s="37"/>
      <c r="D66" s="37"/>
      <c r="E66" s="37"/>
      <c r="R66" s="23"/>
      <c r="S66" s="23"/>
      <c r="T66" s="23"/>
      <c r="U66" s="23"/>
      <c r="V66" s="23"/>
      <c r="W66" s="23"/>
      <c r="X66" s="23"/>
    </row>
    <row r="67" spans="1:24" ht="15">
      <c r="A67" s="37" t="s">
        <v>0</v>
      </c>
      <c r="B67" s="37"/>
      <c r="C67" s="37"/>
      <c r="D67" s="37"/>
      <c r="E67" s="37"/>
      <c r="R67" s="23"/>
      <c r="S67" s="23"/>
      <c r="T67" s="23"/>
      <c r="U67" s="23"/>
      <c r="V67" s="23"/>
      <c r="W67" s="23"/>
      <c r="X67" s="23"/>
    </row>
    <row r="68" spans="1:24" ht="15">
      <c r="A68" s="37" t="s">
        <v>1</v>
      </c>
      <c r="B68" s="37"/>
      <c r="C68" s="37"/>
      <c r="D68" s="37"/>
      <c r="E68" s="37"/>
      <c r="R68" s="23"/>
      <c r="S68" s="23"/>
      <c r="T68" s="23"/>
      <c r="U68" s="23"/>
      <c r="V68" s="23"/>
      <c r="W68" s="23"/>
      <c r="X68" s="23"/>
    </row>
    <row r="69" spans="1:24">
      <c r="R69" s="23"/>
      <c r="S69" s="23"/>
      <c r="T69" s="23"/>
      <c r="U69" s="23"/>
      <c r="V69" s="23"/>
      <c r="W69" s="23"/>
      <c r="X69" s="23"/>
    </row>
    <row r="70" spans="1:24">
      <c r="R70" s="23"/>
      <c r="S70" s="23"/>
      <c r="T70" s="23"/>
      <c r="U70" s="23"/>
      <c r="V70" s="23"/>
      <c r="W70" s="23"/>
      <c r="X70" s="23"/>
    </row>
    <row r="71" spans="1:24">
      <c r="R71" s="23"/>
      <c r="S71" s="23"/>
      <c r="T71" s="23"/>
      <c r="U71" s="23"/>
      <c r="V71" s="23"/>
      <c r="W71" s="23"/>
      <c r="X71" s="23"/>
    </row>
    <row r="72" spans="1:24">
      <c r="R72" s="23"/>
      <c r="S72" s="23"/>
      <c r="T72" s="23"/>
      <c r="U72" s="23"/>
      <c r="V72" s="23"/>
      <c r="W72" s="23"/>
      <c r="X72" s="23"/>
    </row>
  </sheetData>
  <mergeCells count="9">
    <mergeCell ref="B9:N9"/>
    <mergeCell ref="U11:V11"/>
    <mergeCell ref="U9:W9"/>
    <mergeCell ref="P9:S9"/>
    <mergeCell ref="P10:S10"/>
    <mergeCell ref="F11:H11"/>
    <mergeCell ref="B11:D11"/>
    <mergeCell ref="P11:S11"/>
    <mergeCell ref="J11:L11"/>
  </mergeCells>
  <phoneticPr fontId="3" type="noConversion"/>
  <pageMargins left="0.75" right="0.75" top="1" bottom="1" header="0.5" footer="0.5"/>
  <headerFooter>
    <oddHeader>&amp;A</oddHeader>
    <oddFooter>Page &amp;P</oddFooter>
  </headerFooter>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Protein Classes</vt:lpstr>
    </vt:vector>
  </TitlesOfParts>
  <Company>Sommerfeld 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dc:creator>
  <cp:lastModifiedBy>Susan</cp:lastModifiedBy>
  <dcterms:created xsi:type="dcterms:W3CDTF">2011-07-01T22:52:10Z</dcterms:created>
  <dcterms:modified xsi:type="dcterms:W3CDTF">2011-07-04T17:11:22Z</dcterms:modified>
</cp:coreProperties>
</file>