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1" sheetId="1" r:id="rId1"/>
    <sheet name="Table 2A" sheetId="2" r:id="rId2"/>
    <sheet name="Table 2B" sheetId="3" r:id="rId3"/>
    <sheet name="Table 3" sheetId="4" r:id="rId4"/>
    <sheet name="Table 4" sheetId="6" r:id="rId5"/>
    <sheet name="Sheet1" sheetId="5" r:id="rId6"/>
  </sheets>
  <calcPr calcId="145621"/>
</workbook>
</file>

<file path=xl/calcChain.xml><?xml version="1.0" encoding="utf-8"?>
<calcChain xmlns="http://schemas.openxmlformats.org/spreadsheetml/2006/main">
  <c r="K4" i="6" l="1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3" i="6"/>
  <c r="L4" i="6"/>
  <c r="N4" i="6" s="1"/>
  <c r="O4" i="6" s="1"/>
  <c r="M4" i="6"/>
  <c r="L5" i="6"/>
  <c r="N5" i="6" s="1"/>
  <c r="O5" i="6" s="1"/>
  <c r="M5" i="6"/>
  <c r="L6" i="6"/>
  <c r="N6" i="6" s="1"/>
  <c r="O6" i="6" s="1"/>
  <c r="M6" i="6"/>
  <c r="L7" i="6"/>
  <c r="N7" i="6" s="1"/>
  <c r="O7" i="6" s="1"/>
  <c r="M7" i="6"/>
  <c r="L8" i="6"/>
  <c r="N8" i="6" s="1"/>
  <c r="O8" i="6" s="1"/>
  <c r="M8" i="6"/>
  <c r="L9" i="6"/>
  <c r="N9" i="6" s="1"/>
  <c r="O9" i="6" s="1"/>
  <c r="M9" i="6"/>
  <c r="L10" i="6"/>
  <c r="N10" i="6" s="1"/>
  <c r="O10" i="6" s="1"/>
  <c r="M10" i="6"/>
  <c r="L11" i="6"/>
  <c r="N11" i="6" s="1"/>
  <c r="O11" i="6" s="1"/>
  <c r="M11" i="6"/>
  <c r="L12" i="6"/>
  <c r="N12" i="6" s="1"/>
  <c r="O12" i="6" s="1"/>
  <c r="M12" i="6"/>
  <c r="L13" i="6"/>
  <c r="N13" i="6" s="1"/>
  <c r="O13" i="6" s="1"/>
  <c r="M13" i="6"/>
  <c r="L14" i="6"/>
  <c r="N14" i="6" s="1"/>
  <c r="O14" i="6" s="1"/>
  <c r="M14" i="6"/>
  <c r="L15" i="6"/>
  <c r="N15" i="6" s="1"/>
  <c r="O15" i="6" s="1"/>
  <c r="M15" i="6"/>
  <c r="L16" i="6"/>
  <c r="N16" i="6" s="1"/>
  <c r="O16" i="6" s="1"/>
  <c r="M16" i="6"/>
  <c r="L17" i="6"/>
  <c r="N17" i="6" s="1"/>
  <c r="O17" i="6" s="1"/>
  <c r="M17" i="6"/>
  <c r="L18" i="6"/>
  <c r="N18" i="6" s="1"/>
  <c r="O18" i="6" s="1"/>
  <c r="M18" i="6"/>
  <c r="L19" i="6"/>
  <c r="N19" i="6" s="1"/>
  <c r="O19" i="6" s="1"/>
  <c r="M19" i="6"/>
  <c r="L20" i="6"/>
  <c r="N20" i="6" s="1"/>
  <c r="O20" i="6" s="1"/>
  <c r="M20" i="6"/>
  <c r="L21" i="6"/>
  <c r="N21" i="6" s="1"/>
  <c r="O21" i="6" s="1"/>
  <c r="M21" i="6"/>
  <c r="L22" i="6"/>
  <c r="N22" i="6" s="1"/>
  <c r="O22" i="6" s="1"/>
  <c r="M22" i="6"/>
  <c r="L23" i="6"/>
  <c r="N23" i="6" s="1"/>
  <c r="O23" i="6" s="1"/>
  <c r="M23" i="6"/>
  <c r="L24" i="6"/>
  <c r="N24" i="6" s="1"/>
  <c r="O24" i="6" s="1"/>
  <c r="M24" i="6"/>
  <c r="L25" i="6"/>
  <c r="N25" i="6" s="1"/>
  <c r="O25" i="6" s="1"/>
  <c r="M25" i="6"/>
  <c r="L26" i="6"/>
  <c r="N26" i="6" s="1"/>
  <c r="O26" i="6" s="1"/>
  <c r="M26" i="6"/>
  <c r="L27" i="6"/>
  <c r="N27" i="6" s="1"/>
  <c r="O27" i="6" s="1"/>
  <c r="M27" i="6"/>
  <c r="L28" i="6"/>
  <c r="N28" i="6" s="1"/>
  <c r="O28" i="6" s="1"/>
  <c r="M28" i="6"/>
  <c r="L29" i="6"/>
  <c r="N29" i="6" s="1"/>
  <c r="O29" i="6" s="1"/>
  <c r="M29" i="6"/>
  <c r="L30" i="6"/>
  <c r="N30" i="6" s="1"/>
  <c r="O30" i="6" s="1"/>
  <c r="M30" i="6"/>
  <c r="L31" i="6"/>
  <c r="N31" i="6" s="1"/>
  <c r="O31" i="6" s="1"/>
  <c r="M31" i="6"/>
  <c r="L32" i="6"/>
  <c r="N32" i="6" s="1"/>
  <c r="O32" i="6" s="1"/>
  <c r="M32" i="6"/>
  <c r="L33" i="6"/>
  <c r="N33" i="6" s="1"/>
  <c r="O33" i="6" s="1"/>
  <c r="M33" i="6"/>
  <c r="L34" i="6"/>
  <c r="N34" i="6" s="1"/>
  <c r="O34" i="6" s="1"/>
  <c r="M34" i="6"/>
  <c r="L35" i="6"/>
  <c r="N35" i="6" s="1"/>
  <c r="O35" i="6" s="1"/>
  <c r="M35" i="6"/>
  <c r="L36" i="6"/>
  <c r="N36" i="6" s="1"/>
  <c r="O36" i="6" s="1"/>
  <c r="M36" i="6"/>
  <c r="L37" i="6"/>
  <c r="N37" i="6" s="1"/>
  <c r="O37" i="6" s="1"/>
  <c r="M37" i="6"/>
  <c r="L38" i="6"/>
  <c r="N38" i="6" s="1"/>
  <c r="O38" i="6" s="1"/>
  <c r="M38" i="6"/>
  <c r="L39" i="6"/>
  <c r="N39" i="6" s="1"/>
  <c r="O39" i="6" s="1"/>
  <c r="M39" i="6"/>
  <c r="L40" i="6"/>
  <c r="N40" i="6" s="1"/>
  <c r="O40" i="6" s="1"/>
  <c r="M40" i="6"/>
  <c r="N3" i="6"/>
  <c r="O3" i="6" s="1"/>
  <c r="M3" i="6"/>
  <c r="L3" i="6"/>
  <c r="K19" i="4"/>
  <c r="K4" i="3"/>
  <c r="K5" i="3"/>
  <c r="K6" i="3"/>
  <c r="K3" i="3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4" i="2"/>
  <c r="L50" i="1"/>
  <c r="O5" i="4" l="1"/>
  <c r="K5" i="4" s="1"/>
  <c r="O33" i="4"/>
  <c r="K33" i="4" s="1"/>
  <c r="O34" i="4"/>
  <c r="K34" i="4" s="1"/>
  <c r="O35" i="4"/>
  <c r="K35" i="4" s="1"/>
  <c r="P93" i="1" l="1"/>
  <c r="L93" i="1" s="1"/>
  <c r="P91" i="1"/>
  <c r="L91" i="1" s="1"/>
  <c r="P90" i="1"/>
  <c r="L90" i="1" s="1"/>
  <c r="P79" i="1"/>
  <c r="L79" i="1" s="1"/>
  <c r="P74" i="1"/>
  <c r="L74" i="1" s="1"/>
  <c r="P73" i="1"/>
  <c r="L73" i="1" s="1"/>
  <c r="P70" i="1"/>
  <c r="L70" i="1" s="1"/>
  <c r="P68" i="1"/>
  <c r="L68" i="1" s="1"/>
  <c r="P67" i="1"/>
  <c r="L67" i="1" s="1"/>
  <c r="P66" i="1"/>
  <c r="L66" i="1" s="1"/>
  <c r="P62" i="1"/>
  <c r="L62" i="1" s="1"/>
  <c r="P61" i="1"/>
  <c r="L61" i="1" s="1"/>
  <c r="P58" i="1"/>
  <c r="L58" i="1" s="1"/>
  <c r="P56" i="1"/>
  <c r="L56" i="1" s="1"/>
  <c r="P55" i="1"/>
  <c r="L55" i="1" s="1"/>
  <c r="P54" i="1"/>
  <c r="L54" i="1" s="1"/>
  <c r="P53" i="1"/>
  <c r="L53" i="1" s="1"/>
  <c r="P48" i="1"/>
  <c r="L48" i="1" s="1"/>
  <c r="P40" i="1"/>
  <c r="L40" i="1" s="1"/>
  <c r="P39" i="1"/>
  <c r="L39" i="1" s="1"/>
  <c r="P38" i="1"/>
  <c r="L38" i="1" s="1"/>
  <c r="P36" i="1"/>
  <c r="L36" i="1" s="1"/>
  <c r="P35" i="1"/>
  <c r="L35" i="1" s="1"/>
  <c r="P34" i="1"/>
  <c r="L34" i="1" s="1"/>
  <c r="P33" i="1"/>
  <c r="L33" i="1" s="1"/>
  <c r="P31" i="1"/>
  <c r="L31" i="1" s="1"/>
  <c r="P25" i="1"/>
  <c r="L25" i="1" s="1"/>
  <c r="P20" i="1"/>
  <c r="L20" i="1" s="1"/>
  <c r="P18" i="1"/>
  <c r="L18" i="1" s="1"/>
  <c r="P5" i="1"/>
  <c r="L5" i="1" s="1"/>
  <c r="P10" i="1"/>
  <c r="L10" i="1" s="1"/>
  <c r="P12" i="1"/>
  <c r="L12" i="1" s="1"/>
  <c r="N95" i="1"/>
  <c r="M95" i="1"/>
  <c r="N84" i="1"/>
  <c r="M84" i="1"/>
  <c r="N87" i="1"/>
  <c r="M87" i="1"/>
  <c r="N86" i="1"/>
  <c r="M86" i="1"/>
  <c r="N78" i="1"/>
  <c r="M78" i="1"/>
  <c r="N75" i="1"/>
  <c r="M75" i="1"/>
  <c r="N69" i="1"/>
  <c r="M69" i="1"/>
  <c r="N85" i="1"/>
  <c r="M85" i="1"/>
  <c r="N76" i="1"/>
  <c r="M76" i="1"/>
  <c r="N65" i="1"/>
  <c r="M65" i="1"/>
  <c r="N72" i="1"/>
  <c r="M72" i="1"/>
  <c r="N64" i="1"/>
  <c r="M64" i="1"/>
  <c r="N82" i="1"/>
  <c r="M82" i="1"/>
  <c r="N71" i="1"/>
  <c r="M71" i="1"/>
  <c r="N46" i="1"/>
  <c r="M46" i="1"/>
  <c r="N42" i="1"/>
  <c r="M42" i="1"/>
  <c r="N37" i="1"/>
  <c r="M37" i="1"/>
  <c r="N30" i="1"/>
  <c r="M30" i="1"/>
  <c r="N29" i="1"/>
  <c r="M29" i="1"/>
  <c r="N28" i="1"/>
  <c r="M28" i="1"/>
  <c r="N27" i="1"/>
  <c r="M27" i="1"/>
  <c r="N26" i="1"/>
  <c r="M26" i="1"/>
  <c r="N24" i="1"/>
  <c r="M24" i="1"/>
  <c r="N19" i="1"/>
  <c r="M19" i="1"/>
  <c r="N16" i="1"/>
  <c r="M16" i="1"/>
  <c r="N15" i="1"/>
  <c r="M15" i="1"/>
  <c r="N9" i="1"/>
  <c r="M9" i="1"/>
  <c r="N8" i="1"/>
  <c r="M8" i="1"/>
  <c r="N7" i="1"/>
  <c r="M7" i="1"/>
  <c r="N6" i="1"/>
  <c r="M6" i="1"/>
  <c r="O15" i="1" l="1"/>
  <c r="P15" i="1" s="1"/>
  <c r="L15" i="1" s="1"/>
  <c r="O24" i="1"/>
  <c r="P24" i="1" s="1"/>
  <c r="L24" i="1" s="1"/>
  <c r="O27" i="1"/>
  <c r="P27" i="1" s="1"/>
  <c r="L27" i="1" s="1"/>
  <c r="O29" i="1"/>
  <c r="P29" i="1" s="1"/>
  <c r="L29" i="1" s="1"/>
  <c r="O30" i="1"/>
  <c r="P30" i="1" s="1"/>
  <c r="L30" i="1" s="1"/>
  <c r="O46" i="1"/>
  <c r="P46" i="1" s="1"/>
  <c r="L46" i="1" s="1"/>
  <c r="O82" i="1"/>
  <c r="P82" i="1" s="1"/>
  <c r="L82" i="1" s="1"/>
  <c r="O72" i="1"/>
  <c r="P72" i="1" s="1"/>
  <c r="L72" i="1" s="1"/>
  <c r="O69" i="1"/>
  <c r="P69" i="1" s="1"/>
  <c r="L69" i="1" s="1"/>
  <c r="O78" i="1"/>
  <c r="P78" i="1" s="1"/>
  <c r="L78" i="1" s="1"/>
  <c r="O87" i="1"/>
  <c r="P87" i="1" s="1"/>
  <c r="L87" i="1" s="1"/>
  <c r="O95" i="1"/>
  <c r="P95" i="1" s="1"/>
  <c r="L95" i="1" s="1"/>
  <c r="O7" i="1"/>
  <c r="P7" i="1" s="1"/>
  <c r="L7" i="1" s="1"/>
  <c r="O9" i="1"/>
  <c r="P9" i="1" s="1"/>
  <c r="L9" i="1" s="1"/>
  <c r="O71" i="1"/>
  <c r="P71" i="1" s="1"/>
  <c r="L71" i="1" s="1"/>
  <c r="O64" i="1"/>
  <c r="P64" i="1" s="1"/>
  <c r="L64" i="1" s="1"/>
  <c r="O65" i="1"/>
  <c r="P65" i="1" s="1"/>
  <c r="L65" i="1" s="1"/>
  <c r="O76" i="1"/>
  <c r="P76" i="1" s="1"/>
  <c r="L76" i="1" s="1"/>
  <c r="O85" i="1"/>
  <c r="P85" i="1" s="1"/>
  <c r="L85" i="1" s="1"/>
  <c r="O75" i="1"/>
  <c r="P75" i="1" s="1"/>
  <c r="L75" i="1" s="1"/>
  <c r="O86" i="1"/>
  <c r="P86" i="1" s="1"/>
  <c r="L86" i="1" s="1"/>
  <c r="O84" i="1"/>
  <c r="P84" i="1" s="1"/>
  <c r="L84" i="1" s="1"/>
  <c r="O6" i="1"/>
  <c r="P6" i="1" s="1"/>
  <c r="L6" i="1" s="1"/>
  <c r="O8" i="1"/>
  <c r="P8" i="1" s="1"/>
  <c r="L8" i="1" s="1"/>
  <c r="O16" i="1"/>
  <c r="P16" i="1" s="1"/>
  <c r="L16" i="1" s="1"/>
  <c r="O19" i="1"/>
  <c r="P19" i="1" s="1"/>
  <c r="L19" i="1" s="1"/>
  <c r="O26" i="1"/>
  <c r="P26" i="1" s="1"/>
  <c r="L26" i="1" s="1"/>
  <c r="O28" i="1"/>
  <c r="P28" i="1" s="1"/>
  <c r="L28" i="1" s="1"/>
  <c r="O37" i="1"/>
  <c r="P37" i="1" s="1"/>
  <c r="L37" i="1" s="1"/>
  <c r="O42" i="1"/>
  <c r="P42" i="1" s="1"/>
  <c r="L42" i="1" s="1"/>
  <c r="L4" i="4"/>
  <c r="N4" i="4" s="1"/>
  <c r="O4" i="4" s="1"/>
  <c r="K4" i="4" s="1"/>
  <c r="M4" i="4"/>
  <c r="L6" i="4"/>
  <c r="N6" i="4" s="1"/>
  <c r="O6" i="4" s="1"/>
  <c r="K6" i="4" s="1"/>
  <c r="M6" i="4"/>
  <c r="L7" i="4"/>
  <c r="N7" i="4" s="1"/>
  <c r="O7" i="4" s="1"/>
  <c r="K7" i="4" s="1"/>
  <c r="M7" i="4"/>
  <c r="L8" i="4"/>
  <c r="N8" i="4" s="1"/>
  <c r="O8" i="4" s="1"/>
  <c r="K8" i="4" s="1"/>
  <c r="M8" i="4"/>
  <c r="L9" i="4"/>
  <c r="N9" i="4" s="1"/>
  <c r="O9" i="4" s="1"/>
  <c r="K9" i="4" s="1"/>
  <c r="M9" i="4"/>
  <c r="L10" i="4"/>
  <c r="N10" i="4" s="1"/>
  <c r="O10" i="4" s="1"/>
  <c r="K10" i="4" s="1"/>
  <c r="M10" i="4"/>
  <c r="L11" i="4"/>
  <c r="N11" i="4" s="1"/>
  <c r="O11" i="4" s="1"/>
  <c r="K11" i="4" s="1"/>
  <c r="M11" i="4"/>
  <c r="L12" i="4"/>
  <c r="N12" i="4" s="1"/>
  <c r="O12" i="4" s="1"/>
  <c r="K12" i="4" s="1"/>
  <c r="M12" i="4"/>
  <c r="L13" i="4"/>
  <c r="N13" i="4" s="1"/>
  <c r="O13" i="4" s="1"/>
  <c r="K13" i="4" s="1"/>
  <c r="M13" i="4"/>
  <c r="L14" i="4"/>
  <c r="N14" i="4" s="1"/>
  <c r="O14" i="4" s="1"/>
  <c r="K14" i="4" s="1"/>
  <c r="M14" i="4"/>
  <c r="L15" i="4"/>
  <c r="N15" i="4" s="1"/>
  <c r="O15" i="4" s="1"/>
  <c r="K15" i="4" s="1"/>
  <c r="M15" i="4"/>
  <c r="L16" i="4"/>
  <c r="N16" i="4" s="1"/>
  <c r="O16" i="4" s="1"/>
  <c r="K16" i="4" s="1"/>
  <c r="M16" i="4"/>
  <c r="L17" i="4"/>
  <c r="N17" i="4" s="1"/>
  <c r="O17" i="4" s="1"/>
  <c r="K17" i="4" s="1"/>
  <c r="M17" i="4"/>
  <c r="L18" i="4"/>
  <c r="N18" i="4" s="1"/>
  <c r="O18" i="4" s="1"/>
  <c r="K18" i="4" s="1"/>
  <c r="M18" i="4"/>
  <c r="L20" i="4"/>
  <c r="N20" i="4" s="1"/>
  <c r="O20" i="4" s="1"/>
  <c r="K20" i="4" s="1"/>
  <c r="M20" i="4"/>
  <c r="L21" i="4"/>
  <c r="N21" i="4" s="1"/>
  <c r="O21" i="4" s="1"/>
  <c r="K21" i="4" s="1"/>
  <c r="M21" i="4"/>
  <c r="L22" i="4"/>
  <c r="N22" i="4" s="1"/>
  <c r="O22" i="4" s="1"/>
  <c r="K22" i="4" s="1"/>
  <c r="M22" i="4"/>
  <c r="L23" i="4"/>
  <c r="N23" i="4" s="1"/>
  <c r="O23" i="4" s="1"/>
  <c r="K23" i="4" s="1"/>
  <c r="M23" i="4"/>
  <c r="L24" i="4"/>
  <c r="N24" i="4" s="1"/>
  <c r="O24" i="4" s="1"/>
  <c r="K24" i="4" s="1"/>
  <c r="M24" i="4"/>
  <c r="L25" i="4"/>
  <c r="N25" i="4" s="1"/>
  <c r="O25" i="4" s="1"/>
  <c r="K25" i="4" s="1"/>
  <c r="M25" i="4"/>
  <c r="L26" i="4"/>
  <c r="N26" i="4" s="1"/>
  <c r="O26" i="4" s="1"/>
  <c r="K26" i="4" s="1"/>
  <c r="M26" i="4"/>
  <c r="L27" i="4"/>
  <c r="N27" i="4" s="1"/>
  <c r="O27" i="4" s="1"/>
  <c r="K27" i="4" s="1"/>
  <c r="M27" i="4"/>
  <c r="L28" i="4"/>
  <c r="N28" i="4" s="1"/>
  <c r="O28" i="4" s="1"/>
  <c r="K28" i="4" s="1"/>
  <c r="M28" i="4"/>
  <c r="L29" i="4"/>
  <c r="N29" i="4" s="1"/>
  <c r="O29" i="4" s="1"/>
  <c r="K29" i="4" s="1"/>
  <c r="M29" i="4"/>
  <c r="L30" i="4"/>
  <c r="N30" i="4" s="1"/>
  <c r="O30" i="4" s="1"/>
  <c r="K30" i="4" s="1"/>
  <c r="M30" i="4"/>
  <c r="L31" i="4"/>
  <c r="N31" i="4" s="1"/>
  <c r="O31" i="4" s="1"/>
  <c r="K31" i="4" s="1"/>
  <c r="M31" i="4"/>
  <c r="L32" i="4"/>
  <c r="N32" i="4" s="1"/>
  <c r="O32" i="4" s="1"/>
  <c r="K32" i="4" s="1"/>
  <c r="M32" i="4"/>
  <c r="M3" i="4"/>
  <c r="L3" i="4"/>
  <c r="L4" i="3"/>
  <c r="N4" i="3" s="1"/>
  <c r="O4" i="3" s="1"/>
  <c r="M4" i="3"/>
  <c r="L5" i="3"/>
  <c r="N5" i="3" s="1"/>
  <c r="O5" i="3" s="1"/>
  <c r="M5" i="3"/>
  <c r="L6" i="3"/>
  <c r="N6" i="3" s="1"/>
  <c r="O6" i="3" s="1"/>
  <c r="M6" i="3"/>
  <c r="M3" i="3"/>
  <c r="L3" i="3"/>
  <c r="N3" i="3" s="1"/>
  <c r="O3" i="3" s="1"/>
  <c r="L5" i="2"/>
  <c r="M5" i="2"/>
  <c r="L6" i="2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M4" i="2"/>
  <c r="L4" i="2"/>
  <c r="M4" i="1"/>
  <c r="N4" i="1"/>
  <c r="M21" i="1"/>
  <c r="N21" i="1"/>
  <c r="M23" i="1"/>
  <c r="N23" i="1"/>
  <c r="M49" i="1"/>
  <c r="N49" i="1"/>
  <c r="M45" i="1"/>
  <c r="N45" i="1"/>
  <c r="M14" i="1"/>
  <c r="N14" i="1"/>
  <c r="M32" i="1"/>
  <c r="N32" i="1"/>
  <c r="M43" i="1"/>
  <c r="N43" i="1"/>
  <c r="M11" i="1"/>
  <c r="N11" i="1"/>
  <c r="M22" i="1"/>
  <c r="N22" i="1"/>
  <c r="M13" i="1"/>
  <c r="N13" i="1"/>
  <c r="M47" i="1"/>
  <c r="N47" i="1"/>
  <c r="M41" i="1"/>
  <c r="N41" i="1"/>
  <c r="M44" i="1"/>
  <c r="N44" i="1"/>
  <c r="M57" i="1"/>
  <c r="N57" i="1"/>
  <c r="M63" i="1"/>
  <c r="N63" i="1"/>
  <c r="M88" i="1"/>
  <c r="N88" i="1"/>
  <c r="M83" i="1"/>
  <c r="N83" i="1"/>
  <c r="M51" i="1"/>
  <c r="N51" i="1"/>
  <c r="M77" i="1"/>
  <c r="N77" i="1"/>
  <c r="M81" i="1"/>
  <c r="N81" i="1"/>
  <c r="M80" i="1"/>
  <c r="N80" i="1"/>
  <c r="M89" i="1"/>
  <c r="N89" i="1"/>
  <c r="M92" i="1"/>
  <c r="N92" i="1"/>
  <c r="M96" i="1"/>
  <c r="N96" i="1"/>
  <c r="M94" i="1"/>
  <c r="N94" i="1"/>
  <c r="M59" i="1"/>
  <c r="N59" i="1"/>
  <c r="M60" i="1"/>
  <c r="N60" i="1"/>
  <c r="M52" i="1"/>
  <c r="N52" i="1"/>
  <c r="N17" i="1"/>
  <c r="M17" i="1"/>
  <c r="N3" i="4" l="1"/>
  <c r="O3" i="4" s="1"/>
  <c r="K3" i="4" s="1"/>
  <c r="N23" i="2"/>
  <c r="O23" i="2" s="1"/>
  <c r="N21" i="2"/>
  <c r="O21" i="2" s="1"/>
  <c r="N19" i="2"/>
  <c r="O19" i="2" s="1"/>
  <c r="N17" i="2"/>
  <c r="O17" i="2" s="1"/>
  <c r="N15" i="2"/>
  <c r="O15" i="2" s="1"/>
  <c r="N13" i="2"/>
  <c r="O13" i="2" s="1"/>
  <c r="N11" i="2"/>
  <c r="O11" i="2" s="1"/>
  <c r="N9" i="2"/>
  <c r="O9" i="2" s="1"/>
  <c r="N7" i="2"/>
  <c r="O7" i="2" s="1"/>
  <c r="N5" i="2"/>
  <c r="O5" i="2" s="1"/>
  <c r="N4" i="2"/>
  <c r="O4" i="2" s="1"/>
  <c r="N24" i="2"/>
  <c r="O24" i="2" s="1"/>
  <c r="N22" i="2"/>
  <c r="O22" i="2" s="1"/>
  <c r="N20" i="2"/>
  <c r="O20" i="2" s="1"/>
  <c r="N18" i="2"/>
  <c r="O18" i="2" s="1"/>
  <c r="N16" i="2"/>
  <c r="O16" i="2" s="1"/>
  <c r="N14" i="2"/>
  <c r="O14" i="2" s="1"/>
  <c r="N12" i="2"/>
  <c r="O12" i="2" s="1"/>
  <c r="N10" i="2"/>
  <c r="O10" i="2" s="1"/>
  <c r="N8" i="2"/>
  <c r="O8" i="2" s="1"/>
  <c r="N6" i="2"/>
  <c r="O6" i="2" s="1"/>
  <c r="O60" i="1"/>
  <c r="P60" i="1" s="1"/>
  <c r="L60" i="1" s="1"/>
  <c r="O94" i="1"/>
  <c r="P94" i="1" s="1"/>
  <c r="L94" i="1" s="1"/>
  <c r="O92" i="1"/>
  <c r="P92" i="1" s="1"/>
  <c r="L92" i="1" s="1"/>
  <c r="O80" i="1"/>
  <c r="P80" i="1" s="1"/>
  <c r="L80" i="1" s="1"/>
  <c r="O77" i="1"/>
  <c r="P77" i="1" s="1"/>
  <c r="L77" i="1" s="1"/>
  <c r="O83" i="1"/>
  <c r="P83" i="1" s="1"/>
  <c r="L83" i="1" s="1"/>
  <c r="O63" i="1"/>
  <c r="P63" i="1" s="1"/>
  <c r="L63" i="1" s="1"/>
  <c r="O52" i="1"/>
  <c r="P52" i="1" s="1"/>
  <c r="L52" i="1" s="1"/>
  <c r="O59" i="1"/>
  <c r="P59" i="1" s="1"/>
  <c r="L59" i="1" s="1"/>
  <c r="O96" i="1"/>
  <c r="P96" i="1" s="1"/>
  <c r="L96" i="1" s="1"/>
  <c r="O89" i="1"/>
  <c r="P89" i="1" s="1"/>
  <c r="L89" i="1" s="1"/>
  <c r="O81" i="1"/>
  <c r="P81" i="1" s="1"/>
  <c r="L81" i="1" s="1"/>
  <c r="O51" i="1"/>
  <c r="P51" i="1" s="1"/>
  <c r="L51" i="1" s="1"/>
  <c r="O88" i="1"/>
  <c r="P88" i="1" s="1"/>
  <c r="L88" i="1" s="1"/>
  <c r="O57" i="1"/>
  <c r="P57" i="1" s="1"/>
  <c r="L57" i="1" s="1"/>
  <c r="O44" i="1"/>
  <c r="P44" i="1" s="1"/>
  <c r="L44" i="1" s="1"/>
  <c r="O13" i="1"/>
  <c r="P13" i="1" s="1"/>
  <c r="L13" i="1" s="1"/>
  <c r="O11" i="1"/>
  <c r="P11" i="1" s="1"/>
  <c r="L11" i="1" s="1"/>
  <c r="O32" i="1"/>
  <c r="P32" i="1" s="1"/>
  <c r="L32" i="1" s="1"/>
  <c r="O49" i="1"/>
  <c r="P49" i="1" s="1"/>
  <c r="L49" i="1" s="1"/>
  <c r="O21" i="1"/>
  <c r="P21" i="1" s="1"/>
  <c r="L21" i="1" s="1"/>
  <c r="O4" i="1"/>
  <c r="P4" i="1" s="1"/>
  <c r="L4" i="1" s="1"/>
  <c r="O41" i="1"/>
  <c r="P41" i="1" s="1"/>
  <c r="L41" i="1" s="1"/>
  <c r="O22" i="1"/>
  <c r="P22" i="1" s="1"/>
  <c r="L22" i="1" s="1"/>
  <c r="O14" i="1"/>
  <c r="P14" i="1" s="1"/>
  <c r="L14" i="1" s="1"/>
  <c r="O45" i="1"/>
  <c r="P45" i="1" s="1"/>
  <c r="L45" i="1" s="1"/>
  <c r="O23" i="1"/>
  <c r="P23" i="1" s="1"/>
  <c r="L23" i="1" s="1"/>
  <c r="O47" i="1"/>
  <c r="P47" i="1" s="1"/>
  <c r="L47" i="1" s="1"/>
  <c r="O43" i="1"/>
  <c r="P43" i="1" s="1"/>
  <c r="L43" i="1" s="1"/>
  <c r="O17" i="1"/>
  <c r="P17" i="1" s="1"/>
  <c r="L17" i="1" s="1"/>
</calcChain>
</file>

<file path=xl/sharedStrings.xml><?xml version="1.0" encoding="utf-8"?>
<sst xmlns="http://schemas.openxmlformats.org/spreadsheetml/2006/main" count="1179" uniqueCount="401">
  <si>
    <t xml:space="preserve">Table 1: Differentially expressed proteins in BM plasma derived from non-leukemic , LR- and HR- ALL patients </t>
  </si>
  <si>
    <t>Sample identity</t>
  </si>
  <si>
    <t>Protein Acces. No.</t>
  </si>
  <si>
    <t>Protein entry Name/Identity</t>
  </si>
  <si>
    <t>MW</t>
  </si>
  <si>
    <t>PI</t>
  </si>
  <si>
    <t>Mascot Score</t>
  </si>
  <si>
    <t>Coverage %</t>
  </si>
  <si>
    <t>Expression level</t>
  </si>
  <si>
    <t>BMP/HR-ALL</t>
  </si>
  <si>
    <t>P02649</t>
  </si>
  <si>
    <t>Apolipoprotein E precursor</t>
  </si>
  <si>
    <t>41±1.8</t>
  </si>
  <si>
    <t>16±1.2</t>
  </si>
  <si>
    <t>P60709</t>
  </si>
  <si>
    <t>Actin cytoplasmic 1</t>
  </si>
  <si>
    <t>11±2.4</t>
  </si>
  <si>
    <t>51±1.0</t>
  </si>
  <si>
    <t>P63261</t>
  </si>
  <si>
    <t>Actin cytoplasmic 2</t>
  </si>
  <si>
    <t>22±1.1</t>
  </si>
  <si>
    <t>29±1.6</t>
  </si>
  <si>
    <t>P01009</t>
  </si>
  <si>
    <r>
      <t>Alpha-1-antitrypsin</t>
    </r>
    <r>
      <rPr>
        <b/>
        <sz val="10"/>
        <color theme="1"/>
        <rFont val="Times New Roman"/>
        <family val="1"/>
        <charset val="161"/>
      </rPr>
      <t xml:space="preserve"> </t>
    </r>
    <r>
      <rPr>
        <sz val="10"/>
        <color theme="1"/>
        <rFont val="Times New Roman"/>
        <family val="1"/>
        <charset val="161"/>
      </rPr>
      <t>precursor</t>
    </r>
  </si>
  <si>
    <t>33±1.6</t>
  </si>
  <si>
    <t>13±1.5</t>
  </si>
  <si>
    <t>P01008</t>
  </si>
  <si>
    <t>Antithrombin III precursor</t>
  </si>
  <si>
    <t>29±2.4</t>
  </si>
  <si>
    <t>P00450</t>
  </si>
  <si>
    <t xml:space="preserve">Ceruloplasmin precursor </t>
  </si>
  <si>
    <t>34±2.7</t>
  </si>
  <si>
    <t>21±1.9</t>
  </si>
  <si>
    <t>P10909</t>
  </si>
  <si>
    <t>Clusterin precursor</t>
  </si>
  <si>
    <t>26±1.1</t>
  </si>
  <si>
    <t>19±2.1</t>
  </si>
  <si>
    <t>P25311</t>
  </si>
  <si>
    <t>Zinc-alpha-2 glycoprotein</t>
  </si>
  <si>
    <t>30±1.9</t>
  </si>
  <si>
    <t>15±2.7</t>
  </si>
  <si>
    <t>P02766</t>
  </si>
  <si>
    <t>Transthyretin precursor</t>
  </si>
  <si>
    <t>49±2.5</t>
  </si>
  <si>
    <t>17±1.7</t>
  </si>
  <si>
    <t>P02735</t>
  </si>
  <si>
    <t>Serum amyloid A protein precursor</t>
  </si>
  <si>
    <t>P02647</t>
  </si>
  <si>
    <t xml:space="preserve">Apolipoprotein A1 precursor </t>
  </si>
  <si>
    <t>46±2.1</t>
  </si>
  <si>
    <t>20±1.5</t>
  </si>
  <si>
    <t>P06396</t>
  </si>
  <si>
    <t>Gelsolin precursor</t>
  </si>
  <si>
    <t>21±1.6</t>
  </si>
  <si>
    <t>37±1.3</t>
  </si>
  <si>
    <t>P00734</t>
  </si>
  <si>
    <t>Prothrombin precursor</t>
  </si>
  <si>
    <t>50±2.4</t>
  </si>
  <si>
    <t>37±1.9</t>
  </si>
  <si>
    <t>P02760</t>
  </si>
  <si>
    <t>AMBP protein precursor</t>
  </si>
  <si>
    <t>49±2.9</t>
  </si>
  <si>
    <t>27±2.4</t>
  </si>
  <si>
    <t>P00751</t>
  </si>
  <si>
    <t>Complement factor B</t>
  </si>
  <si>
    <t>51±1.9</t>
  </si>
  <si>
    <t>22±1.3</t>
  </si>
  <si>
    <t>38±1.4</t>
  </si>
  <si>
    <t>P02774</t>
  </si>
  <si>
    <t>Vitamin D binding protein precursor</t>
  </si>
  <si>
    <t>21±1.7</t>
  </si>
  <si>
    <t>14±2.3</t>
  </si>
  <si>
    <t>O75636</t>
  </si>
  <si>
    <t>Ficolin-3 precursor</t>
  </si>
  <si>
    <t>P06702</t>
  </si>
  <si>
    <t>Protein S100-A9</t>
  </si>
  <si>
    <t>12±2.8</t>
  </si>
  <si>
    <t>31±1.9</t>
  </si>
  <si>
    <t>P02887</t>
  </si>
  <si>
    <t>Serotransferrin precursor</t>
  </si>
  <si>
    <t>52±2.2</t>
  </si>
  <si>
    <t>18±2.3</t>
  </si>
  <si>
    <t>P06727</t>
  </si>
  <si>
    <t>Apolipoprotein A4 precursor</t>
  </si>
  <si>
    <t>40±1.5</t>
  </si>
  <si>
    <t>BMP/LR-ALL</t>
  </si>
  <si>
    <t>49±1.8</t>
  </si>
  <si>
    <t>33±2.4</t>
  </si>
  <si>
    <t>P43652</t>
  </si>
  <si>
    <t>Afamin precursor</t>
  </si>
  <si>
    <t>20±1.1</t>
  </si>
  <si>
    <t>40±2.1</t>
  </si>
  <si>
    <t>P02655</t>
  </si>
  <si>
    <t>Apolipoprotein C-II precursor</t>
  </si>
  <si>
    <t>48±3</t>
  </si>
  <si>
    <t>17±3.4</t>
  </si>
  <si>
    <t>14±2.7</t>
  </si>
  <si>
    <t>44±1.1</t>
  </si>
  <si>
    <t>P01042</t>
  </si>
  <si>
    <t>Kininogen 1</t>
  </si>
  <si>
    <t>27±1.8</t>
  </si>
  <si>
    <t>11±2.9</t>
  </si>
  <si>
    <t>BMP/LR ALL</t>
  </si>
  <si>
    <t>47±1</t>
  </si>
  <si>
    <t>24±3</t>
  </si>
  <si>
    <t>P02679</t>
  </si>
  <si>
    <t>Fibrinogen gamma chain precursor</t>
  </si>
  <si>
    <t>39±2.3</t>
  </si>
  <si>
    <t>16±3.1</t>
  </si>
  <si>
    <t>P00738</t>
  </si>
  <si>
    <t>Haptoglobin precursor</t>
  </si>
  <si>
    <t>28±1.4</t>
  </si>
  <si>
    <t>15±2.6</t>
  </si>
  <si>
    <t>P02790</t>
  </si>
  <si>
    <t>Hemopexin precursor</t>
  </si>
  <si>
    <t>28±2.3</t>
  </si>
  <si>
    <t>13±1.9</t>
  </si>
  <si>
    <t>35±1.0</t>
  </si>
  <si>
    <t>20±2.7</t>
  </si>
  <si>
    <t>52±2.1</t>
  </si>
  <si>
    <t>25±1.9</t>
  </si>
  <si>
    <t>21±3.0</t>
  </si>
  <si>
    <t>P01019</t>
  </si>
  <si>
    <t>Angiotensinogen precursor</t>
  </si>
  <si>
    <t>42±2.5</t>
  </si>
  <si>
    <t>14±1.4</t>
  </si>
  <si>
    <t>57±2</t>
  </si>
  <si>
    <t>34±2.4</t>
  </si>
  <si>
    <t>P01023</t>
  </si>
  <si>
    <t>Alpha-2-macroglobulin precursor</t>
  </si>
  <si>
    <t>P04004</t>
  </si>
  <si>
    <t>Vitronectin precursor</t>
  </si>
  <si>
    <t>48±1.9</t>
  </si>
  <si>
    <t>19±1.4</t>
  </si>
  <si>
    <t>P00747</t>
  </si>
  <si>
    <t>Plasminogen precursor</t>
  </si>
  <si>
    <t>39±1.5</t>
  </si>
  <si>
    <t>SYMBOL</t>
  </si>
  <si>
    <t>APOE</t>
  </si>
  <si>
    <t>ACTB</t>
  </si>
  <si>
    <t>ACTG</t>
  </si>
  <si>
    <t>A1AT</t>
  </si>
  <si>
    <t>ANT3</t>
  </si>
  <si>
    <t>CERU</t>
  </si>
  <si>
    <t>CLUS</t>
  </si>
  <si>
    <t>ZA2G</t>
  </si>
  <si>
    <t>TTHY</t>
  </si>
  <si>
    <t>SAA</t>
  </si>
  <si>
    <t>APOA1</t>
  </si>
  <si>
    <t>GELS</t>
  </si>
  <si>
    <t>THRB</t>
  </si>
  <si>
    <t>AMBP</t>
  </si>
  <si>
    <t>CFAB</t>
  </si>
  <si>
    <t>VTDB</t>
  </si>
  <si>
    <t>FCN3</t>
  </si>
  <si>
    <t>S10A9</t>
  </si>
  <si>
    <t>TRFE</t>
  </si>
  <si>
    <t>APOA4</t>
  </si>
  <si>
    <t>AFAM</t>
  </si>
  <si>
    <t>APOC2</t>
  </si>
  <si>
    <t>KNG1</t>
  </si>
  <si>
    <t>FIBG</t>
  </si>
  <si>
    <t>HPT</t>
  </si>
  <si>
    <t>HEMO</t>
  </si>
  <si>
    <t>ANGT</t>
  </si>
  <si>
    <t>A2MG</t>
  </si>
  <si>
    <t>VTNC</t>
  </si>
  <si>
    <t>PLMN</t>
  </si>
  <si>
    <t>Table 2A: Differentially expressed proteins in PB plasma derived from non leukemic and ALL patients (common between LR- and HR)</t>
  </si>
  <si>
    <t>PBP/ALL</t>
  </si>
  <si>
    <t>47±1.4</t>
  </si>
  <si>
    <t>16±1.6</t>
  </si>
  <si>
    <t>P04745</t>
  </si>
  <si>
    <t>Amylase-1 precursor</t>
  </si>
  <si>
    <t>69±1.5</t>
  </si>
  <si>
    <t>22±3.1</t>
  </si>
  <si>
    <t>PBP/ ALL</t>
  </si>
  <si>
    <t>42±1.8</t>
  </si>
  <si>
    <t>15±2.8</t>
  </si>
  <si>
    <t>41±2.2</t>
  </si>
  <si>
    <t>27±3.4</t>
  </si>
  <si>
    <t>41±1.1</t>
  </si>
  <si>
    <t>19±2.6</t>
  </si>
  <si>
    <t>29±1.1</t>
  </si>
  <si>
    <t>38±1.8</t>
  </si>
  <si>
    <t>11±12.5</t>
  </si>
  <si>
    <t>45±1.3</t>
  </si>
  <si>
    <t>32±1.8</t>
  </si>
  <si>
    <t>57±2.5</t>
  </si>
  <si>
    <t>21±2.2</t>
  </si>
  <si>
    <t>11±3.9</t>
  </si>
  <si>
    <t>B7ZKJB</t>
  </si>
  <si>
    <t>Immunoglobulin</t>
  </si>
  <si>
    <t>18±1.3</t>
  </si>
  <si>
    <t>39±2.7</t>
  </si>
  <si>
    <t>22±2.2</t>
  </si>
  <si>
    <t>16±1.8</t>
  </si>
  <si>
    <t>P02753</t>
  </si>
  <si>
    <t xml:space="preserve">Retinol binding protein 4 </t>
  </si>
  <si>
    <t>39±1.7</t>
  </si>
  <si>
    <t>18±1.9</t>
  </si>
  <si>
    <t>47±2.0</t>
  </si>
  <si>
    <t>28±1.1</t>
  </si>
  <si>
    <t>40±2.2</t>
  </si>
  <si>
    <t>15±1.7</t>
  </si>
  <si>
    <t>31±2.2</t>
  </si>
  <si>
    <t>17±1.5</t>
  </si>
  <si>
    <t>17±1.9</t>
  </si>
  <si>
    <t>55±1.1</t>
  </si>
  <si>
    <t>27±1.7</t>
  </si>
  <si>
    <t>21±1.1</t>
  </si>
  <si>
    <t>41±1.7</t>
  </si>
  <si>
    <t>19±1.0</t>
  </si>
  <si>
    <t>48±2.1</t>
  </si>
  <si>
    <t xml:space="preserve">Table 2B: Differentially expressed proteins in PB plasma derived from HR-ALL and LR-ALL patients </t>
  </si>
  <si>
    <t>PBP/HR-ALL</t>
  </si>
  <si>
    <t>40±1.1</t>
  </si>
  <si>
    <t>27±2.8</t>
  </si>
  <si>
    <t>18±1.5</t>
  </si>
  <si>
    <t>42±1.2</t>
  </si>
  <si>
    <t>PBP/LR-ALL</t>
  </si>
  <si>
    <t>52±1.6</t>
  </si>
  <si>
    <t>18±2.1</t>
  </si>
  <si>
    <t>16±1.9</t>
  </si>
  <si>
    <t>45±2.2</t>
  </si>
  <si>
    <t xml:space="preserve">Table 3: Differentially expressed proteins in BM and PB cell lysates derived from ALL patients  </t>
  </si>
  <si>
    <t>BMC/ALL</t>
  </si>
  <si>
    <t>Apolipoprotein A-I precursor</t>
  </si>
  <si>
    <t>51±1.1</t>
  </si>
  <si>
    <t>25±2.8</t>
  </si>
  <si>
    <t>40±1.9</t>
  </si>
  <si>
    <t>13±1.1</t>
  </si>
  <si>
    <t>Ceruloplasmin precursor</t>
  </si>
  <si>
    <t>44±2.1</t>
  </si>
  <si>
    <t>17±2.2</t>
  </si>
  <si>
    <t>P02675</t>
  </si>
  <si>
    <t>Fibronogen beta chain precursor</t>
  </si>
  <si>
    <t>35±1.9</t>
  </si>
  <si>
    <t>11±1.8</t>
  </si>
  <si>
    <t>59±2.9</t>
  </si>
  <si>
    <t>22±1.4</t>
  </si>
  <si>
    <t>Haptoblobin precursor</t>
  </si>
  <si>
    <t>38±2.1</t>
  </si>
  <si>
    <t>15±1.9</t>
  </si>
  <si>
    <t>P01857</t>
  </si>
  <si>
    <t>Ig gamma-1 chain C region</t>
  </si>
  <si>
    <t>19±1.6</t>
  </si>
  <si>
    <t>P01859</t>
  </si>
  <si>
    <t>Ig gamma-2 chain C region</t>
  </si>
  <si>
    <t>35±1.1</t>
  </si>
  <si>
    <t>11±2.1</t>
  </si>
  <si>
    <t>17±1.1</t>
  </si>
  <si>
    <t>44±1.4</t>
  </si>
  <si>
    <t>21±2.0</t>
  </si>
  <si>
    <t>Serum Amyloid A protein precursor</t>
  </si>
  <si>
    <t>34±2.1</t>
  </si>
  <si>
    <t>13±1.8</t>
  </si>
  <si>
    <t>P0736</t>
  </si>
  <si>
    <t>Transthyretin</t>
  </si>
  <si>
    <t>39±3.1</t>
  </si>
  <si>
    <t>20±2.5</t>
  </si>
  <si>
    <t>20±2.0</t>
  </si>
  <si>
    <t>PBC/ALL</t>
  </si>
  <si>
    <t>35±1.2</t>
  </si>
  <si>
    <t>11±2.2</t>
  </si>
  <si>
    <t>PBC/ ALL</t>
  </si>
  <si>
    <t>49±2.1</t>
  </si>
  <si>
    <t>27±2.2</t>
  </si>
  <si>
    <t>P04040</t>
  </si>
  <si>
    <t>Catalase</t>
  </si>
  <si>
    <t>42±2.3</t>
  </si>
  <si>
    <t>15±1.4</t>
  </si>
  <si>
    <t>33±2.8</t>
  </si>
  <si>
    <t>11±3.1</t>
  </si>
  <si>
    <t>22±2.7</t>
  </si>
  <si>
    <t>19±2.2</t>
  </si>
  <si>
    <t>48±1.7</t>
  </si>
  <si>
    <t>16±2.6</t>
  </si>
  <si>
    <t>55±1.9</t>
  </si>
  <si>
    <t>31±2.0</t>
  </si>
  <si>
    <t>48±1.5</t>
  </si>
  <si>
    <t>23±1.8</t>
  </si>
  <si>
    <t>19±3.1</t>
  </si>
  <si>
    <t>12±2.2</t>
  </si>
  <si>
    <t>29±2.0</t>
  </si>
  <si>
    <t>61±1.0</t>
  </si>
  <si>
    <t>23±2.1</t>
  </si>
  <si>
    <t>37±2.5</t>
  </si>
  <si>
    <t>20±2.2</t>
  </si>
  <si>
    <t>PF-BMP/HR-ALL</t>
  </si>
  <si>
    <t>42±1.3</t>
  </si>
  <si>
    <t>20±1.4</t>
  </si>
  <si>
    <t>31±1.8</t>
  </si>
  <si>
    <t>30±2.1</t>
  </si>
  <si>
    <t>15±2.4</t>
  </si>
  <si>
    <t>44±3.1</t>
  </si>
  <si>
    <t>25±1.5</t>
  </si>
  <si>
    <t>30±2.4</t>
  </si>
  <si>
    <t>Q9NZT1</t>
  </si>
  <si>
    <t>Calmodulin-like protein 5</t>
  </si>
  <si>
    <t>19±2.9</t>
  </si>
  <si>
    <t>P68032</t>
  </si>
  <si>
    <t>Actin. alpha cardiac muscle 1</t>
  </si>
  <si>
    <t>49±2.4</t>
  </si>
  <si>
    <t>25±1.0</t>
  </si>
  <si>
    <t>P68133</t>
  </si>
  <si>
    <t xml:space="preserve">Actin alpha skeletal muscle </t>
  </si>
  <si>
    <t>P06733</t>
  </si>
  <si>
    <t>32±1.6</t>
  </si>
  <si>
    <t>14±1.5</t>
  </si>
  <si>
    <t>Q03591</t>
  </si>
  <si>
    <t>Complement Factor H related protein 1</t>
  </si>
  <si>
    <t>61±1.2</t>
  </si>
  <si>
    <t>38±2.2</t>
  </si>
  <si>
    <t>P02671</t>
  </si>
  <si>
    <t>Fibrinogen alpha chain</t>
  </si>
  <si>
    <t>37±1.8</t>
  </si>
  <si>
    <t>36±2.3</t>
  </si>
  <si>
    <t>P14618</t>
  </si>
  <si>
    <t>Pyruvate kinase isoenzymes M1/M2</t>
  </si>
  <si>
    <t>11±.1.1</t>
  </si>
  <si>
    <t>Fibrinogen beta chain precursor</t>
  </si>
  <si>
    <t>Q9UMX0</t>
  </si>
  <si>
    <t>Ubiquilin-1</t>
  </si>
  <si>
    <t>PF-BMP/LR-ALL</t>
  </si>
  <si>
    <t>10±2.9</t>
  </si>
  <si>
    <t>24±2.2</t>
  </si>
  <si>
    <t>44±1.8</t>
  </si>
  <si>
    <t>31±1.4</t>
  </si>
  <si>
    <t>15±2.1</t>
  </si>
  <si>
    <t>P13929</t>
  </si>
  <si>
    <t xml:space="preserve">B Enolase </t>
  </si>
  <si>
    <t>40±1.7</t>
  </si>
  <si>
    <t>Q6ZP65</t>
  </si>
  <si>
    <t>Bicaudal D-related protein 1</t>
  </si>
  <si>
    <t>48±1.0</t>
  </si>
  <si>
    <t>26±3.1</t>
  </si>
  <si>
    <t>47±1.1</t>
  </si>
  <si>
    <t>29±1.8</t>
  </si>
  <si>
    <t>39±2.1</t>
  </si>
  <si>
    <t>21±2.9</t>
  </si>
  <si>
    <t>P10809</t>
  </si>
  <si>
    <t>60kDa heat shock protein</t>
  </si>
  <si>
    <t>41±2.0</t>
  </si>
  <si>
    <t>54±2.5</t>
  </si>
  <si>
    <t>31±2.9</t>
  </si>
  <si>
    <t>P04406</t>
  </si>
  <si>
    <t>Glyceraldehyde 3 phosphate dehydrogenase</t>
  </si>
  <si>
    <t>35±1.8</t>
  </si>
  <si>
    <t>23±2.6</t>
  </si>
  <si>
    <t>Q068030</t>
  </si>
  <si>
    <t>Peroxiredoxin 1</t>
  </si>
  <si>
    <t>14±1.1</t>
  </si>
  <si>
    <t>Q06323</t>
  </si>
  <si>
    <t>Proteasome activator complex subunit 1</t>
  </si>
  <si>
    <t>24±2.1</t>
  </si>
  <si>
    <t>12±1.6</t>
  </si>
  <si>
    <t>31±1.2</t>
  </si>
  <si>
    <t>19±1.8</t>
  </si>
  <si>
    <t>Ratio</t>
  </si>
  <si>
    <t>Log2(Ratio)</t>
  </si>
  <si>
    <t>Patient total density (x1000)</t>
  </si>
  <si>
    <r>
      <t>Controls</t>
    </r>
    <r>
      <rPr>
        <b/>
        <sz val="8"/>
        <color theme="1"/>
        <rFont val="Times New Roman"/>
        <family val="1"/>
        <charset val="161"/>
      </rPr>
      <t xml:space="preserve"> spot intensity (x1000)</t>
    </r>
  </si>
  <si>
    <t>AMY1</t>
  </si>
  <si>
    <t>ITIH4</t>
  </si>
  <si>
    <t>RET4</t>
  </si>
  <si>
    <t>FIBB</t>
  </si>
  <si>
    <t>IGHG1</t>
  </si>
  <si>
    <t>IGHG2</t>
  </si>
  <si>
    <t>CATA</t>
  </si>
  <si>
    <t>Alpha enolase</t>
  </si>
  <si>
    <t>CALL5</t>
  </si>
  <si>
    <t>ACTC</t>
  </si>
  <si>
    <t>ACTS</t>
  </si>
  <si>
    <t>ENOA</t>
  </si>
  <si>
    <t>FHR1</t>
  </si>
  <si>
    <t>FIBA</t>
  </si>
  <si>
    <t>KPYM</t>
  </si>
  <si>
    <t>UBQL1</t>
  </si>
  <si>
    <t>ENOB</t>
  </si>
  <si>
    <t>BICR1</t>
  </si>
  <si>
    <t>CH60</t>
  </si>
  <si>
    <t>G3P</t>
  </si>
  <si>
    <t>PRDX1</t>
  </si>
  <si>
    <t>PSME1</t>
  </si>
  <si>
    <t>Afamin</t>
  </si>
  <si>
    <t>AFM</t>
  </si>
  <si>
    <r>
      <t>Alpha-1-antitrypsin</t>
    </r>
    <r>
      <rPr>
        <b/>
        <sz val="10"/>
        <rFont val="Times New Roman"/>
        <family val="1"/>
        <charset val="161"/>
      </rPr>
      <t xml:space="preserve"> </t>
    </r>
    <r>
      <rPr>
        <sz val="10"/>
        <rFont val="Times New Roman"/>
        <family val="1"/>
        <charset val="161"/>
      </rPr>
      <t>precursor</t>
    </r>
  </si>
  <si>
    <t xml:space="preserve">Table 4: Differentially expressed pre-fractionated proteins in BM and PB plasma derived from ALL patients  </t>
  </si>
  <si>
    <t>31±1.1</t>
  </si>
  <si>
    <t>14±2.1</t>
  </si>
  <si>
    <t>33±1.9</t>
  </si>
  <si>
    <r>
      <t>Alpha-1-antitrypsin</t>
    </r>
    <r>
      <rPr>
        <b/>
        <sz val="10"/>
        <color rgb="FF000000"/>
        <rFont val="Times New Roman"/>
        <family val="1"/>
        <charset val="161"/>
      </rPr>
      <t xml:space="preserve"> </t>
    </r>
    <r>
      <rPr>
        <sz val="10"/>
        <color rgb="FF000000"/>
        <rFont val="Times New Roman"/>
        <family val="1"/>
        <charset val="161"/>
      </rPr>
      <t>precursor</t>
    </r>
  </si>
  <si>
    <t>35±2.1</t>
  </si>
  <si>
    <t>20±2.6</t>
  </si>
  <si>
    <t>41±1.0</t>
  </si>
  <si>
    <t>16±2.1</t>
  </si>
  <si>
    <t>18±2.5</t>
  </si>
  <si>
    <t>19±2.3</t>
  </si>
  <si>
    <t>Controls spot intensity (x1000)</t>
  </si>
  <si>
    <r>
      <t xml:space="preserve">Note: The value </t>
    </r>
    <r>
      <rPr>
        <b/>
        <i/>
        <sz val="12"/>
        <color theme="1"/>
        <rFont val="Times New Roman"/>
        <family val="1"/>
        <charset val="161"/>
      </rPr>
      <t>0</t>
    </r>
    <r>
      <rPr>
        <b/>
        <sz val="12"/>
        <color theme="1"/>
        <rFont val="Times New Roman"/>
        <family val="1"/>
        <charset val="161"/>
      </rPr>
      <t xml:space="preserve"> signifies that the protein was not detected in the respective group of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</si>
</sst>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1"/>
    </font>
    <font>
      <b/>
      <sz val="10"/>
      <color theme="1"/>
      <name val="Times New Roman"/>
      <family val="1"/>
      <charset val="161"/>
    </font>
    <font>
      <b/>
      <sz val="8"/>
      <color theme="1"/>
      <name val="Times New Roman"/>
      <family val="1"/>
      <charset val="161"/>
    </font>
    <font>
      <b/>
      <sz val="9"/>
      <color theme="1"/>
      <name val="Times New Roman"/>
      <family val="1"/>
      <charset val="161"/>
    </font>
    <font>
      <sz val="10"/>
      <color theme="1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b/>
      <sz val="10"/>
      <color rgb="FF7F7F7F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0"/>
      <color rgb="FF000000"/>
      <name val="Times New Roman"/>
      <family val="1"/>
      <charset val="161"/>
    </font>
    <font>
      <b/>
      <sz val="10"/>
      <name val="Times New Roman"/>
      <family val="1"/>
      <charset val="161"/>
    </font>
    <font>
      <sz val="10"/>
      <name val="Times New Roman"/>
      <family val="1"/>
      <charset val="161"/>
    </font>
    <font>
      <sz val="11"/>
      <name val="Calibri"/>
      <family val="2"/>
      <scheme val="minor"/>
    </font>
    <font>
      <sz val="11"/>
      <name val="Times New Roman"/>
      <family val="1"/>
      <charset val="161"/>
    </font>
    <font>
      <sz val="10"/>
      <color rgb="FF000000"/>
      <name val="Calibri"/>
      <family val="2"/>
      <charset val="161"/>
      <scheme val="minor"/>
    </font>
    <font>
      <b/>
      <sz val="10"/>
      <color rgb="FF808080"/>
      <name val="Times New Roman"/>
      <family val="1"/>
      <charset val="161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161"/>
    </font>
    <font>
      <b/>
      <i/>
      <sz val="12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/>
    <xf numFmtId="0" fontId="2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14" fillId="0" borderId="0" xfId="0" applyFont="1" applyFill="1" applyBorder="1"/>
    <xf numFmtId="4" fontId="1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Alignment="1">
      <alignment horizontal="center"/>
    </xf>
    <xf numFmtId="0" fontId="1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workbookViewId="0">
      <pane xSplit="1" ySplit="2" topLeftCell="B81" activePane="bottomRight" state="frozen"/>
      <selection pane="topRight" activeCell="B1" sqref="B1"/>
      <selection pane="bottomLeft" activeCell="A4" sqref="A4"/>
      <selection pane="bottomRight" activeCell="C101" sqref="C101"/>
    </sheetView>
  </sheetViews>
  <sheetFormatPr defaultRowHeight="15" x14ac:dyDescent="0.25"/>
  <cols>
    <col min="1" max="1" width="15.140625" style="22" bestFit="1" customWidth="1"/>
    <col min="2" max="2" width="9.140625" style="22" bestFit="1" customWidth="1"/>
    <col min="3" max="3" width="8.7109375" style="22" bestFit="1" customWidth="1"/>
    <col min="4" max="4" width="8.7109375" style="22" customWidth="1"/>
    <col min="5" max="5" width="35.85546875" style="22" bestFit="1" customWidth="1"/>
    <col min="6" max="6" width="9" style="27" bestFit="1" customWidth="1"/>
    <col min="7" max="7" width="4" style="27" bestFit="1" customWidth="1"/>
    <col min="8" max="8" width="11.5703125" style="27" bestFit="1" customWidth="1"/>
    <col min="9" max="9" width="10.85546875" style="27" bestFit="1" customWidth="1"/>
    <col min="10" max="10" width="16.5703125" style="27" bestFit="1" customWidth="1"/>
    <col min="11" max="11" width="11" style="27" bestFit="1" customWidth="1"/>
    <col min="12" max="12" width="9.5703125" style="27" bestFit="1" customWidth="1"/>
    <col min="13" max="14" width="2.7109375" style="25" bestFit="1" customWidth="1"/>
    <col min="15" max="15" width="6.5703125" style="25" bestFit="1" customWidth="1"/>
    <col min="16" max="16" width="10.28515625" style="25" bestFit="1" customWidth="1"/>
    <col min="17" max="17" width="9.140625" style="27"/>
    <col min="18" max="16384" width="9.140625" style="22"/>
  </cols>
  <sheetData>
    <row r="1" spans="1:17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7" s="27" customFormat="1" ht="33" x14ac:dyDescent="0.25">
      <c r="A2" s="23" t="s">
        <v>1</v>
      </c>
      <c r="B2" s="23" t="s">
        <v>2</v>
      </c>
      <c r="C2" s="23" t="s">
        <v>137</v>
      </c>
      <c r="D2" s="23"/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361</v>
      </c>
      <c r="K2" s="24" t="s">
        <v>362</v>
      </c>
      <c r="L2" s="23" t="s">
        <v>8</v>
      </c>
      <c r="M2" s="25"/>
      <c r="N2" s="25"/>
      <c r="O2" s="26" t="s">
        <v>359</v>
      </c>
      <c r="P2" s="26" t="s">
        <v>360</v>
      </c>
    </row>
    <row r="3" spans="1:17" s="27" customForma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4"/>
      <c r="L3" s="23"/>
      <c r="M3" s="25"/>
      <c r="N3" s="25"/>
      <c r="O3" s="26"/>
      <c r="P3" s="26"/>
    </row>
    <row r="4" spans="1:17" x14ac:dyDescent="0.25">
      <c r="A4" s="28" t="s">
        <v>9</v>
      </c>
      <c r="B4" s="29" t="s">
        <v>22</v>
      </c>
      <c r="C4" s="29" t="s">
        <v>141</v>
      </c>
      <c r="D4" s="29"/>
      <c r="E4" s="35" t="s">
        <v>23</v>
      </c>
      <c r="F4" s="33">
        <v>46878.080000000002</v>
      </c>
      <c r="G4" s="31">
        <v>5.3</v>
      </c>
      <c r="H4" s="31">
        <v>209</v>
      </c>
      <c r="I4" s="31">
        <v>56</v>
      </c>
      <c r="J4" s="31" t="s">
        <v>24</v>
      </c>
      <c r="K4" s="31" t="s">
        <v>25</v>
      </c>
      <c r="L4" s="31" t="str">
        <f>IF(P4=0,0,CONCATENATE(LEFT(P4,4),"**"))</f>
        <v>1.34**</v>
      </c>
      <c r="M4" s="25" t="str">
        <f>LEFT(J4,SEARCH("±",J4,1)-1)</f>
        <v>33</v>
      </c>
      <c r="N4" s="25" t="str">
        <f>LEFT(K4,SEARCH("±",K4,1)-1)</f>
        <v>13</v>
      </c>
      <c r="O4" s="32">
        <f>M4/N4</f>
        <v>2.5384615384615383</v>
      </c>
      <c r="P4" s="32">
        <f>LOG(O4,2)</f>
        <v>1.3439544012173612</v>
      </c>
      <c r="Q4" s="32">
        <v>1.3439544012173612</v>
      </c>
    </row>
    <row r="5" spans="1:17" x14ac:dyDescent="0.25">
      <c r="A5" s="28" t="s">
        <v>9</v>
      </c>
      <c r="B5" s="29" t="s">
        <v>128</v>
      </c>
      <c r="C5" s="29" t="s">
        <v>165</v>
      </c>
      <c r="D5" s="29"/>
      <c r="E5" s="29" t="s">
        <v>129</v>
      </c>
      <c r="F5" s="30">
        <v>164600.29999999999</v>
      </c>
      <c r="G5" s="31">
        <v>6</v>
      </c>
      <c r="H5" s="31"/>
      <c r="I5" s="31"/>
      <c r="J5" s="31"/>
      <c r="K5" s="31"/>
      <c r="L5" s="31">
        <f t="shared" ref="L5:L68" si="0">IF(P5=0,0,CONCATENATE(LEFT(P5,4),"**"))</f>
        <v>0</v>
      </c>
      <c r="O5" s="32">
        <v>1</v>
      </c>
      <c r="P5" s="32">
        <f t="shared" ref="P5:P49" si="1">LOG(O5,2)</f>
        <v>0</v>
      </c>
      <c r="Q5" s="32">
        <v>0</v>
      </c>
    </row>
    <row r="6" spans="1:17" x14ac:dyDescent="0.25">
      <c r="A6" s="9" t="s">
        <v>289</v>
      </c>
      <c r="B6" s="6" t="s">
        <v>14</v>
      </c>
      <c r="C6" s="35" t="s">
        <v>139</v>
      </c>
      <c r="D6" s="35"/>
      <c r="E6" s="6" t="s">
        <v>15</v>
      </c>
      <c r="F6" s="19">
        <v>42052</v>
      </c>
      <c r="G6" s="19">
        <v>5.2</v>
      </c>
      <c r="H6" s="19">
        <v>117</v>
      </c>
      <c r="I6" s="19">
        <v>48</v>
      </c>
      <c r="J6" s="19" t="s">
        <v>21</v>
      </c>
      <c r="K6" s="19" t="s">
        <v>290</v>
      </c>
      <c r="L6" s="31" t="str">
        <f t="shared" si="0"/>
        <v>-0.5**</v>
      </c>
      <c r="M6" s="15" t="str">
        <f t="shared" ref="M6:N9" si="2">LEFT(J6,SEARCH("±",J6,1)-1)</f>
        <v>29</v>
      </c>
      <c r="N6" s="15" t="str">
        <f t="shared" si="2"/>
        <v>42</v>
      </c>
      <c r="O6" s="17">
        <f>M6/N6</f>
        <v>0.69047619047619047</v>
      </c>
      <c r="P6" s="32">
        <f t="shared" si="1"/>
        <v>-0.53433642765118816</v>
      </c>
      <c r="Q6" s="32">
        <v>-0.53433642765118816</v>
      </c>
    </row>
    <row r="7" spans="1:17" x14ac:dyDescent="0.25">
      <c r="A7" s="9" t="s">
        <v>289</v>
      </c>
      <c r="B7" s="6" t="s">
        <v>301</v>
      </c>
      <c r="C7" s="35" t="s">
        <v>372</v>
      </c>
      <c r="D7" s="35"/>
      <c r="E7" s="6" t="s">
        <v>302</v>
      </c>
      <c r="F7" s="19">
        <v>42334</v>
      </c>
      <c r="G7" s="19">
        <v>5.1100000000000003</v>
      </c>
      <c r="H7" s="19">
        <v>59</v>
      </c>
      <c r="I7" s="19">
        <v>27</v>
      </c>
      <c r="J7" s="19" t="s">
        <v>303</v>
      </c>
      <c r="K7" s="19" t="s">
        <v>304</v>
      </c>
      <c r="L7" s="31" t="str">
        <f t="shared" si="0"/>
        <v>0.97**</v>
      </c>
      <c r="M7" s="15" t="str">
        <f t="shared" si="2"/>
        <v>49</v>
      </c>
      <c r="N7" s="15" t="str">
        <f t="shared" si="2"/>
        <v>25</v>
      </c>
      <c r="O7" s="17">
        <f>M7/N7</f>
        <v>1.96</v>
      </c>
      <c r="P7" s="32">
        <f t="shared" si="1"/>
        <v>0.97085365434048343</v>
      </c>
      <c r="Q7" s="32">
        <v>0.97085365434048343</v>
      </c>
    </row>
    <row r="8" spans="1:17" x14ac:dyDescent="0.25">
      <c r="A8" s="9" t="s">
        <v>289</v>
      </c>
      <c r="B8" s="6" t="s">
        <v>18</v>
      </c>
      <c r="C8" s="35" t="s">
        <v>140</v>
      </c>
      <c r="D8" s="35"/>
      <c r="E8" s="6" t="s">
        <v>19</v>
      </c>
      <c r="F8" s="19">
        <v>42108</v>
      </c>
      <c r="G8" s="19">
        <v>5.2</v>
      </c>
      <c r="H8" s="19">
        <v>117</v>
      </c>
      <c r="I8" s="19">
        <v>48</v>
      </c>
      <c r="J8" s="19" t="s">
        <v>291</v>
      </c>
      <c r="K8" s="19" t="s">
        <v>292</v>
      </c>
      <c r="L8" s="31" t="str">
        <f t="shared" si="0"/>
        <v>-0.6**</v>
      </c>
      <c r="M8" s="15" t="str">
        <f t="shared" si="2"/>
        <v>20</v>
      </c>
      <c r="N8" s="15" t="str">
        <f t="shared" si="2"/>
        <v>31</v>
      </c>
      <c r="O8" s="17">
        <f>M8/N8</f>
        <v>0.64516129032258063</v>
      </c>
      <c r="P8" s="32">
        <f t="shared" si="1"/>
        <v>-0.63226821549951295</v>
      </c>
      <c r="Q8" s="32">
        <v>-0.63226821549951295</v>
      </c>
    </row>
    <row r="9" spans="1:17" x14ac:dyDescent="0.25">
      <c r="A9" s="9" t="s">
        <v>289</v>
      </c>
      <c r="B9" s="6" t="s">
        <v>305</v>
      </c>
      <c r="C9" s="35" t="s">
        <v>373</v>
      </c>
      <c r="D9" s="35"/>
      <c r="E9" s="6" t="s">
        <v>306</v>
      </c>
      <c r="F9" s="19">
        <v>42366</v>
      </c>
      <c r="G9" s="19">
        <v>5.1100000000000003</v>
      </c>
      <c r="H9" s="19">
        <v>58</v>
      </c>
      <c r="I9" s="19">
        <v>27</v>
      </c>
      <c r="J9" s="19" t="s">
        <v>205</v>
      </c>
      <c r="K9" s="19" t="s">
        <v>206</v>
      </c>
      <c r="L9" s="31" t="str">
        <f t="shared" si="0"/>
        <v>0.86**</v>
      </c>
      <c r="M9" s="15" t="str">
        <f t="shared" si="2"/>
        <v>31</v>
      </c>
      <c r="N9" s="15" t="str">
        <f t="shared" si="2"/>
        <v>17</v>
      </c>
      <c r="O9" s="17">
        <f>M9/N9</f>
        <v>1.8235294117647058</v>
      </c>
      <c r="P9" s="32">
        <f t="shared" si="1"/>
        <v>0.86673346913653571</v>
      </c>
      <c r="Q9" s="32">
        <v>0.86673346913653571</v>
      </c>
    </row>
    <row r="10" spans="1:17" x14ac:dyDescent="0.25">
      <c r="A10" s="28" t="s">
        <v>9</v>
      </c>
      <c r="B10" s="29" t="s">
        <v>88</v>
      </c>
      <c r="C10" s="29" t="s">
        <v>158</v>
      </c>
      <c r="D10" s="29"/>
      <c r="E10" s="29" t="s">
        <v>89</v>
      </c>
      <c r="F10" s="34">
        <v>70962.740000000005</v>
      </c>
      <c r="G10" s="31">
        <v>5.57</v>
      </c>
      <c r="H10" s="31"/>
      <c r="I10" s="31"/>
      <c r="J10" s="31"/>
      <c r="K10" s="31"/>
      <c r="L10" s="31">
        <f t="shared" si="0"/>
        <v>0</v>
      </c>
      <c r="O10" s="32">
        <v>1</v>
      </c>
      <c r="P10" s="32">
        <f t="shared" si="1"/>
        <v>0</v>
      </c>
      <c r="Q10" s="32">
        <v>0</v>
      </c>
    </row>
    <row r="11" spans="1:17" x14ac:dyDescent="0.25">
      <c r="A11" s="28" t="s">
        <v>9</v>
      </c>
      <c r="B11" s="29" t="s">
        <v>59</v>
      </c>
      <c r="C11" s="29" t="s">
        <v>151</v>
      </c>
      <c r="D11" s="29"/>
      <c r="E11" s="29" t="s">
        <v>60</v>
      </c>
      <c r="F11" s="30">
        <v>39886</v>
      </c>
      <c r="G11" s="31">
        <v>5.9</v>
      </c>
      <c r="H11" s="31">
        <v>89</v>
      </c>
      <c r="I11" s="31">
        <v>34</v>
      </c>
      <c r="J11" s="31" t="s">
        <v>61</v>
      </c>
      <c r="K11" s="31" t="s">
        <v>62</v>
      </c>
      <c r="L11" s="31" t="str">
        <f t="shared" si="0"/>
        <v>0.85**</v>
      </c>
      <c r="M11" s="25" t="str">
        <f>LEFT(J11,SEARCH("±",J11,1)-1)</f>
        <v>49</v>
      </c>
      <c r="N11" s="25" t="str">
        <f>LEFT(K11,SEARCH("±",K11,1)-1)</f>
        <v>27</v>
      </c>
      <c r="O11" s="32">
        <f>M11/N11</f>
        <v>1.8148148148148149</v>
      </c>
      <c r="P11" s="32">
        <f t="shared" si="1"/>
        <v>0.85982234195173979</v>
      </c>
      <c r="Q11" s="32">
        <v>0.85982234195173979</v>
      </c>
    </row>
    <row r="12" spans="1:17" x14ac:dyDescent="0.25">
      <c r="A12" s="28" t="s">
        <v>9</v>
      </c>
      <c r="B12" s="29" t="s">
        <v>122</v>
      </c>
      <c r="C12" s="29" t="s">
        <v>164</v>
      </c>
      <c r="D12" s="29"/>
      <c r="E12" s="29" t="s">
        <v>123</v>
      </c>
      <c r="F12" s="33">
        <v>53406</v>
      </c>
      <c r="G12" s="36">
        <v>5.9</v>
      </c>
      <c r="H12" s="31"/>
      <c r="I12" s="31"/>
      <c r="J12" s="31"/>
      <c r="K12" s="31"/>
      <c r="L12" s="31">
        <f t="shared" si="0"/>
        <v>0</v>
      </c>
      <c r="O12" s="32">
        <v>1</v>
      </c>
      <c r="P12" s="32">
        <f t="shared" si="1"/>
        <v>0</v>
      </c>
      <c r="Q12" s="32">
        <v>0</v>
      </c>
    </row>
    <row r="13" spans="1:17" x14ac:dyDescent="0.25">
      <c r="A13" s="28" t="s">
        <v>9</v>
      </c>
      <c r="B13" s="29" t="s">
        <v>26</v>
      </c>
      <c r="C13" s="29" t="s">
        <v>142</v>
      </c>
      <c r="D13" s="29"/>
      <c r="E13" s="29" t="s">
        <v>27</v>
      </c>
      <c r="F13" s="30">
        <v>53025</v>
      </c>
      <c r="G13" s="31">
        <v>6.3</v>
      </c>
      <c r="H13" s="31">
        <v>143</v>
      </c>
      <c r="I13" s="31">
        <v>45</v>
      </c>
      <c r="J13" s="31" t="s">
        <v>67</v>
      </c>
      <c r="K13" s="31" t="s">
        <v>36</v>
      </c>
      <c r="L13" s="31" t="str">
        <f t="shared" si="0"/>
        <v>1**</v>
      </c>
      <c r="M13" s="25" t="str">
        <f t="shared" ref="M13:N17" si="3">LEFT(J13,SEARCH("±",J13,1)-1)</f>
        <v>38</v>
      </c>
      <c r="N13" s="25" t="str">
        <f t="shared" si="3"/>
        <v>19</v>
      </c>
      <c r="O13" s="32">
        <f>M13/N13</f>
        <v>2</v>
      </c>
      <c r="P13" s="32">
        <f t="shared" si="1"/>
        <v>1</v>
      </c>
      <c r="Q13" s="32">
        <v>1</v>
      </c>
    </row>
    <row r="14" spans="1:17" x14ac:dyDescent="0.25">
      <c r="A14" s="28" t="s">
        <v>9</v>
      </c>
      <c r="B14" s="29" t="s">
        <v>47</v>
      </c>
      <c r="C14" s="29" t="s">
        <v>148</v>
      </c>
      <c r="D14" s="29"/>
      <c r="E14" s="29" t="s">
        <v>48</v>
      </c>
      <c r="F14" s="30">
        <v>30759</v>
      </c>
      <c r="G14" s="31">
        <v>5.5</v>
      </c>
      <c r="H14" s="31">
        <v>225</v>
      </c>
      <c r="I14" s="31">
        <v>59</v>
      </c>
      <c r="J14" s="31" t="s">
        <v>49</v>
      </c>
      <c r="K14" s="31" t="s">
        <v>50</v>
      </c>
      <c r="L14" s="31" t="str">
        <f t="shared" si="0"/>
        <v>1.20**</v>
      </c>
      <c r="M14" s="25" t="str">
        <f t="shared" si="3"/>
        <v>46</v>
      </c>
      <c r="N14" s="25" t="str">
        <f t="shared" si="3"/>
        <v>20</v>
      </c>
      <c r="O14" s="32">
        <f>M14/N14</f>
        <v>2.2999999999999998</v>
      </c>
      <c r="P14" s="32">
        <f t="shared" si="1"/>
        <v>1.2016338611696504</v>
      </c>
      <c r="Q14" s="32">
        <v>1.2016338611696504</v>
      </c>
    </row>
    <row r="15" spans="1:17" x14ac:dyDescent="0.25">
      <c r="A15" s="9" t="s">
        <v>289</v>
      </c>
      <c r="B15" s="6" t="s">
        <v>82</v>
      </c>
      <c r="C15" s="35" t="s">
        <v>157</v>
      </c>
      <c r="D15" s="35"/>
      <c r="E15" s="6" t="s">
        <v>83</v>
      </c>
      <c r="F15" s="19">
        <v>45371</v>
      </c>
      <c r="G15" s="19">
        <v>5.2</v>
      </c>
      <c r="H15" s="19">
        <v>133</v>
      </c>
      <c r="I15" s="19">
        <v>39</v>
      </c>
      <c r="J15" s="19" t="s">
        <v>297</v>
      </c>
      <c r="K15" s="19" t="s">
        <v>196</v>
      </c>
      <c r="L15" s="31" t="str">
        <f t="shared" si="0"/>
        <v>0.90**</v>
      </c>
      <c r="M15" s="15" t="str">
        <f t="shared" si="3"/>
        <v>30</v>
      </c>
      <c r="N15" s="15" t="str">
        <f t="shared" si="3"/>
        <v>16</v>
      </c>
      <c r="O15" s="17">
        <f>M15/N15</f>
        <v>1.875</v>
      </c>
      <c r="P15" s="32">
        <f t="shared" si="1"/>
        <v>0.90689059560851848</v>
      </c>
      <c r="Q15" s="32">
        <v>0.90689059560851848</v>
      </c>
    </row>
    <row r="16" spans="1:17" x14ac:dyDescent="0.25">
      <c r="A16" s="9" t="s">
        <v>289</v>
      </c>
      <c r="B16" s="6" t="s">
        <v>92</v>
      </c>
      <c r="C16" s="35" t="s">
        <v>159</v>
      </c>
      <c r="D16" s="35"/>
      <c r="E16" s="6" t="s">
        <v>93</v>
      </c>
      <c r="F16" s="19">
        <v>11257</v>
      </c>
      <c r="G16" s="19">
        <v>4.5</v>
      </c>
      <c r="H16" s="19">
        <v>64</v>
      </c>
      <c r="I16" s="19">
        <v>59</v>
      </c>
      <c r="J16" s="19" t="s">
        <v>295</v>
      </c>
      <c r="K16" s="19" t="s">
        <v>296</v>
      </c>
      <c r="L16" s="31" t="str">
        <f t="shared" si="0"/>
        <v>0.81**</v>
      </c>
      <c r="M16" s="15" t="str">
        <f t="shared" si="3"/>
        <v>44</v>
      </c>
      <c r="N16" s="15" t="str">
        <f t="shared" si="3"/>
        <v>25</v>
      </c>
      <c r="O16" s="17">
        <f>M16/N16</f>
        <v>1.76</v>
      </c>
      <c r="P16" s="32">
        <f t="shared" si="1"/>
        <v>0.81557542886257262</v>
      </c>
      <c r="Q16" s="32">
        <v>0.81557542886257262</v>
      </c>
    </row>
    <row r="17" spans="1:17" x14ac:dyDescent="0.25">
      <c r="A17" s="28" t="s">
        <v>9</v>
      </c>
      <c r="B17" s="29" t="s">
        <v>10</v>
      </c>
      <c r="C17" s="29" t="s">
        <v>138</v>
      </c>
      <c r="D17" s="29"/>
      <c r="E17" s="29" t="s">
        <v>11</v>
      </c>
      <c r="F17" s="30">
        <v>36246</v>
      </c>
      <c r="G17" s="31">
        <v>5.5</v>
      </c>
      <c r="H17" s="31">
        <v>213</v>
      </c>
      <c r="I17" s="31">
        <v>70</v>
      </c>
      <c r="J17" s="31" t="s">
        <v>12</v>
      </c>
      <c r="K17" s="31" t="s">
        <v>13</v>
      </c>
      <c r="L17" s="31" t="str">
        <f t="shared" si="0"/>
        <v>1.35**</v>
      </c>
      <c r="M17" s="25" t="str">
        <f t="shared" si="3"/>
        <v>41</v>
      </c>
      <c r="N17" s="25" t="str">
        <f t="shared" si="3"/>
        <v>16</v>
      </c>
      <c r="O17" s="32">
        <f>M17/N17</f>
        <v>2.5625</v>
      </c>
      <c r="P17" s="32">
        <f t="shared" si="1"/>
        <v>1.3575520046180838</v>
      </c>
      <c r="Q17" s="32">
        <v>1.3575520046180838</v>
      </c>
    </row>
    <row r="18" spans="1:17" x14ac:dyDescent="0.25">
      <c r="A18" s="38" t="s">
        <v>324</v>
      </c>
      <c r="B18" s="39" t="s">
        <v>333</v>
      </c>
      <c r="C18" s="46" t="s">
        <v>380</v>
      </c>
      <c r="D18" s="46"/>
      <c r="E18" s="39" t="s">
        <v>334</v>
      </c>
      <c r="F18" s="30"/>
      <c r="G18" s="31"/>
      <c r="H18" s="31"/>
      <c r="I18" s="31"/>
      <c r="J18" s="31"/>
      <c r="K18" s="31"/>
      <c r="L18" s="31">
        <f t="shared" si="0"/>
        <v>0</v>
      </c>
      <c r="O18" s="32">
        <v>1</v>
      </c>
      <c r="P18" s="32">
        <f t="shared" si="1"/>
        <v>0</v>
      </c>
      <c r="Q18" s="32">
        <v>0</v>
      </c>
    </row>
    <row r="19" spans="1:17" x14ac:dyDescent="0.25">
      <c r="A19" s="9" t="s">
        <v>289</v>
      </c>
      <c r="B19" s="6" t="s">
        <v>298</v>
      </c>
      <c r="C19" s="35" t="s">
        <v>371</v>
      </c>
      <c r="D19" s="35"/>
      <c r="E19" s="6" t="s">
        <v>299</v>
      </c>
      <c r="F19" s="19">
        <v>15883</v>
      </c>
      <c r="G19" s="19">
        <v>4.0999999999999996</v>
      </c>
      <c r="H19" s="19">
        <v>70</v>
      </c>
      <c r="I19" s="19">
        <v>43</v>
      </c>
      <c r="J19" s="19" t="s">
        <v>213</v>
      </c>
      <c r="K19" s="19" t="s">
        <v>300</v>
      </c>
      <c r="L19" s="31" t="str">
        <f t="shared" si="0"/>
        <v>1.33**</v>
      </c>
      <c r="M19" s="15" t="str">
        <f>LEFT(J19,SEARCH("±",J19,1)-1)</f>
        <v>48</v>
      </c>
      <c r="N19" s="15" t="str">
        <f>LEFT(K19,SEARCH("±",K19,1)-1)</f>
        <v>19</v>
      </c>
      <c r="O19" s="17">
        <f>M19/N19</f>
        <v>2.5263157894736841</v>
      </c>
      <c r="P19" s="32">
        <f t="shared" si="1"/>
        <v>1.3370349872775706</v>
      </c>
      <c r="Q19" s="32">
        <v>1.3370349872775706</v>
      </c>
    </row>
    <row r="20" spans="1:17" x14ac:dyDescent="0.25">
      <c r="A20" s="38" t="s">
        <v>324</v>
      </c>
      <c r="B20" s="39" t="s">
        <v>341</v>
      </c>
      <c r="C20" s="46" t="s">
        <v>381</v>
      </c>
      <c r="D20" s="46"/>
      <c r="E20" s="39" t="s">
        <v>342</v>
      </c>
      <c r="F20" s="19"/>
      <c r="G20" s="19"/>
      <c r="H20" s="19"/>
      <c r="I20" s="19"/>
      <c r="J20" s="19"/>
      <c r="K20" s="19"/>
      <c r="L20" s="31">
        <f t="shared" si="0"/>
        <v>0</v>
      </c>
      <c r="M20" s="15"/>
      <c r="N20" s="15"/>
      <c r="O20" s="17">
        <v>1</v>
      </c>
      <c r="P20" s="32">
        <f t="shared" si="1"/>
        <v>0</v>
      </c>
      <c r="Q20" s="32">
        <v>0</v>
      </c>
    </row>
    <row r="21" spans="1:17" x14ac:dyDescent="0.25">
      <c r="A21" s="28" t="s">
        <v>9</v>
      </c>
      <c r="B21" s="29" t="s">
        <v>29</v>
      </c>
      <c r="C21" s="29" t="s">
        <v>143</v>
      </c>
      <c r="D21" s="29"/>
      <c r="E21" s="29" t="s">
        <v>30</v>
      </c>
      <c r="F21" s="30">
        <v>122983</v>
      </c>
      <c r="G21" s="31">
        <v>5.4</v>
      </c>
      <c r="H21" s="31">
        <v>352</v>
      </c>
      <c r="I21" s="31">
        <v>41</v>
      </c>
      <c r="J21" s="31" t="s">
        <v>31</v>
      </c>
      <c r="K21" s="31" t="s">
        <v>32</v>
      </c>
      <c r="L21" s="31" t="str">
        <f t="shared" si="0"/>
        <v>0.69**</v>
      </c>
      <c r="M21" s="25" t="str">
        <f t="shared" ref="M21:N24" si="4">LEFT(J21,SEARCH("±",J21,1)-1)</f>
        <v>34</v>
      </c>
      <c r="N21" s="25" t="str">
        <f t="shared" si="4"/>
        <v>21</v>
      </c>
      <c r="O21" s="32">
        <f>M21/N21</f>
        <v>1.6190476190476191</v>
      </c>
      <c r="P21" s="32">
        <f t="shared" si="1"/>
        <v>0.69514541847157918</v>
      </c>
      <c r="Q21" s="32">
        <v>0.69514541847157918</v>
      </c>
    </row>
    <row r="22" spans="1:17" x14ac:dyDescent="0.25">
      <c r="A22" s="28" t="s">
        <v>9</v>
      </c>
      <c r="B22" s="29" t="s">
        <v>63</v>
      </c>
      <c r="C22" s="29" t="s">
        <v>152</v>
      </c>
      <c r="D22" s="29"/>
      <c r="E22" s="29" t="s">
        <v>64</v>
      </c>
      <c r="F22" s="30">
        <v>86847</v>
      </c>
      <c r="G22" s="31">
        <v>6.7</v>
      </c>
      <c r="H22" s="31">
        <v>343</v>
      </c>
      <c r="I22" s="31">
        <v>45</v>
      </c>
      <c r="J22" s="31" t="s">
        <v>65</v>
      </c>
      <c r="K22" s="31" t="s">
        <v>66</v>
      </c>
      <c r="L22" s="31" t="str">
        <f t="shared" si="0"/>
        <v>1.21**</v>
      </c>
      <c r="M22" s="25" t="str">
        <f t="shared" si="4"/>
        <v>51</v>
      </c>
      <c r="N22" s="25" t="str">
        <f t="shared" si="4"/>
        <v>22</v>
      </c>
      <c r="O22" s="32">
        <f>M22/N22</f>
        <v>2.3181818181818183</v>
      </c>
      <c r="P22" s="32">
        <f t="shared" si="1"/>
        <v>1.2129937233341985</v>
      </c>
      <c r="Q22" s="32">
        <v>1.2129937233341985</v>
      </c>
    </row>
    <row r="23" spans="1:17" x14ac:dyDescent="0.25">
      <c r="A23" s="28" t="s">
        <v>9</v>
      </c>
      <c r="B23" s="29" t="s">
        <v>33</v>
      </c>
      <c r="C23" s="29" t="s">
        <v>144</v>
      </c>
      <c r="D23" s="29"/>
      <c r="E23" s="29" t="s">
        <v>34</v>
      </c>
      <c r="F23" s="30">
        <v>53031</v>
      </c>
      <c r="G23" s="31">
        <v>5.9</v>
      </c>
      <c r="H23" s="31">
        <v>118</v>
      </c>
      <c r="I23" s="31">
        <v>31</v>
      </c>
      <c r="J23" s="31" t="s">
        <v>35</v>
      </c>
      <c r="K23" s="31" t="s">
        <v>36</v>
      </c>
      <c r="L23" s="31" t="str">
        <f t="shared" si="0"/>
        <v>0.45**</v>
      </c>
      <c r="M23" s="25" t="str">
        <f t="shared" si="4"/>
        <v>26</v>
      </c>
      <c r="N23" s="25" t="str">
        <f t="shared" si="4"/>
        <v>19</v>
      </c>
      <c r="O23" s="32">
        <f>M23/N23</f>
        <v>1.368421052631579</v>
      </c>
      <c r="P23" s="32">
        <f t="shared" si="1"/>
        <v>0.45251220469750669</v>
      </c>
      <c r="Q23" s="32">
        <v>0.45251220469750669</v>
      </c>
    </row>
    <row r="24" spans="1:17" s="54" customFormat="1" x14ac:dyDescent="0.25">
      <c r="A24" s="9" t="s">
        <v>289</v>
      </c>
      <c r="B24" s="20" t="s">
        <v>307</v>
      </c>
      <c r="C24" s="53" t="s">
        <v>374</v>
      </c>
      <c r="D24" s="53"/>
      <c r="E24" s="10" t="s">
        <v>370</v>
      </c>
      <c r="F24" s="19">
        <v>47481</v>
      </c>
      <c r="G24" s="19">
        <v>7.7</v>
      </c>
      <c r="H24" s="19">
        <v>134</v>
      </c>
      <c r="I24" s="19">
        <v>38</v>
      </c>
      <c r="J24" s="19" t="s">
        <v>308</v>
      </c>
      <c r="K24" s="19" t="s">
        <v>309</v>
      </c>
      <c r="L24" s="31" t="str">
        <f t="shared" si="0"/>
        <v>1.19**</v>
      </c>
      <c r="M24" s="15" t="str">
        <f t="shared" si="4"/>
        <v>32</v>
      </c>
      <c r="N24" s="15" t="str">
        <f t="shared" si="4"/>
        <v>14</v>
      </c>
      <c r="O24" s="17">
        <f>M24/N24</f>
        <v>2.2857142857142856</v>
      </c>
      <c r="P24" s="32">
        <f t="shared" si="1"/>
        <v>1.1926450779423958</v>
      </c>
      <c r="Q24" s="32">
        <v>1.1926450779423958</v>
      </c>
    </row>
    <row r="25" spans="1:17" x14ac:dyDescent="0.25">
      <c r="A25" s="38" t="s">
        <v>324</v>
      </c>
      <c r="B25" s="39" t="s">
        <v>330</v>
      </c>
      <c r="C25" s="46" t="s">
        <v>379</v>
      </c>
      <c r="D25" s="46"/>
      <c r="E25" s="39" t="s">
        <v>331</v>
      </c>
      <c r="F25" s="19"/>
      <c r="G25" s="19"/>
      <c r="H25" s="19"/>
      <c r="I25" s="19"/>
      <c r="J25" s="19"/>
      <c r="K25" s="19"/>
      <c r="L25" s="31">
        <f t="shared" si="0"/>
        <v>0</v>
      </c>
      <c r="M25" s="15"/>
      <c r="N25" s="15"/>
      <c r="O25" s="17">
        <v>1</v>
      </c>
      <c r="P25" s="32">
        <f t="shared" si="1"/>
        <v>0</v>
      </c>
      <c r="Q25" s="32">
        <v>0</v>
      </c>
    </row>
    <row r="26" spans="1:17" x14ac:dyDescent="0.25">
      <c r="A26" s="9" t="s">
        <v>289</v>
      </c>
      <c r="B26" s="6" t="s">
        <v>72</v>
      </c>
      <c r="C26" s="35" t="s">
        <v>154</v>
      </c>
      <c r="D26" s="35"/>
      <c r="E26" s="6" t="s">
        <v>73</v>
      </c>
      <c r="F26" s="19">
        <v>34436</v>
      </c>
      <c r="G26" s="19">
        <v>6.4</v>
      </c>
      <c r="H26" s="19">
        <v>82</v>
      </c>
      <c r="I26" s="19">
        <v>30</v>
      </c>
      <c r="J26" s="19" t="s">
        <v>317</v>
      </c>
      <c r="K26" s="19" t="s">
        <v>125</v>
      </c>
      <c r="L26" s="31" t="str">
        <f t="shared" si="0"/>
        <v>1.36**</v>
      </c>
      <c r="M26" s="15" t="str">
        <f t="shared" ref="M26:N30" si="5">LEFT(J26,SEARCH("±",J26,1)-1)</f>
        <v>36</v>
      </c>
      <c r="N26" s="15" t="str">
        <f t="shared" si="5"/>
        <v>14</v>
      </c>
      <c r="O26" s="17">
        <f>M26/N26</f>
        <v>2.5714285714285716</v>
      </c>
      <c r="P26" s="32">
        <f t="shared" si="1"/>
        <v>1.3625700793847084</v>
      </c>
      <c r="Q26" s="32">
        <v>1.3625700793847084</v>
      </c>
    </row>
    <row r="27" spans="1:17" x14ac:dyDescent="0.25">
      <c r="A27" s="9" t="s">
        <v>289</v>
      </c>
      <c r="B27" s="6" t="s">
        <v>310</v>
      </c>
      <c r="C27" s="35" t="s">
        <v>375</v>
      </c>
      <c r="D27" s="35"/>
      <c r="E27" s="6" t="s">
        <v>311</v>
      </c>
      <c r="F27" s="19">
        <v>38766</v>
      </c>
      <c r="G27" s="19">
        <v>8.6999999999999993</v>
      </c>
      <c r="H27" s="19">
        <v>61</v>
      </c>
      <c r="I27" s="19">
        <v>31</v>
      </c>
      <c r="J27" s="19" t="s">
        <v>312</v>
      </c>
      <c r="K27" s="19" t="s">
        <v>313</v>
      </c>
      <c r="L27" s="31" t="str">
        <f t="shared" si="0"/>
        <v>0.68**</v>
      </c>
      <c r="M27" s="15" t="str">
        <f t="shared" si="5"/>
        <v>61</v>
      </c>
      <c r="N27" s="15" t="str">
        <f t="shared" si="5"/>
        <v>38</v>
      </c>
      <c r="O27" s="17">
        <f>M27/N27</f>
        <v>1.6052631578947369</v>
      </c>
      <c r="P27" s="32">
        <f t="shared" si="1"/>
        <v>0.68280982411930091</v>
      </c>
      <c r="Q27" s="32">
        <v>0.68280982411930091</v>
      </c>
    </row>
    <row r="28" spans="1:17" s="2" customFormat="1" x14ac:dyDescent="0.25">
      <c r="A28" s="9" t="s">
        <v>289</v>
      </c>
      <c r="B28" s="6" t="s">
        <v>314</v>
      </c>
      <c r="C28" s="35" t="s">
        <v>376</v>
      </c>
      <c r="D28" s="35"/>
      <c r="E28" s="6" t="s">
        <v>315</v>
      </c>
      <c r="F28" s="19">
        <v>95656</v>
      </c>
      <c r="G28" s="19">
        <v>5.6</v>
      </c>
      <c r="H28" s="19">
        <v>177</v>
      </c>
      <c r="I28" s="19">
        <v>33</v>
      </c>
      <c r="J28" s="19" t="s">
        <v>316</v>
      </c>
      <c r="K28" s="19" t="s">
        <v>288</v>
      </c>
      <c r="L28" s="31" t="str">
        <f t="shared" si="0"/>
        <v>0.88**</v>
      </c>
      <c r="M28" s="15" t="str">
        <f t="shared" si="5"/>
        <v>37</v>
      </c>
      <c r="N28" s="15" t="str">
        <f t="shared" si="5"/>
        <v>20</v>
      </c>
      <c r="O28" s="17">
        <f>M28/N28</f>
        <v>1.85</v>
      </c>
      <c r="P28" s="32">
        <f t="shared" si="1"/>
        <v>0.88752527074158749</v>
      </c>
      <c r="Q28" s="32">
        <v>0.88752527074158749</v>
      </c>
    </row>
    <row r="29" spans="1:17" s="2" customFormat="1" x14ac:dyDescent="0.25">
      <c r="A29" s="9" t="s">
        <v>289</v>
      </c>
      <c r="B29" s="6" t="s">
        <v>235</v>
      </c>
      <c r="C29" s="35" t="s">
        <v>366</v>
      </c>
      <c r="D29" s="35"/>
      <c r="E29" s="6" t="s">
        <v>236</v>
      </c>
      <c r="F29" s="19">
        <v>56577</v>
      </c>
      <c r="G29" s="19">
        <v>9.3000000000000007</v>
      </c>
      <c r="H29" s="19">
        <v>238</v>
      </c>
      <c r="I29" s="19">
        <v>53</v>
      </c>
      <c r="J29" s="19" t="s">
        <v>293</v>
      </c>
      <c r="K29" s="19" t="s">
        <v>294</v>
      </c>
      <c r="L29" s="31" t="str">
        <f t="shared" si="0"/>
        <v>1**</v>
      </c>
      <c r="M29" s="15" t="str">
        <f t="shared" si="5"/>
        <v>30</v>
      </c>
      <c r="N29" s="15" t="str">
        <f t="shared" si="5"/>
        <v>15</v>
      </c>
      <c r="O29" s="17">
        <f>M29/N29</f>
        <v>2</v>
      </c>
      <c r="P29" s="32">
        <f t="shared" si="1"/>
        <v>1</v>
      </c>
      <c r="Q29" s="32">
        <v>1</v>
      </c>
    </row>
    <row r="30" spans="1:17" s="2" customFormat="1" x14ac:dyDescent="0.25">
      <c r="A30" s="9" t="s">
        <v>289</v>
      </c>
      <c r="B30" s="6" t="s">
        <v>105</v>
      </c>
      <c r="C30" s="35" t="s">
        <v>161</v>
      </c>
      <c r="D30" s="35"/>
      <c r="E30" s="6" t="s">
        <v>106</v>
      </c>
      <c r="F30" s="19">
        <v>52106.1</v>
      </c>
      <c r="G30" s="19">
        <v>5.327</v>
      </c>
      <c r="H30" s="19">
        <v>134</v>
      </c>
      <c r="I30" s="19">
        <v>51</v>
      </c>
      <c r="J30" s="19" t="s">
        <v>12</v>
      </c>
      <c r="K30" s="19" t="s">
        <v>182</v>
      </c>
      <c r="L30" s="31" t="str">
        <f t="shared" si="0"/>
        <v>1.10**</v>
      </c>
      <c r="M30" s="15" t="str">
        <f t="shared" si="5"/>
        <v>41</v>
      </c>
      <c r="N30" s="15" t="str">
        <f t="shared" si="5"/>
        <v>19</v>
      </c>
      <c r="O30" s="17">
        <f>M30/N30</f>
        <v>2.1578947368421053</v>
      </c>
      <c r="P30" s="32">
        <f t="shared" si="1"/>
        <v>1.1096244911744984</v>
      </c>
      <c r="Q30" s="32">
        <v>1.1096244911744984</v>
      </c>
    </row>
    <row r="31" spans="1:17" s="2" customFormat="1" x14ac:dyDescent="0.25">
      <c r="A31" s="38" t="s">
        <v>324</v>
      </c>
      <c r="B31" s="39" t="s">
        <v>346</v>
      </c>
      <c r="C31" s="46" t="s">
        <v>382</v>
      </c>
      <c r="D31" s="46"/>
      <c r="E31" s="39" t="s">
        <v>347</v>
      </c>
      <c r="F31" s="19"/>
      <c r="G31" s="19"/>
      <c r="H31" s="19"/>
      <c r="I31" s="19"/>
      <c r="J31" s="19"/>
      <c r="K31" s="19"/>
      <c r="L31" s="31">
        <f t="shared" si="0"/>
        <v>0</v>
      </c>
      <c r="M31" s="15"/>
      <c r="N31" s="15"/>
      <c r="O31" s="17">
        <v>1</v>
      </c>
      <c r="P31" s="32">
        <f t="shared" si="1"/>
        <v>0</v>
      </c>
      <c r="Q31" s="32">
        <v>0</v>
      </c>
    </row>
    <row r="32" spans="1:17" s="2" customFormat="1" x14ac:dyDescent="0.25">
      <c r="A32" s="28" t="s">
        <v>9</v>
      </c>
      <c r="B32" s="29" t="s">
        <v>51</v>
      </c>
      <c r="C32" s="29" t="s">
        <v>149</v>
      </c>
      <c r="D32" s="29"/>
      <c r="E32" s="29" t="s">
        <v>52</v>
      </c>
      <c r="F32" s="30">
        <v>86043</v>
      </c>
      <c r="G32" s="31">
        <v>5.92</v>
      </c>
      <c r="H32" s="31">
        <v>155</v>
      </c>
      <c r="I32" s="31">
        <v>39</v>
      </c>
      <c r="J32" s="31" t="s">
        <v>53</v>
      </c>
      <c r="K32" s="31" t="s">
        <v>54</v>
      </c>
      <c r="L32" s="31" t="str">
        <f t="shared" si="0"/>
        <v>-0.8**</v>
      </c>
      <c r="M32" s="25" t="str">
        <f>LEFT(J32,SEARCH("±",J32,1)-1)</f>
        <v>21</v>
      </c>
      <c r="N32" s="25" t="str">
        <f>LEFT(K32,SEARCH("±",K32,1)-1)</f>
        <v>37</v>
      </c>
      <c r="O32" s="32">
        <f>M32/N32</f>
        <v>0.56756756756756754</v>
      </c>
      <c r="P32" s="32">
        <f t="shared" si="1"/>
        <v>-0.81713594285018953</v>
      </c>
      <c r="Q32" s="32">
        <v>-0.81713594285018953</v>
      </c>
    </row>
    <row r="33" spans="1:17" s="2" customFormat="1" x14ac:dyDescent="0.25">
      <c r="A33" s="28" t="s">
        <v>9</v>
      </c>
      <c r="B33" s="29" t="s">
        <v>113</v>
      </c>
      <c r="C33" s="29" t="s">
        <v>163</v>
      </c>
      <c r="D33" s="29"/>
      <c r="E33" s="29" t="s">
        <v>114</v>
      </c>
      <c r="F33" s="33">
        <v>52384.55</v>
      </c>
      <c r="G33" s="31">
        <v>6.6</v>
      </c>
      <c r="H33" s="31"/>
      <c r="I33" s="31"/>
      <c r="J33" s="31"/>
      <c r="K33" s="31"/>
      <c r="L33" s="31">
        <f>IF(P33=0,0,CONCATENATE(LEFT(P33,4),"**"))</f>
        <v>0</v>
      </c>
      <c r="M33" s="25"/>
      <c r="N33" s="25"/>
      <c r="O33" s="32">
        <v>1</v>
      </c>
      <c r="P33" s="32">
        <f t="shared" si="1"/>
        <v>0</v>
      </c>
      <c r="Q33" s="32">
        <v>0</v>
      </c>
    </row>
    <row r="34" spans="1:17" s="2" customFormat="1" x14ac:dyDescent="0.25">
      <c r="A34" s="28" t="s">
        <v>9</v>
      </c>
      <c r="B34" s="29" t="s">
        <v>109</v>
      </c>
      <c r="C34" s="29" t="s">
        <v>162</v>
      </c>
      <c r="D34" s="29"/>
      <c r="E34" s="29" t="s">
        <v>110</v>
      </c>
      <c r="F34" s="30">
        <v>45861</v>
      </c>
      <c r="G34" s="31">
        <v>6.1</v>
      </c>
      <c r="H34" s="31"/>
      <c r="I34" s="31"/>
      <c r="J34" s="31"/>
      <c r="K34" s="31"/>
      <c r="L34" s="31">
        <f t="shared" si="0"/>
        <v>0</v>
      </c>
      <c r="M34" s="25"/>
      <c r="N34" s="25"/>
      <c r="O34" s="32">
        <v>1</v>
      </c>
      <c r="P34" s="32">
        <f t="shared" si="1"/>
        <v>0</v>
      </c>
      <c r="Q34" s="32">
        <v>0</v>
      </c>
    </row>
    <row r="35" spans="1:17" s="2" customFormat="1" x14ac:dyDescent="0.25">
      <c r="A35" s="38" t="s">
        <v>324</v>
      </c>
      <c r="B35" s="39" t="s">
        <v>244</v>
      </c>
      <c r="C35" s="46" t="s">
        <v>367</v>
      </c>
      <c r="D35" s="46"/>
      <c r="E35" s="39" t="s">
        <v>245</v>
      </c>
      <c r="F35" s="30"/>
      <c r="G35" s="31"/>
      <c r="H35" s="31"/>
      <c r="I35" s="31"/>
      <c r="J35" s="31"/>
      <c r="K35" s="31"/>
      <c r="L35" s="31">
        <f t="shared" si="0"/>
        <v>0</v>
      </c>
      <c r="M35" s="25"/>
      <c r="N35" s="25"/>
      <c r="O35" s="32">
        <v>1</v>
      </c>
      <c r="P35" s="32">
        <f t="shared" si="1"/>
        <v>0</v>
      </c>
      <c r="Q35" s="32">
        <v>0</v>
      </c>
    </row>
    <row r="36" spans="1:17" s="2" customFormat="1" x14ac:dyDescent="0.25">
      <c r="A36" s="28" t="s">
        <v>9</v>
      </c>
      <c r="B36" s="29" t="s">
        <v>98</v>
      </c>
      <c r="C36" s="29" t="s">
        <v>160</v>
      </c>
      <c r="D36" s="29"/>
      <c r="E36" s="29" t="s">
        <v>99</v>
      </c>
      <c r="F36" s="33">
        <v>72996</v>
      </c>
      <c r="G36" s="31">
        <v>6.35</v>
      </c>
      <c r="H36" s="31"/>
      <c r="I36" s="31"/>
      <c r="J36" s="31"/>
      <c r="K36" s="31"/>
      <c r="L36" s="31">
        <f t="shared" si="0"/>
        <v>0</v>
      </c>
      <c r="M36" s="25"/>
      <c r="N36" s="25"/>
      <c r="O36" s="32">
        <v>1</v>
      </c>
      <c r="P36" s="32">
        <f t="shared" si="1"/>
        <v>0</v>
      </c>
      <c r="Q36" s="32">
        <v>0</v>
      </c>
    </row>
    <row r="37" spans="1:17" s="2" customFormat="1" x14ac:dyDescent="0.25">
      <c r="A37" s="9" t="s">
        <v>289</v>
      </c>
      <c r="B37" s="6" t="s">
        <v>318</v>
      </c>
      <c r="C37" s="35" t="s">
        <v>377</v>
      </c>
      <c r="D37" s="35"/>
      <c r="E37" s="6" t="s">
        <v>319</v>
      </c>
      <c r="F37" s="19">
        <v>58470</v>
      </c>
      <c r="G37" s="19">
        <v>9</v>
      </c>
      <c r="H37" s="19">
        <v>244</v>
      </c>
      <c r="I37" s="19">
        <v>54</v>
      </c>
      <c r="J37" s="19" t="s">
        <v>284</v>
      </c>
      <c r="K37" s="19" t="s">
        <v>320</v>
      </c>
      <c r="L37" s="31" t="str">
        <f t="shared" si="0"/>
        <v>1.39**</v>
      </c>
      <c r="M37" s="15" t="str">
        <f>LEFT(J37,SEARCH("±",J37,1)-1)</f>
        <v>29</v>
      </c>
      <c r="N37" s="15" t="str">
        <f>LEFT(K37,SEARCH("±",K37,1)-1)</f>
        <v>11</v>
      </c>
      <c r="O37" s="17">
        <f>M37/N37</f>
        <v>2.6363636363636362</v>
      </c>
      <c r="P37" s="32">
        <f t="shared" si="1"/>
        <v>1.398549376490275</v>
      </c>
      <c r="Q37" s="32">
        <v>1.398549376490275</v>
      </c>
    </row>
    <row r="38" spans="1:17" s="2" customFormat="1" x14ac:dyDescent="0.25">
      <c r="A38" s="38" t="s">
        <v>324</v>
      </c>
      <c r="B38" s="39" t="s">
        <v>134</v>
      </c>
      <c r="C38" s="46" t="s">
        <v>167</v>
      </c>
      <c r="D38" s="46"/>
      <c r="E38" s="39" t="s">
        <v>135</v>
      </c>
      <c r="F38" s="19"/>
      <c r="G38" s="19"/>
      <c r="H38" s="19"/>
      <c r="I38" s="19"/>
      <c r="J38" s="19"/>
      <c r="K38" s="19"/>
      <c r="L38" s="31">
        <f t="shared" si="0"/>
        <v>0</v>
      </c>
      <c r="M38" s="15"/>
      <c r="N38" s="15"/>
      <c r="O38" s="17">
        <v>1</v>
      </c>
      <c r="P38" s="32">
        <f t="shared" si="1"/>
        <v>0</v>
      </c>
      <c r="Q38" s="32">
        <v>0</v>
      </c>
    </row>
    <row r="39" spans="1:17" s="2" customFormat="1" x14ac:dyDescent="0.25">
      <c r="A39" s="38" t="s">
        <v>324</v>
      </c>
      <c r="B39" s="39" t="s">
        <v>350</v>
      </c>
      <c r="C39" s="46" t="s">
        <v>383</v>
      </c>
      <c r="D39" s="46"/>
      <c r="E39" s="39" t="s">
        <v>351</v>
      </c>
      <c r="F39" s="19"/>
      <c r="G39" s="19"/>
      <c r="H39" s="19"/>
      <c r="I39" s="19"/>
      <c r="J39" s="19"/>
      <c r="K39" s="19"/>
      <c r="L39" s="31">
        <f t="shared" si="0"/>
        <v>0</v>
      </c>
      <c r="M39" s="15"/>
      <c r="N39" s="15"/>
      <c r="O39" s="17">
        <v>1</v>
      </c>
      <c r="P39" s="32">
        <f t="shared" si="1"/>
        <v>0</v>
      </c>
      <c r="Q39" s="32">
        <v>0</v>
      </c>
    </row>
    <row r="40" spans="1:17" s="2" customFormat="1" x14ac:dyDescent="0.25">
      <c r="A40" s="38" t="s">
        <v>324</v>
      </c>
      <c r="B40" s="39" t="s">
        <v>353</v>
      </c>
      <c r="C40" s="46" t="s">
        <v>384</v>
      </c>
      <c r="D40" s="46"/>
      <c r="E40" s="39" t="s">
        <v>354</v>
      </c>
      <c r="F40" s="19"/>
      <c r="G40" s="19"/>
      <c r="H40" s="19"/>
      <c r="I40" s="19"/>
      <c r="J40" s="19"/>
      <c r="K40" s="19"/>
      <c r="L40" s="31">
        <f t="shared" si="0"/>
        <v>0</v>
      </c>
      <c r="M40" s="15"/>
      <c r="N40" s="15"/>
      <c r="O40" s="17">
        <v>1</v>
      </c>
      <c r="P40" s="32">
        <f t="shared" si="1"/>
        <v>0</v>
      </c>
      <c r="Q40" s="32">
        <v>0</v>
      </c>
    </row>
    <row r="41" spans="1:17" s="2" customFormat="1" x14ac:dyDescent="0.25">
      <c r="A41" s="28" t="s">
        <v>9</v>
      </c>
      <c r="B41" s="29" t="s">
        <v>74</v>
      </c>
      <c r="C41" s="29" t="s">
        <v>155</v>
      </c>
      <c r="D41" s="29"/>
      <c r="E41" s="29" t="s">
        <v>75</v>
      </c>
      <c r="F41" s="33">
        <v>13290.53</v>
      </c>
      <c r="G41" s="31">
        <v>9.48</v>
      </c>
      <c r="H41" s="31">
        <v>93</v>
      </c>
      <c r="I41" s="31">
        <v>84</v>
      </c>
      <c r="J41" s="31" t="s">
        <v>76</v>
      </c>
      <c r="K41" s="31" t="s">
        <v>77</v>
      </c>
      <c r="L41" s="31" t="str">
        <f t="shared" si="0"/>
        <v>-1.3**</v>
      </c>
      <c r="M41" s="25" t="str">
        <f t="shared" ref="M41:N47" si="6">LEFT(J41,SEARCH("±",J41,1)-1)</f>
        <v>12</v>
      </c>
      <c r="N41" s="25" t="str">
        <f t="shared" si="6"/>
        <v>31</v>
      </c>
      <c r="O41" s="32">
        <f t="shared" ref="O41:O47" si="7">M41/N41</f>
        <v>0.38709677419354838</v>
      </c>
      <c r="P41" s="32">
        <f t="shared" si="1"/>
        <v>-1.3692338096657191</v>
      </c>
      <c r="Q41" s="32">
        <v>-1.3692338096657191</v>
      </c>
    </row>
    <row r="42" spans="1:17" s="2" customFormat="1" x14ac:dyDescent="0.25">
      <c r="A42" s="9" t="s">
        <v>289</v>
      </c>
      <c r="B42" s="6" t="s">
        <v>45</v>
      </c>
      <c r="C42" s="35" t="s">
        <v>147</v>
      </c>
      <c r="D42" s="35"/>
      <c r="E42" s="6" t="s">
        <v>254</v>
      </c>
      <c r="F42" s="19">
        <v>13580.54</v>
      </c>
      <c r="G42" s="19">
        <v>6.4</v>
      </c>
      <c r="H42" s="19">
        <v>147</v>
      </c>
      <c r="I42" s="19">
        <v>81</v>
      </c>
      <c r="J42" s="19" t="s">
        <v>183</v>
      </c>
      <c r="K42" s="19" t="s">
        <v>238</v>
      </c>
      <c r="L42" s="31" t="str">
        <f t="shared" si="0"/>
        <v>1.39**</v>
      </c>
      <c r="M42" s="15" t="str">
        <f t="shared" si="6"/>
        <v>29</v>
      </c>
      <c r="N42" s="15" t="str">
        <f t="shared" si="6"/>
        <v>11</v>
      </c>
      <c r="O42" s="17">
        <f t="shared" si="7"/>
        <v>2.6363636363636362</v>
      </c>
      <c r="P42" s="32">
        <f t="shared" si="1"/>
        <v>1.398549376490275</v>
      </c>
      <c r="Q42" s="32">
        <v>1.398549376490275</v>
      </c>
    </row>
    <row r="43" spans="1:17" s="2" customFormat="1" x14ac:dyDescent="0.25">
      <c r="A43" s="28" t="s">
        <v>9</v>
      </c>
      <c r="B43" s="29" t="s">
        <v>55</v>
      </c>
      <c r="C43" s="29" t="s">
        <v>150</v>
      </c>
      <c r="D43" s="29"/>
      <c r="E43" s="29" t="s">
        <v>56</v>
      </c>
      <c r="F43" s="30">
        <v>71475</v>
      </c>
      <c r="G43" s="31">
        <v>5.6</v>
      </c>
      <c r="H43" s="31">
        <v>125</v>
      </c>
      <c r="I43" s="31">
        <v>28</v>
      </c>
      <c r="J43" s="31" t="s">
        <v>57</v>
      </c>
      <c r="K43" s="31" t="s">
        <v>58</v>
      </c>
      <c r="L43" s="31" t="str">
        <f t="shared" si="0"/>
        <v>0.43**</v>
      </c>
      <c r="M43" s="25" t="str">
        <f t="shared" si="6"/>
        <v>50</v>
      </c>
      <c r="N43" s="25" t="str">
        <f t="shared" si="6"/>
        <v>37</v>
      </c>
      <c r="O43" s="32">
        <f t="shared" si="7"/>
        <v>1.3513513513513513</v>
      </c>
      <c r="P43" s="32">
        <f t="shared" si="1"/>
        <v>0.43440282414577491</v>
      </c>
      <c r="Q43" s="32">
        <v>0.43440282414577491</v>
      </c>
    </row>
    <row r="44" spans="1:17" s="2" customFormat="1" x14ac:dyDescent="0.25">
      <c r="A44" s="28" t="s">
        <v>9</v>
      </c>
      <c r="B44" s="29" t="s">
        <v>78</v>
      </c>
      <c r="C44" s="29" t="s">
        <v>156</v>
      </c>
      <c r="D44" s="29"/>
      <c r="E44" s="29" t="s">
        <v>79</v>
      </c>
      <c r="F44" s="33">
        <v>79280.47</v>
      </c>
      <c r="G44" s="31">
        <v>7</v>
      </c>
      <c r="H44" s="31">
        <v>489</v>
      </c>
      <c r="I44" s="31">
        <v>64</v>
      </c>
      <c r="J44" s="31" t="s">
        <v>80</v>
      </c>
      <c r="K44" s="31" t="s">
        <v>81</v>
      </c>
      <c r="L44" s="31" t="str">
        <f t="shared" si="0"/>
        <v>1.53**</v>
      </c>
      <c r="M44" s="25" t="str">
        <f t="shared" si="6"/>
        <v>52</v>
      </c>
      <c r="N44" s="25" t="str">
        <f t="shared" si="6"/>
        <v>18</v>
      </c>
      <c r="O44" s="32">
        <f t="shared" si="7"/>
        <v>2.8888888888888888</v>
      </c>
      <c r="P44" s="32">
        <f t="shared" si="1"/>
        <v>1.5305147166987798</v>
      </c>
      <c r="Q44" s="32">
        <v>1.5305147166987798</v>
      </c>
    </row>
    <row r="45" spans="1:17" s="2" customFormat="1" x14ac:dyDescent="0.25">
      <c r="A45" s="28" t="s">
        <v>9</v>
      </c>
      <c r="B45" s="29" t="s">
        <v>41</v>
      </c>
      <c r="C45" s="29" t="s">
        <v>146</v>
      </c>
      <c r="D45" s="29"/>
      <c r="E45" s="29" t="s">
        <v>42</v>
      </c>
      <c r="F45" s="30">
        <v>15991</v>
      </c>
      <c r="G45" s="31">
        <v>5.4</v>
      </c>
      <c r="H45" s="31">
        <v>138</v>
      </c>
      <c r="I45" s="31">
        <v>72</v>
      </c>
      <c r="J45" s="31" t="s">
        <v>43</v>
      </c>
      <c r="K45" s="31" t="s">
        <v>44</v>
      </c>
      <c r="L45" s="31" t="str">
        <f t="shared" si="0"/>
        <v>1.52**</v>
      </c>
      <c r="M45" s="25" t="str">
        <f t="shared" si="6"/>
        <v>49</v>
      </c>
      <c r="N45" s="25" t="str">
        <f t="shared" si="6"/>
        <v>17</v>
      </c>
      <c r="O45" s="32">
        <f t="shared" si="7"/>
        <v>2.8823529411764706</v>
      </c>
      <c r="P45" s="32">
        <f t="shared" si="1"/>
        <v>1.5272470028648688</v>
      </c>
      <c r="Q45" s="32">
        <v>1.5272470028648688</v>
      </c>
    </row>
    <row r="46" spans="1:17" s="2" customFormat="1" x14ac:dyDescent="0.25">
      <c r="A46" s="9" t="s">
        <v>289</v>
      </c>
      <c r="B46" s="6" t="s">
        <v>322</v>
      </c>
      <c r="C46" s="35" t="s">
        <v>378</v>
      </c>
      <c r="D46" s="35"/>
      <c r="E46" s="6" t="s">
        <v>323</v>
      </c>
      <c r="F46" s="19">
        <v>62479</v>
      </c>
      <c r="G46" s="19">
        <v>4.9000000000000004</v>
      </c>
      <c r="H46" s="19">
        <v>78</v>
      </c>
      <c r="I46" s="19">
        <v>20</v>
      </c>
      <c r="J46" s="19" t="s">
        <v>212</v>
      </c>
      <c r="K46" s="19" t="s">
        <v>211</v>
      </c>
      <c r="L46" s="31" t="str">
        <f t="shared" si="0"/>
        <v>-1.1**</v>
      </c>
      <c r="M46" s="15" t="str">
        <f t="shared" si="6"/>
        <v>19</v>
      </c>
      <c r="N46" s="15" t="str">
        <f t="shared" si="6"/>
        <v>41</v>
      </c>
      <c r="O46" s="17">
        <f t="shared" si="7"/>
        <v>0.46341463414634149</v>
      </c>
      <c r="P46" s="32">
        <f t="shared" si="1"/>
        <v>-1.1096244911744981</v>
      </c>
      <c r="Q46" s="32">
        <v>-1.1096244911744981</v>
      </c>
    </row>
    <row r="47" spans="1:17" s="2" customFormat="1" x14ac:dyDescent="0.25">
      <c r="A47" s="28" t="s">
        <v>9</v>
      </c>
      <c r="B47" s="29" t="s">
        <v>68</v>
      </c>
      <c r="C47" s="29" t="s">
        <v>153</v>
      </c>
      <c r="D47" s="29"/>
      <c r="E47" s="29" t="s">
        <v>69</v>
      </c>
      <c r="F47" s="30">
        <v>54525</v>
      </c>
      <c r="G47" s="31">
        <v>5.3</v>
      </c>
      <c r="H47" s="31">
        <v>216</v>
      </c>
      <c r="I47" s="31">
        <v>54</v>
      </c>
      <c r="J47" s="31" t="s">
        <v>70</v>
      </c>
      <c r="K47" s="31" t="s">
        <v>71</v>
      </c>
      <c r="L47" s="31" t="str">
        <f t="shared" si="0"/>
        <v>0.58**</v>
      </c>
      <c r="M47" s="25" t="str">
        <f t="shared" si="6"/>
        <v>21</v>
      </c>
      <c r="N47" s="25" t="str">
        <f t="shared" si="6"/>
        <v>14</v>
      </c>
      <c r="O47" s="32">
        <f t="shared" si="7"/>
        <v>1.5</v>
      </c>
      <c r="P47" s="32">
        <f t="shared" si="1"/>
        <v>0.58496250072115619</v>
      </c>
      <c r="Q47" s="32">
        <v>0.58496250072115619</v>
      </c>
    </row>
    <row r="48" spans="1:17" s="2" customFormat="1" x14ac:dyDescent="0.25">
      <c r="A48" s="38" t="s">
        <v>324</v>
      </c>
      <c r="B48" s="39" t="s">
        <v>130</v>
      </c>
      <c r="C48" s="46" t="s">
        <v>166</v>
      </c>
      <c r="D48" s="46"/>
      <c r="E48" s="39" t="s">
        <v>131</v>
      </c>
      <c r="F48" s="30"/>
      <c r="G48" s="31"/>
      <c r="H48" s="31"/>
      <c r="I48" s="31"/>
      <c r="J48" s="31"/>
      <c r="K48" s="31"/>
      <c r="L48" s="31">
        <f t="shared" si="0"/>
        <v>0</v>
      </c>
      <c r="M48" s="25"/>
      <c r="N48" s="25"/>
      <c r="O48" s="32">
        <v>1</v>
      </c>
      <c r="P48" s="32">
        <f t="shared" si="1"/>
        <v>0</v>
      </c>
      <c r="Q48" s="32">
        <v>0</v>
      </c>
    </row>
    <row r="49" spans="1:17" s="2" customFormat="1" x14ac:dyDescent="0.25">
      <c r="A49" s="28" t="s">
        <v>9</v>
      </c>
      <c r="B49" s="29" t="s">
        <v>37</v>
      </c>
      <c r="C49" s="29" t="s">
        <v>145</v>
      </c>
      <c r="D49" s="29"/>
      <c r="E49" s="29" t="s">
        <v>38</v>
      </c>
      <c r="F49" s="30">
        <v>34079</v>
      </c>
      <c r="G49" s="31">
        <v>4.5</v>
      </c>
      <c r="H49" s="31">
        <v>169</v>
      </c>
      <c r="I49" s="31">
        <v>58</v>
      </c>
      <c r="J49" s="31" t="s">
        <v>39</v>
      </c>
      <c r="K49" s="31" t="s">
        <v>40</v>
      </c>
      <c r="L49" s="31" t="str">
        <f t="shared" si="0"/>
        <v>1**</v>
      </c>
      <c r="M49" s="25" t="str">
        <f>LEFT(J49,SEARCH("±",J49,1)-1)</f>
        <v>30</v>
      </c>
      <c r="N49" s="25" t="str">
        <f>LEFT(K49,SEARCH("±",K49,1)-1)</f>
        <v>15</v>
      </c>
      <c r="O49" s="32">
        <f>M49/N49</f>
        <v>2</v>
      </c>
      <c r="P49" s="32">
        <f t="shared" si="1"/>
        <v>1</v>
      </c>
      <c r="Q49" s="32">
        <v>1</v>
      </c>
    </row>
    <row r="50" spans="1:17" s="2" customFormat="1" x14ac:dyDescent="0.25">
      <c r="A50" s="28"/>
      <c r="B50" s="29"/>
      <c r="C50" s="29"/>
      <c r="D50" s="29"/>
      <c r="E50" s="29"/>
      <c r="F50" s="30"/>
      <c r="G50" s="31"/>
      <c r="H50" s="31"/>
      <c r="I50" s="31"/>
      <c r="J50" s="31"/>
      <c r="K50" s="31"/>
      <c r="L50" s="31">
        <f t="shared" si="0"/>
        <v>0</v>
      </c>
      <c r="M50" s="25"/>
      <c r="N50" s="25"/>
      <c r="O50" s="32"/>
      <c r="P50" s="32"/>
      <c r="Q50" s="32"/>
    </row>
    <row r="51" spans="1:17" x14ac:dyDescent="0.25">
      <c r="A51" s="45" t="s">
        <v>102</v>
      </c>
      <c r="B51" s="46" t="s">
        <v>22</v>
      </c>
      <c r="C51" s="46" t="s">
        <v>141</v>
      </c>
      <c r="D51" s="46"/>
      <c r="E51" s="46" t="s">
        <v>387</v>
      </c>
      <c r="F51" s="47">
        <v>46878.080000000002</v>
      </c>
      <c r="G51" s="48">
        <v>5.3</v>
      </c>
      <c r="H51" s="48">
        <v>182</v>
      </c>
      <c r="I51" s="48">
        <v>51</v>
      </c>
      <c r="J51" s="48" t="s">
        <v>103</v>
      </c>
      <c r="K51" s="48" t="s">
        <v>104</v>
      </c>
      <c r="L51" s="31" t="str">
        <f t="shared" si="0"/>
        <v>0.96**</v>
      </c>
      <c r="M51" s="49" t="str">
        <f>LEFT(J51,SEARCH("±",J51,1)-1)</f>
        <v>47</v>
      </c>
      <c r="N51" s="49" t="str">
        <f>LEFT(K51,SEARCH("±",K51,1)-1)</f>
        <v>24</v>
      </c>
      <c r="O51" s="50">
        <f>M51/N51</f>
        <v>1.9583333333333333</v>
      </c>
      <c r="P51" s="32">
        <f t="shared" ref="P51:P67" si="8">LOG(O51,2)</f>
        <v>0.96962635095648109</v>
      </c>
      <c r="Q51" s="32">
        <v>0.96962635095648109</v>
      </c>
    </row>
    <row r="52" spans="1:17" s="51" customFormat="1" x14ac:dyDescent="0.25">
      <c r="A52" s="45" t="s">
        <v>85</v>
      </c>
      <c r="B52" s="46" t="s">
        <v>128</v>
      </c>
      <c r="C52" s="46" t="s">
        <v>165</v>
      </c>
      <c r="D52" s="46"/>
      <c r="E52" s="46" t="s">
        <v>129</v>
      </c>
      <c r="F52" s="47">
        <v>164600.29999999999</v>
      </c>
      <c r="G52" s="48">
        <v>6</v>
      </c>
      <c r="H52" s="48">
        <v>361</v>
      </c>
      <c r="I52" s="48">
        <v>45</v>
      </c>
      <c r="J52" s="48" t="s">
        <v>86</v>
      </c>
      <c r="K52" s="48" t="s">
        <v>87</v>
      </c>
      <c r="L52" s="31" t="str">
        <f t="shared" si="0"/>
        <v>0.57**</v>
      </c>
      <c r="M52" s="49" t="str">
        <f>LEFT(J52,SEARCH("±",J52,1)-1)</f>
        <v>49</v>
      </c>
      <c r="N52" s="49" t="str">
        <f>LEFT(K52,SEARCH("±",K52,1)-1)</f>
        <v>33</v>
      </c>
      <c r="O52" s="50">
        <f>M52/N52</f>
        <v>1.4848484848484849</v>
      </c>
      <c r="P52" s="32">
        <f t="shared" si="8"/>
        <v>0.57031572475675485</v>
      </c>
      <c r="Q52" s="32">
        <v>0.57031572475675485</v>
      </c>
    </row>
    <row r="53" spans="1:17" s="51" customFormat="1" x14ac:dyDescent="0.25">
      <c r="A53" s="45" t="s">
        <v>85</v>
      </c>
      <c r="B53" s="46" t="s">
        <v>14</v>
      </c>
      <c r="C53" s="46" t="s">
        <v>139</v>
      </c>
      <c r="D53" s="46"/>
      <c r="E53" s="46" t="s">
        <v>15</v>
      </c>
      <c r="F53" s="47">
        <v>42052</v>
      </c>
      <c r="G53" s="48">
        <v>5.2</v>
      </c>
      <c r="H53" s="48"/>
      <c r="I53" s="48"/>
      <c r="J53" s="48"/>
      <c r="K53" s="48"/>
      <c r="L53" s="31">
        <f t="shared" si="0"/>
        <v>0</v>
      </c>
      <c r="M53" s="49"/>
      <c r="N53" s="49"/>
      <c r="O53" s="50">
        <v>1</v>
      </c>
      <c r="P53" s="32">
        <f t="shared" si="8"/>
        <v>0</v>
      </c>
      <c r="Q53" s="32">
        <v>0</v>
      </c>
    </row>
    <row r="54" spans="1:17" s="51" customFormat="1" x14ac:dyDescent="0.25">
      <c r="A54" s="9" t="s">
        <v>289</v>
      </c>
      <c r="B54" s="6" t="s">
        <v>301</v>
      </c>
      <c r="C54" s="35" t="s">
        <v>372</v>
      </c>
      <c r="D54" s="35"/>
      <c r="E54" s="6" t="s">
        <v>302</v>
      </c>
      <c r="F54" s="47"/>
      <c r="G54" s="48"/>
      <c r="H54" s="48"/>
      <c r="I54" s="48"/>
      <c r="J54" s="48"/>
      <c r="K54" s="48"/>
      <c r="L54" s="31">
        <f t="shared" si="0"/>
        <v>0</v>
      </c>
      <c r="M54" s="49"/>
      <c r="N54" s="49"/>
      <c r="O54" s="50">
        <v>1</v>
      </c>
      <c r="P54" s="32">
        <f t="shared" si="8"/>
        <v>0</v>
      </c>
      <c r="Q54" s="32">
        <v>0</v>
      </c>
    </row>
    <row r="55" spans="1:17" s="51" customFormat="1" x14ac:dyDescent="0.25">
      <c r="A55" s="45" t="s">
        <v>85</v>
      </c>
      <c r="B55" s="46" t="s">
        <v>18</v>
      </c>
      <c r="C55" s="46" t="s">
        <v>140</v>
      </c>
      <c r="D55" s="46"/>
      <c r="E55" s="46" t="s">
        <v>19</v>
      </c>
      <c r="F55" s="47">
        <v>42108</v>
      </c>
      <c r="G55" s="48">
        <v>5.2</v>
      </c>
      <c r="H55" s="48"/>
      <c r="I55" s="48"/>
      <c r="J55" s="48"/>
      <c r="K55" s="48"/>
      <c r="L55" s="31">
        <f t="shared" si="0"/>
        <v>0</v>
      </c>
      <c r="M55" s="49"/>
      <c r="N55" s="49"/>
      <c r="O55" s="50">
        <v>1</v>
      </c>
      <c r="P55" s="32">
        <f t="shared" si="8"/>
        <v>0</v>
      </c>
      <c r="Q55" s="32">
        <v>0</v>
      </c>
    </row>
    <row r="56" spans="1:17" s="51" customFormat="1" x14ac:dyDescent="0.25">
      <c r="A56" s="9" t="s">
        <v>289</v>
      </c>
      <c r="B56" s="6" t="s">
        <v>305</v>
      </c>
      <c r="C56" s="35" t="s">
        <v>373</v>
      </c>
      <c r="D56" s="35"/>
      <c r="E56" s="6" t="s">
        <v>306</v>
      </c>
      <c r="F56" s="47"/>
      <c r="G56" s="48"/>
      <c r="H56" s="48"/>
      <c r="I56" s="48"/>
      <c r="J56" s="48"/>
      <c r="K56" s="48"/>
      <c r="L56" s="31">
        <f>IF(P56=0,0,CONCATENATE(LEFT(P56,4),"**"))</f>
        <v>0</v>
      </c>
      <c r="M56" s="49"/>
      <c r="N56" s="49"/>
      <c r="O56" s="50">
        <v>1</v>
      </c>
      <c r="P56" s="32">
        <f t="shared" si="8"/>
        <v>0</v>
      </c>
      <c r="Q56" s="32">
        <v>0</v>
      </c>
    </row>
    <row r="57" spans="1:17" s="51" customFormat="1" x14ac:dyDescent="0.25">
      <c r="A57" s="45" t="s">
        <v>85</v>
      </c>
      <c r="B57" s="46" t="s">
        <v>88</v>
      </c>
      <c r="C57" s="46" t="s">
        <v>158</v>
      </c>
      <c r="D57" s="46"/>
      <c r="E57" s="46" t="s">
        <v>89</v>
      </c>
      <c r="F57" s="52">
        <v>70962.740000000005</v>
      </c>
      <c r="G57" s="48">
        <v>5.57</v>
      </c>
      <c r="H57" s="48">
        <v>110</v>
      </c>
      <c r="I57" s="48">
        <v>32</v>
      </c>
      <c r="J57" s="48" t="s">
        <v>90</v>
      </c>
      <c r="K57" s="48" t="s">
        <v>91</v>
      </c>
      <c r="L57" s="31" t="str">
        <f t="shared" si="0"/>
        <v>-1**</v>
      </c>
      <c r="M57" s="49" t="str">
        <f>LEFT(J57,SEARCH("±",J57,1)-1)</f>
        <v>20</v>
      </c>
      <c r="N57" s="49" t="str">
        <f>LEFT(K57,SEARCH("±",K57,1)-1)</f>
        <v>40</v>
      </c>
      <c r="O57" s="50">
        <f>M57/N57</f>
        <v>0.5</v>
      </c>
      <c r="P57" s="32">
        <f t="shared" si="8"/>
        <v>-1</v>
      </c>
      <c r="Q57" s="32">
        <v>-1</v>
      </c>
    </row>
    <row r="58" spans="1:17" s="51" customFormat="1" x14ac:dyDescent="0.25">
      <c r="A58" s="45" t="s">
        <v>85</v>
      </c>
      <c r="B58" s="46" t="s">
        <v>59</v>
      </c>
      <c r="C58" s="46" t="s">
        <v>151</v>
      </c>
      <c r="D58" s="46"/>
      <c r="E58" s="46" t="s">
        <v>60</v>
      </c>
      <c r="F58" s="47">
        <v>39886</v>
      </c>
      <c r="G58" s="48">
        <v>5.9</v>
      </c>
      <c r="H58" s="48"/>
      <c r="I58" s="48"/>
      <c r="J58" s="48"/>
      <c r="K58" s="48"/>
      <c r="L58" s="31">
        <f t="shared" si="0"/>
        <v>0</v>
      </c>
      <c r="M58" s="49"/>
      <c r="N58" s="49"/>
      <c r="O58" s="50">
        <v>1</v>
      </c>
      <c r="P58" s="32">
        <f t="shared" si="8"/>
        <v>0</v>
      </c>
      <c r="Q58" s="32">
        <v>0</v>
      </c>
    </row>
    <row r="59" spans="1:17" s="51" customFormat="1" x14ac:dyDescent="0.25">
      <c r="A59" s="45" t="s">
        <v>85</v>
      </c>
      <c r="B59" s="46" t="s">
        <v>122</v>
      </c>
      <c r="C59" s="46" t="s">
        <v>164</v>
      </c>
      <c r="D59" s="46"/>
      <c r="E59" s="46" t="s">
        <v>123</v>
      </c>
      <c r="F59" s="47">
        <v>53406</v>
      </c>
      <c r="G59" s="48">
        <v>5.9</v>
      </c>
      <c r="H59" s="48">
        <v>55</v>
      </c>
      <c r="I59" s="48">
        <v>14</v>
      </c>
      <c r="J59" s="48" t="s">
        <v>124</v>
      </c>
      <c r="K59" s="48" t="s">
        <v>125</v>
      </c>
      <c r="L59" s="31" t="str">
        <f t="shared" si="0"/>
        <v>1.58**</v>
      </c>
      <c r="M59" s="49" t="str">
        <f>LEFT(J59,SEARCH("±",J59,1)-1)</f>
        <v>42</v>
      </c>
      <c r="N59" s="49" t="str">
        <f>LEFT(K59,SEARCH("±",K59,1)-1)</f>
        <v>14</v>
      </c>
      <c r="O59" s="50">
        <f>M59/N59</f>
        <v>3</v>
      </c>
      <c r="P59" s="32">
        <f t="shared" si="8"/>
        <v>1.5849625007211563</v>
      </c>
      <c r="Q59" s="32">
        <v>1.5849625007211563</v>
      </c>
    </row>
    <row r="60" spans="1:17" s="51" customFormat="1" x14ac:dyDescent="0.25">
      <c r="A60" s="45" t="s">
        <v>85</v>
      </c>
      <c r="B60" s="46" t="s">
        <v>26</v>
      </c>
      <c r="C60" s="46" t="s">
        <v>142</v>
      </c>
      <c r="D60" s="46"/>
      <c r="E60" s="46" t="s">
        <v>27</v>
      </c>
      <c r="F60" s="47">
        <v>53025</v>
      </c>
      <c r="G60" s="48">
        <v>6.3</v>
      </c>
      <c r="H60" s="48">
        <v>208</v>
      </c>
      <c r="I60" s="48">
        <v>60</v>
      </c>
      <c r="J60" s="48" t="s">
        <v>126</v>
      </c>
      <c r="K60" s="48" t="s">
        <v>127</v>
      </c>
      <c r="L60" s="31" t="str">
        <f t="shared" si="0"/>
        <v>0.74**</v>
      </c>
      <c r="M60" s="49" t="str">
        <f>LEFT(J60,SEARCH("±",J60,1)-1)</f>
        <v>57</v>
      </c>
      <c r="N60" s="49" t="str">
        <f>LEFT(K60,SEARCH("±",K60,1)-1)</f>
        <v>34</v>
      </c>
      <c r="O60" s="50">
        <f>M60/N60</f>
        <v>1.6764705882352942</v>
      </c>
      <c r="P60" s="32">
        <f t="shared" si="8"/>
        <v>0.74542717291440241</v>
      </c>
      <c r="Q60" s="32">
        <v>0.74542717291440241</v>
      </c>
    </row>
    <row r="61" spans="1:17" s="51" customFormat="1" x14ac:dyDescent="0.25">
      <c r="A61" s="45" t="s">
        <v>85</v>
      </c>
      <c r="B61" s="46" t="s">
        <v>47</v>
      </c>
      <c r="C61" s="46" t="s">
        <v>148</v>
      </c>
      <c r="D61" s="46"/>
      <c r="E61" s="46" t="s">
        <v>48</v>
      </c>
      <c r="F61" s="47">
        <v>30759</v>
      </c>
      <c r="G61" s="48">
        <v>5.5</v>
      </c>
      <c r="H61" s="48"/>
      <c r="I61" s="48"/>
      <c r="J61" s="48"/>
      <c r="K61" s="48"/>
      <c r="L61" s="31">
        <f t="shared" si="0"/>
        <v>0</v>
      </c>
      <c r="M61" s="49"/>
      <c r="N61" s="49"/>
      <c r="O61" s="50">
        <v>1</v>
      </c>
      <c r="P61" s="32">
        <f t="shared" si="8"/>
        <v>0</v>
      </c>
      <c r="Q61" s="32">
        <v>0</v>
      </c>
    </row>
    <row r="62" spans="1:17" s="51" customFormat="1" x14ac:dyDescent="0.25">
      <c r="A62" s="45" t="s">
        <v>85</v>
      </c>
      <c r="B62" s="46" t="s">
        <v>82</v>
      </c>
      <c r="C62" s="46" t="s">
        <v>157</v>
      </c>
      <c r="D62" s="46"/>
      <c r="E62" s="46" t="s">
        <v>83</v>
      </c>
      <c r="F62" s="47">
        <v>45371</v>
      </c>
      <c r="G62" s="48">
        <v>5.2</v>
      </c>
      <c r="H62" s="48"/>
      <c r="I62" s="48"/>
      <c r="J62" s="48"/>
      <c r="K62" s="48"/>
      <c r="L62" s="31">
        <f t="shared" si="0"/>
        <v>0</v>
      </c>
      <c r="M62" s="49"/>
      <c r="N62" s="49"/>
      <c r="O62" s="50">
        <v>1</v>
      </c>
      <c r="P62" s="32">
        <f t="shared" si="8"/>
        <v>0</v>
      </c>
      <c r="Q62" s="32">
        <v>0</v>
      </c>
    </row>
    <row r="63" spans="1:17" s="51" customFormat="1" x14ac:dyDescent="0.25">
      <c r="A63" s="45" t="s">
        <v>85</v>
      </c>
      <c r="B63" s="46" t="s">
        <v>92</v>
      </c>
      <c r="C63" s="46" t="s">
        <v>159</v>
      </c>
      <c r="D63" s="46"/>
      <c r="E63" s="46" t="s">
        <v>93</v>
      </c>
      <c r="F63" s="47">
        <v>11257</v>
      </c>
      <c r="G63" s="48">
        <v>4.5</v>
      </c>
      <c r="H63" s="48">
        <v>77</v>
      </c>
      <c r="I63" s="48">
        <v>54</v>
      </c>
      <c r="J63" s="48" t="s">
        <v>94</v>
      </c>
      <c r="K63" s="48" t="s">
        <v>95</v>
      </c>
      <c r="L63" s="31" t="str">
        <f t="shared" si="0"/>
        <v>1.49**</v>
      </c>
      <c r="M63" s="49" t="str">
        <f t="shared" ref="M63:N65" si="9">LEFT(J63,SEARCH("±",J63,1)-1)</f>
        <v>48</v>
      </c>
      <c r="N63" s="49" t="str">
        <f t="shared" si="9"/>
        <v>17</v>
      </c>
      <c r="O63" s="50">
        <f>M63/N63</f>
        <v>2.8235294117647061</v>
      </c>
      <c r="P63" s="32">
        <f t="shared" si="8"/>
        <v>1.497499659470817</v>
      </c>
      <c r="Q63" s="32">
        <v>1.497499659470817</v>
      </c>
    </row>
    <row r="64" spans="1:17" s="51" customFormat="1" x14ac:dyDescent="0.25">
      <c r="A64" s="38" t="s">
        <v>324</v>
      </c>
      <c r="B64" s="39" t="s">
        <v>10</v>
      </c>
      <c r="C64" s="46" t="s">
        <v>138</v>
      </c>
      <c r="D64" s="46"/>
      <c r="E64" s="39" t="s">
        <v>11</v>
      </c>
      <c r="F64" s="40">
        <v>36246</v>
      </c>
      <c r="G64" s="40">
        <v>5.5</v>
      </c>
      <c r="H64" s="40">
        <v>65</v>
      </c>
      <c r="I64" s="40">
        <v>19</v>
      </c>
      <c r="J64" s="40" t="s">
        <v>328</v>
      </c>
      <c r="K64" s="40" t="s">
        <v>329</v>
      </c>
      <c r="L64" s="31" t="str">
        <f t="shared" si="0"/>
        <v>1.04**</v>
      </c>
      <c r="M64" s="41" t="str">
        <f t="shared" si="9"/>
        <v>31</v>
      </c>
      <c r="N64" s="41" t="str">
        <f t="shared" si="9"/>
        <v>15</v>
      </c>
      <c r="O64" s="42">
        <f>M64/N64</f>
        <v>2.0666666666666669</v>
      </c>
      <c r="P64" s="32">
        <f t="shared" si="8"/>
        <v>1.0473057147783569</v>
      </c>
      <c r="Q64" s="32">
        <v>1.0473057147783569</v>
      </c>
    </row>
    <row r="65" spans="1:17" s="51" customFormat="1" x14ac:dyDescent="0.25">
      <c r="A65" s="38" t="s">
        <v>324</v>
      </c>
      <c r="B65" s="39" t="s">
        <v>333</v>
      </c>
      <c r="C65" s="46" t="s">
        <v>380</v>
      </c>
      <c r="D65" s="46"/>
      <c r="E65" s="39" t="s">
        <v>334</v>
      </c>
      <c r="F65" s="40">
        <v>55661</v>
      </c>
      <c r="G65" s="40">
        <v>4.72</v>
      </c>
      <c r="H65" s="40">
        <v>56</v>
      </c>
      <c r="I65" s="40">
        <v>26</v>
      </c>
      <c r="J65" s="40" t="s">
        <v>335</v>
      </c>
      <c r="K65" s="40" t="s">
        <v>336</v>
      </c>
      <c r="L65" s="31" t="str">
        <f t="shared" si="0"/>
        <v>0.88**</v>
      </c>
      <c r="M65" s="41" t="str">
        <f t="shared" si="9"/>
        <v>48</v>
      </c>
      <c r="N65" s="41" t="str">
        <f t="shared" si="9"/>
        <v>26</v>
      </c>
      <c r="O65" s="42">
        <f>M65/N65</f>
        <v>1.8461538461538463</v>
      </c>
      <c r="P65" s="32">
        <f t="shared" si="8"/>
        <v>0.88452278258006412</v>
      </c>
      <c r="Q65" s="32">
        <v>0.88452278258006412</v>
      </c>
    </row>
    <row r="66" spans="1:17" s="51" customFormat="1" x14ac:dyDescent="0.25">
      <c r="A66" s="9" t="s">
        <v>289</v>
      </c>
      <c r="B66" s="6" t="s">
        <v>298</v>
      </c>
      <c r="C66" s="35" t="s">
        <v>371</v>
      </c>
      <c r="D66" s="35"/>
      <c r="E66" s="46" t="s">
        <v>30</v>
      </c>
      <c r="F66" s="47">
        <v>122983</v>
      </c>
      <c r="G66" s="48">
        <v>5.4</v>
      </c>
      <c r="H66" s="48"/>
      <c r="I66" s="48"/>
      <c r="J66" s="48"/>
      <c r="K66" s="48"/>
      <c r="L66" s="31">
        <f t="shared" si="0"/>
        <v>0</v>
      </c>
      <c r="M66" s="49"/>
      <c r="N66" s="49"/>
      <c r="O66" s="50">
        <v>1</v>
      </c>
      <c r="P66" s="32">
        <f t="shared" si="8"/>
        <v>0</v>
      </c>
      <c r="Q66" s="32">
        <v>0</v>
      </c>
    </row>
    <row r="67" spans="1:17" s="51" customFormat="1" x14ac:dyDescent="0.25">
      <c r="A67" s="45" t="s">
        <v>85</v>
      </c>
      <c r="B67" s="46" t="s">
        <v>29</v>
      </c>
      <c r="C67" s="46" t="s">
        <v>143</v>
      </c>
      <c r="D67" s="46"/>
      <c r="E67" s="46" t="s">
        <v>64</v>
      </c>
      <c r="F67" s="47">
        <v>86847</v>
      </c>
      <c r="G67" s="48">
        <v>6.7</v>
      </c>
      <c r="H67" s="48"/>
      <c r="I67" s="48"/>
      <c r="J67" s="48"/>
      <c r="K67" s="48"/>
      <c r="L67" s="31">
        <f t="shared" si="0"/>
        <v>0</v>
      </c>
      <c r="M67" s="49"/>
      <c r="N67" s="49"/>
      <c r="O67" s="50">
        <v>1</v>
      </c>
      <c r="P67" s="32">
        <f t="shared" si="8"/>
        <v>0</v>
      </c>
      <c r="Q67" s="32">
        <v>0</v>
      </c>
    </row>
    <row r="68" spans="1:17" s="51" customFormat="1" x14ac:dyDescent="0.25">
      <c r="A68" s="45" t="s">
        <v>85</v>
      </c>
      <c r="B68" s="46" t="s">
        <v>63</v>
      </c>
      <c r="C68" s="46" t="s">
        <v>152</v>
      </c>
      <c r="D68" s="46"/>
      <c r="E68" s="6" t="s">
        <v>299</v>
      </c>
      <c r="F68" s="47"/>
      <c r="G68" s="48"/>
      <c r="H68" s="48"/>
      <c r="I68" s="48"/>
      <c r="J68" s="48"/>
      <c r="K68" s="48"/>
      <c r="L68" s="31">
        <f t="shared" si="0"/>
        <v>0</v>
      </c>
      <c r="M68" s="49"/>
      <c r="N68" s="49"/>
      <c r="O68" s="50">
        <v>1</v>
      </c>
      <c r="P68" s="32">
        <f t="shared" ref="P68:P96" si="10">LOG(O68,2)</f>
        <v>0</v>
      </c>
      <c r="Q68" s="32">
        <v>0</v>
      </c>
    </row>
    <row r="69" spans="1:17" s="51" customFormat="1" x14ac:dyDescent="0.25">
      <c r="A69" s="38" t="s">
        <v>324</v>
      </c>
      <c r="B69" s="39" t="s">
        <v>341</v>
      </c>
      <c r="C69" s="46" t="s">
        <v>381</v>
      </c>
      <c r="D69" s="46"/>
      <c r="E69" s="39" t="s">
        <v>342</v>
      </c>
      <c r="F69" s="40">
        <v>61187</v>
      </c>
      <c r="G69" s="40">
        <v>5.59</v>
      </c>
      <c r="H69" s="40">
        <v>97</v>
      </c>
      <c r="I69" s="40">
        <v>34</v>
      </c>
      <c r="J69" s="40" t="s">
        <v>343</v>
      </c>
      <c r="K69" s="40" t="s">
        <v>44</v>
      </c>
      <c r="L69" s="31" t="str">
        <f t="shared" ref="L69:L79" si="11">IF(P69=0,0,CONCATENATE(LEFT(P69,4),"**"))</f>
        <v>1.27**</v>
      </c>
      <c r="M69" s="41" t="str">
        <f>LEFT(J69,SEARCH("±",J69,1)-1)</f>
        <v>41</v>
      </c>
      <c r="N69" s="41" t="str">
        <f>LEFT(K69,SEARCH("±",K69,1)-1)</f>
        <v>17</v>
      </c>
      <c r="O69" s="42">
        <f>M69/N69</f>
        <v>2.4117647058823528</v>
      </c>
      <c r="P69" s="32">
        <f t="shared" si="10"/>
        <v>1.2700891633677442</v>
      </c>
      <c r="Q69" s="32">
        <v>1.2700891633677442</v>
      </c>
    </row>
    <row r="70" spans="1:17" s="51" customFormat="1" x14ac:dyDescent="0.25">
      <c r="A70" s="45" t="s">
        <v>85</v>
      </c>
      <c r="B70" s="46" t="s">
        <v>33</v>
      </c>
      <c r="C70" s="46" t="s">
        <v>144</v>
      </c>
      <c r="D70" s="46"/>
      <c r="E70" s="46" t="s">
        <v>34</v>
      </c>
      <c r="F70" s="47">
        <v>53031</v>
      </c>
      <c r="G70" s="48">
        <v>5.9</v>
      </c>
      <c r="H70" s="48"/>
      <c r="I70" s="48"/>
      <c r="J70" s="48"/>
      <c r="K70" s="48"/>
      <c r="L70" s="31">
        <f t="shared" si="11"/>
        <v>0</v>
      </c>
      <c r="M70" s="49"/>
      <c r="N70" s="49"/>
      <c r="O70" s="50">
        <v>1</v>
      </c>
      <c r="P70" s="32">
        <f t="shared" si="10"/>
        <v>0</v>
      </c>
      <c r="Q70" s="32">
        <v>0</v>
      </c>
    </row>
    <row r="71" spans="1:17" s="51" customFormat="1" x14ac:dyDescent="0.25">
      <c r="A71" s="38" t="s">
        <v>324</v>
      </c>
      <c r="B71" s="40" t="s">
        <v>307</v>
      </c>
      <c r="C71" s="46" t="s">
        <v>374</v>
      </c>
      <c r="D71" s="46"/>
      <c r="E71" s="44" t="s">
        <v>370</v>
      </c>
      <c r="F71" s="40">
        <v>47481</v>
      </c>
      <c r="G71" s="40">
        <v>7.7</v>
      </c>
      <c r="H71" s="40">
        <v>250</v>
      </c>
      <c r="I71" s="40">
        <v>64</v>
      </c>
      <c r="J71" s="40" t="s">
        <v>253</v>
      </c>
      <c r="K71" s="40" t="s">
        <v>325</v>
      </c>
      <c r="L71" s="31" t="str">
        <f t="shared" si="11"/>
        <v>1.07**</v>
      </c>
      <c r="M71" s="41" t="str">
        <f>LEFT(J71,SEARCH("±",J71,1)-1)</f>
        <v>21</v>
      </c>
      <c r="N71" s="41" t="str">
        <f>LEFT(K71,SEARCH("±",K71,1)-1)</f>
        <v>10</v>
      </c>
      <c r="O71" s="42">
        <f>M71/N71</f>
        <v>2.1</v>
      </c>
      <c r="P71" s="32">
        <f t="shared" si="10"/>
        <v>1.0703893278913981</v>
      </c>
      <c r="Q71" s="32">
        <v>1.0703893278913981</v>
      </c>
    </row>
    <row r="72" spans="1:17" s="51" customFormat="1" x14ac:dyDescent="0.25">
      <c r="A72" s="38" t="s">
        <v>324</v>
      </c>
      <c r="B72" s="39" t="s">
        <v>330</v>
      </c>
      <c r="C72" s="46" t="s">
        <v>379</v>
      </c>
      <c r="D72" s="46"/>
      <c r="E72" s="39" t="s">
        <v>331</v>
      </c>
      <c r="F72" s="40">
        <v>47277</v>
      </c>
      <c r="G72" s="40">
        <v>8.6199999999999992</v>
      </c>
      <c r="H72" s="40">
        <v>69</v>
      </c>
      <c r="I72" s="40">
        <v>33</v>
      </c>
      <c r="J72" s="40" t="s">
        <v>332</v>
      </c>
      <c r="K72" s="40" t="s">
        <v>210</v>
      </c>
      <c r="L72" s="31" t="str">
        <f t="shared" si="11"/>
        <v>0.92**</v>
      </c>
      <c r="M72" s="41" t="str">
        <f>LEFT(J72,SEARCH("±",J72,1)-1)</f>
        <v>40</v>
      </c>
      <c r="N72" s="41" t="str">
        <f>LEFT(K72,SEARCH("±",K72,1)-1)</f>
        <v>21</v>
      </c>
      <c r="O72" s="42">
        <f>M72/N72</f>
        <v>1.9047619047619047</v>
      </c>
      <c r="P72" s="32">
        <f t="shared" si="10"/>
        <v>0.92961067210860204</v>
      </c>
      <c r="Q72" s="32">
        <v>0.92961067210860204</v>
      </c>
    </row>
    <row r="73" spans="1:17" s="51" customFormat="1" x14ac:dyDescent="0.25">
      <c r="A73" s="45" t="s">
        <v>85</v>
      </c>
      <c r="B73" s="46" t="s">
        <v>72</v>
      </c>
      <c r="C73" s="46" t="s">
        <v>154</v>
      </c>
      <c r="D73" s="46"/>
      <c r="E73" s="46" t="s">
        <v>73</v>
      </c>
      <c r="F73" s="47">
        <v>33395</v>
      </c>
      <c r="G73" s="48">
        <v>6.2</v>
      </c>
      <c r="H73" s="48"/>
      <c r="I73" s="48"/>
      <c r="J73" s="48"/>
      <c r="K73" s="48"/>
      <c r="L73" s="31">
        <f t="shared" si="11"/>
        <v>0</v>
      </c>
      <c r="M73" s="49"/>
      <c r="N73" s="49"/>
      <c r="O73" s="50">
        <v>1</v>
      </c>
      <c r="P73" s="32">
        <f t="shared" si="10"/>
        <v>0</v>
      </c>
      <c r="Q73" s="32">
        <v>0</v>
      </c>
    </row>
    <row r="74" spans="1:17" s="51" customFormat="1" x14ac:dyDescent="0.25">
      <c r="A74" s="9" t="s">
        <v>289</v>
      </c>
      <c r="B74" s="6" t="s">
        <v>310</v>
      </c>
      <c r="C74" s="35" t="s">
        <v>375</v>
      </c>
      <c r="D74" s="35"/>
      <c r="E74" s="6" t="s">
        <v>311</v>
      </c>
      <c r="F74" s="47"/>
      <c r="G74" s="48"/>
      <c r="H74" s="48"/>
      <c r="I74" s="48"/>
      <c r="J74" s="48"/>
      <c r="K74" s="48"/>
      <c r="L74" s="31">
        <f t="shared" si="11"/>
        <v>0</v>
      </c>
      <c r="M74" s="49"/>
      <c r="N74" s="49"/>
      <c r="O74" s="50">
        <v>1</v>
      </c>
      <c r="P74" s="32">
        <f t="shared" si="10"/>
        <v>0</v>
      </c>
      <c r="Q74" s="32">
        <v>0</v>
      </c>
    </row>
    <row r="75" spans="1:17" s="51" customFormat="1" x14ac:dyDescent="0.25">
      <c r="A75" s="38" t="s">
        <v>324</v>
      </c>
      <c r="B75" s="39" t="s">
        <v>314</v>
      </c>
      <c r="C75" s="46" t="s">
        <v>376</v>
      </c>
      <c r="D75" s="46"/>
      <c r="E75" s="39" t="s">
        <v>315</v>
      </c>
      <c r="F75" s="40">
        <v>95656</v>
      </c>
      <c r="G75" s="40">
        <v>5.6</v>
      </c>
      <c r="H75" s="40">
        <v>192</v>
      </c>
      <c r="I75" s="40">
        <v>36</v>
      </c>
      <c r="J75" s="40" t="s">
        <v>344</v>
      </c>
      <c r="K75" s="40" t="s">
        <v>345</v>
      </c>
      <c r="L75" s="31" t="str">
        <f t="shared" si="11"/>
        <v>0.80**</v>
      </c>
      <c r="M75" s="41" t="str">
        <f t="shared" ref="M75:N78" si="12">LEFT(J75,SEARCH("±",J75,1)-1)</f>
        <v>54</v>
      </c>
      <c r="N75" s="41" t="str">
        <f t="shared" si="12"/>
        <v>31</v>
      </c>
      <c r="O75" s="42">
        <f>M75/N75</f>
        <v>1.7419354838709677</v>
      </c>
      <c r="P75" s="32">
        <f t="shared" si="10"/>
        <v>0.80069119177659331</v>
      </c>
      <c r="Q75" s="32">
        <v>0.80069119177659331</v>
      </c>
    </row>
    <row r="76" spans="1:17" s="51" customFormat="1" x14ac:dyDescent="0.25">
      <c r="A76" s="38" t="s">
        <v>324</v>
      </c>
      <c r="B76" s="39" t="s">
        <v>235</v>
      </c>
      <c r="C76" s="46" t="s">
        <v>366</v>
      </c>
      <c r="D76" s="46"/>
      <c r="E76" s="39" t="s">
        <v>321</v>
      </c>
      <c r="F76" s="40">
        <v>56577</v>
      </c>
      <c r="G76" s="40">
        <v>9.3000000000000007</v>
      </c>
      <c r="H76" s="40">
        <v>224</v>
      </c>
      <c r="I76" s="40">
        <v>53</v>
      </c>
      <c r="J76" s="40" t="s">
        <v>337</v>
      </c>
      <c r="K76" s="40" t="s">
        <v>338</v>
      </c>
      <c r="L76" s="31" t="str">
        <f t="shared" si="11"/>
        <v>0.69**</v>
      </c>
      <c r="M76" s="41" t="str">
        <f t="shared" si="12"/>
        <v>47</v>
      </c>
      <c r="N76" s="41" t="str">
        <f t="shared" si="12"/>
        <v>29</v>
      </c>
      <c r="O76" s="42">
        <f>M76/N76</f>
        <v>1.6206896551724137</v>
      </c>
      <c r="P76" s="32">
        <f t="shared" si="10"/>
        <v>0.69660785655006519</v>
      </c>
      <c r="Q76" s="32">
        <v>0.69660785655006519</v>
      </c>
    </row>
    <row r="77" spans="1:17" s="51" customFormat="1" x14ac:dyDescent="0.25">
      <c r="A77" s="45" t="s">
        <v>85</v>
      </c>
      <c r="B77" s="46" t="s">
        <v>105</v>
      </c>
      <c r="C77" s="46" t="s">
        <v>161</v>
      </c>
      <c r="D77" s="46"/>
      <c r="E77" s="46" t="s">
        <v>106</v>
      </c>
      <c r="F77" s="47">
        <v>52106.1</v>
      </c>
      <c r="G77" s="48">
        <v>5.3</v>
      </c>
      <c r="H77" s="48">
        <v>274</v>
      </c>
      <c r="I77" s="48">
        <v>60</v>
      </c>
      <c r="J77" s="48" t="s">
        <v>107</v>
      </c>
      <c r="K77" s="48" t="s">
        <v>108</v>
      </c>
      <c r="L77" s="31" t="str">
        <f t="shared" si="11"/>
        <v>1.28**</v>
      </c>
      <c r="M77" s="49" t="str">
        <f t="shared" si="12"/>
        <v>39</v>
      </c>
      <c r="N77" s="49" t="str">
        <f t="shared" si="12"/>
        <v>16</v>
      </c>
      <c r="O77" s="50">
        <f>M77/N77</f>
        <v>2.4375</v>
      </c>
      <c r="P77" s="32">
        <f t="shared" si="10"/>
        <v>1.2854022188622483</v>
      </c>
      <c r="Q77" s="32">
        <v>1.2854022188622483</v>
      </c>
    </row>
    <row r="78" spans="1:17" s="51" customFormat="1" x14ac:dyDescent="0.25">
      <c r="A78" s="38" t="s">
        <v>324</v>
      </c>
      <c r="B78" s="39" t="s">
        <v>346</v>
      </c>
      <c r="C78" s="46" t="s">
        <v>382</v>
      </c>
      <c r="D78" s="46"/>
      <c r="E78" s="39" t="s">
        <v>347</v>
      </c>
      <c r="F78" s="40">
        <v>36201</v>
      </c>
      <c r="G78" s="40">
        <v>9.3000000000000007</v>
      </c>
      <c r="H78" s="40">
        <v>144</v>
      </c>
      <c r="I78" s="40">
        <v>45</v>
      </c>
      <c r="J78" s="40" t="s">
        <v>348</v>
      </c>
      <c r="K78" s="40" t="s">
        <v>349</v>
      </c>
      <c r="L78" s="31" t="str">
        <f t="shared" si="11"/>
        <v>0.60**</v>
      </c>
      <c r="M78" s="41" t="str">
        <f t="shared" si="12"/>
        <v>35</v>
      </c>
      <c r="N78" s="41" t="str">
        <f t="shared" si="12"/>
        <v>23</v>
      </c>
      <c r="O78" s="42">
        <f>M78/N78</f>
        <v>1.5217391304347827</v>
      </c>
      <c r="P78" s="32">
        <f t="shared" si="10"/>
        <v>0.60572106088795374</v>
      </c>
      <c r="Q78" s="32">
        <v>0.60572106088795374</v>
      </c>
    </row>
    <row r="79" spans="1:17" s="51" customFormat="1" x14ac:dyDescent="0.25">
      <c r="A79" s="45" t="s">
        <v>85</v>
      </c>
      <c r="B79" s="46" t="s">
        <v>51</v>
      </c>
      <c r="C79" s="46" t="s">
        <v>149</v>
      </c>
      <c r="D79" s="46"/>
      <c r="E79" s="46" t="s">
        <v>52</v>
      </c>
      <c r="F79" s="47">
        <v>86043</v>
      </c>
      <c r="G79" s="48">
        <v>5.92</v>
      </c>
      <c r="H79" s="48"/>
      <c r="I79" s="48"/>
      <c r="J79" s="48"/>
      <c r="K79" s="48"/>
      <c r="L79" s="31">
        <f t="shared" si="11"/>
        <v>0</v>
      </c>
      <c r="M79" s="49"/>
      <c r="N79" s="49"/>
      <c r="O79" s="50">
        <v>1</v>
      </c>
      <c r="P79" s="32">
        <f t="shared" si="10"/>
        <v>0</v>
      </c>
      <c r="Q79" s="32">
        <v>0</v>
      </c>
    </row>
    <row r="80" spans="1:17" s="51" customFormat="1" x14ac:dyDescent="0.25">
      <c r="A80" s="45" t="s">
        <v>85</v>
      </c>
      <c r="B80" s="46" t="s">
        <v>113</v>
      </c>
      <c r="C80" s="46" t="s">
        <v>163</v>
      </c>
      <c r="D80" s="46"/>
      <c r="E80" s="46" t="s">
        <v>114</v>
      </c>
      <c r="F80" s="47">
        <v>52384.55</v>
      </c>
      <c r="G80" s="48">
        <v>6.6</v>
      </c>
      <c r="H80" s="48">
        <v>181</v>
      </c>
      <c r="I80" s="48">
        <v>52</v>
      </c>
      <c r="J80" s="48" t="s">
        <v>115</v>
      </c>
      <c r="K80" s="48" t="s">
        <v>116</v>
      </c>
      <c r="L80" s="31" t="str">
        <f>IF(P80=0,0,CONCATENATE(LEFT(P80,4),"**"))</f>
        <v>1.10**</v>
      </c>
      <c r="M80" s="49" t="str">
        <f t="shared" ref="M80:M89" si="13">LEFT(J80,SEARCH("±",J80,1)-1)</f>
        <v>28</v>
      </c>
      <c r="N80" s="49" t="str">
        <f t="shared" ref="N80:N89" si="14">LEFT(K80,SEARCH("±",K80,1)-1)</f>
        <v>13</v>
      </c>
      <c r="O80" s="50">
        <f t="shared" ref="O80:O89" si="15">M80/N80</f>
        <v>2.1538461538461537</v>
      </c>
      <c r="P80" s="32">
        <f t="shared" si="10"/>
        <v>1.106915203916512</v>
      </c>
      <c r="Q80" s="32">
        <v>1.106915203916512</v>
      </c>
    </row>
    <row r="81" spans="1:17" s="43" customFormat="1" x14ac:dyDescent="0.25">
      <c r="A81" s="45" t="s">
        <v>85</v>
      </c>
      <c r="B81" s="46" t="s">
        <v>109</v>
      </c>
      <c r="C81" s="46" t="s">
        <v>162</v>
      </c>
      <c r="D81" s="46"/>
      <c r="E81" s="46" t="s">
        <v>110</v>
      </c>
      <c r="F81" s="47">
        <v>45861</v>
      </c>
      <c r="G81" s="48">
        <v>6.1</v>
      </c>
      <c r="H81" s="48">
        <v>142</v>
      </c>
      <c r="I81" s="48">
        <v>37</v>
      </c>
      <c r="J81" s="48" t="s">
        <v>111</v>
      </c>
      <c r="K81" s="48" t="s">
        <v>112</v>
      </c>
      <c r="L81" s="31" t="str">
        <f t="shared" ref="L81:L96" si="16">IF(P81=0,0,CONCATENATE(LEFT(P81,4),"**"))</f>
        <v>0.90**</v>
      </c>
      <c r="M81" s="49" t="str">
        <f t="shared" si="13"/>
        <v>28</v>
      </c>
      <c r="N81" s="49" t="str">
        <f t="shared" si="14"/>
        <v>15</v>
      </c>
      <c r="O81" s="50">
        <f t="shared" si="15"/>
        <v>1.8666666666666667</v>
      </c>
      <c r="P81" s="32">
        <f t="shared" si="10"/>
        <v>0.90046432644908558</v>
      </c>
      <c r="Q81" s="32">
        <v>0.90046432644908558</v>
      </c>
    </row>
    <row r="82" spans="1:17" s="43" customFormat="1" x14ac:dyDescent="0.25">
      <c r="A82" s="38" t="s">
        <v>324</v>
      </c>
      <c r="B82" s="39" t="s">
        <v>244</v>
      </c>
      <c r="C82" s="46" t="s">
        <v>367</v>
      </c>
      <c r="D82" s="46"/>
      <c r="E82" s="39" t="s">
        <v>245</v>
      </c>
      <c r="F82" s="40">
        <v>36596</v>
      </c>
      <c r="G82" s="40">
        <v>9.4</v>
      </c>
      <c r="H82" s="40">
        <v>67</v>
      </c>
      <c r="I82" s="40">
        <v>44</v>
      </c>
      <c r="J82" s="40" t="s">
        <v>326</v>
      </c>
      <c r="K82" s="40" t="s">
        <v>327</v>
      </c>
      <c r="L82" s="31" t="str">
        <f t="shared" si="16"/>
        <v>-0.8**</v>
      </c>
      <c r="M82" s="41" t="str">
        <f t="shared" si="13"/>
        <v>24</v>
      </c>
      <c r="N82" s="41" t="str">
        <f t="shared" si="14"/>
        <v>44</v>
      </c>
      <c r="O82" s="42">
        <f t="shared" si="15"/>
        <v>0.54545454545454541</v>
      </c>
      <c r="P82" s="32">
        <f t="shared" si="10"/>
        <v>-0.87446911791614124</v>
      </c>
      <c r="Q82" s="32">
        <v>-0.87446911791614124</v>
      </c>
    </row>
    <row r="83" spans="1:17" s="43" customFormat="1" x14ac:dyDescent="0.25">
      <c r="A83" s="45" t="s">
        <v>85</v>
      </c>
      <c r="B83" s="46" t="s">
        <v>98</v>
      </c>
      <c r="C83" s="46" t="s">
        <v>160</v>
      </c>
      <c r="D83" s="46"/>
      <c r="E83" s="46" t="s">
        <v>99</v>
      </c>
      <c r="F83" s="47">
        <v>72996</v>
      </c>
      <c r="G83" s="48">
        <v>6.35</v>
      </c>
      <c r="H83" s="48">
        <v>89</v>
      </c>
      <c r="I83" s="48">
        <v>34</v>
      </c>
      <c r="J83" s="48" t="s">
        <v>100</v>
      </c>
      <c r="K83" s="48" t="s">
        <v>101</v>
      </c>
      <c r="L83" s="31" t="str">
        <f t="shared" si="16"/>
        <v>1.29**</v>
      </c>
      <c r="M83" s="49" t="str">
        <f t="shared" si="13"/>
        <v>27</v>
      </c>
      <c r="N83" s="49" t="str">
        <f t="shared" si="14"/>
        <v>11</v>
      </c>
      <c r="O83" s="50">
        <f t="shared" si="15"/>
        <v>2.4545454545454546</v>
      </c>
      <c r="P83" s="32">
        <f t="shared" si="10"/>
        <v>1.2954558835261714</v>
      </c>
      <c r="Q83" s="32">
        <v>1.2954558835261714</v>
      </c>
    </row>
    <row r="84" spans="1:17" s="43" customFormat="1" x14ac:dyDescent="0.25">
      <c r="A84" s="38" t="s">
        <v>324</v>
      </c>
      <c r="B84" s="39" t="s">
        <v>318</v>
      </c>
      <c r="C84" s="46" t="s">
        <v>377</v>
      </c>
      <c r="D84" s="46"/>
      <c r="E84" s="39" t="s">
        <v>319</v>
      </c>
      <c r="F84" s="40">
        <v>58470</v>
      </c>
      <c r="G84" s="40">
        <v>9</v>
      </c>
      <c r="H84" s="40">
        <v>328</v>
      </c>
      <c r="I84" s="40">
        <v>73</v>
      </c>
      <c r="J84" s="40" t="s">
        <v>357</v>
      </c>
      <c r="K84" s="40" t="s">
        <v>329</v>
      </c>
      <c r="L84" s="31" t="str">
        <f t="shared" si="16"/>
        <v>1.04**</v>
      </c>
      <c r="M84" s="41" t="str">
        <f t="shared" si="13"/>
        <v>31</v>
      </c>
      <c r="N84" s="41" t="str">
        <f t="shared" si="14"/>
        <v>15</v>
      </c>
      <c r="O84" s="42">
        <f t="shared" si="15"/>
        <v>2.0666666666666669</v>
      </c>
      <c r="P84" s="32">
        <f t="shared" si="10"/>
        <v>1.0473057147783569</v>
      </c>
      <c r="Q84" s="32">
        <v>1.0473057147783569</v>
      </c>
    </row>
    <row r="85" spans="1:17" s="43" customFormat="1" x14ac:dyDescent="0.25">
      <c r="A85" s="38" t="s">
        <v>324</v>
      </c>
      <c r="B85" s="39" t="s">
        <v>134</v>
      </c>
      <c r="C85" s="46" t="s">
        <v>167</v>
      </c>
      <c r="D85" s="46"/>
      <c r="E85" s="39" t="s">
        <v>135</v>
      </c>
      <c r="F85" s="40">
        <v>93247</v>
      </c>
      <c r="G85" s="40">
        <v>7.3</v>
      </c>
      <c r="H85" s="40">
        <v>318</v>
      </c>
      <c r="I85" s="40">
        <v>51</v>
      </c>
      <c r="J85" s="40" t="s">
        <v>339</v>
      </c>
      <c r="K85" s="40" t="s">
        <v>340</v>
      </c>
      <c r="L85" s="31" t="str">
        <f t="shared" si="16"/>
        <v>0.89**</v>
      </c>
      <c r="M85" s="41" t="str">
        <f t="shared" si="13"/>
        <v>39</v>
      </c>
      <c r="N85" s="41" t="str">
        <f t="shared" si="14"/>
        <v>21</v>
      </c>
      <c r="O85" s="42">
        <f t="shared" si="15"/>
        <v>1.8571428571428572</v>
      </c>
      <c r="P85" s="32">
        <f t="shared" si="10"/>
        <v>0.89308479608348823</v>
      </c>
      <c r="Q85" s="32">
        <v>0.89308479608348823</v>
      </c>
    </row>
    <row r="86" spans="1:17" s="43" customFormat="1" x14ac:dyDescent="0.25">
      <c r="A86" s="38" t="s">
        <v>324</v>
      </c>
      <c r="B86" s="39" t="s">
        <v>350</v>
      </c>
      <c r="C86" s="46" t="s">
        <v>383</v>
      </c>
      <c r="D86" s="46"/>
      <c r="E86" s="39" t="s">
        <v>351</v>
      </c>
      <c r="F86" s="40">
        <v>22324</v>
      </c>
      <c r="G86" s="40">
        <v>9.1999999999999993</v>
      </c>
      <c r="H86" s="40">
        <v>145</v>
      </c>
      <c r="I86" s="40">
        <v>74</v>
      </c>
      <c r="J86" s="40" t="s">
        <v>237</v>
      </c>
      <c r="K86" s="40" t="s">
        <v>352</v>
      </c>
      <c r="L86" s="31" t="str">
        <f t="shared" si="16"/>
        <v>1.32**</v>
      </c>
      <c r="M86" s="41" t="str">
        <f t="shared" si="13"/>
        <v>35</v>
      </c>
      <c r="N86" s="41" t="str">
        <f t="shared" si="14"/>
        <v>14</v>
      </c>
      <c r="O86" s="42">
        <f t="shared" si="15"/>
        <v>2.5</v>
      </c>
      <c r="P86" s="32">
        <f t="shared" si="10"/>
        <v>1.3219280948873624</v>
      </c>
      <c r="Q86" s="32">
        <v>1.3219280948873624</v>
      </c>
    </row>
    <row r="87" spans="1:17" s="43" customFormat="1" x14ac:dyDescent="0.25">
      <c r="A87" s="38" t="s">
        <v>324</v>
      </c>
      <c r="B87" s="39" t="s">
        <v>353</v>
      </c>
      <c r="C87" s="46" t="s">
        <v>384</v>
      </c>
      <c r="D87" s="46"/>
      <c r="E87" s="39" t="s">
        <v>354</v>
      </c>
      <c r="F87" s="40">
        <v>28876</v>
      </c>
      <c r="G87" s="40">
        <v>5.7</v>
      </c>
      <c r="H87" s="40">
        <v>153</v>
      </c>
      <c r="I87" s="40">
        <v>65</v>
      </c>
      <c r="J87" s="40" t="s">
        <v>355</v>
      </c>
      <c r="K87" s="40" t="s">
        <v>356</v>
      </c>
      <c r="L87" s="31" t="str">
        <f t="shared" si="16"/>
        <v>1**</v>
      </c>
      <c r="M87" s="41" t="str">
        <f t="shared" si="13"/>
        <v>24</v>
      </c>
      <c r="N87" s="41" t="str">
        <f t="shared" si="14"/>
        <v>12</v>
      </c>
      <c r="O87" s="42">
        <f t="shared" si="15"/>
        <v>2</v>
      </c>
      <c r="P87" s="32">
        <f t="shared" si="10"/>
        <v>1</v>
      </c>
      <c r="Q87" s="32">
        <v>1</v>
      </c>
    </row>
    <row r="88" spans="1:17" s="43" customFormat="1" x14ac:dyDescent="0.25">
      <c r="A88" s="45" t="s">
        <v>85</v>
      </c>
      <c r="B88" s="46" t="s">
        <v>74</v>
      </c>
      <c r="C88" s="46" t="s">
        <v>155</v>
      </c>
      <c r="D88" s="46"/>
      <c r="E88" s="46" t="s">
        <v>75</v>
      </c>
      <c r="F88" s="47">
        <v>13290.53</v>
      </c>
      <c r="G88" s="48">
        <v>9.48</v>
      </c>
      <c r="H88" s="48">
        <v>103</v>
      </c>
      <c r="I88" s="48">
        <v>86</v>
      </c>
      <c r="J88" s="48" t="s">
        <v>96</v>
      </c>
      <c r="K88" s="48" t="s">
        <v>97</v>
      </c>
      <c r="L88" s="31" t="str">
        <f t="shared" si="16"/>
        <v>-1.6**</v>
      </c>
      <c r="M88" s="49" t="str">
        <f t="shared" si="13"/>
        <v>14</v>
      </c>
      <c r="N88" s="49" t="str">
        <f t="shared" si="14"/>
        <v>44</v>
      </c>
      <c r="O88" s="50">
        <f t="shared" si="15"/>
        <v>0.31818181818181818</v>
      </c>
      <c r="P88" s="32">
        <f t="shared" si="10"/>
        <v>-1.6520766965796934</v>
      </c>
      <c r="Q88" s="32">
        <v>-1.6520766965796934</v>
      </c>
    </row>
    <row r="89" spans="1:17" s="43" customFormat="1" x14ac:dyDescent="0.25">
      <c r="A89" s="45" t="s">
        <v>85</v>
      </c>
      <c r="B89" s="46" t="s">
        <v>45</v>
      </c>
      <c r="C89" s="46" t="s">
        <v>147</v>
      </c>
      <c r="D89" s="46"/>
      <c r="E89" s="46" t="s">
        <v>46</v>
      </c>
      <c r="F89" s="47">
        <v>13581</v>
      </c>
      <c r="G89" s="48">
        <v>6.4</v>
      </c>
      <c r="H89" s="48">
        <v>112</v>
      </c>
      <c r="I89" s="48">
        <v>66</v>
      </c>
      <c r="J89" s="48" t="s">
        <v>117</v>
      </c>
      <c r="K89" s="48" t="s">
        <v>118</v>
      </c>
      <c r="L89" s="31" t="str">
        <f t="shared" si="16"/>
        <v>0.80**</v>
      </c>
      <c r="M89" s="49" t="str">
        <f t="shared" si="13"/>
        <v>35</v>
      </c>
      <c r="N89" s="49" t="str">
        <f t="shared" si="14"/>
        <v>20</v>
      </c>
      <c r="O89" s="50">
        <f t="shared" si="15"/>
        <v>1.75</v>
      </c>
      <c r="P89" s="32">
        <f t="shared" si="10"/>
        <v>0.80735492205760406</v>
      </c>
      <c r="Q89" s="32">
        <v>0.80735492205760406</v>
      </c>
    </row>
    <row r="90" spans="1:17" s="43" customFormat="1" x14ac:dyDescent="0.25">
      <c r="A90" s="45" t="s">
        <v>85</v>
      </c>
      <c r="B90" s="46" t="s">
        <v>55</v>
      </c>
      <c r="C90" s="46" t="s">
        <v>150</v>
      </c>
      <c r="D90" s="46"/>
      <c r="E90" s="46" t="s">
        <v>56</v>
      </c>
      <c r="F90" s="47">
        <v>71475</v>
      </c>
      <c r="G90" s="48">
        <v>5.6</v>
      </c>
      <c r="H90" s="48"/>
      <c r="I90" s="48"/>
      <c r="J90" s="48"/>
      <c r="K90" s="48"/>
      <c r="L90" s="31">
        <f t="shared" si="16"/>
        <v>0</v>
      </c>
      <c r="M90" s="49"/>
      <c r="N90" s="49"/>
      <c r="O90" s="50">
        <v>1</v>
      </c>
      <c r="P90" s="32">
        <f t="shared" si="10"/>
        <v>0</v>
      </c>
      <c r="Q90" s="32">
        <v>0</v>
      </c>
    </row>
    <row r="91" spans="1:17" s="43" customFormat="1" x14ac:dyDescent="0.25">
      <c r="A91" s="45" t="s">
        <v>85</v>
      </c>
      <c r="B91" s="46" t="s">
        <v>78</v>
      </c>
      <c r="C91" s="46" t="s">
        <v>156</v>
      </c>
      <c r="D91" s="46"/>
      <c r="E91" s="46" t="s">
        <v>79</v>
      </c>
      <c r="F91" s="47">
        <v>79280.47</v>
      </c>
      <c r="G91" s="48">
        <v>7</v>
      </c>
      <c r="H91" s="48"/>
      <c r="I91" s="48"/>
      <c r="J91" s="48"/>
      <c r="K91" s="48"/>
      <c r="L91" s="31">
        <f t="shared" si="16"/>
        <v>0</v>
      </c>
      <c r="M91" s="49"/>
      <c r="N91" s="49"/>
      <c r="O91" s="50">
        <v>1</v>
      </c>
      <c r="P91" s="32">
        <f t="shared" si="10"/>
        <v>0</v>
      </c>
      <c r="Q91" s="32">
        <v>0</v>
      </c>
    </row>
    <row r="92" spans="1:17" s="43" customFormat="1" x14ac:dyDescent="0.25">
      <c r="A92" s="45" t="s">
        <v>85</v>
      </c>
      <c r="B92" s="46" t="s">
        <v>41</v>
      </c>
      <c r="C92" s="46" t="s">
        <v>146</v>
      </c>
      <c r="D92" s="46"/>
      <c r="E92" s="46" t="s">
        <v>42</v>
      </c>
      <c r="F92" s="47">
        <v>15991</v>
      </c>
      <c r="G92" s="48">
        <v>5.4</v>
      </c>
      <c r="H92" s="48">
        <v>151</v>
      </c>
      <c r="I92" s="48">
        <v>64</v>
      </c>
      <c r="J92" s="48" t="s">
        <v>119</v>
      </c>
      <c r="K92" s="48" t="s">
        <v>120</v>
      </c>
      <c r="L92" s="31" t="str">
        <f t="shared" si="16"/>
        <v>1.05**</v>
      </c>
      <c r="M92" s="49" t="str">
        <f>LEFT(J92,SEARCH("±",J92,1)-1)</f>
        <v>52</v>
      </c>
      <c r="N92" s="49" t="str">
        <f>LEFT(K92,SEARCH("±",K92,1)-1)</f>
        <v>25</v>
      </c>
      <c r="O92" s="50">
        <f>M92/N92</f>
        <v>2.08</v>
      </c>
      <c r="P92" s="32">
        <f t="shared" si="10"/>
        <v>1.0565835283663676</v>
      </c>
      <c r="Q92" s="32">
        <v>1.0565835283663676</v>
      </c>
    </row>
    <row r="93" spans="1:17" s="43" customFormat="1" x14ac:dyDescent="0.25">
      <c r="A93" s="9" t="s">
        <v>289</v>
      </c>
      <c r="B93" s="6" t="s">
        <v>322</v>
      </c>
      <c r="C93" s="35" t="s">
        <v>378</v>
      </c>
      <c r="D93" s="35"/>
      <c r="E93" s="6" t="s">
        <v>323</v>
      </c>
      <c r="F93" s="47"/>
      <c r="G93" s="48"/>
      <c r="H93" s="48"/>
      <c r="I93" s="48"/>
      <c r="J93" s="48"/>
      <c r="K93" s="48"/>
      <c r="L93" s="31">
        <f t="shared" si="16"/>
        <v>0</v>
      </c>
      <c r="M93" s="49"/>
      <c r="N93" s="49"/>
      <c r="O93" s="50">
        <v>1</v>
      </c>
      <c r="P93" s="32">
        <f t="shared" si="10"/>
        <v>0</v>
      </c>
      <c r="Q93" s="32">
        <v>0</v>
      </c>
    </row>
    <row r="94" spans="1:17" s="43" customFormat="1" x14ac:dyDescent="0.25">
      <c r="A94" s="45" t="s">
        <v>85</v>
      </c>
      <c r="B94" s="46" t="s">
        <v>68</v>
      </c>
      <c r="C94" s="46" t="s">
        <v>153</v>
      </c>
      <c r="D94" s="46"/>
      <c r="E94" s="46" t="s">
        <v>69</v>
      </c>
      <c r="F94" s="47">
        <v>54525</v>
      </c>
      <c r="G94" s="48">
        <v>5.3</v>
      </c>
      <c r="H94" s="48">
        <v>312</v>
      </c>
      <c r="I94" s="48">
        <v>71</v>
      </c>
      <c r="J94" s="48" t="s">
        <v>119</v>
      </c>
      <c r="K94" s="48" t="s">
        <v>121</v>
      </c>
      <c r="L94" s="31" t="str">
        <f t="shared" si="16"/>
        <v>1.30**</v>
      </c>
      <c r="M94" s="49" t="str">
        <f t="shared" ref="M94:N96" si="17">LEFT(J94,SEARCH("±",J94,1)-1)</f>
        <v>52</v>
      </c>
      <c r="N94" s="49" t="str">
        <f t="shared" si="17"/>
        <v>21</v>
      </c>
      <c r="O94" s="50">
        <f>M94/N94</f>
        <v>2.4761904761904763</v>
      </c>
      <c r="P94" s="32">
        <f t="shared" si="10"/>
        <v>1.3081222953623319</v>
      </c>
      <c r="Q94" s="32">
        <v>1.3081222953623319</v>
      </c>
    </row>
    <row r="95" spans="1:17" s="43" customFormat="1" x14ac:dyDescent="0.25">
      <c r="A95" s="38" t="s">
        <v>324</v>
      </c>
      <c r="B95" s="39" t="s">
        <v>130</v>
      </c>
      <c r="C95" s="46" t="s">
        <v>166</v>
      </c>
      <c r="D95" s="46"/>
      <c r="E95" s="39" t="s">
        <v>131</v>
      </c>
      <c r="F95" s="40">
        <v>55069</v>
      </c>
      <c r="G95" s="40">
        <v>5.5</v>
      </c>
      <c r="H95" s="40">
        <v>66</v>
      </c>
      <c r="I95" s="40">
        <v>19</v>
      </c>
      <c r="J95" s="40" t="s">
        <v>358</v>
      </c>
      <c r="K95" s="40" t="s">
        <v>107</v>
      </c>
      <c r="L95" s="31" t="str">
        <f t="shared" si="16"/>
        <v>-1.0**</v>
      </c>
      <c r="M95" s="41" t="str">
        <f t="shared" si="17"/>
        <v>19</v>
      </c>
      <c r="N95" s="41" t="str">
        <f t="shared" si="17"/>
        <v>39</v>
      </c>
      <c r="O95" s="42">
        <f>M95/N95</f>
        <v>0.48717948717948717</v>
      </c>
      <c r="P95" s="32">
        <f t="shared" si="10"/>
        <v>-1.037474705418663</v>
      </c>
      <c r="Q95" s="32">
        <v>-1.037474705418663</v>
      </c>
    </row>
    <row r="96" spans="1:17" s="43" customFormat="1" x14ac:dyDescent="0.25">
      <c r="A96" s="45" t="s">
        <v>85</v>
      </c>
      <c r="B96" s="46" t="s">
        <v>37</v>
      </c>
      <c r="C96" s="46" t="s">
        <v>145</v>
      </c>
      <c r="D96" s="46"/>
      <c r="E96" s="46" t="s">
        <v>38</v>
      </c>
      <c r="F96" s="47">
        <v>34079</v>
      </c>
      <c r="G96" s="48">
        <v>4.5</v>
      </c>
      <c r="H96" s="48">
        <v>166</v>
      </c>
      <c r="I96" s="48">
        <v>58</v>
      </c>
      <c r="J96" s="48" t="s">
        <v>103</v>
      </c>
      <c r="K96" s="48" t="s">
        <v>104</v>
      </c>
      <c r="L96" s="31" t="str">
        <f t="shared" si="16"/>
        <v>0.96**</v>
      </c>
      <c r="M96" s="49" t="str">
        <f t="shared" si="17"/>
        <v>47</v>
      </c>
      <c r="N96" s="49" t="str">
        <f t="shared" si="17"/>
        <v>24</v>
      </c>
      <c r="O96" s="50">
        <f>M96/N96</f>
        <v>1.9583333333333333</v>
      </c>
      <c r="P96" s="32">
        <f t="shared" si="10"/>
        <v>0.96962635095648109</v>
      </c>
      <c r="Q96" s="32">
        <v>0.96962635095648109</v>
      </c>
    </row>
    <row r="97" spans="1:4" s="43" customFormat="1" x14ac:dyDescent="0.25">
      <c r="A97" s="28"/>
      <c r="B97" s="29"/>
      <c r="C97" s="29"/>
      <c r="D97" s="29"/>
    </row>
    <row r="98" spans="1:4" ht="15.75" x14ac:dyDescent="0.25">
      <c r="A98" s="67" t="s">
        <v>400</v>
      </c>
    </row>
  </sheetData>
  <sortState ref="A54:C100">
    <sortCondition ref="C54"/>
  </sortState>
  <mergeCells count="1"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C25" sqref="C25"/>
    </sheetView>
  </sheetViews>
  <sheetFormatPr defaultRowHeight="15" x14ac:dyDescent="0.25"/>
  <cols>
    <col min="1" max="1" width="13.140625" style="13" bestFit="1" customWidth="1"/>
    <col min="2" max="2" width="9.140625" style="13" bestFit="1" customWidth="1"/>
    <col min="3" max="3" width="8.7109375" style="13" customWidth="1"/>
    <col min="4" max="4" width="34.85546875" style="13" bestFit="1" customWidth="1"/>
    <col min="5" max="5" width="7.42578125" style="13" bestFit="1" customWidth="1"/>
    <col min="6" max="6" width="4" style="13" bestFit="1" customWidth="1"/>
    <col min="7" max="7" width="6.5703125" style="13" bestFit="1" customWidth="1"/>
    <col min="8" max="8" width="10.85546875" style="13" bestFit="1" customWidth="1"/>
    <col min="9" max="9" width="16.5703125" style="13" bestFit="1" customWidth="1"/>
    <col min="10" max="10" width="13.7109375" style="13" bestFit="1" customWidth="1"/>
    <col min="11" max="11" width="9.5703125" style="13" bestFit="1" customWidth="1"/>
    <col min="12" max="13" width="2.7109375" style="13" bestFit="1" customWidth="1"/>
    <col min="14" max="14" width="6.5703125" style="13" bestFit="1" customWidth="1"/>
    <col min="15" max="15" width="10.28515625" style="13" bestFit="1" customWidth="1"/>
    <col min="16" max="16384" width="9.140625" style="13"/>
  </cols>
  <sheetData>
    <row r="1" spans="1:15" x14ac:dyDescent="0.25">
      <c r="A1" s="65" t="s">
        <v>168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s="14" customFormat="1" ht="25.5" x14ac:dyDescent="0.25">
      <c r="A2" s="4" t="s">
        <v>1</v>
      </c>
      <c r="B2" s="4" t="s">
        <v>2</v>
      </c>
      <c r="C2" s="11" t="s">
        <v>137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1" t="s">
        <v>361</v>
      </c>
      <c r="J2" s="12" t="s">
        <v>362</v>
      </c>
      <c r="K2" s="4" t="s">
        <v>8</v>
      </c>
      <c r="L2" s="15"/>
      <c r="M2" s="15"/>
      <c r="N2" s="16" t="s">
        <v>359</v>
      </c>
      <c r="O2" s="16" t="s">
        <v>360</v>
      </c>
    </row>
    <row r="3" spans="1:15" s="14" customFormat="1" x14ac:dyDescent="0.25">
      <c r="A3" s="37"/>
      <c r="B3" s="37"/>
      <c r="C3" s="11"/>
      <c r="D3" s="37"/>
      <c r="E3" s="37"/>
      <c r="F3" s="37"/>
      <c r="G3" s="37"/>
      <c r="H3" s="37"/>
      <c r="I3" s="11"/>
      <c r="J3" s="12"/>
      <c r="K3" s="37"/>
      <c r="L3" s="15"/>
      <c r="M3" s="15"/>
      <c r="N3" s="16"/>
      <c r="O3" s="16"/>
    </row>
    <row r="4" spans="1:15" x14ac:dyDescent="0.25">
      <c r="A4" s="18" t="s">
        <v>169</v>
      </c>
      <c r="B4" s="5" t="s">
        <v>22</v>
      </c>
      <c r="C4" s="29" t="s">
        <v>141</v>
      </c>
      <c r="D4" s="5" t="s">
        <v>15</v>
      </c>
      <c r="E4" s="19">
        <v>42108</v>
      </c>
      <c r="F4" s="1">
        <v>5.2</v>
      </c>
      <c r="G4" s="1">
        <v>150</v>
      </c>
      <c r="H4" s="1">
        <v>52</v>
      </c>
      <c r="I4" s="1" t="s">
        <v>16</v>
      </c>
      <c r="J4" s="1" t="s">
        <v>17</v>
      </c>
      <c r="K4" s="31" t="str">
        <f>IF(O4=0,0,CONCATENATE(LEFT(O4,4),"**"))</f>
        <v>-2.2**</v>
      </c>
      <c r="L4" s="15" t="str">
        <f>LEFT(I4,SEARCH("±",I4,1)-1)</f>
        <v>11</v>
      </c>
      <c r="M4" s="15" t="str">
        <f>LEFT(J4,SEARCH("±",J4,1)-1)</f>
        <v>51</v>
      </c>
      <c r="N4" s="17">
        <f>L4/M4</f>
        <v>0.21568627450980393</v>
      </c>
      <c r="O4" s="17">
        <f>LOG(N4,2)</f>
        <v>-2.2129937233341983</v>
      </c>
    </row>
    <row r="5" spans="1:15" x14ac:dyDescent="0.25">
      <c r="A5" s="18" t="s">
        <v>169</v>
      </c>
      <c r="B5" s="5" t="s">
        <v>14</v>
      </c>
      <c r="C5" s="29" t="s">
        <v>139</v>
      </c>
      <c r="D5" s="5" t="s">
        <v>19</v>
      </c>
      <c r="E5" s="19">
        <v>42108</v>
      </c>
      <c r="F5" s="1">
        <v>5.2</v>
      </c>
      <c r="G5" s="1">
        <v>55</v>
      </c>
      <c r="H5" s="1">
        <v>26</v>
      </c>
      <c r="I5" s="1" t="s">
        <v>20</v>
      </c>
      <c r="J5" s="1" t="s">
        <v>21</v>
      </c>
      <c r="K5" s="31" t="str">
        <f t="shared" ref="K5:K24" si="0">IF(O5=0,0,CONCATENATE(LEFT(O5,4),"**"))</f>
        <v>-0.3**</v>
      </c>
      <c r="L5" s="15" t="str">
        <f t="shared" ref="L5" si="1">LEFT(I5,SEARCH("±",I5,1)-1)</f>
        <v>22</v>
      </c>
      <c r="M5" s="15" t="str">
        <f t="shared" ref="M5" si="2">LEFT(J5,SEARCH("±",J5,1)-1)</f>
        <v>29</v>
      </c>
      <c r="N5" s="17">
        <f t="shared" ref="N5" si="3">L5/M5</f>
        <v>0.75862068965517238</v>
      </c>
      <c r="O5" s="17">
        <f t="shared" ref="O5" si="4">LOG(N5,2)</f>
        <v>-0.398549376490275</v>
      </c>
    </row>
    <row r="6" spans="1:15" x14ac:dyDescent="0.25">
      <c r="A6" s="18" t="s">
        <v>169</v>
      </c>
      <c r="B6" s="5" t="s">
        <v>18</v>
      </c>
      <c r="C6" s="29" t="s">
        <v>140</v>
      </c>
      <c r="D6" s="6" t="s">
        <v>23</v>
      </c>
      <c r="E6" s="19">
        <v>46878.080000000002</v>
      </c>
      <c r="F6" s="1">
        <v>5.3</v>
      </c>
      <c r="G6" s="1">
        <v>181</v>
      </c>
      <c r="H6" s="1">
        <v>45</v>
      </c>
      <c r="I6" s="1" t="s">
        <v>170</v>
      </c>
      <c r="J6" s="1" t="s">
        <v>171</v>
      </c>
      <c r="K6" s="31" t="str">
        <f t="shared" si="0"/>
        <v>1.55**</v>
      </c>
      <c r="L6" s="15" t="str">
        <f t="shared" ref="L6:L24" si="5">LEFT(I6,SEARCH("±",I6,1)-1)</f>
        <v>47</v>
      </c>
      <c r="M6" s="15" t="str">
        <f t="shared" ref="M6:M24" si="6">LEFT(J6,SEARCH("±",J6,1)-1)</f>
        <v>16</v>
      </c>
      <c r="N6" s="17">
        <f t="shared" ref="N6:N24" si="7">L6/M6</f>
        <v>2.9375</v>
      </c>
      <c r="O6" s="17">
        <f t="shared" ref="O6:O24" si="8">LOG(N6,2)</f>
        <v>1.5545888516776374</v>
      </c>
    </row>
    <row r="7" spans="1:15" x14ac:dyDescent="0.25">
      <c r="A7" s="18" t="s">
        <v>169</v>
      </c>
      <c r="B7" s="5" t="s">
        <v>172</v>
      </c>
      <c r="C7" s="5" t="s">
        <v>363</v>
      </c>
      <c r="D7" s="5" t="s">
        <v>27</v>
      </c>
      <c r="E7" s="1">
        <v>53025</v>
      </c>
      <c r="F7" s="1">
        <v>6.3</v>
      </c>
      <c r="G7" s="1">
        <v>134</v>
      </c>
      <c r="H7" s="1">
        <v>43</v>
      </c>
      <c r="I7" s="1" t="s">
        <v>17</v>
      </c>
      <c r="J7" s="1" t="s">
        <v>28</v>
      </c>
      <c r="K7" s="31" t="str">
        <f t="shared" si="0"/>
        <v>0.81**</v>
      </c>
      <c r="L7" s="15" t="str">
        <f t="shared" si="5"/>
        <v>51</v>
      </c>
      <c r="M7" s="15" t="str">
        <f t="shared" si="6"/>
        <v>29</v>
      </c>
      <c r="N7" s="17">
        <f t="shared" si="7"/>
        <v>1.7586206896551724</v>
      </c>
      <c r="O7" s="17">
        <f t="shared" si="8"/>
        <v>0.81444434684392342</v>
      </c>
    </row>
    <row r="8" spans="1:15" x14ac:dyDescent="0.25">
      <c r="A8" s="18" t="s">
        <v>169</v>
      </c>
      <c r="B8" s="5" t="s">
        <v>26</v>
      </c>
      <c r="C8" s="5" t="s">
        <v>142</v>
      </c>
      <c r="D8" s="6" t="s">
        <v>173</v>
      </c>
      <c r="E8" s="19">
        <v>58415.17</v>
      </c>
      <c r="F8" s="1">
        <v>6.7</v>
      </c>
      <c r="G8" s="1">
        <v>70</v>
      </c>
      <c r="H8" s="1">
        <v>25</v>
      </c>
      <c r="I8" s="1" t="s">
        <v>174</v>
      </c>
      <c r="J8" s="1" t="s">
        <v>175</v>
      </c>
      <c r="K8" s="31" t="str">
        <f t="shared" si="0"/>
        <v>1.64**</v>
      </c>
      <c r="L8" s="15" t="str">
        <f t="shared" si="5"/>
        <v>69</v>
      </c>
      <c r="M8" s="15" t="str">
        <f t="shared" si="6"/>
        <v>22</v>
      </c>
      <c r="N8" s="17">
        <f t="shared" si="7"/>
        <v>3.1363636363636362</v>
      </c>
      <c r="O8" s="17">
        <f t="shared" si="8"/>
        <v>1.6490928381408716</v>
      </c>
    </row>
    <row r="9" spans="1:15" x14ac:dyDescent="0.25">
      <c r="A9" s="18" t="s">
        <v>176</v>
      </c>
      <c r="B9" s="5" t="s">
        <v>26</v>
      </c>
      <c r="C9" s="29" t="s">
        <v>142</v>
      </c>
      <c r="D9" s="5" t="s">
        <v>27</v>
      </c>
      <c r="E9" s="1">
        <v>53025</v>
      </c>
      <c r="F9" s="1">
        <v>6.3</v>
      </c>
      <c r="G9" s="1">
        <v>208</v>
      </c>
      <c r="H9" s="1">
        <v>60</v>
      </c>
      <c r="I9" s="1" t="s">
        <v>177</v>
      </c>
      <c r="J9" s="1" t="s">
        <v>178</v>
      </c>
      <c r="K9" s="31" t="str">
        <f t="shared" si="0"/>
        <v>1.48**</v>
      </c>
      <c r="L9" s="15" t="str">
        <f t="shared" si="5"/>
        <v>42</v>
      </c>
      <c r="M9" s="15" t="str">
        <f t="shared" si="6"/>
        <v>15</v>
      </c>
      <c r="N9" s="17">
        <f t="shared" si="7"/>
        <v>2.8</v>
      </c>
      <c r="O9" s="17">
        <f t="shared" si="8"/>
        <v>1.4854268271702415</v>
      </c>
    </row>
    <row r="10" spans="1:15" x14ac:dyDescent="0.25">
      <c r="A10" s="18" t="s">
        <v>169</v>
      </c>
      <c r="B10" s="5" t="s">
        <v>10</v>
      </c>
      <c r="C10" s="29" t="s">
        <v>138</v>
      </c>
      <c r="D10" s="5" t="s">
        <v>11</v>
      </c>
      <c r="E10" s="1">
        <v>36246</v>
      </c>
      <c r="F10" s="1">
        <v>5.5</v>
      </c>
      <c r="G10" s="1">
        <v>162</v>
      </c>
      <c r="H10" s="1">
        <v>62</v>
      </c>
      <c r="I10" s="1" t="s">
        <v>179</v>
      </c>
      <c r="J10" s="1" t="s">
        <v>180</v>
      </c>
      <c r="K10" s="31" t="str">
        <f t="shared" si="0"/>
        <v>0.60**</v>
      </c>
      <c r="L10" s="15" t="str">
        <f t="shared" si="5"/>
        <v>41</v>
      </c>
      <c r="M10" s="15" t="str">
        <f t="shared" si="6"/>
        <v>27</v>
      </c>
      <c r="N10" s="17">
        <f t="shared" si="7"/>
        <v>1.5185185185185186</v>
      </c>
      <c r="O10" s="17">
        <f t="shared" si="8"/>
        <v>0.60266450245461523</v>
      </c>
    </row>
    <row r="11" spans="1:15" x14ac:dyDescent="0.25">
      <c r="A11" s="18" t="s">
        <v>169</v>
      </c>
      <c r="B11" s="5" t="s">
        <v>29</v>
      </c>
      <c r="C11" s="29" t="s">
        <v>143</v>
      </c>
      <c r="D11" s="5" t="s">
        <v>75</v>
      </c>
      <c r="E11" s="19">
        <v>13290.53</v>
      </c>
      <c r="F11" s="1">
        <v>9.4700000000000006</v>
      </c>
      <c r="G11" s="1">
        <v>111</v>
      </c>
      <c r="H11" s="1">
        <v>85</v>
      </c>
      <c r="I11" s="1" t="s">
        <v>133</v>
      </c>
      <c r="J11" s="1" t="s">
        <v>181</v>
      </c>
      <c r="K11" s="31" t="str">
        <f t="shared" si="0"/>
        <v>-1.1**</v>
      </c>
      <c r="L11" s="15" t="str">
        <f t="shared" si="5"/>
        <v>19</v>
      </c>
      <c r="M11" s="15" t="str">
        <f t="shared" si="6"/>
        <v>41</v>
      </c>
      <c r="N11" s="17">
        <f t="shared" si="7"/>
        <v>0.46341463414634149</v>
      </c>
      <c r="O11" s="17">
        <f t="shared" si="8"/>
        <v>-1.1096244911744981</v>
      </c>
    </row>
    <row r="12" spans="1:15" x14ac:dyDescent="0.25">
      <c r="A12" s="18" t="s">
        <v>169</v>
      </c>
      <c r="B12" s="5" t="s">
        <v>63</v>
      </c>
      <c r="C12" s="29" t="s">
        <v>152</v>
      </c>
      <c r="D12" s="5" t="s">
        <v>30</v>
      </c>
      <c r="E12" s="1">
        <v>122983</v>
      </c>
      <c r="F12" s="1">
        <v>5.4</v>
      </c>
      <c r="G12" s="1">
        <v>341</v>
      </c>
      <c r="H12" s="1">
        <v>44</v>
      </c>
      <c r="I12" s="1" t="s">
        <v>49</v>
      </c>
      <c r="J12" s="1" t="s">
        <v>182</v>
      </c>
      <c r="K12" s="31" t="str">
        <f t="shared" si="0"/>
        <v>1.27**</v>
      </c>
      <c r="L12" s="15" t="str">
        <f t="shared" si="5"/>
        <v>46</v>
      </c>
      <c r="M12" s="15" t="str">
        <f t="shared" si="6"/>
        <v>19</v>
      </c>
      <c r="N12" s="17">
        <f t="shared" si="7"/>
        <v>2.4210526315789473</v>
      </c>
      <c r="O12" s="17">
        <f t="shared" si="8"/>
        <v>1.2756344426134274</v>
      </c>
    </row>
    <row r="13" spans="1:15" x14ac:dyDescent="0.25">
      <c r="A13" s="18" t="s">
        <v>169</v>
      </c>
      <c r="B13" s="5" t="s">
        <v>33</v>
      </c>
      <c r="C13" s="29" t="s">
        <v>144</v>
      </c>
      <c r="D13" s="5" t="s">
        <v>34</v>
      </c>
      <c r="E13" s="19">
        <v>53031</v>
      </c>
      <c r="F13" s="1">
        <v>5.9</v>
      </c>
      <c r="G13" s="1">
        <v>121</v>
      </c>
      <c r="H13" s="1">
        <v>35</v>
      </c>
      <c r="I13" s="1" t="s">
        <v>183</v>
      </c>
      <c r="J13" s="1" t="s">
        <v>178</v>
      </c>
      <c r="K13" s="31" t="str">
        <f t="shared" si="0"/>
        <v>0.95**</v>
      </c>
      <c r="L13" s="15" t="str">
        <f t="shared" si="5"/>
        <v>29</v>
      </c>
      <c r="M13" s="15" t="str">
        <f t="shared" si="6"/>
        <v>15</v>
      </c>
      <c r="N13" s="17">
        <f t="shared" si="7"/>
        <v>1.9333333333333333</v>
      </c>
      <c r="O13" s="17">
        <f t="shared" si="8"/>
        <v>0.95109039951905361</v>
      </c>
    </row>
    <row r="14" spans="1:15" x14ac:dyDescent="0.25">
      <c r="A14" s="18" t="s">
        <v>169</v>
      </c>
      <c r="B14" s="5" t="s">
        <v>113</v>
      </c>
      <c r="C14" s="29" t="s">
        <v>163</v>
      </c>
      <c r="D14" s="5" t="s">
        <v>56</v>
      </c>
      <c r="E14" s="1">
        <v>71476</v>
      </c>
      <c r="F14" s="1">
        <v>5.6</v>
      </c>
      <c r="G14" s="1">
        <v>297</v>
      </c>
      <c r="H14" s="1">
        <v>54</v>
      </c>
      <c r="I14" s="1" t="s">
        <v>184</v>
      </c>
      <c r="J14" s="1" t="s">
        <v>185</v>
      </c>
      <c r="K14" s="31" t="str">
        <f t="shared" si="0"/>
        <v>1.78**</v>
      </c>
      <c r="L14" s="15" t="str">
        <f t="shared" si="5"/>
        <v>38</v>
      </c>
      <c r="M14" s="15" t="str">
        <f t="shared" si="6"/>
        <v>11</v>
      </c>
      <c r="N14" s="17">
        <f t="shared" si="7"/>
        <v>3.4545454545454546</v>
      </c>
      <c r="O14" s="17">
        <f t="shared" si="8"/>
        <v>1.7884958948062883</v>
      </c>
    </row>
    <row r="15" spans="1:15" x14ac:dyDescent="0.25">
      <c r="A15" s="18" t="s">
        <v>169</v>
      </c>
      <c r="B15" s="5" t="s">
        <v>109</v>
      </c>
      <c r="C15" s="29" t="s">
        <v>162</v>
      </c>
      <c r="D15" s="5" t="s">
        <v>64</v>
      </c>
      <c r="E15" s="1">
        <v>86847</v>
      </c>
      <c r="F15" s="1">
        <v>6.7</v>
      </c>
      <c r="G15" s="1">
        <v>322</v>
      </c>
      <c r="H15" s="1">
        <v>55</v>
      </c>
      <c r="I15" s="1" t="s">
        <v>186</v>
      </c>
      <c r="J15" s="1" t="s">
        <v>187</v>
      </c>
      <c r="K15" s="31" t="str">
        <f t="shared" si="0"/>
        <v>0.49**</v>
      </c>
      <c r="L15" s="15" t="str">
        <f t="shared" si="5"/>
        <v>45</v>
      </c>
      <c r="M15" s="15" t="str">
        <f t="shared" si="6"/>
        <v>32</v>
      </c>
      <c r="N15" s="17">
        <f t="shared" si="7"/>
        <v>1.40625</v>
      </c>
      <c r="O15" s="17">
        <f t="shared" si="8"/>
        <v>0.49185309632967472</v>
      </c>
    </row>
    <row r="16" spans="1:15" x14ac:dyDescent="0.25">
      <c r="A16" s="18" t="s">
        <v>169</v>
      </c>
      <c r="B16" s="5" t="s">
        <v>191</v>
      </c>
      <c r="C16" s="5" t="s">
        <v>364</v>
      </c>
      <c r="D16" s="5" t="s">
        <v>110</v>
      </c>
      <c r="E16" s="1">
        <v>45861</v>
      </c>
      <c r="F16" s="1">
        <v>6.1</v>
      </c>
      <c r="G16" s="1">
        <v>142</v>
      </c>
      <c r="H16" s="1">
        <v>37</v>
      </c>
      <c r="I16" s="1" t="s">
        <v>188</v>
      </c>
      <c r="J16" s="1" t="s">
        <v>189</v>
      </c>
      <c r="K16" s="31" t="str">
        <f t="shared" si="0"/>
        <v>1.44**</v>
      </c>
      <c r="L16" s="15" t="str">
        <f t="shared" si="5"/>
        <v>57</v>
      </c>
      <c r="M16" s="15" t="str">
        <f t="shared" si="6"/>
        <v>21</v>
      </c>
      <c r="N16" s="17">
        <f t="shared" si="7"/>
        <v>2.7142857142857144</v>
      </c>
      <c r="O16" s="17">
        <f t="shared" si="8"/>
        <v>1.4405725913859815</v>
      </c>
    </row>
    <row r="17" spans="1:15" x14ac:dyDescent="0.25">
      <c r="A17" s="18" t="s">
        <v>169</v>
      </c>
      <c r="B17" s="5" t="s">
        <v>197</v>
      </c>
      <c r="C17" s="5" t="s">
        <v>365</v>
      </c>
      <c r="D17" s="5" t="s">
        <v>114</v>
      </c>
      <c r="E17" s="19">
        <v>52384.55</v>
      </c>
      <c r="F17" s="1">
        <v>6.6</v>
      </c>
      <c r="G17" s="1">
        <v>181</v>
      </c>
      <c r="H17" s="1">
        <v>52</v>
      </c>
      <c r="I17" s="1" t="s">
        <v>111</v>
      </c>
      <c r="J17" s="1" t="s">
        <v>190</v>
      </c>
      <c r="K17" s="31" t="str">
        <f t="shared" si="0"/>
        <v>1.34**</v>
      </c>
      <c r="L17" s="15" t="str">
        <f t="shared" si="5"/>
        <v>28</v>
      </c>
      <c r="M17" s="15" t="str">
        <f t="shared" si="6"/>
        <v>11</v>
      </c>
      <c r="N17" s="17">
        <f t="shared" si="7"/>
        <v>2.5454545454545454</v>
      </c>
      <c r="O17" s="17">
        <f t="shared" si="8"/>
        <v>1.3479233034203069</v>
      </c>
    </row>
    <row r="18" spans="1:15" x14ac:dyDescent="0.25">
      <c r="A18" s="18" t="s">
        <v>169</v>
      </c>
      <c r="B18" s="5" t="s">
        <v>74</v>
      </c>
      <c r="C18" s="29" t="s">
        <v>155</v>
      </c>
      <c r="D18" s="5" t="s">
        <v>192</v>
      </c>
      <c r="E18" s="19">
        <v>16041</v>
      </c>
      <c r="F18" s="1">
        <v>4.4000000000000004</v>
      </c>
      <c r="G18" s="1">
        <v>55</v>
      </c>
      <c r="H18" s="1">
        <v>34</v>
      </c>
      <c r="I18" s="1" t="s">
        <v>193</v>
      </c>
      <c r="J18" s="1" t="s">
        <v>194</v>
      </c>
      <c r="K18" s="31" t="str">
        <f t="shared" si="0"/>
        <v>-1.1**</v>
      </c>
      <c r="L18" s="15" t="str">
        <f t="shared" si="5"/>
        <v>18</v>
      </c>
      <c r="M18" s="15" t="str">
        <f t="shared" si="6"/>
        <v>39</v>
      </c>
      <c r="N18" s="17">
        <f t="shared" si="7"/>
        <v>0.46153846153846156</v>
      </c>
      <c r="O18" s="17">
        <f t="shared" si="8"/>
        <v>-1.1154772174199359</v>
      </c>
    </row>
    <row r="19" spans="1:15" x14ac:dyDescent="0.25">
      <c r="A19" s="18" t="s">
        <v>169</v>
      </c>
      <c r="B19" s="5" t="s">
        <v>74</v>
      </c>
      <c r="C19" s="5" t="s">
        <v>155</v>
      </c>
      <c r="D19" s="5" t="s">
        <v>46</v>
      </c>
      <c r="E19" s="1">
        <v>13581</v>
      </c>
      <c r="F19" s="1">
        <v>6.4</v>
      </c>
      <c r="G19" s="1">
        <v>112</v>
      </c>
      <c r="H19" s="1">
        <v>66</v>
      </c>
      <c r="I19" s="1" t="s">
        <v>195</v>
      </c>
      <c r="J19" s="1" t="s">
        <v>196</v>
      </c>
      <c r="K19" s="31" t="str">
        <f t="shared" si="0"/>
        <v>0.45**</v>
      </c>
      <c r="L19" s="15" t="str">
        <f t="shared" si="5"/>
        <v>22</v>
      </c>
      <c r="M19" s="15" t="str">
        <f t="shared" si="6"/>
        <v>16</v>
      </c>
      <c r="N19" s="17">
        <f t="shared" si="7"/>
        <v>1.375</v>
      </c>
      <c r="O19" s="17">
        <f t="shared" si="8"/>
        <v>0.45943161863729726</v>
      </c>
    </row>
    <row r="20" spans="1:15" x14ac:dyDescent="0.25">
      <c r="A20" s="18" t="s">
        <v>169</v>
      </c>
      <c r="B20" s="5" t="s">
        <v>45</v>
      </c>
      <c r="C20" s="29" t="s">
        <v>147</v>
      </c>
      <c r="D20" s="5" t="s">
        <v>198</v>
      </c>
      <c r="E20" s="19">
        <v>23337</v>
      </c>
      <c r="F20" s="1">
        <v>5.7</v>
      </c>
      <c r="G20" s="1">
        <v>68</v>
      </c>
      <c r="H20" s="1">
        <v>35</v>
      </c>
      <c r="I20" s="1" t="s">
        <v>199</v>
      </c>
      <c r="J20" s="1" t="s">
        <v>200</v>
      </c>
      <c r="K20" s="31" t="str">
        <f t="shared" si="0"/>
        <v>1.11**</v>
      </c>
      <c r="L20" s="15" t="str">
        <f t="shared" si="5"/>
        <v>39</v>
      </c>
      <c r="M20" s="15" t="str">
        <f t="shared" si="6"/>
        <v>18</v>
      </c>
      <c r="N20" s="17">
        <f t="shared" si="7"/>
        <v>2.1666666666666665</v>
      </c>
      <c r="O20" s="17">
        <f t="shared" si="8"/>
        <v>1.1154772174199359</v>
      </c>
    </row>
    <row r="21" spans="1:15" x14ac:dyDescent="0.25">
      <c r="A21" s="18" t="s">
        <v>169</v>
      </c>
      <c r="B21" s="5" t="s">
        <v>55</v>
      </c>
      <c r="C21" s="29" t="s">
        <v>150</v>
      </c>
      <c r="D21" s="5" t="s">
        <v>42</v>
      </c>
      <c r="E21" s="1">
        <v>15991</v>
      </c>
      <c r="F21" s="1">
        <v>5.4</v>
      </c>
      <c r="G21" s="1">
        <v>151</v>
      </c>
      <c r="H21" s="1">
        <v>64</v>
      </c>
      <c r="I21" s="1" t="s">
        <v>201</v>
      </c>
      <c r="J21" s="1" t="s">
        <v>202</v>
      </c>
      <c r="K21" s="31" t="str">
        <f t="shared" si="0"/>
        <v>0.74**</v>
      </c>
      <c r="L21" s="15" t="str">
        <f t="shared" si="5"/>
        <v>47</v>
      </c>
      <c r="M21" s="15" t="str">
        <f t="shared" si="6"/>
        <v>28</v>
      </c>
      <c r="N21" s="17">
        <f t="shared" si="7"/>
        <v>1.6785714285714286</v>
      </c>
      <c r="O21" s="17">
        <f t="shared" si="8"/>
        <v>0.74723392962003321</v>
      </c>
    </row>
    <row r="22" spans="1:15" x14ac:dyDescent="0.25">
      <c r="A22" s="18" t="s">
        <v>176</v>
      </c>
      <c r="B22" s="5" t="s">
        <v>41</v>
      </c>
      <c r="C22" s="29" t="s">
        <v>146</v>
      </c>
      <c r="D22" s="5" t="s">
        <v>38</v>
      </c>
      <c r="E22" s="1">
        <v>34079</v>
      </c>
      <c r="F22" s="1">
        <v>4.5</v>
      </c>
      <c r="G22" s="1">
        <v>166</v>
      </c>
      <c r="H22" s="1">
        <v>58</v>
      </c>
      <c r="I22" s="1" t="s">
        <v>203</v>
      </c>
      <c r="J22" s="1" t="s">
        <v>204</v>
      </c>
      <c r="K22" s="31" t="str">
        <f t="shared" si="0"/>
        <v>1.41**</v>
      </c>
      <c r="L22" s="15" t="str">
        <f t="shared" si="5"/>
        <v>40</v>
      </c>
      <c r="M22" s="15" t="str">
        <f t="shared" si="6"/>
        <v>15</v>
      </c>
      <c r="N22" s="17">
        <f t="shared" si="7"/>
        <v>2.6666666666666665</v>
      </c>
      <c r="O22" s="17">
        <f t="shared" si="8"/>
        <v>1.4150374992788437</v>
      </c>
    </row>
    <row r="23" spans="1:15" x14ac:dyDescent="0.25">
      <c r="A23" s="18" t="s">
        <v>169</v>
      </c>
      <c r="B23" s="5" t="s">
        <v>68</v>
      </c>
      <c r="C23" s="29" t="s">
        <v>153</v>
      </c>
      <c r="D23" s="5" t="s">
        <v>69</v>
      </c>
      <c r="E23" s="1">
        <v>54525</v>
      </c>
      <c r="F23" s="1">
        <v>5.3</v>
      </c>
      <c r="G23" s="1">
        <v>312</v>
      </c>
      <c r="H23" s="1">
        <v>71</v>
      </c>
      <c r="I23" s="1" t="s">
        <v>205</v>
      </c>
      <c r="J23" s="1" t="s">
        <v>206</v>
      </c>
      <c r="K23" s="31" t="str">
        <f t="shared" si="0"/>
        <v>0.86**</v>
      </c>
      <c r="L23" s="15" t="str">
        <f t="shared" si="5"/>
        <v>31</v>
      </c>
      <c r="M23" s="15" t="str">
        <f t="shared" si="6"/>
        <v>17</v>
      </c>
      <c r="N23" s="17">
        <f t="shared" si="7"/>
        <v>1.8235294117647058</v>
      </c>
      <c r="O23" s="17">
        <f t="shared" si="8"/>
        <v>0.86673346913653571</v>
      </c>
    </row>
    <row r="24" spans="1:15" x14ac:dyDescent="0.25">
      <c r="A24" s="18" t="s">
        <v>169</v>
      </c>
      <c r="B24" s="5" t="s">
        <v>37</v>
      </c>
      <c r="C24" s="29" t="s">
        <v>145</v>
      </c>
      <c r="D24" s="5" t="s">
        <v>75</v>
      </c>
      <c r="E24" s="19">
        <v>13290.53</v>
      </c>
      <c r="F24" s="1">
        <v>9.4700000000000006</v>
      </c>
      <c r="G24" s="1">
        <v>111</v>
      </c>
      <c r="H24" s="1">
        <v>85</v>
      </c>
      <c r="I24" s="1" t="s">
        <v>207</v>
      </c>
      <c r="J24" s="1" t="s">
        <v>208</v>
      </c>
      <c r="K24" s="31" t="str">
        <f t="shared" si="0"/>
        <v>-1.6**</v>
      </c>
      <c r="L24" s="15" t="str">
        <f t="shared" si="5"/>
        <v>17</v>
      </c>
      <c r="M24" s="15" t="str">
        <f t="shared" si="6"/>
        <v>55</v>
      </c>
      <c r="N24" s="17">
        <f t="shared" si="7"/>
        <v>0.30909090909090908</v>
      </c>
      <c r="O24" s="17">
        <f t="shared" si="8"/>
        <v>-1.6938968722743202</v>
      </c>
    </row>
    <row r="25" spans="1:15" x14ac:dyDescent="0.25">
      <c r="A25" s="18"/>
      <c r="B25" s="5"/>
      <c r="D25" s="5"/>
      <c r="E25" s="19"/>
      <c r="F25" s="1"/>
      <c r="G25" s="1"/>
      <c r="H25" s="1"/>
      <c r="I25" s="1"/>
      <c r="J25" s="1"/>
      <c r="K25" s="1"/>
      <c r="L25" s="15"/>
      <c r="M25" s="15"/>
      <c r="N25" s="17"/>
      <c r="O25" s="17"/>
    </row>
    <row r="26" spans="1:15" x14ac:dyDescent="0.25">
      <c r="A26" s="18"/>
      <c r="B26" s="5"/>
      <c r="D26" s="5"/>
      <c r="E26" s="19"/>
      <c r="F26" s="1"/>
      <c r="G26" s="1"/>
      <c r="H26" s="1"/>
      <c r="I26" s="1"/>
      <c r="J26" s="1"/>
      <c r="K26" s="1"/>
      <c r="L26" s="15"/>
      <c r="M26" s="15"/>
      <c r="N26" s="17"/>
      <c r="O26" s="17"/>
    </row>
    <row r="27" spans="1:15" x14ac:dyDescent="0.25">
      <c r="A27" s="3"/>
      <c r="B27" s="5"/>
      <c r="E27" s="5"/>
      <c r="F27" s="5"/>
      <c r="G27" s="5"/>
      <c r="H27" s="5"/>
      <c r="I27" s="5"/>
      <c r="J27" s="5"/>
      <c r="K27" s="5"/>
    </row>
    <row r="43" spans="3:3" x14ac:dyDescent="0.25">
      <c r="C43" s="29"/>
    </row>
    <row r="44" spans="3:3" x14ac:dyDescent="0.25">
      <c r="C44" s="29"/>
    </row>
    <row r="45" spans="3:3" x14ac:dyDescent="0.25">
      <c r="C45" s="29"/>
    </row>
    <row r="46" spans="3:3" x14ac:dyDescent="0.25">
      <c r="C46" s="29"/>
    </row>
    <row r="47" spans="3:3" x14ac:dyDescent="0.25">
      <c r="C47" s="29"/>
    </row>
    <row r="48" spans="3:3" x14ac:dyDescent="0.25">
      <c r="C48" s="29"/>
    </row>
    <row r="49" spans="3:3" x14ac:dyDescent="0.25">
      <c r="C49" s="29"/>
    </row>
    <row r="50" spans="3:3" x14ac:dyDescent="0.25">
      <c r="C50" s="29"/>
    </row>
    <row r="51" spans="3:3" x14ac:dyDescent="0.25">
      <c r="C51" s="29"/>
    </row>
    <row r="52" spans="3:3" x14ac:dyDescent="0.25">
      <c r="C52" s="29"/>
    </row>
    <row r="53" spans="3:3" x14ac:dyDescent="0.25">
      <c r="C53" s="29"/>
    </row>
    <row r="54" spans="3:3" x14ac:dyDescent="0.25">
      <c r="C54" s="29"/>
    </row>
    <row r="55" spans="3:3" x14ac:dyDescent="0.25">
      <c r="C55" s="29"/>
    </row>
    <row r="56" spans="3:3" x14ac:dyDescent="0.25">
      <c r="C56" s="29"/>
    </row>
  </sheetData>
  <sortState ref="A21:O31">
    <sortCondition ref="C21"/>
  </sortState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D20" sqref="D20"/>
    </sheetView>
  </sheetViews>
  <sheetFormatPr defaultRowHeight="15" x14ac:dyDescent="0.25"/>
  <cols>
    <col min="1" max="1" width="13.140625" style="2" bestFit="1" customWidth="1"/>
    <col min="2" max="2" width="9.140625" style="2" bestFit="1" customWidth="1"/>
    <col min="3" max="3" width="8.7109375" style="2" bestFit="1" customWidth="1"/>
    <col min="4" max="4" width="20.140625" style="2" bestFit="1" customWidth="1"/>
    <col min="5" max="5" width="8.5703125" style="2" bestFit="1" customWidth="1"/>
    <col min="6" max="6" width="4" style="2" bestFit="1" customWidth="1"/>
    <col min="7" max="7" width="6.5703125" style="2" bestFit="1" customWidth="1"/>
    <col min="8" max="8" width="10.85546875" style="2" bestFit="1" customWidth="1"/>
    <col min="9" max="9" width="13.140625" style="2" bestFit="1" customWidth="1"/>
    <col min="10" max="10" width="13.7109375" style="2" bestFit="1" customWidth="1"/>
    <col min="11" max="11" width="9.5703125" style="2" bestFit="1" customWidth="1"/>
    <col min="12" max="13" width="2.7109375" style="2" bestFit="1" customWidth="1"/>
    <col min="14" max="14" width="9.140625" style="2"/>
    <col min="15" max="15" width="10.28515625" style="2" bestFit="1" customWidth="1"/>
    <col min="16" max="16384" width="9.140625" style="2"/>
  </cols>
  <sheetData>
    <row r="1" spans="1:15" ht="15" customHeight="1" x14ac:dyDescent="0.25">
      <c r="A1" s="66" t="s">
        <v>214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3"/>
      <c r="M1" s="3"/>
      <c r="N1" s="3"/>
      <c r="O1" s="3"/>
    </row>
    <row r="2" spans="1:15" s="14" customFormat="1" ht="25.5" x14ac:dyDescent="0.25">
      <c r="A2" s="4" t="s">
        <v>1</v>
      </c>
      <c r="B2" s="4" t="s">
        <v>2</v>
      </c>
      <c r="C2" s="11" t="s">
        <v>137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1" t="s">
        <v>361</v>
      </c>
      <c r="J2" s="12" t="s">
        <v>362</v>
      </c>
      <c r="K2" s="4" t="s">
        <v>8</v>
      </c>
      <c r="L2" s="15"/>
      <c r="M2" s="15"/>
      <c r="N2" s="16" t="s">
        <v>359</v>
      </c>
      <c r="O2" s="16" t="s">
        <v>360</v>
      </c>
    </row>
    <row r="3" spans="1:15" x14ac:dyDescent="0.25">
      <c r="A3" s="3" t="s">
        <v>215</v>
      </c>
      <c r="B3" s="5" t="s">
        <v>59</v>
      </c>
      <c r="C3" s="5" t="s">
        <v>151</v>
      </c>
      <c r="D3" s="5" t="s">
        <v>60</v>
      </c>
      <c r="E3" s="1">
        <v>39886</v>
      </c>
      <c r="F3" s="1">
        <v>5.9</v>
      </c>
      <c r="G3" s="1">
        <v>56</v>
      </c>
      <c r="H3" s="1">
        <v>19</v>
      </c>
      <c r="I3" s="1" t="s">
        <v>216</v>
      </c>
      <c r="J3" s="1" t="s">
        <v>217</v>
      </c>
      <c r="K3" s="31" t="str">
        <f>IF(O3=0,0,CONCATENATE(LEFT(O3,4),"**"))</f>
        <v>0.56**</v>
      </c>
      <c r="L3" s="15" t="str">
        <f>LEFT(I3,SEARCH("±",I3,1)-1)</f>
        <v>40</v>
      </c>
      <c r="M3" s="15" t="str">
        <f>LEFT(J3,SEARCH("±",J3,1)-1)</f>
        <v>27</v>
      </c>
      <c r="N3" s="17">
        <f>L3/M3</f>
        <v>1.4814814814814814</v>
      </c>
      <c r="O3" s="17">
        <f>LOG(N3,2)</f>
        <v>0.56704059272389373</v>
      </c>
    </row>
    <row r="4" spans="1:15" x14ac:dyDescent="0.25">
      <c r="A4" s="3" t="s">
        <v>215</v>
      </c>
      <c r="B4" s="5" t="s">
        <v>51</v>
      </c>
      <c r="C4" s="5" t="s">
        <v>149</v>
      </c>
      <c r="D4" s="5" t="s">
        <v>52</v>
      </c>
      <c r="E4" s="1">
        <v>86043</v>
      </c>
      <c r="F4" s="1">
        <v>5.9</v>
      </c>
      <c r="G4" s="1">
        <v>104</v>
      </c>
      <c r="H4" s="1">
        <v>37</v>
      </c>
      <c r="I4" s="1" t="s">
        <v>218</v>
      </c>
      <c r="J4" s="1" t="s">
        <v>219</v>
      </c>
      <c r="K4" s="31" t="str">
        <f t="shared" ref="K4:K6" si="0">IF(O4=0,0,CONCATENATE(LEFT(O4,4),"**"))</f>
        <v>-1.2**</v>
      </c>
      <c r="L4" s="15" t="str">
        <f t="shared" ref="L4:L6" si="1">LEFT(I4,SEARCH("±",I4,1)-1)</f>
        <v>18</v>
      </c>
      <c r="M4" s="15" t="str">
        <f t="shared" ref="M4:M6" si="2">LEFT(J4,SEARCH("±",J4,1)-1)</f>
        <v>42</v>
      </c>
      <c r="N4" s="17">
        <f t="shared" ref="N4:N6" si="3">L4/M4</f>
        <v>0.42857142857142855</v>
      </c>
      <c r="O4" s="17">
        <f t="shared" ref="O4:O6" si="4">LOG(N4,2)</f>
        <v>-1.2223924213364481</v>
      </c>
    </row>
    <row r="5" spans="1:15" x14ac:dyDescent="0.25">
      <c r="A5" s="18" t="s">
        <v>220</v>
      </c>
      <c r="B5" s="5" t="s">
        <v>98</v>
      </c>
      <c r="C5" s="5" t="s">
        <v>160</v>
      </c>
      <c r="D5" s="5" t="s">
        <v>99</v>
      </c>
      <c r="E5" s="19">
        <v>72996</v>
      </c>
      <c r="F5" s="1">
        <v>6.4</v>
      </c>
      <c r="G5" s="1">
        <v>107</v>
      </c>
      <c r="H5" s="1">
        <v>26</v>
      </c>
      <c r="I5" s="1" t="s">
        <v>221</v>
      </c>
      <c r="J5" s="1" t="s">
        <v>222</v>
      </c>
      <c r="K5" s="31" t="str">
        <f t="shared" si="0"/>
        <v>1.53**</v>
      </c>
      <c r="L5" s="15" t="str">
        <f t="shared" si="1"/>
        <v>52</v>
      </c>
      <c r="M5" s="15" t="str">
        <f t="shared" si="2"/>
        <v>18</v>
      </c>
      <c r="N5" s="17">
        <f t="shared" si="3"/>
        <v>2.8888888888888888</v>
      </c>
      <c r="O5" s="17">
        <f t="shared" si="4"/>
        <v>1.5305147166987798</v>
      </c>
    </row>
    <row r="6" spans="1:15" x14ac:dyDescent="0.25">
      <c r="A6" s="18" t="s">
        <v>220</v>
      </c>
      <c r="B6" s="5" t="s">
        <v>88</v>
      </c>
      <c r="C6" s="5" t="s">
        <v>386</v>
      </c>
      <c r="D6" s="5" t="s">
        <v>385</v>
      </c>
      <c r="E6" s="21">
        <v>70962.740000000005</v>
      </c>
      <c r="F6" s="1">
        <v>5.57</v>
      </c>
      <c r="G6" s="1">
        <v>128</v>
      </c>
      <c r="H6" s="1">
        <v>35</v>
      </c>
      <c r="I6" s="1" t="s">
        <v>223</v>
      </c>
      <c r="J6" s="1" t="s">
        <v>224</v>
      </c>
      <c r="K6" s="31" t="str">
        <f t="shared" si="0"/>
        <v>-1.4**</v>
      </c>
      <c r="L6" s="15" t="str">
        <f t="shared" si="1"/>
        <v>16</v>
      </c>
      <c r="M6" s="15" t="str">
        <f t="shared" si="2"/>
        <v>45</v>
      </c>
      <c r="N6" s="17">
        <f t="shared" si="3"/>
        <v>0.35555555555555557</v>
      </c>
      <c r="O6" s="17">
        <f t="shared" si="4"/>
        <v>-1.4918530963296748</v>
      </c>
    </row>
    <row r="7" spans="1:15" x14ac:dyDescent="0.25">
      <c r="A7" s="18"/>
      <c r="B7" s="5"/>
      <c r="C7" s="5"/>
      <c r="E7" s="7"/>
      <c r="F7" s="5"/>
      <c r="G7" s="5"/>
      <c r="H7" s="5"/>
      <c r="I7" s="5"/>
      <c r="J7" s="5"/>
      <c r="K7" s="5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A37" sqref="A37"/>
    </sheetView>
  </sheetViews>
  <sheetFormatPr defaultRowHeight="15" x14ac:dyDescent="0.25"/>
  <cols>
    <col min="1" max="1" width="13.140625" style="13" bestFit="1" customWidth="1"/>
    <col min="2" max="2" width="9.140625" style="13" bestFit="1" customWidth="1"/>
    <col min="3" max="3" width="8.7109375" style="13" bestFit="1" customWidth="1"/>
    <col min="4" max="4" width="28.7109375" style="13" bestFit="1" customWidth="1"/>
    <col min="5" max="5" width="8.28515625" style="13" bestFit="1" customWidth="1"/>
    <col min="6" max="6" width="4" style="13" bestFit="1" customWidth="1"/>
    <col min="7" max="7" width="6.5703125" style="13" bestFit="1" customWidth="1"/>
    <col min="8" max="8" width="10.85546875" style="13" bestFit="1" customWidth="1"/>
    <col min="9" max="9" width="16.5703125" style="13" bestFit="1" customWidth="1"/>
    <col min="10" max="10" width="13.7109375" style="13" bestFit="1" customWidth="1"/>
    <col min="11" max="11" width="9.5703125" style="13" bestFit="1" customWidth="1"/>
    <col min="12" max="13" width="2.7109375" style="13" bestFit="1" customWidth="1"/>
    <col min="14" max="14" width="9.140625" style="13"/>
    <col min="15" max="15" width="10.28515625" style="13" bestFit="1" customWidth="1"/>
    <col min="16" max="16384" width="9.140625" style="13"/>
  </cols>
  <sheetData>
    <row r="1" spans="1:15" ht="16.5" customHeight="1" x14ac:dyDescent="0.25">
      <c r="A1" s="65" t="s">
        <v>225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s="14" customFormat="1" ht="25.5" x14ac:dyDescent="0.25">
      <c r="A2" s="4" t="s">
        <v>1</v>
      </c>
      <c r="B2" s="4" t="s">
        <v>2</v>
      </c>
      <c r="C2" s="11" t="s">
        <v>137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1" t="s">
        <v>361</v>
      </c>
      <c r="J2" s="12" t="s">
        <v>362</v>
      </c>
      <c r="K2" s="4" t="s">
        <v>8</v>
      </c>
      <c r="L2" s="15"/>
      <c r="M2" s="15"/>
      <c r="N2" s="16" t="s">
        <v>359</v>
      </c>
      <c r="O2" s="16" t="s">
        <v>360</v>
      </c>
    </row>
    <row r="3" spans="1:15" x14ac:dyDescent="0.25">
      <c r="A3" s="3" t="s">
        <v>226</v>
      </c>
      <c r="B3" s="5" t="s">
        <v>47</v>
      </c>
      <c r="C3" s="35" t="s">
        <v>148</v>
      </c>
      <c r="D3" s="5" t="s">
        <v>227</v>
      </c>
      <c r="E3" s="19">
        <v>42051.86</v>
      </c>
      <c r="F3" s="1">
        <v>5.5</v>
      </c>
      <c r="G3" s="1">
        <v>73</v>
      </c>
      <c r="H3" s="1">
        <v>33</v>
      </c>
      <c r="I3" s="1" t="s">
        <v>228</v>
      </c>
      <c r="J3" s="1" t="s">
        <v>229</v>
      </c>
      <c r="K3" s="31" t="str">
        <f>IF(O3=0,0,CONCATENATE(LEFT(O3,4),"**"))</f>
        <v>1.02**</v>
      </c>
      <c r="L3" s="15" t="str">
        <f>LEFT(I3,SEARCH("±",I3,1)-1)</f>
        <v>51</v>
      </c>
      <c r="M3" s="15" t="str">
        <f>LEFT(J3,SEARCH("±",J3,1)-1)</f>
        <v>25</v>
      </c>
      <c r="N3" s="17">
        <f>L3/M3</f>
        <v>2.04</v>
      </c>
      <c r="O3" s="17">
        <f>LOG(N3,2)</f>
        <v>1.028569152196771</v>
      </c>
    </row>
    <row r="4" spans="1:15" x14ac:dyDescent="0.25">
      <c r="A4" s="3" t="s">
        <v>226</v>
      </c>
      <c r="B4" s="5" t="s">
        <v>14</v>
      </c>
      <c r="C4" s="35" t="s">
        <v>139</v>
      </c>
      <c r="D4" s="5" t="s">
        <v>15</v>
      </c>
      <c r="E4" s="1">
        <v>42052</v>
      </c>
      <c r="F4" s="1">
        <v>5.2</v>
      </c>
      <c r="G4" s="1">
        <v>93</v>
      </c>
      <c r="H4" s="1">
        <v>36</v>
      </c>
      <c r="I4" s="1" t="s">
        <v>230</v>
      </c>
      <c r="J4" s="1" t="s">
        <v>231</v>
      </c>
      <c r="K4" s="31" t="str">
        <f>IF(O4=0,0,CONCATENATE(LEFT(O4,4),"**"))</f>
        <v>1.62**</v>
      </c>
      <c r="L4" s="15" t="str">
        <f t="shared" ref="L4:L32" si="0">LEFT(I4,SEARCH("±",I4,1)-1)</f>
        <v>40</v>
      </c>
      <c r="M4" s="15" t="str">
        <f t="shared" ref="M4:M32" si="1">LEFT(J4,SEARCH("±",J4,1)-1)</f>
        <v>13</v>
      </c>
      <c r="N4" s="17">
        <f t="shared" ref="N4:N32" si="2">L4/M4</f>
        <v>3.0769230769230771</v>
      </c>
      <c r="O4" s="17">
        <f t="shared" ref="O4:O35" si="3">LOG(N4,2)</f>
        <v>1.6214883767462702</v>
      </c>
    </row>
    <row r="5" spans="1:15" x14ac:dyDescent="0.25">
      <c r="A5" s="8" t="s">
        <v>262</v>
      </c>
      <c r="B5" s="5" t="s">
        <v>268</v>
      </c>
      <c r="C5" s="35" t="s">
        <v>369</v>
      </c>
      <c r="D5" s="5" t="s">
        <v>269</v>
      </c>
      <c r="E5" s="19">
        <v>59949</v>
      </c>
      <c r="F5" s="1"/>
      <c r="G5" s="1"/>
      <c r="H5" s="1"/>
      <c r="I5" s="1"/>
      <c r="J5" s="1"/>
      <c r="K5" s="31">
        <f>IF(O5=0,0,CONCATENATE(LEFT(O5,4),"**"))</f>
        <v>0</v>
      </c>
      <c r="L5" s="15"/>
      <c r="M5" s="15"/>
      <c r="N5" s="17">
        <v>1</v>
      </c>
      <c r="O5" s="17">
        <f t="shared" si="3"/>
        <v>0</v>
      </c>
    </row>
    <row r="6" spans="1:15" x14ac:dyDescent="0.25">
      <c r="A6" s="3" t="s">
        <v>226</v>
      </c>
      <c r="B6" s="5" t="s">
        <v>29</v>
      </c>
      <c r="C6" s="35" t="s">
        <v>143</v>
      </c>
      <c r="D6" s="5" t="s">
        <v>232</v>
      </c>
      <c r="E6" s="19">
        <v>122982.91</v>
      </c>
      <c r="F6" s="1">
        <v>5.4</v>
      </c>
      <c r="G6" s="1">
        <v>149</v>
      </c>
      <c r="H6" s="1">
        <v>27</v>
      </c>
      <c r="I6" s="1" t="s">
        <v>233</v>
      </c>
      <c r="J6" s="1" t="s">
        <v>234</v>
      </c>
      <c r="K6" s="31" t="str">
        <f t="shared" ref="K6:K35" si="4">IF(O6=0,0,CONCATENATE(LEFT(O6,4),"**"))</f>
        <v>1.37**</v>
      </c>
      <c r="L6" s="15" t="str">
        <f t="shared" si="0"/>
        <v>44</v>
      </c>
      <c r="M6" s="15" t="str">
        <f t="shared" si="1"/>
        <v>17</v>
      </c>
      <c r="N6" s="17">
        <f t="shared" si="2"/>
        <v>2.5882352941176472</v>
      </c>
      <c r="O6" s="17">
        <f t="shared" si="3"/>
        <v>1.371968777386958</v>
      </c>
    </row>
    <row r="7" spans="1:15" x14ac:dyDescent="0.25">
      <c r="A7" s="3" t="s">
        <v>226</v>
      </c>
      <c r="B7" s="5" t="s">
        <v>235</v>
      </c>
      <c r="C7" s="35" t="s">
        <v>366</v>
      </c>
      <c r="D7" s="5" t="s">
        <v>236</v>
      </c>
      <c r="E7" s="19">
        <v>56576.52</v>
      </c>
      <c r="F7" s="1">
        <v>9.3000000000000007</v>
      </c>
      <c r="G7" s="1">
        <v>206</v>
      </c>
      <c r="H7" s="1">
        <v>54</v>
      </c>
      <c r="I7" s="1" t="s">
        <v>237</v>
      </c>
      <c r="J7" s="1" t="s">
        <v>238</v>
      </c>
      <c r="K7" s="31" t="str">
        <f t="shared" si="4"/>
        <v>1.66**</v>
      </c>
      <c r="L7" s="15" t="str">
        <f t="shared" si="0"/>
        <v>35</v>
      </c>
      <c r="M7" s="15" t="str">
        <f t="shared" si="1"/>
        <v>11</v>
      </c>
      <c r="N7" s="17">
        <f t="shared" si="2"/>
        <v>3.1818181818181817</v>
      </c>
      <c r="O7" s="17">
        <f t="shared" si="3"/>
        <v>1.6698513983076693</v>
      </c>
    </row>
    <row r="8" spans="1:15" x14ac:dyDescent="0.25">
      <c r="A8" s="3" t="s">
        <v>226</v>
      </c>
      <c r="B8" s="5" t="s">
        <v>105</v>
      </c>
      <c r="C8" s="35" t="s">
        <v>161</v>
      </c>
      <c r="D8" s="5" t="s">
        <v>106</v>
      </c>
      <c r="E8" s="19">
        <v>52106.1</v>
      </c>
      <c r="F8" s="1">
        <v>5.3</v>
      </c>
      <c r="G8" s="1">
        <v>207</v>
      </c>
      <c r="H8" s="1">
        <v>53</v>
      </c>
      <c r="I8" s="1" t="s">
        <v>239</v>
      </c>
      <c r="J8" s="1" t="s">
        <v>240</v>
      </c>
      <c r="K8" s="31" t="str">
        <f t="shared" si="4"/>
        <v>1.42**</v>
      </c>
      <c r="L8" s="15" t="str">
        <f t="shared" si="0"/>
        <v>59</v>
      </c>
      <c r="M8" s="15" t="str">
        <f t="shared" si="1"/>
        <v>22</v>
      </c>
      <c r="N8" s="17">
        <f t="shared" si="2"/>
        <v>2.6818181818181817</v>
      </c>
      <c r="O8" s="17">
        <f t="shared" si="3"/>
        <v>1.423211430724544</v>
      </c>
    </row>
    <row r="9" spans="1:15" x14ac:dyDescent="0.25">
      <c r="A9" s="3" t="s">
        <v>226</v>
      </c>
      <c r="B9" s="5" t="s">
        <v>109</v>
      </c>
      <c r="C9" s="35" t="s">
        <v>162</v>
      </c>
      <c r="D9" s="5" t="s">
        <v>241</v>
      </c>
      <c r="E9" s="19">
        <v>45860.82</v>
      </c>
      <c r="F9" s="1">
        <v>6.1</v>
      </c>
      <c r="G9" s="1">
        <v>92</v>
      </c>
      <c r="H9" s="1">
        <v>30</v>
      </c>
      <c r="I9" s="1" t="s">
        <v>242</v>
      </c>
      <c r="J9" s="1" t="s">
        <v>243</v>
      </c>
      <c r="K9" s="31" t="str">
        <f t="shared" si="4"/>
        <v>1.34**</v>
      </c>
      <c r="L9" s="15" t="str">
        <f t="shared" si="0"/>
        <v>38</v>
      </c>
      <c r="M9" s="15" t="str">
        <f t="shared" si="1"/>
        <v>15</v>
      </c>
      <c r="N9" s="17">
        <f t="shared" si="2"/>
        <v>2.5333333333333332</v>
      </c>
      <c r="O9" s="17">
        <f t="shared" si="3"/>
        <v>1.341036917835067</v>
      </c>
    </row>
    <row r="10" spans="1:15" x14ac:dyDescent="0.25">
      <c r="A10" s="3" t="s">
        <v>226</v>
      </c>
      <c r="B10" s="5" t="s">
        <v>113</v>
      </c>
      <c r="C10" s="35" t="s">
        <v>163</v>
      </c>
      <c r="D10" s="5" t="s">
        <v>114</v>
      </c>
      <c r="E10" s="19">
        <v>52384.55</v>
      </c>
      <c r="F10" s="1">
        <v>6.6</v>
      </c>
      <c r="G10" s="1">
        <v>143</v>
      </c>
      <c r="H10" s="1">
        <v>47</v>
      </c>
      <c r="I10" s="1" t="s">
        <v>84</v>
      </c>
      <c r="J10" s="1" t="s">
        <v>70</v>
      </c>
      <c r="K10" s="31" t="str">
        <f t="shared" si="4"/>
        <v>0.92**</v>
      </c>
      <c r="L10" s="15" t="str">
        <f t="shared" si="0"/>
        <v>40</v>
      </c>
      <c r="M10" s="15" t="str">
        <f t="shared" si="1"/>
        <v>21</v>
      </c>
      <c r="N10" s="17">
        <f t="shared" si="2"/>
        <v>1.9047619047619047</v>
      </c>
      <c r="O10" s="17">
        <f t="shared" si="3"/>
        <v>0.92961067210860204</v>
      </c>
    </row>
    <row r="11" spans="1:15" x14ac:dyDescent="0.25">
      <c r="A11" s="3" t="s">
        <v>226</v>
      </c>
      <c r="B11" s="5" t="s">
        <v>244</v>
      </c>
      <c r="C11" s="35" t="s">
        <v>367</v>
      </c>
      <c r="D11" s="5" t="s">
        <v>245</v>
      </c>
      <c r="E11" s="19">
        <v>36596.36</v>
      </c>
      <c r="F11" s="1">
        <v>9.4</v>
      </c>
      <c r="G11" s="1">
        <v>114</v>
      </c>
      <c r="H11" s="1">
        <v>50</v>
      </c>
      <c r="I11" s="1" t="s">
        <v>181</v>
      </c>
      <c r="J11" s="1" t="s">
        <v>246</v>
      </c>
      <c r="K11" s="31" t="str">
        <f t="shared" si="4"/>
        <v>1.10**</v>
      </c>
      <c r="L11" s="15" t="str">
        <f t="shared" si="0"/>
        <v>41</v>
      </c>
      <c r="M11" s="15" t="str">
        <f t="shared" si="1"/>
        <v>19</v>
      </c>
      <c r="N11" s="17">
        <f t="shared" si="2"/>
        <v>2.1578947368421053</v>
      </c>
      <c r="O11" s="17">
        <f t="shared" si="3"/>
        <v>1.1096244911744984</v>
      </c>
    </row>
    <row r="12" spans="1:15" x14ac:dyDescent="0.25">
      <c r="A12" s="3" t="s">
        <v>226</v>
      </c>
      <c r="B12" s="5" t="s">
        <v>247</v>
      </c>
      <c r="C12" s="35" t="s">
        <v>368</v>
      </c>
      <c r="D12" s="5" t="s">
        <v>248</v>
      </c>
      <c r="E12" s="19">
        <v>36489</v>
      </c>
      <c r="F12" s="1">
        <v>8.8000000000000007</v>
      </c>
      <c r="G12" s="1">
        <v>61</v>
      </c>
      <c r="H12" s="1">
        <v>26</v>
      </c>
      <c r="I12" s="1" t="s">
        <v>249</v>
      </c>
      <c r="J12" s="1" t="s">
        <v>250</v>
      </c>
      <c r="K12" s="31" t="str">
        <f t="shared" si="4"/>
        <v>1.66**</v>
      </c>
      <c r="L12" s="15" t="str">
        <f t="shared" si="0"/>
        <v>35</v>
      </c>
      <c r="M12" s="15" t="str">
        <f t="shared" si="1"/>
        <v>11</v>
      </c>
      <c r="N12" s="17">
        <f t="shared" si="2"/>
        <v>3.1818181818181817</v>
      </c>
      <c r="O12" s="17">
        <f t="shared" si="3"/>
        <v>1.6698513983076693</v>
      </c>
    </row>
    <row r="13" spans="1:15" x14ac:dyDescent="0.25">
      <c r="A13" s="3" t="s">
        <v>226</v>
      </c>
      <c r="B13" s="5" t="s">
        <v>74</v>
      </c>
      <c r="C13" s="35" t="s">
        <v>155</v>
      </c>
      <c r="D13" s="5" t="s">
        <v>75</v>
      </c>
      <c r="E13" s="19">
        <v>13290.53</v>
      </c>
      <c r="F13" s="1">
        <v>9.48</v>
      </c>
      <c r="G13" s="1">
        <v>93</v>
      </c>
      <c r="H13" s="1">
        <v>80</v>
      </c>
      <c r="I13" s="1" t="s">
        <v>251</v>
      </c>
      <c r="J13" s="1" t="s">
        <v>209</v>
      </c>
      <c r="K13" s="31" t="str">
        <f t="shared" si="4"/>
        <v>-0.6**</v>
      </c>
      <c r="L13" s="15" t="str">
        <f t="shared" si="0"/>
        <v>17</v>
      </c>
      <c r="M13" s="15" t="str">
        <f t="shared" si="1"/>
        <v>27</v>
      </c>
      <c r="N13" s="17">
        <f t="shared" si="2"/>
        <v>0.62962962962962965</v>
      </c>
      <c r="O13" s="17">
        <f t="shared" si="3"/>
        <v>-0.66742466091312913</v>
      </c>
    </row>
    <row r="14" spans="1:15" x14ac:dyDescent="0.25">
      <c r="A14" s="3" t="s">
        <v>226</v>
      </c>
      <c r="B14" s="5" t="s">
        <v>78</v>
      </c>
      <c r="C14" s="35" t="s">
        <v>156</v>
      </c>
      <c r="D14" s="5" t="s">
        <v>79</v>
      </c>
      <c r="E14" s="19">
        <v>79280.47</v>
      </c>
      <c r="F14" s="1">
        <v>7</v>
      </c>
      <c r="G14" s="1">
        <v>262</v>
      </c>
      <c r="H14" s="1">
        <v>40</v>
      </c>
      <c r="I14" s="1" t="s">
        <v>252</v>
      </c>
      <c r="J14" s="1" t="s">
        <v>253</v>
      </c>
      <c r="K14" s="31" t="str">
        <f t="shared" si="4"/>
        <v>1.06**</v>
      </c>
      <c r="L14" s="15" t="str">
        <f t="shared" si="0"/>
        <v>44</v>
      </c>
      <c r="M14" s="15" t="str">
        <f t="shared" si="1"/>
        <v>21</v>
      </c>
      <c r="N14" s="17">
        <f t="shared" si="2"/>
        <v>2.0952380952380953</v>
      </c>
      <c r="O14" s="17">
        <f t="shared" si="3"/>
        <v>1.0671141958585371</v>
      </c>
    </row>
    <row r="15" spans="1:15" x14ac:dyDescent="0.25">
      <c r="A15" s="3" t="s">
        <v>226</v>
      </c>
      <c r="B15" s="5" t="s">
        <v>45</v>
      </c>
      <c r="C15" s="35" t="s">
        <v>147</v>
      </c>
      <c r="D15" s="5" t="s">
        <v>254</v>
      </c>
      <c r="E15" s="19">
        <v>13580.54</v>
      </c>
      <c r="F15" s="1">
        <v>5.5</v>
      </c>
      <c r="G15" s="1">
        <v>130</v>
      </c>
      <c r="H15" s="1">
        <v>66</v>
      </c>
      <c r="I15" s="1" t="s">
        <v>255</v>
      </c>
      <c r="J15" s="1" t="s">
        <v>256</v>
      </c>
      <c r="K15" s="31" t="str">
        <f t="shared" si="4"/>
        <v>1.38**</v>
      </c>
      <c r="L15" s="15" t="str">
        <f t="shared" si="0"/>
        <v>34</v>
      </c>
      <c r="M15" s="15" t="str">
        <f t="shared" si="1"/>
        <v>13</v>
      </c>
      <c r="N15" s="17">
        <f t="shared" si="2"/>
        <v>2.6153846153846154</v>
      </c>
      <c r="O15" s="17">
        <f t="shared" si="3"/>
        <v>1.3870231231092474</v>
      </c>
    </row>
    <row r="16" spans="1:15" x14ac:dyDescent="0.25">
      <c r="A16" s="3" t="s">
        <v>226</v>
      </c>
      <c r="B16" s="5" t="s">
        <v>257</v>
      </c>
      <c r="C16" s="35" t="s">
        <v>146</v>
      </c>
      <c r="D16" s="5" t="s">
        <v>258</v>
      </c>
      <c r="E16" s="19">
        <v>15991.09</v>
      </c>
      <c r="F16" s="1">
        <v>5.4</v>
      </c>
      <c r="G16" s="1">
        <v>127</v>
      </c>
      <c r="H16" s="1">
        <v>64</v>
      </c>
      <c r="I16" s="1" t="s">
        <v>259</v>
      </c>
      <c r="J16" s="1" t="s">
        <v>260</v>
      </c>
      <c r="K16" s="31" t="str">
        <f t="shared" si="4"/>
        <v>0.96**</v>
      </c>
      <c r="L16" s="15" t="str">
        <f t="shared" si="0"/>
        <v>39</v>
      </c>
      <c r="M16" s="15" t="str">
        <f t="shared" si="1"/>
        <v>20</v>
      </c>
      <c r="N16" s="17">
        <f t="shared" si="2"/>
        <v>1.95</v>
      </c>
      <c r="O16" s="17">
        <f t="shared" si="3"/>
        <v>0.96347412397488608</v>
      </c>
    </row>
    <row r="17" spans="1:15" x14ac:dyDescent="0.25">
      <c r="A17" s="3" t="s">
        <v>226</v>
      </c>
      <c r="B17" s="5" t="s">
        <v>22</v>
      </c>
      <c r="C17" s="35" t="s">
        <v>141</v>
      </c>
      <c r="D17" s="6" t="s">
        <v>23</v>
      </c>
      <c r="E17" s="19">
        <v>46878.080000000002</v>
      </c>
      <c r="F17" s="1">
        <v>5.3</v>
      </c>
      <c r="G17" s="1">
        <v>206</v>
      </c>
      <c r="H17" s="1">
        <v>57</v>
      </c>
      <c r="I17" s="1" t="s">
        <v>203</v>
      </c>
      <c r="J17" s="1" t="s">
        <v>32</v>
      </c>
      <c r="K17" s="31" t="str">
        <f t="shared" si="4"/>
        <v>0.92**</v>
      </c>
      <c r="L17" s="15" t="str">
        <f t="shared" si="0"/>
        <v>40</v>
      </c>
      <c r="M17" s="15" t="str">
        <f t="shared" si="1"/>
        <v>21</v>
      </c>
      <c r="N17" s="17">
        <f t="shared" si="2"/>
        <v>1.9047619047619047</v>
      </c>
      <c r="O17" s="17">
        <f t="shared" si="3"/>
        <v>0.92961067210860204</v>
      </c>
    </row>
    <row r="18" spans="1:15" x14ac:dyDescent="0.25">
      <c r="A18" s="3" t="s">
        <v>226</v>
      </c>
      <c r="B18" s="5" t="s">
        <v>128</v>
      </c>
      <c r="C18" s="35" t="s">
        <v>165</v>
      </c>
      <c r="D18" s="5" t="s">
        <v>129</v>
      </c>
      <c r="E18" s="1">
        <v>164600.29999999999</v>
      </c>
      <c r="F18" s="1">
        <v>6</v>
      </c>
      <c r="G18" s="1">
        <v>92</v>
      </c>
      <c r="H18" s="1">
        <v>12</v>
      </c>
      <c r="I18" s="1" t="s">
        <v>194</v>
      </c>
      <c r="J18" s="1" t="s">
        <v>261</v>
      </c>
      <c r="K18" s="31" t="str">
        <f t="shared" si="4"/>
        <v>0.96**</v>
      </c>
      <c r="L18" s="15" t="str">
        <f t="shared" si="0"/>
        <v>39</v>
      </c>
      <c r="M18" s="15" t="str">
        <f t="shared" si="1"/>
        <v>20</v>
      </c>
      <c r="N18" s="17">
        <f t="shared" si="2"/>
        <v>1.95</v>
      </c>
      <c r="O18" s="17">
        <f t="shared" si="3"/>
        <v>0.96347412397488608</v>
      </c>
    </row>
    <row r="19" spans="1:15" x14ac:dyDescent="0.25">
      <c r="A19" s="3"/>
      <c r="B19" s="5"/>
      <c r="C19" s="35"/>
      <c r="D19" s="5"/>
      <c r="E19" s="1"/>
      <c r="F19" s="1"/>
      <c r="G19" s="1"/>
      <c r="H19" s="1"/>
      <c r="I19" s="1"/>
      <c r="J19" s="1"/>
      <c r="K19" s="31">
        <f t="shared" si="4"/>
        <v>0</v>
      </c>
      <c r="L19" s="15"/>
      <c r="M19" s="15"/>
      <c r="N19" s="17"/>
      <c r="O19" s="17"/>
    </row>
    <row r="20" spans="1:15" x14ac:dyDescent="0.25">
      <c r="A20" s="8" t="s">
        <v>262</v>
      </c>
      <c r="B20" s="5" t="s">
        <v>47</v>
      </c>
      <c r="C20" s="35" t="s">
        <v>148</v>
      </c>
      <c r="D20" s="5" t="s">
        <v>227</v>
      </c>
      <c r="E20" s="19">
        <v>42051.86</v>
      </c>
      <c r="F20" s="1">
        <v>5.5</v>
      </c>
      <c r="G20" s="1">
        <v>98</v>
      </c>
      <c r="H20" s="1">
        <v>78</v>
      </c>
      <c r="I20" s="1" t="s">
        <v>263</v>
      </c>
      <c r="J20" s="1" t="s">
        <v>264</v>
      </c>
      <c r="K20" s="31" t="str">
        <f t="shared" si="4"/>
        <v>1.66**</v>
      </c>
      <c r="L20" s="15" t="str">
        <f t="shared" si="0"/>
        <v>35</v>
      </c>
      <c r="M20" s="15" t="str">
        <f t="shared" si="1"/>
        <v>11</v>
      </c>
      <c r="N20" s="17">
        <f t="shared" si="2"/>
        <v>3.1818181818181817</v>
      </c>
      <c r="O20" s="17">
        <f t="shared" si="3"/>
        <v>1.6698513983076693</v>
      </c>
    </row>
    <row r="21" spans="1:15" x14ac:dyDescent="0.25">
      <c r="A21" s="8" t="s">
        <v>265</v>
      </c>
      <c r="B21" s="5" t="s">
        <v>14</v>
      </c>
      <c r="C21" s="35" t="s">
        <v>139</v>
      </c>
      <c r="D21" s="5" t="s">
        <v>15</v>
      </c>
      <c r="E21" s="1">
        <v>42052</v>
      </c>
      <c r="F21" s="1">
        <v>5.2</v>
      </c>
      <c r="G21" s="1">
        <v>134</v>
      </c>
      <c r="H21" s="1">
        <v>91</v>
      </c>
      <c r="I21" s="1" t="s">
        <v>266</v>
      </c>
      <c r="J21" s="1" t="s">
        <v>267</v>
      </c>
      <c r="K21" s="31" t="str">
        <f t="shared" si="4"/>
        <v>0.85**</v>
      </c>
      <c r="L21" s="15" t="str">
        <f t="shared" si="0"/>
        <v>49</v>
      </c>
      <c r="M21" s="15" t="str">
        <f t="shared" si="1"/>
        <v>27</v>
      </c>
      <c r="N21" s="17">
        <f t="shared" si="2"/>
        <v>1.8148148148148149</v>
      </c>
      <c r="O21" s="17">
        <f t="shared" si="3"/>
        <v>0.85982234195173979</v>
      </c>
    </row>
    <row r="22" spans="1:15" x14ac:dyDescent="0.25">
      <c r="A22" s="8" t="s">
        <v>262</v>
      </c>
      <c r="B22" s="5" t="s">
        <v>268</v>
      </c>
      <c r="C22" s="35" t="s">
        <v>369</v>
      </c>
      <c r="D22" s="5" t="s">
        <v>269</v>
      </c>
      <c r="E22" s="19">
        <v>59949</v>
      </c>
      <c r="F22" s="1">
        <v>7.01</v>
      </c>
      <c r="G22" s="1">
        <v>101</v>
      </c>
      <c r="H22" s="1">
        <v>37</v>
      </c>
      <c r="I22" s="1" t="s">
        <v>270</v>
      </c>
      <c r="J22" s="1" t="s">
        <v>271</v>
      </c>
      <c r="K22" s="31" t="str">
        <f t="shared" si="4"/>
        <v>1.48**</v>
      </c>
      <c r="L22" s="15" t="str">
        <f t="shared" si="0"/>
        <v>42</v>
      </c>
      <c r="M22" s="15" t="str">
        <f t="shared" si="1"/>
        <v>15</v>
      </c>
      <c r="N22" s="17">
        <f t="shared" si="2"/>
        <v>2.8</v>
      </c>
      <c r="O22" s="17">
        <f t="shared" si="3"/>
        <v>1.4854268271702415</v>
      </c>
    </row>
    <row r="23" spans="1:15" x14ac:dyDescent="0.25">
      <c r="A23" s="8" t="s">
        <v>262</v>
      </c>
      <c r="B23" s="5" t="s">
        <v>29</v>
      </c>
      <c r="C23" s="35" t="s">
        <v>143</v>
      </c>
      <c r="D23" s="5" t="s">
        <v>232</v>
      </c>
      <c r="E23" s="19">
        <v>122982.91</v>
      </c>
      <c r="F23" s="1">
        <v>5.4</v>
      </c>
      <c r="G23" s="1">
        <v>91</v>
      </c>
      <c r="H23" s="1">
        <v>28</v>
      </c>
      <c r="I23" s="1" t="s">
        <v>272</v>
      </c>
      <c r="J23" s="1" t="s">
        <v>273</v>
      </c>
      <c r="K23" s="31" t="str">
        <f t="shared" si="4"/>
        <v>1.58**</v>
      </c>
      <c r="L23" s="15" t="str">
        <f t="shared" si="0"/>
        <v>33</v>
      </c>
      <c r="M23" s="15" t="str">
        <f t="shared" si="1"/>
        <v>11</v>
      </c>
      <c r="N23" s="17">
        <f t="shared" si="2"/>
        <v>3</v>
      </c>
      <c r="O23" s="17">
        <f t="shared" si="3"/>
        <v>1.5849625007211563</v>
      </c>
    </row>
    <row r="24" spans="1:15" x14ac:dyDescent="0.25">
      <c r="A24" s="8" t="s">
        <v>262</v>
      </c>
      <c r="B24" s="5" t="s">
        <v>235</v>
      </c>
      <c r="C24" s="35" t="s">
        <v>366</v>
      </c>
      <c r="D24" s="5" t="s">
        <v>236</v>
      </c>
      <c r="E24" s="19">
        <v>56576.52</v>
      </c>
      <c r="F24" s="1">
        <v>9.3000000000000007</v>
      </c>
      <c r="G24" s="1">
        <v>157</v>
      </c>
      <c r="H24" s="1">
        <v>55</v>
      </c>
      <c r="I24" s="1" t="s">
        <v>132</v>
      </c>
      <c r="J24" s="1" t="s">
        <v>274</v>
      </c>
      <c r="K24" s="31" t="str">
        <f t="shared" si="4"/>
        <v>1.12**</v>
      </c>
      <c r="L24" s="15" t="str">
        <f t="shared" si="0"/>
        <v>48</v>
      </c>
      <c r="M24" s="15" t="str">
        <f t="shared" si="1"/>
        <v>22</v>
      </c>
      <c r="N24" s="17">
        <f t="shared" si="2"/>
        <v>2.1818181818181817</v>
      </c>
      <c r="O24" s="17">
        <f t="shared" si="3"/>
        <v>1.1255308820838588</v>
      </c>
    </row>
    <row r="25" spans="1:15" x14ac:dyDescent="0.25">
      <c r="A25" s="8" t="s">
        <v>265</v>
      </c>
      <c r="B25" s="5" t="s">
        <v>105</v>
      </c>
      <c r="C25" s="35" t="s">
        <v>161</v>
      </c>
      <c r="D25" s="5" t="s">
        <v>106</v>
      </c>
      <c r="E25" s="19">
        <v>52106.1</v>
      </c>
      <c r="F25" s="1">
        <v>5.3</v>
      </c>
      <c r="G25" s="1">
        <v>181</v>
      </c>
      <c r="H25" s="1">
        <v>61</v>
      </c>
      <c r="I25" s="1" t="s">
        <v>136</v>
      </c>
      <c r="J25" s="1" t="s">
        <v>275</v>
      </c>
      <c r="K25" s="31" t="str">
        <f t="shared" si="4"/>
        <v>1.03**</v>
      </c>
      <c r="L25" s="15" t="str">
        <f t="shared" si="0"/>
        <v>39</v>
      </c>
      <c r="M25" s="15" t="str">
        <f t="shared" si="1"/>
        <v>19</v>
      </c>
      <c r="N25" s="17">
        <f t="shared" si="2"/>
        <v>2.0526315789473686</v>
      </c>
      <c r="O25" s="17">
        <f t="shared" si="3"/>
        <v>1.037474705418663</v>
      </c>
    </row>
    <row r="26" spans="1:15" x14ac:dyDescent="0.25">
      <c r="A26" s="8" t="s">
        <v>262</v>
      </c>
      <c r="B26" s="5" t="s">
        <v>109</v>
      </c>
      <c r="C26" s="35" t="s">
        <v>162</v>
      </c>
      <c r="D26" s="5" t="s">
        <v>241</v>
      </c>
      <c r="E26" s="19">
        <v>45860.82</v>
      </c>
      <c r="F26" s="1">
        <v>6.1</v>
      </c>
      <c r="G26" s="1">
        <v>125</v>
      </c>
      <c r="H26" s="1">
        <v>33</v>
      </c>
      <c r="I26" s="1" t="s">
        <v>276</v>
      </c>
      <c r="J26" s="1" t="s">
        <v>277</v>
      </c>
      <c r="K26" s="31" t="str">
        <f t="shared" si="4"/>
        <v>1.58**</v>
      </c>
      <c r="L26" s="15" t="str">
        <f t="shared" si="0"/>
        <v>48</v>
      </c>
      <c r="M26" s="15" t="str">
        <f t="shared" si="1"/>
        <v>16</v>
      </c>
      <c r="N26" s="17">
        <f t="shared" si="2"/>
        <v>3</v>
      </c>
      <c r="O26" s="17">
        <f t="shared" si="3"/>
        <v>1.5849625007211563</v>
      </c>
    </row>
    <row r="27" spans="1:15" x14ac:dyDescent="0.25">
      <c r="A27" s="8" t="s">
        <v>262</v>
      </c>
      <c r="B27" s="5" t="s">
        <v>113</v>
      </c>
      <c r="C27" s="35" t="s">
        <v>163</v>
      </c>
      <c r="D27" s="5" t="s">
        <v>114</v>
      </c>
      <c r="E27" s="19">
        <v>52384.55</v>
      </c>
      <c r="F27" s="1">
        <v>6.6</v>
      </c>
      <c r="G27" s="1">
        <v>196</v>
      </c>
      <c r="H27" s="1">
        <v>51</v>
      </c>
      <c r="I27" s="1" t="s">
        <v>278</v>
      </c>
      <c r="J27" s="1" t="s">
        <v>279</v>
      </c>
      <c r="K27" s="31" t="str">
        <f t="shared" si="4"/>
        <v>0.82**</v>
      </c>
      <c r="L27" s="15" t="str">
        <f t="shared" si="0"/>
        <v>55</v>
      </c>
      <c r="M27" s="15" t="str">
        <f t="shared" si="1"/>
        <v>31</v>
      </c>
      <c r="N27" s="17">
        <f t="shared" si="2"/>
        <v>1.7741935483870968</v>
      </c>
      <c r="O27" s="17">
        <f t="shared" si="3"/>
        <v>0.82716340313778447</v>
      </c>
    </row>
    <row r="28" spans="1:15" x14ac:dyDescent="0.25">
      <c r="A28" s="8" t="s">
        <v>262</v>
      </c>
      <c r="B28" s="5" t="s">
        <v>244</v>
      </c>
      <c r="C28" s="35" t="s">
        <v>367</v>
      </c>
      <c r="D28" s="5" t="s">
        <v>245</v>
      </c>
      <c r="E28" s="19">
        <v>36596.36</v>
      </c>
      <c r="F28" s="1">
        <v>9.4</v>
      </c>
      <c r="G28" s="1">
        <v>101</v>
      </c>
      <c r="H28" s="1">
        <v>29</v>
      </c>
      <c r="I28" s="1" t="s">
        <v>280</v>
      </c>
      <c r="J28" s="1" t="s">
        <v>281</v>
      </c>
      <c r="K28" s="31" t="str">
        <f t="shared" si="4"/>
        <v>1.06**</v>
      </c>
      <c r="L28" s="15" t="str">
        <f t="shared" si="0"/>
        <v>48</v>
      </c>
      <c r="M28" s="15" t="str">
        <f t="shared" si="1"/>
        <v>23</v>
      </c>
      <c r="N28" s="17">
        <f t="shared" si="2"/>
        <v>2.0869565217391304</v>
      </c>
      <c r="O28" s="17">
        <f t="shared" si="3"/>
        <v>1.0614005446641435</v>
      </c>
    </row>
    <row r="29" spans="1:15" x14ac:dyDescent="0.25">
      <c r="A29" s="8" t="s">
        <v>265</v>
      </c>
      <c r="B29" s="5" t="s">
        <v>247</v>
      </c>
      <c r="C29" s="35" t="s">
        <v>368</v>
      </c>
      <c r="D29" s="5" t="s">
        <v>248</v>
      </c>
      <c r="E29" s="19">
        <v>36489</v>
      </c>
      <c r="F29" s="1">
        <v>8.8000000000000007</v>
      </c>
      <c r="G29" s="1">
        <v>99</v>
      </c>
      <c r="H29" s="1">
        <v>27</v>
      </c>
      <c r="I29" s="1" t="s">
        <v>184</v>
      </c>
      <c r="J29" s="1" t="s">
        <v>282</v>
      </c>
      <c r="K29" s="31" t="str">
        <f t="shared" si="4"/>
        <v>1**</v>
      </c>
      <c r="L29" s="15" t="str">
        <f t="shared" si="0"/>
        <v>38</v>
      </c>
      <c r="M29" s="15" t="str">
        <f t="shared" si="1"/>
        <v>19</v>
      </c>
      <c r="N29" s="17">
        <f t="shared" si="2"/>
        <v>2</v>
      </c>
      <c r="O29" s="17">
        <f t="shared" si="3"/>
        <v>1</v>
      </c>
    </row>
    <row r="30" spans="1:15" x14ac:dyDescent="0.25">
      <c r="A30" s="8" t="s">
        <v>262</v>
      </c>
      <c r="B30" s="5" t="s">
        <v>74</v>
      </c>
      <c r="C30" s="35" t="s">
        <v>155</v>
      </c>
      <c r="D30" s="5" t="s">
        <v>75</v>
      </c>
      <c r="E30" s="19">
        <v>13290.53</v>
      </c>
      <c r="F30" s="1">
        <v>9.48</v>
      </c>
      <c r="G30" s="1">
        <v>151</v>
      </c>
      <c r="H30" s="1">
        <v>46</v>
      </c>
      <c r="I30" s="1" t="s">
        <v>283</v>
      </c>
      <c r="J30" s="1" t="s">
        <v>284</v>
      </c>
      <c r="K30" s="31" t="str">
        <f t="shared" si="4"/>
        <v>-1.2**</v>
      </c>
      <c r="L30" s="15" t="str">
        <f t="shared" si="0"/>
        <v>12</v>
      </c>
      <c r="M30" s="15" t="str">
        <f t="shared" si="1"/>
        <v>29</v>
      </c>
      <c r="N30" s="17">
        <f t="shared" si="2"/>
        <v>0.41379310344827586</v>
      </c>
      <c r="O30" s="17">
        <f t="shared" si="3"/>
        <v>-1.273018494406416</v>
      </c>
    </row>
    <row r="31" spans="1:15" x14ac:dyDescent="0.25">
      <c r="A31" s="8" t="s">
        <v>262</v>
      </c>
      <c r="B31" s="5" t="s">
        <v>78</v>
      </c>
      <c r="C31" s="35" t="s">
        <v>156</v>
      </c>
      <c r="D31" s="5" t="s">
        <v>79</v>
      </c>
      <c r="E31" s="19">
        <v>79280.47</v>
      </c>
      <c r="F31" s="1">
        <v>7</v>
      </c>
      <c r="G31" s="1">
        <v>174</v>
      </c>
      <c r="H31" s="1">
        <v>71</v>
      </c>
      <c r="I31" s="1" t="s">
        <v>285</v>
      </c>
      <c r="J31" s="1" t="s">
        <v>286</v>
      </c>
      <c r="K31" s="31" t="str">
        <f t="shared" si="4"/>
        <v>1.40**</v>
      </c>
      <c r="L31" s="15" t="str">
        <f t="shared" si="0"/>
        <v>61</v>
      </c>
      <c r="M31" s="15" t="str">
        <f t="shared" si="1"/>
        <v>23</v>
      </c>
      <c r="N31" s="17">
        <f t="shared" si="2"/>
        <v>2.652173913043478</v>
      </c>
      <c r="O31" s="17">
        <f t="shared" si="3"/>
        <v>1.4071753815058734</v>
      </c>
    </row>
    <row r="32" spans="1:15" x14ac:dyDescent="0.25">
      <c r="A32" s="8" t="s">
        <v>262</v>
      </c>
      <c r="B32" s="5" t="s">
        <v>45</v>
      </c>
      <c r="C32" s="35" t="s">
        <v>147</v>
      </c>
      <c r="D32" s="5" t="s">
        <v>254</v>
      </c>
      <c r="E32" s="19">
        <v>13580.54</v>
      </c>
      <c r="F32" s="1">
        <v>5.5</v>
      </c>
      <c r="G32" s="1">
        <v>111</v>
      </c>
      <c r="H32" s="1">
        <v>55</v>
      </c>
      <c r="I32" s="1" t="s">
        <v>287</v>
      </c>
      <c r="J32" s="1" t="s">
        <v>288</v>
      </c>
      <c r="K32" s="31" t="str">
        <f t="shared" si="4"/>
        <v>0.88**</v>
      </c>
      <c r="L32" s="15" t="str">
        <f t="shared" si="0"/>
        <v>37</v>
      </c>
      <c r="M32" s="15" t="str">
        <f t="shared" si="1"/>
        <v>20</v>
      </c>
      <c r="N32" s="17">
        <f t="shared" si="2"/>
        <v>1.85</v>
      </c>
      <c r="O32" s="17">
        <f t="shared" si="3"/>
        <v>0.88752527074158749</v>
      </c>
    </row>
    <row r="33" spans="1:15" x14ac:dyDescent="0.25">
      <c r="A33" s="3" t="s">
        <v>226</v>
      </c>
      <c r="B33" s="5" t="s">
        <v>257</v>
      </c>
      <c r="C33" s="35" t="s">
        <v>146</v>
      </c>
      <c r="D33" s="5" t="s">
        <v>258</v>
      </c>
      <c r="E33" s="6"/>
      <c r="F33" s="5"/>
      <c r="G33" s="5"/>
      <c r="H33" s="5"/>
      <c r="I33" s="5"/>
      <c r="J33" s="5"/>
      <c r="K33" s="31">
        <f t="shared" si="4"/>
        <v>0</v>
      </c>
      <c r="N33" s="17">
        <v>1</v>
      </c>
      <c r="O33" s="17">
        <f t="shared" si="3"/>
        <v>0</v>
      </c>
    </row>
    <row r="34" spans="1:15" x14ac:dyDescent="0.25">
      <c r="A34" s="3" t="s">
        <v>226</v>
      </c>
      <c r="B34" s="5" t="s">
        <v>22</v>
      </c>
      <c r="C34" s="35" t="s">
        <v>141</v>
      </c>
      <c r="D34" s="6" t="s">
        <v>23</v>
      </c>
      <c r="K34" s="31">
        <f t="shared" si="4"/>
        <v>0</v>
      </c>
      <c r="N34" s="17">
        <v>1</v>
      </c>
      <c r="O34" s="17">
        <f t="shared" si="3"/>
        <v>0</v>
      </c>
    </row>
    <row r="35" spans="1:15" x14ac:dyDescent="0.25">
      <c r="A35" s="3" t="s">
        <v>226</v>
      </c>
      <c r="B35" s="5" t="s">
        <v>128</v>
      </c>
      <c r="C35" s="35" t="s">
        <v>165</v>
      </c>
      <c r="D35" s="5" t="s">
        <v>129</v>
      </c>
      <c r="K35" s="31">
        <f t="shared" si="4"/>
        <v>0</v>
      </c>
      <c r="N35" s="17">
        <v>1</v>
      </c>
      <c r="O35" s="17">
        <f t="shared" si="3"/>
        <v>0</v>
      </c>
    </row>
    <row r="37" spans="1:15" ht="15.75" x14ac:dyDescent="0.25">
      <c r="A37" s="67" t="s">
        <v>400</v>
      </c>
    </row>
  </sheetData>
  <mergeCells count="1">
    <mergeCell ref="A1:K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H18" sqref="H18"/>
    </sheetView>
  </sheetViews>
  <sheetFormatPr defaultRowHeight="12.75" x14ac:dyDescent="0.2"/>
  <cols>
    <col min="1" max="1" width="15.140625" style="61" bestFit="1" customWidth="1"/>
    <col min="2" max="2" width="12.42578125" style="62" bestFit="1" customWidth="1"/>
    <col min="3" max="3" width="8.7109375" style="61" bestFit="1" customWidth="1"/>
    <col min="4" max="4" width="35.85546875" style="61" bestFit="1" customWidth="1"/>
    <col min="5" max="5" width="7.42578125" style="61" bestFit="1" customWidth="1"/>
    <col min="6" max="6" width="4.85546875" style="61" bestFit="1" customWidth="1"/>
    <col min="7" max="7" width="6.5703125" style="61" bestFit="1" customWidth="1"/>
    <col min="8" max="8" width="10.85546875" style="61" bestFit="1" customWidth="1"/>
    <col min="9" max="9" width="13.140625" style="61" bestFit="1" customWidth="1"/>
    <col min="10" max="10" width="14.7109375" style="61" bestFit="1" customWidth="1"/>
    <col min="11" max="11" width="9.5703125" style="61" bestFit="1" customWidth="1"/>
    <col min="12" max="13" width="2.7109375" style="61" bestFit="1" customWidth="1"/>
    <col min="14" max="14" width="9.140625" style="61"/>
    <col min="15" max="15" width="10.28515625" style="61" bestFit="1" customWidth="1"/>
    <col min="16" max="16384" width="9.140625" style="61"/>
  </cols>
  <sheetData>
    <row r="1" spans="1:16" ht="12.75" customHeight="1" x14ac:dyDescent="0.2">
      <c r="A1" s="66" t="s">
        <v>388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3"/>
    </row>
    <row r="2" spans="1:16" s="63" customFormat="1" ht="25.5" x14ac:dyDescent="0.2">
      <c r="A2" s="57" t="s">
        <v>1</v>
      </c>
      <c r="B2" s="57" t="s">
        <v>2</v>
      </c>
      <c r="C2" s="11" t="s">
        <v>137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11" t="s">
        <v>361</v>
      </c>
      <c r="J2" s="11" t="s">
        <v>399</v>
      </c>
      <c r="K2" s="57" t="s">
        <v>8</v>
      </c>
      <c r="N2" s="16" t="s">
        <v>359</v>
      </c>
      <c r="O2" s="16" t="s">
        <v>360</v>
      </c>
      <c r="P2" s="15"/>
    </row>
    <row r="3" spans="1:16" x14ac:dyDescent="0.2">
      <c r="A3" s="3" t="s">
        <v>289</v>
      </c>
      <c r="B3" s="20" t="s">
        <v>47</v>
      </c>
      <c r="C3" s="6" t="s">
        <v>148</v>
      </c>
      <c r="D3" s="6" t="s">
        <v>227</v>
      </c>
      <c r="E3" s="19">
        <v>30759.86</v>
      </c>
      <c r="F3" s="19">
        <v>5.46</v>
      </c>
      <c r="G3" s="19">
        <v>130</v>
      </c>
      <c r="H3" s="19">
        <v>48</v>
      </c>
      <c r="I3" s="19" t="s">
        <v>389</v>
      </c>
      <c r="J3" s="19" t="s">
        <v>390</v>
      </c>
      <c r="K3" s="31" t="str">
        <f>IF(O3=0,0,CONCATENATE(LEFT(O3,4),"**"))</f>
        <v>1.14**</v>
      </c>
      <c r="L3" s="15" t="str">
        <f>LEFT(I3,SEARCH("±",I3,1)-1)</f>
        <v>31</v>
      </c>
      <c r="M3" s="15" t="str">
        <f>LEFT(J3,SEARCH("±",J3,1)-1)</f>
        <v>14</v>
      </c>
      <c r="N3" s="17">
        <f>L3/M3</f>
        <v>2.2142857142857144</v>
      </c>
      <c r="O3" s="17">
        <f>LOG(N3,2)</f>
        <v>1.1468413883292712</v>
      </c>
    </row>
    <row r="4" spans="1:16" x14ac:dyDescent="0.2">
      <c r="A4" s="3" t="s">
        <v>289</v>
      </c>
      <c r="B4" s="20" t="s">
        <v>14</v>
      </c>
      <c r="C4" s="6" t="s">
        <v>139</v>
      </c>
      <c r="D4" s="6" t="s">
        <v>15</v>
      </c>
      <c r="E4" s="19">
        <v>42052</v>
      </c>
      <c r="F4" s="19">
        <v>5.2</v>
      </c>
      <c r="G4" s="19">
        <v>117</v>
      </c>
      <c r="H4" s="19">
        <v>48</v>
      </c>
      <c r="I4" s="19" t="s">
        <v>21</v>
      </c>
      <c r="J4" s="19" t="s">
        <v>290</v>
      </c>
      <c r="K4" s="31" t="str">
        <f t="shared" ref="K4:K40" si="0">IF(O4=0,0,CONCATENATE(LEFT(O4,4),"**"))</f>
        <v>-0.5**</v>
      </c>
      <c r="L4" s="15" t="str">
        <f t="shared" ref="L4:L40" si="1">LEFT(I4,SEARCH("±",I4,1)-1)</f>
        <v>29</v>
      </c>
      <c r="M4" s="15" t="str">
        <f t="shared" ref="M4:M40" si="2">LEFT(J4,SEARCH("±",J4,1)-1)</f>
        <v>42</v>
      </c>
      <c r="N4" s="17">
        <f t="shared" ref="N4:N40" si="3">L4/M4</f>
        <v>0.69047619047619047</v>
      </c>
      <c r="O4" s="17">
        <f t="shared" ref="O4:O40" si="4">LOG(N4,2)</f>
        <v>-0.53433642765118816</v>
      </c>
    </row>
    <row r="5" spans="1:16" x14ac:dyDescent="0.2">
      <c r="A5" s="3" t="s">
        <v>289</v>
      </c>
      <c r="B5" s="20" t="s">
        <v>18</v>
      </c>
      <c r="C5" s="6" t="s">
        <v>140</v>
      </c>
      <c r="D5" s="6" t="s">
        <v>19</v>
      </c>
      <c r="E5" s="19">
        <v>42108</v>
      </c>
      <c r="F5" s="19">
        <v>5.2</v>
      </c>
      <c r="G5" s="19">
        <v>117</v>
      </c>
      <c r="H5" s="19">
        <v>48</v>
      </c>
      <c r="I5" s="19" t="s">
        <v>291</v>
      </c>
      <c r="J5" s="19" t="s">
        <v>292</v>
      </c>
      <c r="K5" s="31" t="str">
        <f t="shared" si="0"/>
        <v>-0.6**</v>
      </c>
      <c r="L5" s="15" t="str">
        <f t="shared" si="1"/>
        <v>20</v>
      </c>
      <c r="M5" s="15" t="str">
        <f t="shared" si="2"/>
        <v>31</v>
      </c>
      <c r="N5" s="17">
        <f t="shared" si="3"/>
        <v>0.64516129032258063</v>
      </c>
      <c r="O5" s="17">
        <f t="shared" si="4"/>
        <v>-0.63226821549951295</v>
      </c>
    </row>
    <row r="6" spans="1:16" x14ac:dyDescent="0.2">
      <c r="A6" s="3" t="s">
        <v>289</v>
      </c>
      <c r="B6" s="20" t="s">
        <v>235</v>
      </c>
      <c r="C6" s="6" t="s">
        <v>366</v>
      </c>
      <c r="D6" s="6" t="s">
        <v>236</v>
      </c>
      <c r="E6" s="19">
        <v>56577</v>
      </c>
      <c r="F6" s="19">
        <v>9.3000000000000007</v>
      </c>
      <c r="G6" s="19">
        <v>238</v>
      </c>
      <c r="H6" s="19">
        <v>53</v>
      </c>
      <c r="I6" s="19" t="s">
        <v>293</v>
      </c>
      <c r="J6" s="19" t="s">
        <v>294</v>
      </c>
      <c r="K6" s="31" t="str">
        <f t="shared" si="0"/>
        <v>1**</v>
      </c>
      <c r="L6" s="15" t="str">
        <f t="shared" si="1"/>
        <v>30</v>
      </c>
      <c r="M6" s="15" t="str">
        <f t="shared" si="2"/>
        <v>15</v>
      </c>
      <c r="N6" s="17">
        <f t="shared" si="3"/>
        <v>2</v>
      </c>
      <c r="O6" s="17">
        <f t="shared" si="4"/>
        <v>1</v>
      </c>
    </row>
    <row r="7" spans="1:16" x14ac:dyDescent="0.2">
      <c r="A7" s="3" t="s">
        <v>289</v>
      </c>
      <c r="B7" s="20" t="s">
        <v>105</v>
      </c>
      <c r="C7" s="6" t="s">
        <v>161</v>
      </c>
      <c r="D7" s="6" t="s">
        <v>106</v>
      </c>
      <c r="E7" s="19">
        <v>52106.1</v>
      </c>
      <c r="F7" s="19">
        <v>5.327</v>
      </c>
      <c r="G7" s="19">
        <v>134</v>
      </c>
      <c r="H7" s="19">
        <v>51</v>
      </c>
      <c r="I7" s="19" t="s">
        <v>12</v>
      </c>
      <c r="J7" s="19" t="s">
        <v>182</v>
      </c>
      <c r="K7" s="31" t="str">
        <f t="shared" si="0"/>
        <v>1.10**</v>
      </c>
      <c r="L7" s="15" t="str">
        <f t="shared" si="1"/>
        <v>41</v>
      </c>
      <c r="M7" s="15" t="str">
        <f t="shared" si="2"/>
        <v>19</v>
      </c>
      <c r="N7" s="17">
        <f t="shared" si="3"/>
        <v>2.1578947368421053</v>
      </c>
      <c r="O7" s="17">
        <f t="shared" si="4"/>
        <v>1.1096244911744984</v>
      </c>
    </row>
    <row r="8" spans="1:16" x14ac:dyDescent="0.2">
      <c r="A8" s="3" t="s">
        <v>289</v>
      </c>
      <c r="B8" s="20" t="s">
        <v>10</v>
      </c>
      <c r="C8" s="6" t="s">
        <v>138</v>
      </c>
      <c r="D8" s="6" t="s">
        <v>11</v>
      </c>
      <c r="E8" s="19">
        <v>36246</v>
      </c>
      <c r="F8" s="19">
        <v>5.5</v>
      </c>
      <c r="G8" s="19">
        <v>170</v>
      </c>
      <c r="H8" s="19">
        <v>63</v>
      </c>
      <c r="I8" s="19" t="s">
        <v>136</v>
      </c>
      <c r="J8" s="19" t="s">
        <v>275</v>
      </c>
      <c r="K8" s="31" t="str">
        <f t="shared" si="0"/>
        <v>1.03**</v>
      </c>
      <c r="L8" s="15" t="str">
        <f t="shared" si="1"/>
        <v>39</v>
      </c>
      <c r="M8" s="15" t="str">
        <f t="shared" si="2"/>
        <v>19</v>
      </c>
      <c r="N8" s="17">
        <f t="shared" si="3"/>
        <v>2.0526315789473686</v>
      </c>
      <c r="O8" s="17">
        <f t="shared" si="4"/>
        <v>1.037474705418663</v>
      </c>
    </row>
    <row r="9" spans="1:16" x14ac:dyDescent="0.2">
      <c r="A9" s="3" t="s">
        <v>289</v>
      </c>
      <c r="B9" s="20" t="s">
        <v>92</v>
      </c>
      <c r="C9" s="6" t="s">
        <v>159</v>
      </c>
      <c r="D9" s="6" t="s">
        <v>93</v>
      </c>
      <c r="E9" s="19">
        <v>11257</v>
      </c>
      <c r="F9" s="19">
        <v>4.5</v>
      </c>
      <c r="G9" s="19">
        <v>64</v>
      </c>
      <c r="H9" s="19">
        <v>59</v>
      </c>
      <c r="I9" s="19" t="s">
        <v>295</v>
      </c>
      <c r="J9" s="19" t="s">
        <v>296</v>
      </c>
      <c r="K9" s="31" t="str">
        <f t="shared" si="0"/>
        <v>0.81**</v>
      </c>
      <c r="L9" s="15" t="str">
        <f t="shared" si="1"/>
        <v>44</v>
      </c>
      <c r="M9" s="15" t="str">
        <f t="shared" si="2"/>
        <v>25</v>
      </c>
      <c r="N9" s="17">
        <f t="shared" si="3"/>
        <v>1.76</v>
      </c>
      <c r="O9" s="17">
        <f t="shared" si="4"/>
        <v>0.81557542886257262</v>
      </c>
    </row>
    <row r="10" spans="1:16" x14ac:dyDescent="0.2">
      <c r="A10" s="3" t="s">
        <v>289</v>
      </c>
      <c r="B10" s="20" t="s">
        <v>82</v>
      </c>
      <c r="C10" s="6" t="s">
        <v>157</v>
      </c>
      <c r="D10" s="6" t="s">
        <v>83</v>
      </c>
      <c r="E10" s="19">
        <v>45371</v>
      </c>
      <c r="F10" s="19">
        <v>5.2</v>
      </c>
      <c r="G10" s="19">
        <v>133</v>
      </c>
      <c r="H10" s="19">
        <v>39</v>
      </c>
      <c r="I10" s="19" t="s">
        <v>297</v>
      </c>
      <c r="J10" s="19" t="s">
        <v>196</v>
      </c>
      <c r="K10" s="31" t="str">
        <f t="shared" si="0"/>
        <v>0.90**</v>
      </c>
      <c r="L10" s="15" t="str">
        <f t="shared" si="1"/>
        <v>30</v>
      </c>
      <c r="M10" s="15" t="str">
        <f t="shared" si="2"/>
        <v>16</v>
      </c>
      <c r="N10" s="17">
        <f t="shared" si="3"/>
        <v>1.875</v>
      </c>
      <c r="O10" s="17">
        <f t="shared" si="4"/>
        <v>0.90689059560851848</v>
      </c>
    </row>
    <row r="11" spans="1:16" x14ac:dyDescent="0.2">
      <c r="A11" s="3" t="s">
        <v>289</v>
      </c>
      <c r="B11" s="20" t="s">
        <v>298</v>
      </c>
      <c r="C11" s="6" t="s">
        <v>371</v>
      </c>
      <c r="D11" s="6" t="s">
        <v>299</v>
      </c>
      <c r="E11" s="19">
        <v>15883</v>
      </c>
      <c r="F11" s="19">
        <v>4.0999999999999996</v>
      </c>
      <c r="G11" s="19">
        <v>70</v>
      </c>
      <c r="H11" s="19">
        <v>43</v>
      </c>
      <c r="I11" s="19" t="s">
        <v>213</v>
      </c>
      <c r="J11" s="19" t="s">
        <v>300</v>
      </c>
      <c r="K11" s="31" t="str">
        <f t="shared" si="0"/>
        <v>1.33**</v>
      </c>
      <c r="L11" s="15" t="str">
        <f t="shared" si="1"/>
        <v>48</v>
      </c>
      <c r="M11" s="15" t="str">
        <f t="shared" si="2"/>
        <v>19</v>
      </c>
      <c r="N11" s="17">
        <f t="shared" si="3"/>
        <v>2.5263157894736841</v>
      </c>
      <c r="O11" s="17">
        <f t="shared" si="4"/>
        <v>1.3370349872775706</v>
      </c>
    </row>
    <row r="12" spans="1:16" x14ac:dyDescent="0.2">
      <c r="A12" s="3" t="s">
        <v>289</v>
      </c>
      <c r="B12" s="20" t="s">
        <v>74</v>
      </c>
      <c r="C12" s="6" t="s">
        <v>155</v>
      </c>
      <c r="D12" s="6" t="s">
        <v>75</v>
      </c>
      <c r="E12" s="19">
        <v>13290.53</v>
      </c>
      <c r="F12" s="19">
        <v>5.7</v>
      </c>
      <c r="G12" s="19">
        <v>55</v>
      </c>
      <c r="H12" s="19">
        <v>50</v>
      </c>
      <c r="I12" s="19" t="s">
        <v>20</v>
      </c>
      <c r="J12" s="19" t="s">
        <v>391</v>
      </c>
      <c r="K12" s="31" t="str">
        <f t="shared" si="0"/>
        <v>-0.5**</v>
      </c>
      <c r="L12" s="15" t="str">
        <f t="shared" si="1"/>
        <v>22</v>
      </c>
      <c r="M12" s="15" t="str">
        <f t="shared" si="2"/>
        <v>33</v>
      </c>
      <c r="N12" s="17">
        <f t="shared" si="3"/>
        <v>0.66666666666666663</v>
      </c>
      <c r="O12" s="17">
        <f t="shared" si="4"/>
        <v>-0.5849625007211563</v>
      </c>
    </row>
    <row r="13" spans="1:16" x14ac:dyDescent="0.2">
      <c r="A13" s="3" t="s">
        <v>289</v>
      </c>
      <c r="B13" s="20" t="s">
        <v>301</v>
      </c>
      <c r="C13" s="6" t="s">
        <v>372</v>
      </c>
      <c r="D13" s="6" t="s">
        <v>302</v>
      </c>
      <c r="E13" s="19">
        <v>42334</v>
      </c>
      <c r="F13" s="19">
        <v>5.1100000000000003</v>
      </c>
      <c r="G13" s="19">
        <v>59</v>
      </c>
      <c r="H13" s="19">
        <v>27</v>
      </c>
      <c r="I13" s="19" t="s">
        <v>303</v>
      </c>
      <c r="J13" s="19" t="s">
        <v>304</v>
      </c>
      <c r="K13" s="31" t="str">
        <f t="shared" si="0"/>
        <v>0.97**</v>
      </c>
      <c r="L13" s="15" t="str">
        <f t="shared" si="1"/>
        <v>49</v>
      </c>
      <c r="M13" s="15" t="str">
        <f t="shared" si="2"/>
        <v>25</v>
      </c>
      <c r="N13" s="17">
        <f t="shared" si="3"/>
        <v>1.96</v>
      </c>
      <c r="O13" s="17">
        <f t="shared" si="4"/>
        <v>0.97085365434048343</v>
      </c>
    </row>
    <row r="14" spans="1:16" x14ac:dyDescent="0.2">
      <c r="A14" s="3" t="s">
        <v>289</v>
      </c>
      <c r="B14" s="20" t="s">
        <v>45</v>
      </c>
      <c r="C14" s="6" t="s">
        <v>147</v>
      </c>
      <c r="D14" s="6" t="s">
        <v>254</v>
      </c>
      <c r="E14" s="19">
        <v>13580.54</v>
      </c>
      <c r="F14" s="19">
        <v>6.4</v>
      </c>
      <c r="G14" s="19">
        <v>147</v>
      </c>
      <c r="H14" s="19">
        <v>81</v>
      </c>
      <c r="I14" s="19" t="s">
        <v>183</v>
      </c>
      <c r="J14" s="19" t="s">
        <v>238</v>
      </c>
      <c r="K14" s="31" t="str">
        <f t="shared" si="0"/>
        <v>1.39**</v>
      </c>
      <c r="L14" s="15" t="str">
        <f t="shared" si="1"/>
        <v>29</v>
      </c>
      <c r="M14" s="15" t="str">
        <f t="shared" si="2"/>
        <v>11</v>
      </c>
      <c r="N14" s="17">
        <f t="shared" si="3"/>
        <v>2.6363636363636362</v>
      </c>
      <c r="O14" s="17">
        <f t="shared" si="4"/>
        <v>1.398549376490275</v>
      </c>
    </row>
    <row r="15" spans="1:16" x14ac:dyDescent="0.2">
      <c r="A15" s="3" t="s">
        <v>289</v>
      </c>
      <c r="B15" s="20" t="s">
        <v>305</v>
      </c>
      <c r="C15" s="6" t="s">
        <v>373</v>
      </c>
      <c r="D15" s="6" t="s">
        <v>306</v>
      </c>
      <c r="E15" s="19">
        <v>42366</v>
      </c>
      <c r="F15" s="19">
        <v>5.1100000000000003</v>
      </c>
      <c r="G15" s="19">
        <v>58</v>
      </c>
      <c r="H15" s="19">
        <v>27</v>
      </c>
      <c r="I15" s="19" t="s">
        <v>205</v>
      </c>
      <c r="J15" s="19" t="s">
        <v>206</v>
      </c>
      <c r="K15" s="31" t="str">
        <f t="shared" si="0"/>
        <v>0.86**</v>
      </c>
      <c r="L15" s="15" t="str">
        <f t="shared" si="1"/>
        <v>31</v>
      </c>
      <c r="M15" s="15" t="str">
        <f t="shared" si="2"/>
        <v>17</v>
      </c>
      <c r="N15" s="17">
        <f t="shared" si="3"/>
        <v>1.8235294117647058</v>
      </c>
      <c r="O15" s="17">
        <f t="shared" si="4"/>
        <v>0.86673346913653571</v>
      </c>
    </row>
    <row r="16" spans="1:16" x14ac:dyDescent="0.2">
      <c r="A16" s="3" t="s">
        <v>289</v>
      </c>
      <c r="B16" s="20" t="s">
        <v>22</v>
      </c>
      <c r="C16" s="6" t="s">
        <v>141</v>
      </c>
      <c r="D16" s="58" t="s">
        <v>392</v>
      </c>
      <c r="E16" s="19">
        <v>46878.080000000002</v>
      </c>
      <c r="F16" s="19">
        <v>5.3</v>
      </c>
      <c r="G16" s="19">
        <v>156</v>
      </c>
      <c r="H16" s="19">
        <v>49</v>
      </c>
      <c r="I16" s="19" t="s">
        <v>393</v>
      </c>
      <c r="J16" s="19" t="s">
        <v>394</v>
      </c>
      <c r="K16" s="31" t="str">
        <f t="shared" si="0"/>
        <v>0.80**</v>
      </c>
      <c r="L16" s="15" t="str">
        <f t="shared" si="1"/>
        <v>35</v>
      </c>
      <c r="M16" s="15" t="str">
        <f t="shared" si="2"/>
        <v>20</v>
      </c>
      <c r="N16" s="17">
        <f t="shared" si="3"/>
        <v>1.75</v>
      </c>
      <c r="O16" s="17">
        <f t="shared" si="4"/>
        <v>0.80735492205760406</v>
      </c>
    </row>
    <row r="17" spans="1:15" x14ac:dyDescent="0.2">
      <c r="A17" s="57" t="s">
        <v>289</v>
      </c>
      <c r="B17" s="20" t="s">
        <v>307</v>
      </c>
      <c r="C17" s="6" t="s">
        <v>374</v>
      </c>
      <c r="D17" s="6" t="s">
        <v>370</v>
      </c>
      <c r="E17" s="19">
        <v>47481</v>
      </c>
      <c r="F17" s="19">
        <v>7.7</v>
      </c>
      <c r="G17" s="19">
        <v>134</v>
      </c>
      <c r="H17" s="19">
        <v>38</v>
      </c>
      <c r="I17" s="19" t="s">
        <v>308</v>
      </c>
      <c r="J17" s="19" t="s">
        <v>309</v>
      </c>
      <c r="K17" s="31" t="str">
        <f t="shared" si="0"/>
        <v>1.19**</v>
      </c>
      <c r="L17" s="15" t="str">
        <f t="shared" si="1"/>
        <v>32</v>
      </c>
      <c r="M17" s="15" t="str">
        <f t="shared" si="2"/>
        <v>14</v>
      </c>
      <c r="N17" s="17">
        <f t="shared" si="3"/>
        <v>2.2857142857142856</v>
      </c>
      <c r="O17" s="17">
        <f t="shared" si="4"/>
        <v>1.1926450779423958</v>
      </c>
    </row>
    <row r="18" spans="1:15" x14ac:dyDescent="0.2">
      <c r="A18" s="3" t="s">
        <v>289</v>
      </c>
      <c r="B18" s="20" t="s">
        <v>310</v>
      </c>
      <c r="C18" s="6" t="s">
        <v>375</v>
      </c>
      <c r="D18" s="6" t="s">
        <v>311</v>
      </c>
      <c r="E18" s="19">
        <v>38766</v>
      </c>
      <c r="F18" s="19">
        <v>8.6999999999999993</v>
      </c>
      <c r="G18" s="19">
        <v>61</v>
      </c>
      <c r="H18" s="19">
        <v>31</v>
      </c>
      <c r="I18" s="19" t="s">
        <v>312</v>
      </c>
      <c r="J18" s="19" t="s">
        <v>313</v>
      </c>
      <c r="K18" s="31" t="str">
        <f t="shared" si="0"/>
        <v>0.68**</v>
      </c>
      <c r="L18" s="15" t="str">
        <f t="shared" si="1"/>
        <v>61</v>
      </c>
      <c r="M18" s="15" t="str">
        <f t="shared" si="2"/>
        <v>38</v>
      </c>
      <c r="N18" s="17">
        <f t="shared" si="3"/>
        <v>1.6052631578947369</v>
      </c>
      <c r="O18" s="17">
        <f t="shared" si="4"/>
        <v>0.68280982411930091</v>
      </c>
    </row>
    <row r="19" spans="1:15" x14ac:dyDescent="0.2">
      <c r="A19" s="3" t="s">
        <v>289</v>
      </c>
      <c r="B19" s="20" t="s">
        <v>314</v>
      </c>
      <c r="C19" s="6" t="s">
        <v>376</v>
      </c>
      <c r="D19" s="6" t="s">
        <v>315</v>
      </c>
      <c r="E19" s="19">
        <v>95656</v>
      </c>
      <c r="F19" s="19">
        <v>5.6</v>
      </c>
      <c r="G19" s="19">
        <v>177</v>
      </c>
      <c r="H19" s="19">
        <v>33</v>
      </c>
      <c r="I19" s="19" t="s">
        <v>316</v>
      </c>
      <c r="J19" s="19" t="s">
        <v>288</v>
      </c>
      <c r="K19" s="31" t="str">
        <f t="shared" si="0"/>
        <v>0.88**</v>
      </c>
      <c r="L19" s="15" t="str">
        <f t="shared" si="1"/>
        <v>37</v>
      </c>
      <c r="M19" s="15" t="str">
        <f t="shared" si="2"/>
        <v>20</v>
      </c>
      <c r="N19" s="17">
        <f t="shared" si="3"/>
        <v>1.85</v>
      </c>
      <c r="O19" s="17">
        <f t="shared" si="4"/>
        <v>0.88752527074158749</v>
      </c>
    </row>
    <row r="20" spans="1:15" x14ac:dyDescent="0.2">
      <c r="A20" s="3" t="s">
        <v>289</v>
      </c>
      <c r="B20" s="20" t="s">
        <v>72</v>
      </c>
      <c r="C20" s="6" t="s">
        <v>154</v>
      </c>
      <c r="D20" s="6" t="s">
        <v>73</v>
      </c>
      <c r="E20" s="19">
        <v>34436</v>
      </c>
      <c r="F20" s="19">
        <v>6.4</v>
      </c>
      <c r="G20" s="19">
        <v>82</v>
      </c>
      <c r="H20" s="19">
        <v>30</v>
      </c>
      <c r="I20" s="19" t="s">
        <v>317</v>
      </c>
      <c r="J20" s="19" t="s">
        <v>125</v>
      </c>
      <c r="K20" s="31" t="str">
        <f t="shared" si="0"/>
        <v>1.36**</v>
      </c>
      <c r="L20" s="15" t="str">
        <f t="shared" si="1"/>
        <v>36</v>
      </c>
      <c r="M20" s="15" t="str">
        <f t="shared" si="2"/>
        <v>14</v>
      </c>
      <c r="N20" s="17">
        <f t="shared" si="3"/>
        <v>2.5714285714285716</v>
      </c>
      <c r="O20" s="17">
        <f t="shared" si="4"/>
        <v>1.3625700793847084</v>
      </c>
    </row>
    <row r="21" spans="1:15" x14ac:dyDescent="0.2">
      <c r="A21" s="3" t="s">
        <v>289</v>
      </c>
      <c r="B21" s="20" t="s">
        <v>318</v>
      </c>
      <c r="C21" s="6" t="s">
        <v>377</v>
      </c>
      <c r="D21" s="6" t="s">
        <v>319</v>
      </c>
      <c r="E21" s="19">
        <v>58470</v>
      </c>
      <c r="F21" s="19">
        <v>9</v>
      </c>
      <c r="G21" s="19">
        <v>244</v>
      </c>
      <c r="H21" s="19">
        <v>54</v>
      </c>
      <c r="I21" s="19" t="s">
        <v>284</v>
      </c>
      <c r="J21" s="19" t="s">
        <v>320</v>
      </c>
      <c r="K21" s="31" t="str">
        <f t="shared" si="0"/>
        <v>1.39**</v>
      </c>
      <c r="L21" s="15" t="str">
        <f t="shared" si="1"/>
        <v>29</v>
      </c>
      <c r="M21" s="15" t="str">
        <f t="shared" si="2"/>
        <v>11</v>
      </c>
      <c r="N21" s="17">
        <f t="shared" si="3"/>
        <v>2.6363636363636362</v>
      </c>
      <c r="O21" s="17">
        <f t="shared" si="4"/>
        <v>1.398549376490275</v>
      </c>
    </row>
    <row r="22" spans="1:15" x14ac:dyDescent="0.2">
      <c r="A22" s="3" t="s">
        <v>289</v>
      </c>
      <c r="B22" s="20" t="s">
        <v>235</v>
      </c>
      <c r="C22" s="6" t="s">
        <v>366</v>
      </c>
      <c r="D22" s="6" t="s">
        <v>321</v>
      </c>
      <c r="E22" s="19">
        <v>56576.52</v>
      </c>
      <c r="F22" s="19">
        <v>9.3000000000000007</v>
      </c>
      <c r="G22" s="19">
        <v>157</v>
      </c>
      <c r="H22" s="19">
        <v>55</v>
      </c>
      <c r="I22" s="19" t="s">
        <v>395</v>
      </c>
      <c r="J22" s="19" t="s">
        <v>115</v>
      </c>
      <c r="K22" s="31" t="str">
        <f t="shared" si="0"/>
        <v>0.55**</v>
      </c>
      <c r="L22" s="15" t="str">
        <f t="shared" si="1"/>
        <v>41</v>
      </c>
      <c r="M22" s="15" t="str">
        <f t="shared" si="2"/>
        <v>28</v>
      </c>
      <c r="N22" s="17">
        <f t="shared" si="3"/>
        <v>1.4642857142857142</v>
      </c>
      <c r="O22" s="17">
        <f t="shared" si="4"/>
        <v>0.5501970825604795</v>
      </c>
    </row>
    <row r="23" spans="1:15" x14ac:dyDescent="0.2">
      <c r="A23" s="3" t="s">
        <v>289</v>
      </c>
      <c r="B23" s="20" t="s">
        <v>322</v>
      </c>
      <c r="C23" s="6" t="s">
        <v>378</v>
      </c>
      <c r="D23" s="6" t="s">
        <v>323</v>
      </c>
      <c r="E23" s="19">
        <v>62479</v>
      </c>
      <c r="F23" s="19">
        <v>4.9000000000000004</v>
      </c>
      <c r="G23" s="19">
        <v>78</v>
      </c>
      <c r="H23" s="19">
        <v>20</v>
      </c>
      <c r="I23" s="19" t="s">
        <v>212</v>
      </c>
      <c r="J23" s="19" t="s">
        <v>211</v>
      </c>
      <c r="K23" s="31" t="str">
        <f t="shared" si="0"/>
        <v>-1.1**</v>
      </c>
      <c r="L23" s="15" t="str">
        <f t="shared" si="1"/>
        <v>19</v>
      </c>
      <c r="M23" s="15" t="str">
        <f t="shared" si="2"/>
        <v>41</v>
      </c>
      <c r="N23" s="17">
        <f t="shared" si="3"/>
        <v>0.46341463414634149</v>
      </c>
      <c r="O23" s="17">
        <f t="shared" si="4"/>
        <v>-1.1096244911744981</v>
      </c>
    </row>
    <row r="24" spans="1:15" x14ac:dyDescent="0.2">
      <c r="A24" s="59" t="s">
        <v>324</v>
      </c>
      <c r="B24" s="20" t="s">
        <v>22</v>
      </c>
      <c r="C24" s="6" t="s">
        <v>141</v>
      </c>
      <c r="D24" s="58" t="s">
        <v>392</v>
      </c>
      <c r="E24" s="19">
        <v>46878.080000000002</v>
      </c>
      <c r="F24" s="19">
        <v>5.3</v>
      </c>
      <c r="G24" s="19">
        <v>264</v>
      </c>
      <c r="H24" s="19">
        <v>58</v>
      </c>
      <c r="I24" s="19" t="s">
        <v>279</v>
      </c>
      <c r="J24" s="19" t="s">
        <v>396</v>
      </c>
      <c r="K24" s="31" t="str">
        <f t="shared" si="0"/>
        <v>0.95**</v>
      </c>
      <c r="L24" s="15" t="str">
        <f t="shared" si="1"/>
        <v>31</v>
      </c>
      <c r="M24" s="15" t="str">
        <f t="shared" si="2"/>
        <v>16</v>
      </c>
      <c r="N24" s="17">
        <f t="shared" si="3"/>
        <v>1.9375</v>
      </c>
      <c r="O24" s="17">
        <f t="shared" si="4"/>
        <v>0.95419631038687525</v>
      </c>
    </row>
    <row r="25" spans="1:15" x14ac:dyDescent="0.2">
      <c r="A25" s="60" t="s">
        <v>324</v>
      </c>
      <c r="B25" s="20" t="s">
        <v>307</v>
      </c>
      <c r="C25" s="6" t="s">
        <v>374</v>
      </c>
      <c r="D25" s="61" t="s">
        <v>370</v>
      </c>
      <c r="E25" s="19">
        <v>47481</v>
      </c>
      <c r="F25" s="19">
        <v>7.7</v>
      </c>
      <c r="G25" s="19">
        <v>250</v>
      </c>
      <c r="H25" s="19">
        <v>64</v>
      </c>
      <c r="I25" s="19" t="s">
        <v>253</v>
      </c>
      <c r="J25" s="19" t="s">
        <v>325</v>
      </c>
      <c r="K25" s="31" t="str">
        <f t="shared" si="0"/>
        <v>1.07**</v>
      </c>
      <c r="L25" s="15" t="str">
        <f t="shared" si="1"/>
        <v>21</v>
      </c>
      <c r="M25" s="15" t="str">
        <f t="shared" si="2"/>
        <v>10</v>
      </c>
      <c r="N25" s="17">
        <f t="shared" si="3"/>
        <v>2.1</v>
      </c>
      <c r="O25" s="17">
        <f t="shared" si="4"/>
        <v>1.0703893278913981</v>
      </c>
    </row>
    <row r="26" spans="1:15" x14ac:dyDescent="0.2">
      <c r="A26" s="59" t="s">
        <v>324</v>
      </c>
      <c r="B26" s="20" t="s">
        <v>244</v>
      </c>
      <c r="C26" s="6" t="s">
        <v>367</v>
      </c>
      <c r="D26" s="6" t="s">
        <v>245</v>
      </c>
      <c r="E26" s="19">
        <v>36596</v>
      </c>
      <c r="F26" s="19">
        <v>9.4</v>
      </c>
      <c r="G26" s="19">
        <v>67</v>
      </c>
      <c r="H26" s="19">
        <v>44</v>
      </c>
      <c r="I26" s="19" t="s">
        <v>326</v>
      </c>
      <c r="J26" s="19" t="s">
        <v>327</v>
      </c>
      <c r="K26" s="31" t="str">
        <f t="shared" si="0"/>
        <v>-0.8**</v>
      </c>
      <c r="L26" s="15" t="str">
        <f t="shared" si="1"/>
        <v>24</v>
      </c>
      <c r="M26" s="15" t="str">
        <f t="shared" si="2"/>
        <v>44</v>
      </c>
      <c r="N26" s="17">
        <f t="shared" si="3"/>
        <v>0.54545454545454541</v>
      </c>
      <c r="O26" s="17">
        <f t="shared" si="4"/>
        <v>-0.87446911791614124</v>
      </c>
    </row>
    <row r="27" spans="1:15" x14ac:dyDescent="0.2">
      <c r="A27" s="59" t="s">
        <v>324</v>
      </c>
      <c r="B27" s="20" t="s">
        <v>10</v>
      </c>
      <c r="C27" s="6" t="s">
        <v>138</v>
      </c>
      <c r="D27" s="6" t="s">
        <v>11</v>
      </c>
      <c r="E27" s="19">
        <v>36246</v>
      </c>
      <c r="F27" s="19">
        <v>5.5</v>
      </c>
      <c r="G27" s="19">
        <v>65</v>
      </c>
      <c r="H27" s="19">
        <v>19</v>
      </c>
      <c r="I27" s="19" t="s">
        <v>328</v>
      </c>
      <c r="J27" s="19" t="s">
        <v>329</v>
      </c>
      <c r="K27" s="31" t="str">
        <f t="shared" si="0"/>
        <v>1.04**</v>
      </c>
      <c r="L27" s="15" t="str">
        <f t="shared" si="1"/>
        <v>31</v>
      </c>
      <c r="M27" s="15" t="str">
        <f t="shared" si="2"/>
        <v>15</v>
      </c>
      <c r="N27" s="17">
        <f t="shared" si="3"/>
        <v>2.0666666666666669</v>
      </c>
      <c r="O27" s="17">
        <f t="shared" si="4"/>
        <v>1.0473057147783569</v>
      </c>
    </row>
    <row r="28" spans="1:15" x14ac:dyDescent="0.2">
      <c r="A28" s="59" t="s">
        <v>324</v>
      </c>
      <c r="B28" s="20" t="s">
        <v>330</v>
      </c>
      <c r="C28" s="6" t="s">
        <v>379</v>
      </c>
      <c r="D28" s="6" t="s">
        <v>331</v>
      </c>
      <c r="E28" s="19">
        <v>47277</v>
      </c>
      <c r="F28" s="19">
        <v>8.6199999999999992</v>
      </c>
      <c r="G28" s="19">
        <v>69</v>
      </c>
      <c r="H28" s="19">
        <v>33</v>
      </c>
      <c r="I28" s="19" t="s">
        <v>332</v>
      </c>
      <c r="J28" s="19" t="s">
        <v>210</v>
      </c>
      <c r="K28" s="31" t="str">
        <f t="shared" si="0"/>
        <v>0.92**</v>
      </c>
      <c r="L28" s="15" t="str">
        <f t="shared" si="1"/>
        <v>40</v>
      </c>
      <c r="M28" s="15" t="str">
        <f t="shared" si="2"/>
        <v>21</v>
      </c>
      <c r="N28" s="17">
        <f t="shared" si="3"/>
        <v>1.9047619047619047</v>
      </c>
      <c r="O28" s="17">
        <f t="shared" si="4"/>
        <v>0.92961067210860204</v>
      </c>
    </row>
    <row r="29" spans="1:15" x14ac:dyDescent="0.2">
      <c r="A29" s="59" t="s">
        <v>324</v>
      </c>
      <c r="B29" s="20" t="s">
        <v>333</v>
      </c>
      <c r="C29" s="6" t="s">
        <v>380</v>
      </c>
      <c r="D29" s="6" t="s">
        <v>334</v>
      </c>
      <c r="E29" s="19">
        <v>55661</v>
      </c>
      <c r="F29" s="19">
        <v>4.72</v>
      </c>
      <c r="G29" s="19">
        <v>56</v>
      </c>
      <c r="H29" s="19">
        <v>26</v>
      </c>
      <c r="I29" s="19" t="s">
        <v>335</v>
      </c>
      <c r="J29" s="19" t="s">
        <v>336</v>
      </c>
      <c r="K29" s="31" t="str">
        <f t="shared" si="0"/>
        <v>0.88**</v>
      </c>
      <c r="L29" s="15" t="str">
        <f t="shared" si="1"/>
        <v>48</v>
      </c>
      <c r="M29" s="15" t="str">
        <f t="shared" si="2"/>
        <v>26</v>
      </c>
      <c r="N29" s="17">
        <f t="shared" si="3"/>
        <v>1.8461538461538463</v>
      </c>
      <c r="O29" s="17">
        <f t="shared" si="4"/>
        <v>0.88452278258006412</v>
      </c>
    </row>
    <row r="30" spans="1:15" x14ac:dyDescent="0.2">
      <c r="A30" s="59" t="s">
        <v>324</v>
      </c>
      <c r="B30" s="20" t="s">
        <v>45</v>
      </c>
      <c r="C30" s="6" t="s">
        <v>147</v>
      </c>
      <c r="D30" s="6" t="s">
        <v>254</v>
      </c>
      <c r="E30" s="19">
        <v>13581</v>
      </c>
      <c r="F30" s="19">
        <v>6.4</v>
      </c>
      <c r="G30" s="19">
        <v>124</v>
      </c>
      <c r="H30" s="19">
        <v>75</v>
      </c>
      <c r="I30" s="19" t="s">
        <v>205</v>
      </c>
      <c r="J30" s="19" t="s">
        <v>397</v>
      </c>
      <c r="K30" s="31" t="str">
        <f t="shared" si="0"/>
        <v>0.78**</v>
      </c>
      <c r="L30" s="15" t="str">
        <f t="shared" si="1"/>
        <v>31</v>
      </c>
      <c r="M30" s="15" t="str">
        <f t="shared" si="2"/>
        <v>18</v>
      </c>
      <c r="N30" s="17">
        <f t="shared" si="3"/>
        <v>1.7222222222222223</v>
      </c>
      <c r="O30" s="17">
        <f t="shared" si="4"/>
        <v>0.78427130894456298</v>
      </c>
    </row>
    <row r="31" spans="1:15" x14ac:dyDescent="0.2">
      <c r="A31" s="59" t="s">
        <v>324</v>
      </c>
      <c r="B31" s="20" t="s">
        <v>235</v>
      </c>
      <c r="C31" s="6" t="s">
        <v>366</v>
      </c>
      <c r="D31" s="6" t="s">
        <v>321</v>
      </c>
      <c r="E31" s="19">
        <v>56577</v>
      </c>
      <c r="F31" s="19">
        <v>9.3000000000000007</v>
      </c>
      <c r="G31" s="19">
        <v>224</v>
      </c>
      <c r="H31" s="19">
        <v>53</v>
      </c>
      <c r="I31" s="19" t="s">
        <v>337</v>
      </c>
      <c r="J31" s="19" t="s">
        <v>338</v>
      </c>
      <c r="K31" s="31" t="str">
        <f t="shared" si="0"/>
        <v>0.69**</v>
      </c>
      <c r="L31" s="15" t="str">
        <f t="shared" si="1"/>
        <v>47</v>
      </c>
      <c r="M31" s="15" t="str">
        <f t="shared" si="2"/>
        <v>29</v>
      </c>
      <c r="N31" s="17">
        <f t="shared" si="3"/>
        <v>1.6206896551724137</v>
      </c>
      <c r="O31" s="17">
        <f t="shared" si="4"/>
        <v>0.69660785655006519</v>
      </c>
    </row>
    <row r="32" spans="1:15" x14ac:dyDescent="0.2">
      <c r="A32" s="59" t="s">
        <v>324</v>
      </c>
      <c r="B32" s="20" t="s">
        <v>105</v>
      </c>
      <c r="C32" s="6" t="s">
        <v>161</v>
      </c>
      <c r="D32" s="6" t="s">
        <v>106</v>
      </c>
      <c r="E32" s="19">
        <v>52106</v>
      </c>
      <c r="F32" s="19">
        <v>5.3</v>
      </c>
      <c r="G32" s="19">
        <v>189</v>
      </c>
      <c r="H32" s="19">
        <v>62</v>
      </c>
      <c r="I32" s="19" t="s">
        <v>187</v>
      </c>
      <c r="J32" s="19" t="s">
        <v>398</v>
      </c>
      <c r="K32" s="31" t="str">
        <f t="shared" si="0"/>
        <v>0.75**</v>
      </c>
      <c r="L32" s="15" t="str">
        <f t="shared" si="1"/>
        <v>32</v>
      </c>
      <c r="M32" s="15" t="str">
        <f t="shared" si="2"/>
        <v>19</v>
      </c>
      <c r="N32" s="17">
        <f t="shared" si="3"/>
        <v>1.6842105263157894</v>
      </c>
      <c r="O32" s="17">
        <f t="shared" si="4"/>
        <v>0.75207248655641445</v>
      </c>
    </row>
    <row r="33" spans="1:15" x14ac:dyDescent="0.2">
      <c r="A33" s="59" t="s">
        <v>324</v>
      </c>
      <c r="B33" s="20" t="s">
        <v>134</v>
      </c>
      <c r="C33" s="6" t="s">
        <v>167</v>
      </c>
      <c r="D33" s="6" t="s">
        <v>135</v>
      </c>
      <c r="E33" s="19">
        <v>93247</v>
      </c>
      <c r="F33" s="19">
        <v>7.3</v>
      </c>
      <c r="G33" s="19">
        <v>318</v>
      </c>
      <c r="H33" s="19">
        <v>51</v>
      </c>
      <c r="I33" s="19" t="s">
        <v>339</v>
      </c>
      <c r="J33" s="19" t="s">
        <v>340</v>
      </c>
      <c r="K33" s="31" t="str">
        <f t="shared" si="0"/>
        <v>0.89**</v>
      </c>
      <c r="L33" s="15" t="str">
        <f t="shared" si="1"/>
        <v>39</v>
      </c>
      <c r="M33" s="15" t="str">
        <f t="shared" si="2"/>
        <v>21</v>
      </c>
      <c r="N33" s="17">
        <f t="shared" si="3"/>
        <v>1.8571428571428572</v>
      </c>
      <c r="O33" s="17">
        <f t="shared" si="4"/>
        <v>0.89308479608348823</v>
      </c>
    </row>
    <row r="34" spans="1:15" x14ac:dyDescent="0.2">
      <c r="A34" s="59" t="s">
        <v>324</v>
      </c>
      <c r="B34" s="20" t="s">
        <v>341</v>
      </c>
      <c r="C34" s="6" t="s">
        <v>381</v>
      </c>
      <c r="D34" s="6" t="s">
        <v>342</v>
      </c>
      <c r="E34" s="19">
        <v>61187</v>
      </c>
      <c r="F34" s="19">
        <v>5.59</v>
      </c>
      <c r="G34" s="19">
        <v>97</v>
      </c>
      <c r="H34" s="19">
        <v>34</v>
      </c>
      <c r="I34" s="19" t="s">
        <v>343</v>
      </c>
      <c r="J34" s="19" t="s">
        <v>44</v>
      </c>
      <c r="K34" s="31" t="str">
        <f t="shared" si="0"/>
        <v>1.27**</v>
      </c>
      <c r="L34" s="15" t="str">
        <f t="shared" si="1"/>
        <v>41</v>
      </c>
      <c r="M34" s="15" t="str">
        <f t="shared" si="2"/>
        <v>17</v>
      </c>
      <c r="N34" s="17">
        <f t="shared" si="3"/>
        <v>2.4117647058823528</v>
      </c>
      <c r="O34" s="17">
        <f t="shared" si="4"/>
        <v>1.2700891633677442</v>
      </c>
    </row>
    <row r="35" spans="1:15" x14ac:dyDescent="0.2">
      <c r="A35" s="59" t="s">
        <v>324</v>
      </c>
      <c r="B35" s="20" t="s">
        <v>314</v>
      </c>
      <c r="C35" s="6" t="s">
        <v>376</v>
      </c>
      <c r="D35" s="6" t="s">
        <v>315</v>
      </c>
      <c r="E35" s="19">
        <v>95656</v>
      </c>
      <c r="F35" s="19">
        <v>5.6</v>
      </c>
      <c r="G35" s="19">
        <v>192</v>
      </c>
      <c r="H35" s="19">
        <v>36</v>
      </c>
      <c r="I35" s="19" t="s">
        <v>344</v>
      </c>
      <c r="J35" s="19" t="s">
        <v>345</v>
      </c>
      <c r="K35" s="31" t="str">
        <f t="shared" si="0"/>
        <v>0.80**</v>
      </c>
      <c r="L35" s="15" t="str">
        <f t="shared" si="1"/>
        <v>54</v>
      </c>
      <c r="M35" s="15" t="str">
        <f t="shared" si="2"/>
        <v>31</v>
      </c>
      <c r="N35" s="17">
        <f t="shared" si="3"/>
        <v>1.7419354838709677</v>
      </c>
      <c r="O35" s="17">
        <f t="shared" si="4"/>
        <v>0.80069119177659331</v>
      </c>
    </row>
    <row r="36" spans="1:15" x14ac:dyDescent="0.2">
      <c r="A36" s="59" t="s">
        <v>324</v>
      </c>
      <c r="B36" s="20" t="s">
        <v>346</v>
      </c>
      <c r="C36" s="6" t="s">
        <v>382</v>
      </c>
      <c r="D36" s="6" t="s">
        <v>347</v>
      </c>
      <c r="E36" s="19">
        <v>36201</v>
      </c>
      <c r="F36" s="19">
        <v>9.3000000000000007</v>
      </c>
      <c r="G36" s="19">
        <v>144</v>
      </c>
      <c r="H36" s="19">
        <v>45</v>
      </c>
      <c r="I36" s="19" t="s">
        <v>348</v>
      </c>
      <c r="J36" s="19" t="s">
        <v>349</v>
      </c>
      <c r="K36" s="31" t="str">
        <f t="shared" si="0"/>
        <v>0.60**</v>
      </c>
      <c r="L36" s="15" t="str">
        <f t="shared" si="1"/>
        <v>35</v>
      </c>
      <c r="M36" s="15" t="str">
        <f t="shared" si="2"/>
        <v>23</v>
      </c>
      <c r="N36" s="17">
        <f t="shared" si="3"/>
        <v>1.5217391304347827</v>
      </c>
      <c r="O36" s="17">
        <f t="shared" si="4"/>
        <v>0.60572106088795374</v>
      </c>
    </row>
    <row r="37" spans="1:15" x14ac:dyDescent="0.2">
      <c r="A37" s="59" t="s">
        <v>324</v>
      </c>
      <c r="B37" s="20" t="s">
        <v>350</v>
      </c>
      <c r="C37" s="6" t="s">
        <v>383</v>
      </c>
      <c r="D37" s="6" t="s">
        <v>351</v>
      </c>
      <c r="E37" s="19">
        <v>22324</v>
      </c>
      <c r="F37" s="19">
        <v>9.1999999999999993</v>
      </c>
      <c r="G37" s="19">
        <v>145</v>
      </c>
      <c r="H37" s="19">
        <v>74</v>
      </c>
      <c r="I37" s="19" t="s">
        <v>237</v>
      </c>
      <c r="J37" s="19" t="s">
        <v>352</v>
      </c>
      <c r="K37" s="31" t="str">
        <f t="shared" si="0"/>
        <v>1.32**</v>
      </c>
      <c r="L37" s="15" t="str">
        <f t="shared" si="1"/>
        <v>35</v>
      </c>
      <c r="M37" s="15" t="str">
        <f t="shared" si="2"/>
        <v>14</v>
      </c>
      <c r="N37" s="17">
        <f t="shared" si="3"/>
        <v>2.5</v>
      </c>
      <c r="O37" s="17">
        <f t="shared" si="4"/>
        <v>1.3219280948873624</v>
      </c>
    </row>
    <row r="38" spans="1:15" x14ac:dyDescent="0.2">
      <c r="A38" s="59" t="s">
        <v>324</v>
      </c>
      <c r="B38" s="20" t="s">
        <v>353</v>
      </c>
      <c r="C38" s="6" t="s">
        <v>384</v>
      </c>
      <c r="D38" s="6" t="s">
        <v>354</v>
      </c>
      <c r="E38" s="19">
        <v>28876</v>
      </c>
      <c r="F38" s="19">
        <v>5.7</v>
      </c>
      <c r="G38" s="19">
        <v>153</v>
      </c>
      <c r="H38" s="19">
        <v>65</v>
      </c>
      <c r="I38" s="19" t="s">
        <v>355</v>
      </c>
      <c r="J38" s="19" t="s">
        <v>356</v>
      </c>
      <c r="K38" s="31" t="str">
        <f t="shared" si="0"/>
        <v>1**</v>
      </c>
      <c r="L38" s="15" t="str">
        <f t="shared" si="1"/>
        <v>24</v>
      </c>
      <c r="M38" s="15" t="str">
        <f t="shared" si="2"/>
        <v>12</v>
      </c>
      <c r="N38" s="17">
        <f t="shared" si="3"/>
        <v>2</v>
      </c>
      <c r="O38" s="17">
        <f t="shared" si="4"/>
        <v>1</v>
      </c>
    </row>
    <row r="39" spans="1:15" x14ac:dyDescent="0.2">
      <c r="A39" s="59" t="s">
        <v>324</v>
      </c>
      <c r="B39" s="20" t="s">
        <v>318</v>
      </c>
      <c r="C39" s="6" t="s">
        <v>377</v>
      </c>
      <c r="D39" s="6" t="s">
        <v>319</v>
      </c>
      <c r="E39" s="19">
        <v>58470</v>
      </c>
      <c r="F39" s="19">
        <v>9</v>
      </c>
      <c r="G39" s="19">
        <v>328</v>
      </c>
      <c r="H39" s="19">
        <v>73</v>
      </c>
      <c r="I39" s="19" t="s">
        <v>357</v>
      </c>
      <c r="J39" s="19" t="s">
        <v>329</v>
      </c>
      <c r="K39" s="31" t="str">
        <f t="shared" si="0"/>
        <v>1.04**</v>
      </c>
      <c r="L39" s="15" t="str">
        <f t="shared" si="1"/>
        <v>31</v>
      </c>
      <c r="M39" s="15" t="str">
        <f t="shared" si="2"/>
        <v>15</v>
      </c>
      <c r="N39" s="17">
        <f t="shared" si="3"/>
        <v>2.0666666666666669</v>
      </c>
      <c r="O39" s="17">
        <f t="shared" si="4"/>
        <v>1.0473057147783569</v>
      </c>
    </row>
    <row r="40" spans="1:15" x14ac:dyDescent="0.2">
      <c r="A40" s="59" t="s">
        <v>324</v>
      </c>
      <c r="B40" s="20" t="s">
        <v>130</v>
      </c>
      <c r="C40" s="6" t="s">
        <v>166</v>
      </c>
      <c r="D40" s="6" t="s">
        <v>131</v>
      </c>
      <c r="E40" s="19">
        <v>55069</v>
      </c>
      <c r="F40" s="19">
        <v>5.5</v>
      </c>
      <c r="G40" s="19">
        <v>66</v>
      </c>
      <c r="H40" s="19">
        <v>19</v>
      </c>
      <c r="I40" s="19" t="s">
        <v>358</v>
      </c>
      <c r="J40" s="19" t="s">
        <v>107</v>
      </c>
      <c r="K40" s="31" t="str">
        <f t="shared" si="0"/>
        <v>-1.0**</v>
      </c>
      <c r="L40" s="15" t="str">
        <f t="shared" si="1"/>
        <v>19</v>
      </c>
      <c r="M40" s="15" t="str">
        <f t="shared" si="2"/>
        <v>39</v>
      </c>
      <c r="N40" s="17">
        <f t="shared" si="3"/>
        <v>0.48717948717948717</v>
      </c>
      <c r="O40" s="17">
        <f t="shared" si="4"/>
        <v>-1.037474705418663</v>
      </c>
    </row>
    <row r="41" spans="1:15" x14ac:dyDescent="0.2">
      <c r="A41" s="59"/>
      <c r="B41" s="20"/>
      <c r="E41" s="6"/>
      <c r="F41" s="6"/>
      <c r="G41" s="6"/>
      <c r="H41" s="6"/>
      <c r="I41" s="6"/>
      <c r="J41" s="6"/>
      <c r="K41" s="6"/>
      <c r="L41" s="6"/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D19" sqref="D19"/>
    </sheetView>
  </sheetViews>
  <sheetFormatPr defaultRowHeight="15" x14ac:dyDescent="0.25"/>
  <cols>
    <col min="2" max="2" width="9.28515625" bestFit="1" customWidth="1"/>
    <col min="3" max="3" width="8.85546875" bestFit="1" customWidth="1"/>
    <col min="4" max="4" width="11.85546875" bestFit="1" customWidth="1"/>
    <col min="5" max="5" width="11.7109375" bestFit="1" customWidth="1"/>
    <col min="6" max="6" width="12.28515625" bestFit="1" customWidth="1"/>
    <col min="7" max="7" width="12.140625" bestFit="1" customWidth="1"/>
    <col min="8" max="8" width="9.28515625" customWidth="1"/>
    <col min="9" max="9" width="8.85546875" customWidth="1"/>
    <col min="10" max="10" width="11.85546875" customWidth="1"/>
    <col min="11" max="11" width="11.7109375" customWidth="1"/>
    <col min="12" max="12" width="12.28515625" customWidth="1"/>
    <col min="13" max="13" width="12.140625" customWidth="1"/>
  </cols>
  <sheetData>
    <row r="1" spans="1:13" x14ac:dyDescent="0.25">
      <c r="A1" s="65" t="s">
        <v>225</v>
      </c>
      <c r="B1" s="65"/>
      <c r="C1" s="65"/>
      <c r="D1" s="65"/>
      <c r="E1" s="65"/>
      <c r="F1" s="65"/>
      <c r="G1" s="65"/>
    </row>
    <row r="3" spans="1:13" x14ac:dyDescent="0.25">
      <c r="B3" s="56" t="s">
        <v>226</v>
      </c>
      <c r="C3" s="56" t="s">
        <v>262</v>
      </c>
      <c r="D3" s="56" t="s">
        <v>215</v>
      </c>
      <c r="E3" s="56" t="s">
        <v>220</v>
      </c>
      <c r="F3" s="45" t="s">
        <v>9</v>
      </c>
      <c r="G3" s="45" t="s">
        <v>85</v>
      </c>
      <c r="H3" s="56"/>
      <c r="I3" s="56"/>
      <c r="J3" s="56"/>
      <c r="K3" s="56"/>
      <c r="L3" s="45"/>
      <c r="M3" s="45"/>
    </row>
    <row r="4" spans="1:13" x14ac:dyDescent="0.25">
      <c r="A4" s="6" t="s">
        <v>141</v>
      </c>
      <c r="B4" s="55">
        <v>0.92961067210860204</v>
      </c>
      <c r="C4" s="55">
        <v>0</v>
      </c>
      <c r="D4" s="55">
        <v>0</v>
      </c>
      <c r="E4" s="55">
        <v>0</v>
      </c>
      <c r="F4" s="55">
        <v>1.3439544012173612</v>
      </c>
      <c r="G4" s="55">
        <v>0.96962635095648109</v>
      </c>
    </row>
    <row r="5" spans="1:13" x14ac:dyDescent="0.25">
      <c r="A5" s="6" t="s">
        <v>165</v>
      </c>
      <c r="B5" s="55">
        <v>0.96347412397488608</v>
      </c>
      <c r="C5" s="55">
        <v>0</v>
      </c>
      <c r="D5" s="55">
        <v>0</v>
      </c>
      <c r="E5" s="55">
        <v>0</v>
      </c>
      <c r="F5" s="55">
        <v>0</v>
      </c>
      <c r="G5" s="55">
        <v>0.57031572475675485</v>
      </c>
    </row>
    <row r="6" spans="1:13" x14ac:dyDescent="0.25">
      <c r="A6" s="6" t="s">
        <v>139</v>
      </c>
      <c r="B6" s="55">
        <v>1.6214883767462702</v>
      </c>
      <c r="C6" s="55">
        <v>0</v>
      </c>
      <c r="D6" s="55">
        <v>0</v>
      </c>
      <c r="E6" s="55">
        <v>0</v>
      </c>
      <c r="F6" s="55">
        <v>0</v>
      </c>
      <c r="G6" s="55">
        <v>0</v>
      </c>
    </row>
    <row r="7" spans="1:13" x14ac:dyDescent="0.25">
      <c r="A7" s="6" t="s">
        <v>139</v>
      </c>
      <c r="B7" s="55">
        <v>0</v>
      </c>
      <c r="C7" s="55">
        <v>0.85982234195173979</v>
      </c>
      <c r="D7" s="55">
        <v>0</v>
      </c>
      <c r="E7" s="55">
        <v>0</v>
      </c>
      <c r="F7" s="55">
        <v>-0.53433642765118816</v>
      </c>
      <c r="G7" s="55">
        <v>0</v>
      </c>
    </row>
    <row r="8" spans="1:13" x14ac:dyDescent="0.25">
      <c r="A8" s="35" t="s">
        <v>372</v>
      </c>
      <c r="B8" s="55">
        <v>0</v>
      </c>
      <c r="C8" s="55">
        <v>0</v>
      </c>
      <c r="D8" s="55">
        <v>0</v>
      </c>
      <c r="E8" s="55">
        <v>0</v>
      </c>
      <c r="F8" s="55">
        <v>0.97085365434048343</v>
      </c>
      <c r="G8" s="55">
        <v>0</v>
      </c>
    </row>
    <row r="9" spans="1:13" x14ac:dyDescent="0.25">
      <c r="A9" s="35" t="s">
        <v>140</v>
      </c>
      <c r="B9" s="55">
        <v>0</v>
      </c>
      <c r="C9" s="55">
        <v>0</v>
      </c>
      <c r="D9" s="55">
        <v>0</v>
      </c>
      <c r="E9" s="55">
        <v>0</v>
      </c>
      <c r="F9" s="55">
        <v>-0.63226821549951295</v>
      </c>
      <c r="G9" s="55">
        <v>0</v>
      </c>
    </row>
    <row r="10" spans="1:13" x14ac:dyDescent="0.25">
      <c r="A10" s="35" t="s">
        <v>373</v>
      </c>
      <c r="B10" s="55">
        <v>0</v>
      </c>
      <c r="C10" s="55">
        <v>0</v>
      </c>
      <c r="D10" s="55">
        <v>0</v>
      </c>
      <c r="E10" s="55">
        <v>0</v>
      </c>
      <c r="F10" s="55">
        <v>0.86673346913653571</v>
      </c>
      <c r="G10" s="55">
        <v>0</v>
      </c>
    </row>
    <row r="11" spans="1:13" x14ac:dyDescent="0.25">
      <c r="A11" s="29" t="s">
        <v>158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-1</v>
      </c>
    </row>
    <row r="12" spans="1:13" x14ac:dyDescent="0.25">
      <c r="A12" s="5" t="s">
        <v>386</v>
      </c>
      <c r="B12" s="55">
        <v>0</v>
      </c>
      <c r="C12" s="55">
        <v>0</v>
      </c>
      <c r="D12" s="55">
        <v>0</v>
      </c>
      <c r="E12" s="55">
        <v>-1.4918530963296748</v>
      </c>
      <c r="F12" s="55">
        <v>0</v>
      </c>
      <c r="G12" s="55">
        <v>0</v>
      </c>
    </row>
    <row r="13" spans="1:13" x14ac:dyDescent="0.25">
      <c r="A13" s="5" t="s">
        <v>151</v>
      </c>
      <c r="B13" s="55">
        <v>0</v>
      </c>
      <c r="C13" s="55">
        <v>0</v>
      </c>
      <c r="D13" s="55">
        <v>0.56704059272389373</v>
      </c>
      <c r="E13" s="55">
        <v>0</v>
      </c>
      <c r="F13" s="55">
        <v>0.85982234195173979</v>
      </c>
      <c r="G13" s="55">
        <v>0</v>
      </c>
    </row>
    <row r="14" spans="1:13" x14ac:dyDescent="0.25">
      <c r="A14" s="29" t="s">
        <v>164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1.5849625007211563</v>
      </c>
    </row>
    <row r="15" spans="1:13" x14ac:dyDescent="0.25">
      <c r="A15" s="29" t="s">
        <v>142</v>
      </c>
      <c r="B15" s="55">
        <v>0</v>
      </c>
      <c r="C15" s="55">
        <v>0</v>
      </c>
      <c r="D15" s="55">
        <v>0</v>
      </c>
      <c r="E15" s="55">
        <v>0</v>
      </c>
      <c r="F15" s="55">
        <v>1</v>
      </c>
      <c r="G15" s="55">
        <v>0.74542717291440241</v>
      </c>
    </row>
    <row r="16" spans="1:13" x14ac:dyDescent="0.25">
      <c r="A16" s="6" t="s">
        <v>148</v>
      </c>
      <c r="B16" s="55">
        <v>1.028569152196771</v>
      </c>
      <c r="C16" s="55">
        <v>1.6698513983076693</v>
      </c>
      <c r="D16" s="55">
        <v>0</v>
      </c>
      <c r="E16" s="55">
        <v>0</v>
      </c>
      <c r="F16" s="55">
        <v>1.2016338611696504</v>
      </c>
      <c r="G16" s="55">
        <v>0</v>
      </c>
    </row>
    <row r="17" spans="1:7" x14ac:dyDescent="0.25">
      <c r="A17" s="35" t="s">
        <v>157</v>
      </c>
      <c r="B17" s="55">
        <v>0</v>
      </c>
      <c r="C17" s="55">
        <v>0</v>
      </c>
      <c r="D17" s="55">
        <v>0</v>
      </c>
      <c r="E17" s="55">
        <v>0</v>
      </c>
      <c r="F17" s="55">
        <v>0.90689059560851848</v>
      </c>
      <c r="G17" s="55">
        <v>0</v>
      </c>
    </row>
    <row r="18" spans="1:7" x14ac:dyDescent="0.25">
      <c r="A18" s="35" t="s">
        <v>159</v>
      </c>
      <c r="B18" s="55">
        <v>0</v>
      </c>
      <c r="C18" s="55">
        <v>0</v>
      </c>
      <c r="D18" s="55">
        <v>0</v>
      </c>
      <c r="E18" s="55">
        <v>0</v>
      </c>
      <c r="F18" s="55">
        <v>0.81557542886257262</v>
      </c>
      <c r="G18" s="55">
        <v>1.497499659470817</v>
      </c>
    </row>
    <row r="19" spans="1:7" x14ac:dyDescent="0.25">
      <c r="A19" s="29" t="s">
        <v>138</v>
      </c>
      <c r="B19" s="55">
        <v>0</v>
      </c>
      <c r="C19" s="55">
        <v>0</v>
      </c>
      <c r="D19" s="55">
        <v>0</v>
      </c>
      <c r="E19" s="55">
        <v>0</v>
      </c>
      <c r="F19" s="55">
        <v>1.3575520046180838</v>
      </c>
      <c r="G19" s="55">
        <v>1.0473057147783569</v>
      </c>
    </row>
    <row r="20" spans="1:7" x14ac:dyDescent="0.25">
      <c r="A20" s="46" t="s">
        <v>380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0.88452278258006412</v>
      </c>
    </row>
    <row r="21" spans="1:7" x14ac:dyDescent="0.25">
      <c r="A21" s="35" t="s">
        <v>371</v>
      </c>
      <c r="B21" s="55">
        <v>0</v>
      </c>
      <c r="C21" s="55">
        <v>0</v>
      </c>
      <c r="D21" s="55">
        <v>0</v>
      </c>
      <c r="E21" s="55">
        <v>0</v>
      </c>
      <c r="F21" s="55">
        <v>1.3370349872775706</v>
      </c>
      <c r="G21" s="55">
        <v>0</v>
      </c>
    </row>
    <row r="22" spans="1:7" x14ac:dyDescent="0.25">
      <c r="A22" s="6" t="s">
        <v>369</v>
      </c>
      <c r="B22" s="55">
        <v>0</v>
      </c>
      <c r="C22" s="55">
        <v>1.4854268271702415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6" t="s">
        <v>143</v>
      </c>
      <c r="B23" s="55">
        <v>1.371968777386958</v>
      </c>
      <c r="C23" s="55">
        <v>1.5849625007211563</v>
      </c>
      <c r="D23" s="55">
        <v>0</v>
      </c>
      <c r="E23" s="55">
        <v>0</v>
      </c>
      <c r="F23" s="55">
        <v>0.69514541847157918</v>
      </c>
      <c r="G23" s="55">
        <v>0</v>
      </c>
    </row>
    <row r="24" spans="1:7" x14ac:dyDescent="0.25">
      <c r="A24" s="29" t="s">
        <v>152</v>
      </c>
      <c r="B24" s="55">
        <v>0</v>
      </c>
      <c r="C24" s="55">
        <v>0</v>
      </c>
      <c r="D24" s="55">
        <v>0</v>
      </c>
      <c r="E24" s="55">
        <v>0</v>
      </c>
      <c r="F24" s="55">
        <v>1.2129937233341985</v>
      </c>
      <c r="G24" s="55">
        <v>1.2700891633677442</v>
      </c>
    </row>
    <row r="25" spans="1:7" x14ac:dyDescent="0.25">
      <c r="A25" s="46" t="s">
        <v>381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29" t="s">
        <v>144</v>
      </c>
      <c r="B26" s="55">
        <v>0</v>
      </c>
      <c r="C26" s="55">
        <v>0</v>
      </c>
      <c r="D26" s="55">
        <v>0</v>
      </c>
      <c r="E26" s="55">
        <v>0</v>
      </c>
      <c r="F26" s="55">
        <v>0.45251220469750669</v>
      </c>
      <c r="G26" s="55">
        <v>0</v>
      </c>
    </row>
    <row r="27" spans="1:7" x14ac:dyDescent="0.25">
      <c r="A27" s="53" t="s">
        <v>374</v>
      </c>
      <c r="B27" s="55">
        <v>0</v>
      </c>
      <c r="C27" s="55">
        <v>0</v>
      </c>
      <c r="D27" s="55">
        <v>0</v>
      </c>
      <c r="E27" s="55">
        <v>0</v>
      </c>
      <c r="F27" s="55">
        <v>1.1926450779423958</v>
      </c>
      <c r="G27" s="55">
        <v>1.0703893278913981</v>
      </c>
    </row>
    <row r="28" spans="1:7" x14ac:dyDescent="0.25">
      <c r="A28" s="46" t="s">
        <v>379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0.92961067210860204</v>
      </c>
    </row>
    <row r="29" spans="1:7" x14ac:dyDescent="0.25">
      <c r="A29" s="35" t="s">
        <v>154</v>
      </c>
      <c r="B29" s="55">
        <v>0</v>
      </c>
      <c r="C29" s="55">
        <v>0</v>
      </c>
      <c r="D29" s="55">
        <v>0</v>
      </c>
      <c r="E29" s="55">
        <v>0</v>
      </c>
      <c r="F29" s="55">
        <v>1.3625700793847084</v>
      </c>
      <c r="G29" s="55">
        <v>0</v>
      </c>
    </row>
    <row r="30" spans="1:7" x14ac:dyDescent="0.25">
      <c r="A30" s="35" t="s">
        <v>375</v>
      </c>
      <c r="B30" s="55">
        <v>0</v>
      </c>
      <c r="C30" s="55">
        <v>0</v>
      </c>
      <c r="D30" s="55">
        <v>0</v>
      </c>
      <c r="E30" s="55">
        <v>0</v>
      </c>
      <c r="F30" s="55">
        <v>0.68280982411930091</v>
      </c>
      <c r="G30" s="55">
        <v>0</v>
      </c>
    </row>
    <row r="31" spans="1:7" x14ac:dyDescent="0.25">
      <c r="A31" s="35" t="s">
        <v>376</v>
      </c>
      <c r="B31" s="55">
        <v>0</v>
      </c>
      <c r="C31" s="55">
        <v>0</v>
      </c>
      <c r="D31" s="55">
        <v>0</v>
      </c>
      <c r="E31" s="55">
        <v>0</v>
      </c>
      <c r="F31" s="55">
        <v>0.88752527074158749</v>
      </c>
      <c r="G31" s="55">
        <v>0.80069119177659331</v>
      </c>
    </row>
    <row r="32" spans="1:7" x14ac:dyDescent="0.25">
      <c r="A32" s="6" t="s">
        <v>366</v>
      </c>
      <c r="B32" s="55">
        <v>1.6698513983076693</v>
      </c>
      <c r="C32" s="55">
        <v>1.1255308820838588</v>
      </c>
      <c r="D32" s="55">
        <v>0</v>
      </c>
      <c r="E32" s="55">
        <v>0</v>
      </c>
      <c r="F32" s="55">
        <v>1</v>
      </c>
      <c r="G32" s="55">
        <v>0.69660785655006519</v>
      </c>
    </row>
    <row r="33" spans="1:7" x14ac:dyDescent="0.25">
      <c r="A33" s="6" t="s">
        <v>161</v>
      </c>
      <c r="B33" s="55">
        <v>1.423211430724544</v>
      </c>
      <c r="C33" s="55">
        <v>1.037474705418663</v>
      </c>
      <c r="D33" s="55">
        <v>0</v>
      </c>
      <c r="E33" s="55">
        <v>0</v>
      </c>
      <c r="F33" s="55">
        <v>1.1096244911744984</v>
      </c>
      <c r="G33" s="55">
        <v>1.2854022188622483</v>
      </c>
    </row>
    <row r="34" spans="1:7" x14ac:dyDescent="0.25">
      <c r="A34" s="46" t="s">
        <v>382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0.60572106088795374</v>
      </c>
    </row>
    <row r="35" spans="1:7" x14ac:dyDescent="0.25">
      <c r="A35" s="5" t="s">
        <v>149</v>
      </c>
      <c r="B35" s="55">
        <v>0</v>
      </c>
      <c r="C35" s="55">
        <v>0</v>
      </c>
      <c r="D35" s="55">
        <v>-1.2223924213364481</v>
      </c>
      <c r="E35" s="55">
        <v>0</v>
      </c>
      <c r="F35" s="55">
        <v>-0.81713594285018953</v>
      </c>
      <c r="G35" s="55">
        <v>0</v>
      </c>
    </row>
    <row r="36" spans="1:7" x14ac:dyDescent="0.25">
      <c r="A36" s="6" t="s">
        <v>163</v>
      </c>
      <c r="B36" s="55">
        <v>0.92961067210860204</v>
      </c>
      <c r="C36" s="55">
        <v>0.82716340313778447</v>
      </c>
      <c r="D36" s="55">
        <v>0</v>
      </c>
      <c r="E36" s="55">
        <v>0</v>
      </c>
      <c r="F36" s="55">
        <v>0</v>
      </c>
      <c r="G36" s="55">
        <v>1.106915203916512</v>
      </c>
    </row>
    <row r="37" spans="1:7" x14ac:dyDescent="0.25">
      <c r="A37" s="6" t="s">
        <v>162</v>
      </c>
      <c r="B37" s="55">
        <v>1.341036917835067</v>
      </c>
      <c r="C37" s="55">
        <v>1.5849625007211563</v>
      </c>
      <c r="D37" s="55">
        <v>0</v>
      </c>
      <c r="E37" s="55">
        <v>0</v>
      </c>
      <c r="F37" s="55">
        <v>0</v>
      </c>
      <c r="G37" s="55">
        <v>0.90046432644908558</v>
      </c>
    </row>
    <row r="38" spans="1:7" x14ac:dyDescent="0.25">
      <c r="A38" s="6" t="s">
        <v>367</v>
      </c>
      <c r="B38" s="55">
        <v>1.1096244911744984</v>
      </c>
      <c r="C38" s="55">
        <v>1.0614005446641435</v>
      </c>
      <c r="D38" s="55">
        <v>0</v>
      </c>
      <c r="E38" s="55">
        <v>0</v>
      </c>
      <c r="F38" s="55">
        <v>0</v>
      </c>
      <c r="G38" s="55">
        <v>-0.87446911791614124</v>
      </c>
    </row>
    <row r="39" spans="1:7" x14ac:dyDescent="0.25">
      <c r="A39" s="6" t="s">
        <v>368</v>
      </c>
      <c r="B39" s="55">
        <v>1.6698513983076693</v>
      </c>
      <c r="C39" s="55">
        <v>1</v>
      </c>
      <c r="D39" s="55">
        <v>0</v>
      </c>
      <c r="E39" s="55">
        <v>0</v>
      </c>
      <c r="F39" s="55">
        <v>0</v>
      </c>
      <c r="G39" s="55">
        <v>0</v>
      </c>
    </row>
    <row r="40" spans="1:7" x14ac:dyDescent="0.25">
      <c r="A40" s="5" t="s">
        <v>160</v>
      </c>
      <c r="B40" s="55">
        <v>0</v>
      </c>
      <c r="C40" s="55">
        <v>0</v>
      </c>
      <c r="D40" s="55">
        <v>0</v>
      </c>
      <c r="E40" s="55">
        <v>1.5305147166987798</v>
      </c>
      <c r="F40" s="55">
        <v>0</v>
      </c>
      <c r="G40" s="55">
        <v>1.2954558835261714</v>
      </c>
    </row>
    <row r="41" spans="1:7" x14ac:dyDescent="0.25">
      <c r="A41" s="35" t="s">
        <v>377</v>
      </c>
      <c r="B41" s="55">
        <v>0</v>
      </c>
      <c r="C41" s="55">
        <v>0</v>
      </c>
      <c r="D41" s="55">
        <v>0</v>
      </c>
      <c r="E41" s="55">
        <v>0</v>
      </c>
      <c r="F41" s="55">
        <v>1.398549376490275</v>
      </c>
      <c r="G41" s="55">
        <v>1.0473057147783569</v>
      </c>
    </row>
    <row r="42" spans="1:7" x14ac:dyDescent="0.25">
      <c r="A42" s="46" t="s">
        <v>167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0.89308479608348823</v>
      </c>
    </row>
    <row r="43" spans="1:7" x14ac:dyDescent="0.25">
      <c r="A43" s="46" t="s">
        <v>383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1.3219280948873624</v>
      </c>
    </row>
    <row r="44" spans="1:7" x14ac:dyDescent="0.25">
      <c r="A44" s="46" t="s">
        <v>384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1</v>
      </c>
    </row>
    <row r="45" spans="1:7" x14ac:dyDescent="0.25">
      <c r="A45" s="6" t="s">
        <v>155</v>
      </c>
      <c r="B45" s="55">
        <v>-0.66742466091312913</v>
      </c>
      <c r="C45" s="55">
        <v>-1.273018494406416</v>
      </c>
      <c r="D45" s="55">
        <v>0</v>
      </c>
      <c r="E45" s="55">
        <v>0</v>
      </c>
      <c r="F45" s="55">
        <v>-1.3692338096657191</v>
      </c>
      <c r="G45" s="55">
        <v>-1.6520766965796934</v>
      </c>
    </row>
    <row r="46" spans="1:7" x14ac:dyDescent="0.25">
      <c r="A46" s="6" t="s">
        <v>147</v>
      </c>
      <c r="B46" s="55">
        <v>1.3870231231092474</v>
      </c>
      <c r="C46" s="55">
        <v>0.88752527074158749</v>
      </c>
      <c r="D46" s="55">
        <v>0</v>
      </c>
      <c r="E46" s="55">
        <v>0</v>
      </c>
      <c r="F46" s="55">
        <v>1.398549376490275</v>
      </c>
      <c r="G46" s="55">
        <v>0.80735492205760406</v>
      </c>
    </row>
    <row r="47" spans="1:7" x14ac:dyDescent="0.25">
      <c r="A47" s="29" t="s">
        <v>150</v>
      </c>
      <c r="B47" s="55">
        <v>0</v>
      </c>
      <c r="C47" s="55">
        <v>0</v>
      </c>
      <c r="D47" s="55">
        <v>0</v>
      </c>
      <c r="E47" s="55">
        <v>0</v>
      </c>
      <c r="F47" s="55">
        <v>0.43440282414577491</v>
      </c>
      <c r="G47" s="55">
        <v>0</v>
      </c>
    </row>
    <row r="48" spans="1:7" x14ac:dyDescent="0.25">
      <c r="A48" s="6" t="s">
        <v>156</v>
      </c>
      <c r="B48" s="55">
        <v>1.0671141958585371</v>
      </c>
      <c r="C48" s="55">
        <v>1.4071753815058734</v>
      </c>
      <c r="D48" s="55">
        <v>0</v>
      </c>
      <c r="E48" s="55">
        <v>0</v>
      </c>
      <c r="F48" s="55">
        <v>1.5305147166987798</v>
      </c>
      <c r="G48" s="55">
        <v>0</v>
      </c>
    </row>
    <row r="49" spans="1:7" x14ac:dyDescent="0.25">
      <c r="A49" s="6" t="s">
        <v>146</v>
      </c>
      <c r="B49" s="55">
        <v>0.96347412397488608</v>
      </c>
      <c r="C49" s="55">
        <v>0</v>
      </c>
      <c r="D49" s="55">
        <v>0</v>
      </c>
      <c r="E49" s="55">
        <v>0</v>
      </c>
      <c r="F49" s="55">
        <v>1.5272470028648688</v>
      </c>
      <c r="G49" s="55">
        <v>1.0565835283663676</v>
      </c>
    </row>
    <row r="50" spans="1:7" x14ac:dyDescent="0.25">
      <c r="A50" s="35" t="s">
        <v>378</v>
      </c>
      <c r="B50" s="55">
        <v>0</v>
      </c>
      <c r="C50" s="55">
        <v>0</v>
      </c>
      <c r="D50" s="55">
        <v>0</v>
      </c>
      <c r="E50" s="55">
        <v>0</v>
      </c>
      <c r="F50" s="55">
        <v>-1.1096244911744981</v>
      </c>
      <c r="G50" s="55">
        <v>0</v>
      </c>
    </row>
    <row r="51" spans="1:7" x14ac:dyDescent="0.25">
      <c r="A51" s="29" t="s">
        <v>153</v>
      </c>
      <c r="B51" s="55">
        <v>0</v>
      </c>
      <c r="C51" s="55">
        <v>0</v>
      </c>
      <c r="D51" s="55">
        <v>0</v>
      </c>
      <c r="E51" s="55">
        <v>0</v>
      </c>
      <c r="F51" s="55">
        <v>0.58496250072115619</v>
      </c>
      <c r="G51" s="55">
        <v>1.3081222953623319</v>
      </c>
    </row>
    <row r="52" spans="1:7" x14ac:dyDescent="0.25">
      <c r="A52" s="46" t="s">
        <v>166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-1.037474705418663</v>
      </c>
    </row>
    <row r="53" spans="1:7" x14ac:dyDescent="0.25">
      <c r="A53" s="29" t="s">
        <v>145</v>
      </c>
      <c r="B53" s="55">
        <v>0</v>
      </c>
      <c r="C53" s="55">
        <v>0</v>
      </c>
      <c r="D53" s="55">
        <v>0</v>
      </c>
      <c r="E53" s="55">
        <v>0</v>
      </c>
      <c r="F53" s="55">
        <v>1</v>
      </c>
      <c r="G53" s="55">
        <v>0.96962635095648109</v>
      </c>
    </row>
    <row r="54" spans="1:7" x14ac:dyDescent="0.25">
      <c r="G54" s="32"/>
    </row>
  </sheetData>
  <sortState ref="A4:G81">
    <sortCondition ref="A4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2A</vt:lpstr>
      <vt:lpstr>Table 2B</vt:lpstr>
      <vt:lpstr>Table 3</vt:lpstr>
      <vt:lpstr>Table 4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2012-09-04T18:34:22Z</dcterms:modified>
</cp:coreProperties>
</file>