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date1904="1" showInkAnnotation="0" autoCompressPictures="0"/>
  <bookViews>
    <workbookView xWindow="14900" yWindow="7640" windowWidth="25600" windowHeight="16060" tabRatio="500" activeTab="1"/>
  </bookViews>
  <sheets>
    <sheet name="validation_data" sheetId="1" r:id="rId1"/>
    <sheet name="validation_result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4" i="2" l="1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Q45" i="2"/>
  <c r="Q44" i="2"/>
  <c r="Q36" i="2"/>
  <c r="Q31" i="2"/>
  <c r="Q23" i="2"/>
  <c r="Q22" i="2"/>
  <c r="Q14" i="2"/>
</calcChain>
</file>

<file path=xl/sharedStrings.xml><?xml version="1.0" encoding="utf-8"?>
<sst xmlns="http://schemas.openxmlformats.org/spreadsheetml/2006/main" count="373" uniqueCount="52">
  <si>
    <t>BIBW2992</t>
  </si>
  <si>
    <t>GSK2126458A</t>
  </si>
  <si>
    <t>GSK2141795c</t>
  </si>
  <si>
    <t>Iressa</t>
  </si>
  <si>
    <t>Rapamycin</t>
  </si>
  <si>
    <t>21MT1</t>
  </si>
  <si>
    <t>NA</t>
  </si>
  <si>
    <t>21MT2</t>
  </si>
  <si>
    <t>21NT</t>
  </si>
  <si>
    <t>21PT</t>
  </si>
  <si>
    <t>AU565</t>
  </si>
  <si>
    <t>EFM192A</t>
  </si>
  <si>
    <t>EFM192B</t>
  </si>
  <si>
    <t>EFM192C</t>
  </si>
  <si>
    <t>HCC202</t>
  </si>
  <si>
    <t>HCC3153</t>
  </si>
  <si>
    <t>JIMT1</t>
  </si>
  <si>
    <t>Sample</t>
  </si>
  <si>
    <t>Lapatinib</t>
  </si>
  <si>
    <t>Basal</t>
    <phoneticPr fontId="0" type="noConversion"/>
  </si>
  <si>
    <t>ERBB2-amp</t>
    <phoneticPr fontId="0" type="noConversion"/>
  </si>
  <si>
    <t>Basal</t>
  </si>
  <si>
    <t>ERBB2Amp</t>
  </si>
  <si>
    <t>Transcriptional subtype</t>
    <phoneticPr fontId="0" type="noConversion"/>
  </si>
  <si>
    <t>Transcriptional subtype + ERBB2 status</t>
    <phoneticPr fontId="0" type="noConversion"/>
  </si>
  <si>
    <t>Luminal</t>
    <phoneticPr fontId="0" type="noConversion"/>
  </si>
  <si>
    <t>InputData</t>
  </si>
  <si>
    <t>Drug.Compound</t>
  </si>
  <si>
    <t>Model</t>
  </si>
  <si>
    <t>ModelAUC</t>
  </si>
  <si>
    <t>DataCombination</t>
  </si>
  <si>
    <t>NbModelVars</t>
  </si>
  <si>
    <t>PercModelVars</t>
  </si>
  <si>
    <t>WtPercModelVars</t>
  </si>
  <si>
    <t>Score</t>
  </si>
  <si>
    <t>Probability</t>
  </si>
  <si>
    <t>Sensitivity</t>
  </si>
  <si>
    <t>GI50</t>
  </si>
  <si>
    <t>meanGI50</t>
  </si>
  <si>
    <t>MeasuredSensitivity</t>
  </si>
  <si>
    <t>Accurate</t>
  </si>
  <si>
    <t>Accuracy by Drug</t>
  </si>
  <si>
    <t>Expression+CNV</t>
  </si>
  <si>
    <t>LSSVM</t>
  </si>
  <si>
    <t>SNP</t>
  </si>
  <si>
    <t>sensitive</t>
  </si>
  <si>
    <t>resistant</t>
  </si>
  <si>
    <t>RS</t>
  </si>
  <si>
    <t>RF</t>
  </si>
  <si>
    <t>RS-SNP</t>
  </si>
  <si>
    <t xml:space="preserve">Overall Accuracy = </t>
  </si>
  <si>
    <t>Supplementary Table 14: Validation results for six drugs (BIBW2992, Lapatinib, Rapamycin, GSK2126458A, Iressa and GSK2141795c) in 11 HER2+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</si>
</sst>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1" fillId="0" borderId="7" xfId="0" applyFont="1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164" fontId="0" fillId="0" borderId="11" xfId="0" applyNumberForma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1" fillId="0" borderId="12" xfId="0" applyFont="1" applyFill="1" applyBorder="1"/>
    <xf numFmtId="164" fontId="1" fillId="0" borderId="14" xfId="0" applyNumberFormat="1" applyFont="1" applyFill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1" sqref="D1:D1048576"/>
    </sheetView>
  </sheetViews>
  <sheetFormatPr baseColWidth="10" defaultRowHeight="15" x14ac:dyDescent="0"/>
  <cols>
    <col min="2" max="2" width="15.33203125" customWidth="1"/>
    <col min="3" max="3" width="16.1640625" customWidth="1"/>
    <col min="4" max="4" width="9.83203125" bestFit="1" customWidth="1"/>
    <col min="5" max="5" width="12.83203125" bestFit="1" customWidth="1"/>
    <col min="6" max="6" width="12.5" bestFit="1" customWidth="1"/>
    <col min="8" max="8" width="6.1640625" bestFit="1" customWidth="1"/>
    <col min="9" max="9" width="10.33203125" bestFit="1" customWidth="1"/>
  </cols>
  <sheetData>
    <row r="1" spans="1:9" s="5" customFormat="1" ht="39">
      <c r="A1" s="4" t="s">
        <v>17</v>
      </c>
      <c r="B1" s="3" t="s">
        <v>23</v>
      </c>
      <c r="C1" s="3" t="s">
        <v>24</v>
      </c>
      <c r="D1" s="4" t="s">
        <v>0</v>
      </c>
      <c r="E1" s="4" t="s">
        <v>1</v>
      </c>
      <c r="F1" s="4" t="s">
        <v>2</v>
      </c>
      <c r="G1" s="4" t="s">
        <v>18</v>
      </c>
      <c r="H1" s="4" t="s">
        <v>3</v>
      </c>
      <c r="I1" s="4" t="s">
        <v>4</v>
      </c>
    </row>
    <row r="2" spans="1:9">
      <c r="A2" s="1" t="s">
        <v>5</v>
      </c>
      <c r="B2" t="s">
        <v>19</v>
      </c>
      <c r="C2" t="s">
        <v>20</v>
      </c>
      <c r="D2" s="2">
        <v>6.94</v>
      </c>
      <c r="E2" s="2">
        <v>7.76</v>
      </c>
      <c r="F2" s="2" t="s">
        <v>6</v>
      </c>
      <c r="G2" s="2">
        <v>5.35</v>
      </c>
      <c r="H2" s="2" t="s">
        <v>6</v>
      </c>
      <c r="I2" s="2">
        <v>5.3</v>
      </c>
    </row>
    <row r="3" spans="1:9">
      <c r="A3" s="1" t="s">
        <v>7</v>
      </c>
      <c r="B3" t="s">
        <v>21</v>
      </c>
      <c r="C3" t="s">
        <v>22</v>
      </c>
      <c r="D3" s="2">
        <v>6.7</v>
      </c>
      <c r="E3" s="2">
        <v>7.79</v>
      </c>
      <c r="F3" s="2" t="s">
        <v>6</v>
      </c>
      <c r="G3" s="2">
        <v>5.3</v>
      </c>
      <c r="H3" s="2" t="s">
        <v>6</v>
      </c>
      <c r="I3" s="2">
        <v>5.3</v>
      </c>
    </row>
    <row r="4" spans="1:9">
      <c r="A4" s="1" t="s">
        <v>8</v>
      </c>
      <c r="B4" t="s">
        <v>19</v>
      </c>
      <c r="C4" t="s">
        <v>20</v>
      </c>
      <c r="D4" s="2">
        <v>6.97</v>
      </c>
      <c r="E4" s="2">
        <v>7.72</v>
      </c>
      <c r="F4" s="2" t="s">
        <v>6</v>
      </c>
      <c r="G4" s="2">
        <v>5.3</v>
      </c>
      <c r="H4" s="2">
        <v>5.82</v>
      </c>
      <c r="I4" s="2">
        <v>5.3</v>
      </c>
    </row>
    <row r="5" spans="1:9">
      <c r="A5" s="1" t="s">
        <v>9</v>
      </c>
      <c r="B5" t="s">
        <v>19</v>
      </c>
      <c r="C5" t="s">
        <v>20</v>
      </c>
      <c r="D5" s="2">
        <v>7.26</v>
      </c>
      <c r="E5" s="2">
        <v>7.86</v>
      </c>
      <c r="F5" s="2" t="s">
        <v>6</v>
      </c>
      <c r="G5" s="2">
        <v>5.3</v>
      </c>
      <c r="H5" s="2">
        <v>5.91</v>
      </c>
      <c r="I5" s="2">
        <v>5.3</v>
      </c>
    </row>
    <row r="6" spans="1:9">
      <c r="A6" s="1" t="s">
        <v>10</v>
      </c>
      <c r="B6" t="s">
        <v>25</v>
      </c>
      <c r="C6" t="s">
        <v>20</v>
      </c>
      <c r="D6" s="2">
        <v>7.54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</row>
    <row r="7" spans="1:9">
      <c r="A7" s="1" t="s">
        <v>11</v>
      </c>
      <c r="B7" t="s">
        <v>25</v>
      </c>
      <c r="C7" t="s">
        <v>20</v>
      </c>
      <c r="D7" s="2">
        <v>7.49</v>
      </c>
      <c r="E7" s="2">
        <v>7.82</v>
      </c>
      <c r="F7" s="2" t="s">
        <v>6</v>
      </c>
      <c r="G7" s="2">
        <v>6.66</v>
      </c>
      <c r="H7" s="2" t="s">
        <v>6</v>
      </c>
      <c r="I7" s="2">
        <v>8.3699999999999992</v>
      </c>
    </row>
    <row r="8" spans="1:9">
      <c r="A8" s="1" t="s">
        <v>12</v>
      </c>
      <c r="B8" t="s">
        <v>25</v>
      </c>
      <c r="C8" t="s">
        <v>20</v>
      </c>
      <c r="D8" s="2">
        <v>6.72</v>
      </c>
      <c r="E8" s="2">
        <v>7.77</v>
      </c>
      <c r="F8" s="2" t="s">
        <v>6</v>
      </c>
      <c r="G8" s="2">
        <v>6.09</v>
      </c>
      <c r="H8" s="2">
        <v>5.3</v>
      </c>
      <c r="I8" s="2">
        <v>7.18</v>
      </c>
    </row>
    <row r="9" spans="1:9">
      <c r="A9" s="1" t="s">
        <v>13</v>
      </c>
      <c r="B9" t="s">
        <v>25</v>
      </c>
      <c r="C9" t="s">
        <v>20</v>
      </c>
      <c r="D9" s="2">
        <v>7.42</v>
      </c>
      <c r="E9" s="2">
        <v>7.76</v>
      </c>
      <c r="F9" s="2">
        <v>6.59</v>
      </c>
      <c r="G9" s="2">
        <v>6.44</v>
      </c>
      <c r="H9" s="2">
        <v>5.59</v>
      </c>
      <c r="I9" s="2">
        <v>6.57</v>
      </c>
    </row>
    <row r="10" spans="1:9">
      <c r="A10" s="1" t="s">
        <v>14</v>
      </c>
      <c r="B10" t="s">
        <v>25</v>
      </c>
      <c r="C10" t="s">
        <v>20</v>
      </c>
      <c r="D10" s="2">
        <v>7.49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</row>
    <row r="11" spans="1:9">
      <c r="A11" s="1" t="s">
        <v>15</v>
      </c>
      <c r="B11" t="s">
        <v>19</v>
      </c>
      <c r="C11" t="s">
        <v>19</v>
      </c>
      <c r="D11" s="2">
        <v>6.34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</row>
    <row r="12" spans="1:9">
      <c r="A12" s="1" t="s">
        <v>16</v>
      </c>
      <c r="B12" t="s">
        <v>19</v>
      </c>
      <c r="C12" t="s">
        <v>20</v>
      </c>
      <c r="D12" s="2">
        <v>6.12</v>
      </c>
      <c r="E12" s="2">
        <v>7.59</v>
      </c>
      <c r="F12" s="2" t="s">
        <v>6</v>
      </c>
      <c r="G12" s="2">
        <v>5.3</v>
      </c>
      <c r="H12" s="2">
        <v>5.3</v>
      </c>
      <c r="I12" s="2">
        <v>6.25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activeCell="A2" sqref="A2"/>
    </sheetView>
  </sheetViews>
  <sheetFormatPr baseColWidth="10" defaultRowHeight="15" x14ac:dyDescent="0"/>
  <cols>
    <col min="1" max="1" width="10.83203125" style="13"/>
    <col min="2" max="2" width="14.5" style="13" bestFit="1" customWidth="1"/>
    <col min="3" max="3" width="14.6640625" style="13" bestFit="1" customWidth="1"/>
    <col min="4" max="16" width="10.83203125" style="13"/>
    <col min="17" max="17" width="15.6640625" style="13" bestFit="1" customWidth="1"/>
    <col min="18" max="16384" width="10.83203125" style="13"/>
  </cols>
  <sheetData>
    <row r="1" spans="1:17">
      <c r="A1" s="9" t="s">
        <v>51</v>
      </c>
    </row>
    <row r="2" spans="1:17" ht="16" thickBot="1"/>
    <row r="3" spans="1:17" s="9" customFormat="1" ht="16" thickBot="1">
      <c r="A3" s="6" t="s">
        <v>17</v>
      </c>
      <c r="B3" s="7" t="s">
        <v>26</v>
      </c>
      <c r="C3" s="7" t="s">
        <v>27</v>
      </c>
      <c r="D3" s="7" t="s">
        <v>28</v>
      </c>
      <c r="E3" s="7" t="s">
        <v>29</v>
      </c>
      <c r="F3" s="7" t="s">
        <v>30</v>
      </c>
      <c r="G3" s="7" t="s">
        <v>31</v>
      </c>
      <c r="H3" s="7" t="s">
        <v>32</v>
      </c>
      <c r="I3" s="7" t="s">
        <v>33</v>
      </c>
      <c r="J3" s="7" t="s">
        <v>34</v>
      </c>
      <c r="K3" s="7" t="s">
        <v>35</v>
      </c>
      <c r="L3" s="7" t="s">
        <v>36</v>
      </c>
      <c r="M3" s="7" t="s">
        <v>37</v>
      </c>
      <c r="N3" s="7" t="s">
        <v>38</v>
      </c>
      <c r="O3" s="7" t="s">
        <v>39</v>
      </c>
      <c r="P3" s="7" t="s">
        <v>40</v>
      </c>
      <c r="Q3" s="8" t="s">
        <v>41</v>
      </c>
    </row>
    <row r="4" spans="1:17">
      <c r="A4" s="10" t="s">
        <v>5</v>
      </c>
      <c r="B4" s="11" t="s">
        <v>42</v>
      </c>
      <c r="C4" s="11" t="s">
        <v>0</v>
      </c>
      <c r="D4" s="11" t="s">
        <v>43</v>
      </c>
      <c r="E4" s="11">
        <v>0.91874999999999996</v>
      </c>
      <c r="F4" s="11" t="s">
        <v>44</v>
      </c>
      <c r="G4" s="11">
        <v>30</v>
      </c>
      <c r="H4" s="11">
        <v>100</v>
      </c>
      <c r="I4" s="11">
        <v>100</v>
      </c>
      <c r="J4" s="11">
        <v>0.62887000000000004</v>
      </c>
      <c r="K4" s="11">
        <v>0.80759999999999998</v>
      </c>
      <c r="L4" s="11" t="s">
        <v>45</v>
      </c>
      <c r="M4" s="11">
        <v>6.94</v>
      </c>
      <c r="N4" s="11">
        <v>6.3967999999999998</v>
      </c>
      <c r="O4" s="11" t="s">
        <v>45</v>
      </c>
      <c r="P4" s="11">
        <f>IF(O4=L4,1,0)</f>
        <v>1</v>
      </c>
      <c r="Q4" s="12"/>
    </row>
    <row r="5" spans="1:17">
      <c r="A5" s="14" t="s">
        <v>7</v>
      </c>
      <c r="B5" s="13" t="s">
        <v>42</v>
      </c>
      <c r="C5" s="13" t="s">
        <v>0</v>
      </c>
      <c r="D5" s="13" t="s">
        <v>43</v>
      </c>
      <c r="E5" s="13">
        <v>0.91874999999999996</v>
      </c>
      <c r="F5" s="13" t="s">
        <v>44</v>
      </c>
      <c r="G5" s="13">
        <v>30</v>
      </c>
      <c r="H5" s="13">
        <v>100</v>
      </c>
      <c r="I5" s="13">
        <v>100</v>
      </c>
      <c r="J5" s="13">
        <v>0.31883</v>
      </c>
      <c r="K5" s="13">
        <v>0.63561999999999996</v>
      </c>
      <c r="L5" s="13" t="s">
        <v>45</v>
      </c>
      <c r="M5" s="13">
        <v>6.7</v>
      </c>
      <c r="N5" s="13">
        <v>6.3967999999999998</v>
      </c>
      <c r="O5" s="13" t="s">
        <v>45</v>
      </c>
      <c r="P5" s="13">
        <f t="shared" ref="P5:P44" si="0">IF(O5=L5,1,0)</f>
        <v>1</v>
      </c>
      <c r="Q5" s="15"/>
    </row>
    <row r="6" spans="1:17">
      <c r="A6" s="14" t="s">
        <v>8</v>
      </c>
      <c r="B6" s="13" t="s">
        <v>42</v>
      </c>
      <c r="C6" s="13" t="s">
        <v>0</v>
      </c>
      <c r="D6" s="13" t="s">
        <v>43</v>
      </c>
      <c r="E6" s="13">
        <v>0.91874999999999996</v>
      </c>
      <c r="F6" s="13" t="s">
        <v>44</v>
      </c>
      <c r="G6" s="13">
        <v>30</v>
      </c>
      <c r="H6" s="13">
        <v>100</v>
      </c>
      <c r="I6" s="13">
        <v>100</v>
      </c>
      <c r="J6" s="13">
        <v>0.52273999999999998</v>
      </c>
      <c r="K6" s="13">
        <v>0.75656000000000001</v>
      </c>
      <c r="L6" s="13" t="s">
        <v>45</v>
      </c>
      <c r="M6" s="13">
        <v>6.97</v>
      </c>
      <c r="N6" s="13">
        <v>6.3967999999999998</v>
      </c>
      <c r="O6" s="13" t="s">
        <v>45</v>
      </c>
      <c r="P6" s="13">
        <f t="shared" si="0"/>
        <v>1</v>
      </c>
      <c r="Q6" s="15"/>
    </row>
    <row r="7" spans="1:17">
      <c r="A7" s="14" t="s">
        <v>9</v>
      </c>
      <c r="B7" s="13" t="s">
        <v>42</v>
      </c>
      <c r="C7" s="13" t="s">
        <v>0</v>
      </c>
      <c r="D7" s="13" t="s">
        <v>43</v>
      </c>
      <c r="E7" s="13">
        <v>0.91874999999999996</v>
      </c>
      <c r="F7" s="13" t="s">
        <v>44</v>
      </c>
      <c r="G7" s="13">
        <v>30</v>
      </c>
      <c r="H7" s="13">
        <v>100</v>
      </c>
      <c r="I7" s="13">
        <v>100</v>
      </c>
      <c r="J7" s="13">
        <v>1.1027</v>
      </c>
      <c r="K7" s="13">
        <v>0.94138999999999995</v>
      </c>
      <c r="L7" s="13" t="s">
        <v>45</v>
      </c>
      <c r="M7" s="13">
        <v>7.26</v>
      </c>
      <c r="N7" s="13">
        <v>6.3967999999999998</v>
      </c>
      <c r="O7" s="13" t="s">
        <v>45</v>
      </c>
      <c r="P7" s="13">
        <f t="shared" si="0"/>
        <v>1</v>
      </c>
      <c r="Q7" s="15"/>
    </row>
    <row r="8" spans="1:17">
      <c r="A8" s="14" t="s">
        <v>10</v>
      </c>
      <c r="B8" s="13" t="s">
        <v>42</v>
      </c>
      <c r="C8" s="13" t="s">
        <v>0</v>
      </c>
      <c r="D8" s="13" t="s">
        <v>43</v>
      </c>
      <c r="E8" s="13">
        <v>0.91874999999999996</v>
      </c>
      <c r="F8" s="13" t="s">
        <v>44</v>
      </c>
      <c r="G8" s="13">
        <v>30</v>
      </c>
      <c r="H8" s="13">
        <v>100</v>
      </c>
      <c r="I8" s="13">
        <v>100</v>
      </c>
      <c r="J8" s="13">
        <v>1.0445</v>
      </c>
      <c r="K8" s="13">
        <v>0.93161000000000005</v>
      </c>
      <c r="L8" s="13" t="s">
        <v>45</v>
      </c>
      <c r="M8" s="13">
        <v>7.54</v>
      </c>
      <c r="N8" s="13">
        <v>6.3967999999999998</v>
      </c>
      <c r="O8" s="13" t="s">
        <v>45</v>
      </c>
      <c r="P8" s="13">
        <f t="shared" si="0"/>
        <v>1</v>
      </c>
      <c r="Q8" s="15"/>
    </row>
    <row r="9" spans="1:17">
      <c r="A9" s="14" t="s">
        <v>11</v>
      </c>
      <c r="B9" s="13" t="s">
        <v>42</v>
      </c>
      <c r="C9" s="13" t="s">
        <v>0</v>
      </c>
      <c r="D9" s="13" t="s">
        <v>43</v>
      </c>
      <c r="E9" s="13">
        <v>0.91874999999999996</v>
      </c>
      <c r="F9" s="13" t="s">
        <v>44</v>
      </c>
      <c r="G9" s="13">
        <v>30</v>
      </c>
      <c r="H9" s="13">
        <v>100</v>
      </c>
      <c r="I9" s="13">
        <v>100</v>
      </c>
      <c r="J9" s="13">
        <v>0.76300999999999997</v>
      </c>
      <c r="K9" s="13">
        <v>0.85989000000000004</v>
      </c>
      <c r="L9" s="13" t="s">
        <v>45</v>
      </c>
      <c r="M9" s="13">
        <v>7.49</v>
      </c>
      <c r="N9" s="13">
        <v>6.3967999999999998</v>
      </c>
      <c r="O9" s="13" t="s">
        <v>45</v>
      </c>
      <c r="P9" s="13">
        <f t="shared" si="0"/>
        <v>1</v>
      </c>
      <c r="Q9" s="15"/>
    </row>
    <row r="10" spans="1:17">
      <c r="A10" s="14" t="s">
        <v>12</v>
      </c>
      <c r="B10" s="13" t="s">
        <v>42</v>
      </c>
      <c r="C10" s="13" t="s">
        <v>0</v>
      </c>
      <c r="D10" s="13" t="s">
        <v>43</v>
      </c>
      <c r="E10" s="13">
        <v>0.91874999999999996</v>
      </c>
      <c r="F10" s="13" t="s">
        <v>44</v>
      </c>
      <c r="G10" s="13">
        <v>30</v>
      </c>
      <c r="H10" s="13">
        <v>100</v>
      </c>
      <c r="I10" s="13">
        <v>100</v>
      </c>
      <c r="J10" s="13">
        <v>0.39627000000000001</v>
      </c>
      <c r="K10" s="13">
        <v>0.68476000000000004</v>
      </c>
      <c r="L10" s="13" t="s">
        <v>45</v>
      </c>
      <c r="M10" s="13">
        <v>6.72</v>
      </c>
      <c r="N10" s="13">
        <v>6.3967999999999998</v>
      </c>
      <c r="O10" s="13" t="s">
        <v>45</v>
      </c>
      <c r="P10" s="13">
        <f t="shared" si="0"/>
        <v>1</v>
      </c>
      <c r="Q10" s="15"/>
    </row>
    <row r="11" spans="1:17">
      <c r="A11" s="14" t="s">
        <v>13</v>
      </c>
      <c r="B11" s="13" t="s">
        <v>42</v>
      </c>
      <c r="C11" s="13" t="s">
        <v>0</v>
      </c>
      <c r="D11" s="13" t="s">
        <v>43</v>
      </c>
      <c r="E11" s="13">
        <v>0.91874999999999996</v>
      </c>
      <c r="F11" s="13" t="s">
        <v>44</v>
      </c>
      <c r="G11" s="13">
        <v>30</v>
      </c>
      <c r="H11" s="13">
        <v>100</v>
      </c>
      <c r="I11" s="13">
        <v>100</v>
      </c>
      <c r="J11" s="13">
        <v>0.65402000000000005</v>
      </c>
      <c r="K11" s="13">
        <v>0.81842999999999999</v>
      </c>
      <c r="L11" s="13" t="s">
        <v>45</v>
      </c>
      <c r="M11" s="13">
        <v>7.42</v>
      </c>
      <c r="N11" s="13">
        <v>6.3967999999999998</v>
      </c>
      <c r="O11" s="13" t="s">
        <v>45</v>
      </c>
      <c r="P11" s="13">
        <f t="shared" si="0"/>
        <v>1</v>
      </c>
      <c r="Q11" s="15"/>
    </row>
    <row r="12" spans="1:17">
      <c r="A12" s="14" t="s">
        <v>14</v>
      </c>
      <c r="B12" s="13" t="s">
        <v>42</v>
      </c>
      <c r="C12" s="13" t="s">
        <v>0</v>
      </c>
      <c r="D12" s="13" t="s">
        <v>43</v>
      </c>
      <c r="E12" s="13">
        <v>0.91874999999999996</v>
      </c>
      <c r="F12" s="13" t="s">
        <v>44</v>
      </c>
      <c r="G12" s="13">
        <v>30</v>
      </c>
      <c r="H12" s="13">
        <v>100</v>
      </c>
      <c r="I12" s="13">
        <v>100</v>
      </c>
      <c r="J12" s="13">
        <v>0.27357999999999999</v>
      </c>
      <c r="K12" s="13">
        <v>0.60546</v>
      </c>
      <c r="L12" s="13" t="s">
        <v>45</v>
      </c>
      <c r="M12" s="13">
        <v>7.49</v>
      </c>
      <c r="N12" s="13">
        <v>6.3967999999999998</v>
      </c>
      <c r="O12" s="13" t="s">
        <v>45</v>
      </c>
      <c r="P12" s="13">
        <f t="shared" si="0"/>
        <v>1</v>
      </c>
      <c r="Q12" s="15"/>
    </row>
    <row r="13" spans="1:17">
      <c r="A13" s="14" t="s">
        <v>15</v>
      </c>
      <c r="B13" s="13" t="s">
        <v>42</v>
      </c>
      <c r="C13" s="13" t="s">
        <v>0</v>
      </c>
      <c r="D13" s="13" t="s">
        <v>43</v>
      </c>
      <c r="E13" s="13">
        <v>0.91874999999999996</v>
      </c>
      <c r="F13" s="13" t="s">
        <v>44</v>
      </c>
      <c r="G13" s="13">
        <v>30</v>
      </c>
      <c r="H13" s="13">
        <v>100</v>
      </c>
      <c r="I13" s="13">
        <v>100</v>
      </c>
      <c r="J13" s="13">
        <v>-1.0542</v>
      </c>
      <c r="K13" s="13">
        <v>3.4476E-2</v>
      </c>
      <c r="L13" s="13" t="s">
        <v>46</v>
      </c>
      <c r="M13" s="13">
        <v>6.34</v>
      </c>
      <c r="N13" s="13">
        <v>6.3967999999999998</v>
      </c>
      <c r="O13" s="13" t="s">
        <v>46</v>
      </c>
      <c r="P13" s="13">
        <f t="shared" si="0"/>
        <v>1</v>
      </c>
      <c r="Q13" s="15"/>
    </row>
    <row r="14" spans="1:17">
      <c r="A14" s="16" t="s">
        <v>16</v>
      </c>
      <c r="B14" s="17" t="s">
        <v>42</v>
      </c>
      <c r="C14" s="17" t="s">
        <v>0</v>
      </c>
      <c r="D14" s="17" t="s">
        <v>43</v>
      </c>
      <c r="E14" s="17">
        <v>0.91874999999999996</v>
      </c>
      <c r="F14" s="17" t="s">
        <v>44</v>
      </c>
      <c r="G14" s="17">
        <v>30</v>
      </c>
      <c r="H14" s="17">
        <v>100</v>
      </c>
      <c r="I14" s="17">
        <v>100</v>
      </c>
      <c r="J14" s="17">
        <v>0.37393999999999999</v>
      </c>
      <c r="K14" s="17">
        <v>0.67095000000000005</v>
      </c>
      <c r="L14" s="17" t="s">
        <v>45</v>
      </c>
      <c r="M14" s="17">
        <v>6.12</v>
      </c>
      <c r="N14" s="17">
        <v>6.3967999999999998</v>
      </c>
      <c r="O14" s="17" t="s">
        <v>46</v>
      </c>
      <c r="P14" s="17">
        <f t="shared" si="0"/>
        <v>0</v>
      </c>
      <c r="Q14" s="18">
        <f>(SUM(P4:P14)/11)*100</f>
        <v>90.909090909090907</v>
      </c>
    </row>
    <row r="15" spans="1:17">
      <c r="A15" s="10" t="s">
        <v>5</v>
      </c>
      <c r="B15" s="11" t="s">
        <v>42</v>
      </c>
      <c r="C15" s="11" t="s">
        <v>1</v>
      </c>
      <c r="D15" s="11" t="s">
        <v>43</v>
      </c>
      <c r="E15" s="11">
        <v>0.87656000000000001</v>
      </c>
      <c r="F15" s="11" t="s">
        <v>47</v>
      </c>
      <c r="G15" s="11">
        <v>44</v>
      </c>
      <c r="H15" s="11">
        <v>100</v>
      </c>
      <c r="I15" s="11">
        <v>100</v>
      </c>
      <c r="J15" s="11">
        <v>-0.53741000000000005</v>
      </c>
      <c r="K15" s="11">
        <v>0.21665999999999999</v>
      </c>
      <c r="L15" s="11" t="s">
        <v>46</v>
      </c>
      <c r="M15" s="11">
        <v>7.76</v>
      </c>
      <c r="N15" s="11">
        <v>7.9337</v>
      </c>
      <c r="O15" s="11" t="s">
        <v>46</v>
      </c>
      <c r="P15" s="11">
        <f t="shared" si="0"/>
        <v>1</v>
      </c>
      <c r="Q15" s="12"/>
    </row>
    <row r="16" spans="1:17">
      <c r="A16" s="14" t="s">
        <v>7</v>
      </c>
      <c r="B16" s="13" t="s">
        <v>42</v>
      </c>
      <c r="C16" s="13" t="s">
        <v>1</v>
      </c>
      <c r="D16" s="13" t="s">
        <v>43</v>
      </c>
      <c r="E16" s="13">
        <v>0.87656000000000001</v>
      </c>
      <c r="F16" s="13" t="s">
        <v>47</v>
      </c>
      <c r="G16" s="13">
        <v>44</v>
      </c>
      <c r="H16" s="13">
        <v>100</v>
      </c>
      <c r="I16" s="13">
        <v>100</v>
      </c>
      <c r="J16" s="13">
        <v>-1.5032000000000001</v>
      </c>
      <c r="K16" s="13">
        <v>1.6049999999999998E-2</v>
      </c>
      <c r="L16" s="13" t="s">
        <v>46</v>
      </c>
      <c r="M16" s="13">
        <v>7.79</v>
      </c>
      <c r="N16" s="13">
        <v>7.9337</v>
      </c>
      <c r="O16" s="13" t="s">
        <v>46</v>
      </c>
      <c r="P16" s="13">
        <f t="shared" si="0"/>
        <v>1</v>
      </c>
      <c r="Q16" s="15"/>
    </row>
    <row r="17" spans="1:17">
      <c r="A17" s="14" t="s">
        <v>8</v>
      </c>
      <c r="B17" s="13" t="s">
        <v>42</v>
      </c>
      <c r="C17" s="13" t="s">
        <v>1</v>
      </c>
      <c r="D17" s="13" t="s">
        <v>43</v>
      </c>
      <c r="E17" s="13">
        <v>0.87656000000000001</v>
      </c>
      <c r="F17" s="13" t="s">
        <v>47</v>
      </c>
      <c r="G17" s="13">
        <v>44</v>
      </c>
      <c r="H17" s="13">
        <v>100</v>
      </c>
      <c r="I17" s="13">
        <v>100</v>
      </c>
      <c r="J17" s="13">
        <v>0.12864</v>
      </c>
      <c r="K17" s="13">
        <v>0.66081999999999996</v>
      </c>
      <c r="L17" s="13" t="s">
        <v>45</v>
      </c>
      <c r="M17" s="13">
        <v>7.72</v>
      </c>
      <c r="N17" s="13">
        <v>7.9337</v>
      </c>
      <c r="O17" s="13" t="s">
        <v>46</v>
      </c>
      <c r="P17" s="13">
        <f t="shared" si="0"/>
        <v>0</v>
      </c>
      <c r="Q17" s="15"/>
    </row>
    <row r="18" spans="1:17">
      <c r="A18" s="14" t="s">
        <v>9</v>
      </c>
      <c r="B18" s="13" t="s">
        <v>42</v>
      </c>
      <c r="C18" s="13" t="s">
        <v>1</v>
      </c>
      <c r="D18" s="13" t="s">
        <v>43</v>
      </c>
      <c r="E18" s="13">
        <v>0.87656000000000001</v>
      </c>
      <c r="F18" s="13" t="s">
        <v>47</v>
      </c>
      <c r="G18" s="13">
        <v>44</v>
      </c>
      <c r="H18" s="13">
        <v>100</v>
      </c>
      <c r="I18" s="13">
        <v>100</v>
      </c>
      <c r="J18" s="13">
        <v>-0.20155999999999999</v>
      </c>
      <c r="K18" s="13">
        <v>0.42535000000000001</v>
      </c>
      <c r="L18" s="13" t="s">
        <v>46</v>
      </c>
      <c r="M18" s="13">
        <v>7.86</v>
      </c>
      <c r="N18" s="13">
        <v>7.9337</v>
      </c>
      <c r="O18" s="13" t="s">
        <v>46</v>
      </c>
      <c r="P18" s="13">
        <f t="shared" si="0"/>
        <v>1</v>
      </c>
      <c r="Q18" s="15"/>
    </row>
    <row r="19" spans="1:17">
      <c r="A19" s="14" t="s">
        <v>11</v>
      </c>
      <c r="B19" s="13" t="s">
        <v>42</v>
      </c>
      <c r="C19" s="13" t="s">
        <v>1</v>
      </c>
      <c r="D19" s="13" t="s">
        <v>43</v>
      </c>
      <c r="E19" s="13">
        <v>0.87656000000000001</v>
      </c>
      <c r="F19" s="13" t="s">
        <v>47</v>
      </c>
      <c r="G19" s="13">
        <v>44</v>
      </c>
      <c r="H19" s="13">
        <v>100</v>
      </c>
      <c r="I19" s="13">
        <v>100</v>
      </c>
      <c r="J19" s="13">
        <v>2.5676999999999999</v>
      </c>
      <c r="K19" s="13">
        <v>0.99960000000000004</v>
      </c>
      <c r="L19" s="13" t="s">
        <v>45</v>
      </c>
      <c r="M19" s="13">
        <v>7.82</v>
      </c>
      <c r="N19" s="13">
        <v>7.9337</v>
      </c>
      <c r="O19" s="13" t="s">
        <v>46</v>
      </c>
      <c r="P19" s="13">
        <f t="shared" si="0"/>
        <v>0</v>
      </c>
      <c r="Q19" s="15"/>
    </row>
    <row r="20" spans="1:17">
      <c r="A20" s="14" t="s">
        <v>12</v>
      </c>
      <c r="B20" s="13" t="s">
        <v>42</v>
      </c>
      <c r="C20" s="13" t="s">
        <v>1</v>
      </c>
      <c r="D20" s="13" t="s">
        <v>43</v>
      </c>
      <c r="E20" s="13">
        <v>0.87656000000000001</v>
      </c>
      <c r="F20" s="13" t="s">
        <v>47</v>
      </c>
      <c r="G20" s="13">
        <v>44</v>
      </c>
      <c r="H20" s="13">
        <v>100</v>
      </c>
      <c r="I20" s="13">
        <v>100</v>
      </c>
      <c r="J20" s="13">
        <v>1.5528999999999999</v>
      </c>
      <c r="K20" s="13">
        <v>0.99217</v>
      </c>
      <c r="L20" s="13" t="s">
        <v>45</v>
      </c>
      <c r="M20" s="13">
        <v>7.77</v>
      </c>
      <c r="N20" s="13">
        <v>7.9337</v>
      </c>
      <c r="O20" s="13" t="s">
        <v>46</v>
      </c>
      <c r="P20" s="13">
        <f t="shared" si="0"/>
        <v>0</v>
      </c>
      <c r="Q20" s="15"/>
    </row>
    <row r="21" spans="1:17">
      <c r="A21" s="14" t="s">
        <v>13</v>
      </c>
      <c r="B21" s="13" t="s">
        <v>42</v>
      </c>
      <c r="C21" s="13" t="s">
        <v>1</v>
      </c>
      <c r="D21" s="13" t="s">
        <v>43</v>
      </c>
      <c r="E21" s="13">
        <v>0.87656000000000001</v>
      </c>
      <c r="F21" s="13" t="s">
        <v>47</v>
      </c>
      <c r="G21" s="13">
        <v>44</v>
      </c>
      <c r="H21" s="13">
        <v>100</v>
      </c>
      <c r="I21" s="13">
        <v>100</v>
      </c>
      <c r="J21" s="13">
        <v>2.5099</v>
      </c>
      <c r="K21" s="13">
        <v>0.99951999999999996</v>
      </c>
      <c r="L21" s="13" t="s">
        <v>45</v>
      </c>
      <c r="M21" s="13">
        <v>7.76</v>
      </c>
      <c r="N21" s="13">
        <v>7.9337</v>
      </c>
      <c r="O21" s="13" t="s">
        <v>46</v>
      </c>
      <c r="P21" s="13">
        <f t="shared" si="0"/>
        <v>0</v>
      </c>
      <c r="Q21" s="15"/>
    </row>
    <row r="22" spans="1:17">
      <c r="A22" s="16" t="s">
        <v>16</v>
      </c>
      <c r="B22" s="17" t="s">
        <v>42</v>
      </c>
      <c r="C22" s="17" t="s">
        <v>1</v>
      </c>
      <c r="D22" s="17" t="s">
        <v>43</v>
      </c>
      <c r="E22" s="17">
        <v>0.87656000000000001</v>
      </c>
      <c r="F22" s="17" t="s">
        <v>47</v>
      </c>
      <c r="G22" s="17">
        <v>44</v>
      </c>
      <c r="H22" s="17">
        <v>100</v>
      </c>
      <c r="I22" s="17">
        <v>100</v>
      </c>
      <c r="J22" s="17">
        <v>0.76290999999999998</v>
      </c>
      <c r="K22" s="17">
        <v>0.92593999999999999</v>
      </c>
      <c r="L22" s="17" t="s">
        <v>45</v>
      </c>
      <c r="M22" s="17">
        <v>7.59</v>
      </c>
      <c r="N22" s="17">
        <v>7.9337</v>
      </c>
      <c r="O22" s="17" t="s">
        <v>46</v>
      </c>
      <c r="P22" s="17">
        <f t="shared" si="0"/>
        <v>0</v>
      </c>
      <c r="Q22" s="18">
        <f>(SUM(P15:P22)/8)*100</f>
        <v>37.5</v>
      </c>
    </row>
    <row r="23" spans="1:17">
      <c r="A23" s="19" t="s">
        <v>13</v>
      </c>
      <c r="B23" s="20" t="s">
        <v>42</v>
      </c>
      <c r="C23" s="20" t="s">
        <v>2</v>
      </c>
      <c r="D23" s="20" t="s">
        <v>48</v>
      </c>
      <c r="E23" s="20">
        <v>0.84191000000000005</v>
      </c>
      <c r="F23" s="20" t="s">
        <v>49</v>
      </c>
      <c r="G23" s="20">
        <v>918</v>
      </c>
      <c r="H23" s="20">
        <v>99.7821350762527</v>
      </c>
      <c r="I23" s="20">
        <v>99.844720865011496</v>
      </c>
      <c r="J23" s="20">
        <v>7174</v>
      </c>
      <c r="K23" s="20">
        <v>0.71733000000000002</v>
      </c>
      <c r="L23" s="20" t="s">
        <v>45</v>
      </c>
      <c r="M23" s="20">
        <v>6.59</v>
      </c>
      <c r="N23" s="20">
        <v>6.5842000000000001</v>
      </c>
      <c r="O23" s="20" t="s">
        <v>45</v>
      </c>
      <c r="P23" s="20">
        <f t="shared" si="0"/>
        <v>1</v>
      </c>
      <c r="Q23" s="21">
        <f>(SUM(P23)/1)*100</f>
        <v>100</v>
      </c>
    </row>
    <row r="24" spans="1:17">
      <c r="A24" s="10" t="s">
        <v>5</v>
      </c>
      <c r="B24" s="11" t="s">
        <v>42</v>
      </c>
      <c r="C24" s="11" t="s">
        <v>18</v>
      </c>
      <c r="D24" s="11" t="s">
        <v>48</v>
      </c>
      <c r="E24" s="11">
        <v>0.94582999999999995</v>
      </c>
      <c r="F24" s="11" t="s">
        <v>49</v>
      </c>
      <c r="G24" s="11">
        <v>918</v>
      </c>
      <c r="H24" s="11">
        <v>99.7821350762527</v>
      </c>
      <c r="I24" s="11">
        <v>99.701532166487695</v>
      </c>
      <c r="J24" s="11">
        <v>5814</v>
      </c>
      <c r="K24" s="11">
        <v>0.58133999999999997</v>
      </c>
      <c r="L24" s="11" t="s">
        <v>45</v>
      </c>
      <c r="M24" s="11">
        <v>5.35</v>
      </c>
      <c r="N24" s="11">
        <v>5.1641000000000004</v>
      </c>
      <c r="O24" s="11" t="s">
        <v>45</v>
      </c>
      <c r="P24" s="11">
        <f t="shared" si="0"/>
        <v>1</v>
      </c>
      <c r="Q24" s="12"/>
    </row>
    <row r="25" spans="1:17">
      <c r="A25" s="14" t="s">
        <v>7</v>
      </c>
      <c r="B25" s="13" t="s">
        <v>42</v>
      </c>
      <c r="C25" s="13" t="s">
        <v>18</v>
      </c>
      <c r="D25" s="13" t="s">
        <v>48</v>
      </c>
      <c r="E25" s="13">
        <v>0.94582999999999995</v>
      </c>
      <c r="F25" s="13" t="s">
        <v>49</v>
      </c>
      <c r="G25" s="13">
        <v>918</v>
      </c>
      <c r="H25" s="13">
        <v>99.7821350762527</v>
      </c>
      <c r="I25" s="13">
        <v>99.701532166487695</v>
      </c>
      <c r="J25" s="13">
        <v>5577</v>
      </c>
      <c r="K25" s="13">
        <v>0.55764000000000002</v>
      </c>
      <c r="L25" s="13" t="s">
        <v>45</v>
      </c>
      <c r="M25" s="13">
        <v>5.3</v>
      </c>
      <c r="N25" s="13">
        <v>5.1641000000000004</v>
      </c>
      <c r="O25" s="13" t="s">
        <v>45</v>
      </c>
      <c r="P25" s="13">
        <f t="shared" si="0"/>
        <v>1</v>
      </c>
      <c r="Q25" s="15"/>
    </row>
    <row r="26" spans="1:17">
      <c r="A26" s="14" t="s">
        <v>8</v>
      </c>
      <c r="B26" s="13" t="s">
        <v>42</v>
      </c>
      <c r="C26" s="13" t="s">
        <v>18</v>
      </c>
      <c r="D26" s="13" t="s">
        <v>48</v>
      </c>
      <c r="E26" s="13">
        <v>0.94582999999999995</v>
      </c>
      <c r="F26" s="13" t="s">
        <v>49</v>
      </c>
      <c r="G26" s="13">
        <v>918</v>
      </c>
      <c r="H26" s="13">
        <v>99.7821350762527</v>
      </c>
      <c r="I26" s="13">
        <v>99.701532166487695</v>
      </c>
      <c r="J26" s="13">
        <v>5961</v>
      </c>
      <c r="K26" s="13">
        <v>0.59604000000000001</v>
      </c>
      <c r="L26" s="13" t="s">
        <v>45</v>
      </c>
      <c r="M26" s="13">
        <v>5.3</v>
      </c>
      <c r="N26" s="13">
        <v>5.1641000000000004</v>
      </c>
      <c r="O26" s="13" t="s">
        <v>45</v>
      </c>
      <c r="P26" s="13">
        <f t="shared" si="0"/>
        <v>1</v>
      </c>
      <c r="Q26" s="15"/>
    </row>
    <row r="27" spans="1:17">
      <c r="A27" s="14" t="s">
        <v>9</v>
      </c>
      <c r="B27" s="13" t="s">
        <v>42</v>
      </c>
      <c r="C27" s="13" t="s">
        <v>18</v>
      </c>
      <c r="D27" s="13" t="s">
        <v>48</v>
      </c>
      <c r="E27" s="13">
        <v>0.94582999999999995</v>
      </c>
      <c r="F27" s="13" t="s">
        <v>49</v>
      </c>
      <c r="G27" s="13">
        <v>918</v>
      </c>
      <c r="H27" s="13">
        <v>99.7821350762527</v>
      </c>
      <c r="I27" s="13">
        <v>99.701532166487695</v>
      </c>
      <c r="J27" s="13">
        <v>5951</v>
      </c>
      <c r="K27" s="13">
        <v>0.59504000000000001</v>
      </c>
      <c r="L27" s="13" t="s">
        <v>45</v>
      </c>
      <c r="M27" s="13">
        <v>5.3</v>
      </c>
      <c r="N27" s="13">
        <v>5.1641000000000004</v>
      </c>
      <c r="O27" s="13" t="s">
        <v>45</v>
      </c>
      <c r="P27" s="13">
        <f t="shared" si="0"/>
        <v>1</v>
      </c>
      <c r="Q27" s="15"/>
    </row>
    <row r="28" spans="1:17">
      <c r="A28" s="14" t="s">
        <v>11</v>
      </c>
      <c r="B28" s="13" t="s">
        <v>42</v>
      </c>
      <c r="C28" s="13" t="s">
        <v>18</v>
      </c>
      <c r="D28" s="13" t="s">
        <v>48</v>
      </c>
      <c r="E28" s="13">
        <v>0.94582999999999995</v>
      </c>
      <c r="F28" s="13" t="s">
        <v>49</v>
      </c>
      <c r="G28" s="13">
        <v>918</v>
      </c>
      <c r="H28" s="13">
        <v>99.7821350762527</v>
      </c>
      <c r="I28" s="13">
        <v>99.701532166487695</v>
      </c>
      <c r="J28" s="13">
        <v>7569</v>
      </c>
      <c r="K28" s="13">
        <v>0.75682000000000005</v>
      </c>
      <c r="L28" s="13" t="s">
        <v>45</v>
      </c>
      <c r="M28" s="13">
        <v>6.66</v>
      </c>
      <c r="N28" s="13">
        <v>5.1641000000000004</v>
      </c>
      <c r="O28" s="13" t="s">
        <v>45</v>
      </c>
      <c r="P28" s="13">
        <f t="shared" si="0"/>
        <v>1</v>
      </c>
      <c r="Q28" s="15"/>
    </row>
    <row r="29" spans="1:17">
      <c r="A29" s="14" t="s">
        <v>12</v>
      </c>
      <c r="B29" s="13" t="s">
        <v>42</v>
      </c>
      <c r="C29" s="13" t="s">
        <v>18</v>
      </c>
      <c r="D29" s="13" t="s">
        <v>48</v>
      </c>
      <c r="E29" s="13">
        <v>0.94582999999999995</v>
      </c>
      <c r="F29" s="13" t="s">
        <v>49</v>
      </c>
      <c r="G29" s="13">
        <v>918</v>
      </c>
      <c r="H29" s="13">
        <v>99.7821350762527</v>
      </c>
      <c r="I29" s="13">
        <v>99.701532166487695</v>
      </c>
      <c r="J29" s="13">
        <v>6765</v>
      </c>
      <c r="K29" s="13">
        <v>0.67642999999999998</v>
      </c>
      <c r="L29" s="13" t="s">
        <v>45</v>
      </c>
      <c r="M29" s="13">
        <v>6.09</v>
      </c>
      <c r="N29" s="13">
        <v>5.1641000000000004</v>
      </c>
      <c r="O29" s="13" t="s">
        <v>45</v>
      </c>
      <c r="P29" s="13">
        <f t="shared" si="0"/>
        <v>1</v>
      </c>
      <c r="Q29" s="15"/>
    </row>
    <row r="30" spans="1:17">
      <c r="A30" s="14" t="s">
        <v>13</v>
      </c>
      <c r="B30" s="13" t="s">
        <v>42</v>
      </c>
      <c r="C30" s="13" t="s">
        <v>18</v>
      </c>
      <c r="D30" s="13" t="s">
        <v>48</v>
      </c>
      <c r="E30" s="13">
        <v>0.94582999999999995</v>
      </c>
      <c r="F30" s="13" t="s">
        <v>49</v>
      </c>
      <c r="G30" s="13">
        <v>918</v>
      </c>
      <c r="H30" s="13">
        <v>99.7821350762527</v>
      </c>
      <c r="I30" s="13">
        <v>99.701532166487695</v>
      </c>
      <c r="J30" s="13">
        <v>7400</v>
      </c>
      <c r="K30" s="13">
        <v>0.73992999999999998</v>
      </c>
      <c r="L30" s="13" t="s">
        <v>45</v>
      </c>
      <c r="M30" s="13">
        <v>6.44</v>
      </c>
      <c r="N30" s="13">
        <v>5.1641000000000004</v>
      </c>
      <c r="O30" s="13" t="s">
        <v>45</v>
      </c>
      <c r="P30" s="13">
        <f t="shared" si="0"/>
        <v>1</v>
      </c>
      <c r="Q30" s="15"/>
    </row>
    <row r="31" spans="1:17">
      <c r="A31" s="16" t="s">
        <v>16</v>
      </c>
      <c r="B31" s="17" t="s">
        <v>42</v>
      </c>
      <c r="C31" s="17" t="s">
        <v>18</v>
      </c>
      <c r="D31" s="17" t="s">
        <v>48</v>
      </c>
      <c r="E31" s="17">
        <v>0.94582999999999995</v>
      </c>
      <c r="F31" s="17" t="s">
        <v>49</v>
      </c>
      <c r="G31" s="17">
        <v>918</v>
      </c>
      <c r="H31" s="17">
        <v>99.7821350762527</v>
      </c>
      <c r="I31" s="17">
        <v>99.701532166487695</v>
      </c>
      <c r="J31" s="17">
        <v>6055</v>
      </c>
      <c r="K31" s="17">
        <v>0.60543999999999998</v>
      </c>
      <c r="L31" s="17" t="s">
        <v>45</v>
      </c>
      <c r="M31" s="17">
        <v>5.3</v>
      </c>
      <c r="N31" s="17">
        <v>5.1641000000000004</v>
      </c>
      <c r="O31" s="17" t="s">
        <v>45</v>
      </c>
      <c r="P31" s="17">
        <f t="shared" si="0"/>
        <v>1</v>
      </c>
      <c r="Q31" s="18">
        <f>(SUM(P24:P31)/8)*100</f>
        <v>100</v>
      </c>
    </row>
    <row r="32" spans="1:17">
      <c r="A32" s="10" t="s">
        <v>8</v>
      </c>
      <c r="B32" s="11" t="s">
        <v>42</v>
      </c>
      <c r="C32" s="11" t="s">
        <v>3</v>
      </c>
      <c r="D32" s="11" t="s">
        <v>43</v>
      </c>
      <c r="E32" s="11">
        <v>0.80056000000000005</v>
      </c>
      <c r="F32" s="11" t="s">
        <v>44</v>
      </c>
      <c r="G32" s="11">
        <v>59</v>
      </c>
      <c r="H32" s="11">
        <v>100</v>
      </c>
      <c r="I32" s="11">
        <v>100</v>
      </c>
      <c r="J32" s="11">
        <v>0.78363000000000005</v>
      </c>
      <c r="K32" s="11">
        <v>0.89797000000000005</v>
      </c>
      <c r="L32" s="11" t="s">
        <v>45</v>
      </c>
      <c r="M32" s="11">
        <v>5.82</v>
      </c>
      <c r="N32" s="11">
        <v>5.1489000000000003</v>
      </c>
      <c r="O32" s="11" t="s">
        <v>45</v>
      </c>
      <c r="P32" s="11">
        <f t="shared" si="0"/>
        <v>1</v>
      </c>
      <c r="Q32" s="12"/>
    </row>
    <row r="33" spans="1:17">
      <c r="A33" s="14" t="s">
        <v>9</v>
      </c>
      <c r="B33" s="13" t="s">
        <v>42</v>
      </c>
      <c r="C33" s="13" t="s">
        <v>3</v>
      </c>
      <c r="D33" s="13" t="s">
        <v>43</v>
      </c>
      <c r="E33" s="13">
        <v>0.80056000000000005</v>
      </c>
      <c r="F33" s="13" t="s">
        <v>44</v>
      </c>
      <c r="G33" s="13">
        <v>59</v>
      </c>
      <c r="H33" s="13">
        <v>100</v>
      </c>
      <c r="I33" s="13">
        <v>100</v>
      </c>
      <c r="J33" s="13">
        <v>0.27937000000000001</v>
      </c>
      <c r="K33" s="13">
        <v>0.65168999999999999</v>
      </c>
      <c r="L33" s="13" t="s">
        <v>45</v>
      </c>
      <c r="M33" s="13">
        <v>5.91</v>
      </c>
      <c r="N33" s="13">
        <v>5.1489000000000003</v>
      </c>
      <c r="O33" s="13" t="s">
        <v>45</v>
      </c>
      <c r="P33" s="13">
        <f t="shared" si="0"/>
        <v>1</v>
      </c>
      <c r="Q33" s="15"/>
    </row>
    <row r="34" spans="1:17">
      <c r="A34" s="14" t="s">
        <v>12</v>
      </c>
      <c r="B34" s="13" t="s">
        <v>42</v>
      </c>
      <c r="C34" s="13" t="s">
        <v>3</v>
      </c>
      <c r="D34" s="13" t="s">
        <v>43</v>
      </c>
      <c r="E34" s="13">
        <v>0.80056000000000005</v>
      </c>
      <c r="F34" s="13" t="s">
        <v>44</v>
      </c>
      <c r="G34" s="13">
        <v>59</v>
      </c>
      <c r="H34" s="13">
        <v>100</v>
      </c>
      <c r="I34" s="13">
        <v>100</v>
      </c>
      <c r="J34" s="13">
        <v>-0.37952000000000002</v>
      </c>
      <c r="K34" s="13">
        <v>0.19835</v>
      </c>
      <c r="L34" s="13" t="s">
        <v>46</v>
      </c>
      <c r="M34" s="13">
        <v>5.3</v>
      </c>
      <c r="N34" s="13">
        <v>5.1489000000000003</v>
      </c>
      <c r="O34" s="13" t="s">
        <v>45</v>
      </c>
      <c r="P34" s="13">
        <f t="shared" si="0"/>
        <v>0</v>
      </c>
      <c r="Q34" s="15"/>
    </row>
    <row r="35" spans="1:17">
      <c r="A35" s="14" t="s">
        <v>13</v>
      </c>
      <c r="B35" s="13" t="s">
        <v>42</v>
      </c>
      <c r="C35" s="13" t="s">
        <v>3</v>
      </c>
      <c r="D35" s="13" t="s">
        <v>43</v>
      </c>
      <c r="E35" s="13">
        <v>0.80056000000000005</v>
      </c>
      <c r="F35" s="13" t="s">
        <v>44</v>
      </c>
      <c r="G35" s="13">
        <v>59</v>
      </c>
      <c r="H35" s="13">
        <v>100</v>
      </c>
      <c r="I35" s="13">
        <v>100</v>
      </c>
      <c r="J35" s="13">
        <v>-0.22181000000000001</v>
      </c>
      <c r="K35" s="13">
        <v>0.28650999999999999</v>
      </c>
      <c r="L35" s="13" t="s">
        <v>46</v>
      </c>
      <c r="M35" s="13">
        <v>5.59</v>
      </c>
      <c r="N35" s="13">
        <v>5.1489000000000003</v>
      </c>
      <c r="O35" s="13" t="s">
        <v>45</v>
      </c>
      <c r="P35" s="13">
        <f t="shared" si="0"/>
        <v>0</v>
      </c>
      <c r="Q35" s="15"/>
    </row>
    <row r="36" spans="1:17">
      <c r="A36" s="16" t="s">
        <v>16</v>
      </c>
      <c r="B36" s="17" t="s">
        <v>42</v>
      </c>
      <c r="C36" s="17" t="s">
        <v>3</v>
      </c>
      <c r="D36" s="17" t="s">
        <v>43</v>
      </c>
      <c r="E36" s="17">
        <v>0.80056000000000005</v>
      </c>
      <c r="F36" s="17" t="s">
        <v>44</v>
      </c>
      <c r="G36" s="17">
        <v>59</v>
      </c>
      <c r="H36" s="17">
        <v>100</v>
      </c>
      <c r="I36" s="17">
        <v>100</v>
      </c>
      <c r="J36" s="17">
        <v>0.22943</v>
      </c>
      <c r="K36" s="17">
        <v>0.61612999999999996</v>
      </c>
      <c r="L36" s="17" t="s">
        <v>45</v>
      </c>
      <c r="M36" s="17">
        <v>5.3</v>
      </c>
      <c r="N36" s="17">
        <v>5.1489000000000003</v>
      </c>
      <c r="O36" s="17" t="s">
        <v>45</v>
      </c>
      <c r="P36" s="17">
        <f t="shared" si="0"/>
        <v>1</v>
      </c>
      <c r="Q36" s="18">
        <f>(SUM(P32:P36)/5)*100</f>
        <v>60</v>
      </c>
    </row>
    <row r="37" spans="1:17">
      <c r="A37" s="10" t="s">
        <v>5</v>
      </c>
      <c r="B37" s="11" t="s">
        <v>42</v>
      </c>
      <c r="C37" s="11" t="s">
        <v>4</v>
      </c>
      <c r="D37" s="11" t="s">
        <v>48</v>
      </c>
      <c r="E37" s="11">
        <v>0.80252000000000001</v>
      </c>
      <c r="F37" s="11" t="s">
        <v>49</v>
      </c>
      <c r="G37" s="11">
        <v>918</v>
      </c>
      <c r="H37" s="11">
        <v>99.7821350762527</v>
      </c>
      <c r="I37" s="11">
        <v>99.700109762197698</v>
      </c>
      <c r="J37" s="11">
        <v>3470</v>
      </c>
      <c r="K37" s="11">
        <v>0.34697</v>
      </c>
      <c r="L37" s="11" t="s">
        <v>46</v>
      </c>
      <c r="M37" s="11">
        <v>5.3</v>
      </c>
      <c r="N37" s="11">
        <v>6.6973000000000003</v>
      </c>
      <c r="O37" s="11" t="s">
        <v>46</v>
      </c>
      <c r="P37" s="11">
        <f t="shared" si="0"/>
        <v>1</v>
      </c>
      <c r="Q37" s="12"/>
    </row>
    <row r="38" spans="1:17">
      <c r="A38" s="14" t="s">
        <v>7</v>
      </c>
      <c r="B38" s="13" t="s">
        <v>42</v>
      </c>
      <c r="C38" s="13" t="s">
        <v>4</v>
      </c>
      <c r="D38" s="13" t="s">
        <v>48</v>
      </c>
      <c r="E38" s="13">
        <v>0.80252000000000001</v>
      </c>
      <c r="F38" s="13" t="s">
        <v>49</v>
      </c>
      <c r="G38" s="13">
        <v>918</v>
      </c>
      <c r="H38" s="13">
        <v>99.7821350762527</v>
      </c>
      <c r="I38" s="13">
        <v>99.700109762197698</v>
      </c>
      <c r="J38" s="13">
        <v>3577</v>
      </c>
      <c r="K38" s="13">
        <v>0.35765999999999998</v>
      </c>
      <c r="L38" s="13" t="s">
        <v>46</v>
      </c>
      <c r="M38" s="13">
        <v>5.3</v>
      </c>
      <c r="N38" s="13">
        <v>6.6973000000000003</v>
      </c>
      <c r="O38" s="13" t="s">
        <v>46</v>
      </c>
      <c r="P38" s="13">
        <f t="shared" si="0"/>
        <v>1</v>
      </c>
      <c r="Q38" s="15"/>
    </row>
    <row r="39" spans="1:17">
      <c r="A39" s="14" t="s">
        <v>8</v>
      </c>
      <c r="B39" s="13" t="s">
        <v>42</v>
      </c>
      <c r="C39" s="13" t="s">
        <v>4</v>
      </c>
      <c r="D39" s="13" t="s">
        <v>48</v>
      </c>
      <c r="E39" s="13">
        <v>0.80252000000000001</v>
      </c>
      <c r="F39" s="13" t="s">
        <v>49</v>
      </c>
      <c r="G39" s="13">
        <v>918</v>
      </c>
      <c r="H39" s="13">
        <v>99.7821350762527</v>
      </c>
      <c r="I39" s="13">
        <v>99.700109762197698</v>
      </c>
      <c r="J39" s="13">
        <v>3859</v>
      </c>
      <c r="K39" s="13">
        <v>0.38585999999999998</v>
      </c>
      <c r="L39" s="13" t="s">
        <v>46</v>
      </c>
      <c r="M39" s="13">
        <v>5.3</v>
      </c>
      <c r="N39" s="13">
        <v>6.6973000000000003</v>
      </c>
      <c r="O39" s="13" t="s">
        <v>46</v>
      </c>
      <c r="P39" s="13">
        <f t="shared" si="0"/>
        <v>1</v>
      </c>
      <c r="Q39" s="15"/>
    </row>
    <row r="40" spans="1:17">
      <c r="A40" s="14" t="s">
        <v>9</v>
      </c>
      <c r="B40" s="13" t="s">
        <v>42</v>
      </c>
      <c r="C40" s="13" t="s">
        <v>4</v>
      </c>
      <c r="D40" s="13" t="s">
        <v>48</v>
      </c>
      <c r="E40" s="13">
        <v>0.80252000000000001</v>
      </c>
      <c r="F40" s="13" t="s">
        <v>49</v>
      </c>
      <c r="G40" s="13">
        <v>918</v>
      </c>
      <c r="H40" s="13">
        <v>99.7821350762527</v>
      </c>
      <c r="I40" s="13">
        <v>99.700109762197698</v>
      </c>
      <c r="J40" s="13">
        <v>3676</v>
      </c>
      <c r="K40" s="13">
        <v>0.36756</v>
      </c>
      <c r="L40" s="13" t="s">
        <v>46</v>
      </c>
      <c r="M40" s="13">
        <v>5.3</v>
      </c>
      <c r="N40" s="13">
        <v>6.6973000000000003</v>
      </c>
      <c r="O40" s="13" t="s">
        <v>46</v>
      </c>
      <c r="P40" s="13">
        <f t="shared" si="0"/>
        <v>1</v>
      </c>
      <c r="Q40" s="15"/>
    </row>
    <row r="41" spans="1:17">
      <c r="A41" s="14" t="s">
        <v>11</v>
      </c>
      <c r="B41" s="13" t="s">
        <v>42</v>
      </c>
      <c r="C41" s="13" t="s">
        <v>4</v>
      </c>
      <c r="D41" s="13" t="s">
        <v>48</v>
      </c>
      <c r="E41" s="13">
        <v>0.80252000000000001</v>
      </c>
      <c r="F41" s="13" t="s">
        <v>49</v>
      </c>
      <c r="G41" s="13">
        <v>918</v>
      </c>
      <c r="H41" s="13">
        <v>99.7821350762527</v>
      </c>
      <c r="I41" s="13">
        <v>99.700109762197698</v>
      </c>
      <c r="J41" s="13">
        <v>6217</v>
      </c>
      <c r="K41" s="13">
        <v>0.62163999999999997</v>
      </c>
      <c r="L41" s="13" t="s">
        <v>45</v>
      </c>
      <c r="M41" s="13">
        <v>8.3699999999999992</v>
      </c>
      <c r="N41" s="13">
        <v>6.6973000000000003</v>
      </c>
      <c r="O41" s="13" t="s">
        <v>45</v>
      </c>
      <c r="P41" s="13">
        <f t="shared" si="0"/>
        <v>1</v>
      </c>
      <c r="Q41" s="15"/>
    </row>
    <row r="42" spans="1:17">
      <c r="A42" s="14" t="s">
        <v>12</v>
      </c>
      <c r="B42" s="13" t="s">
        <v>42</v>
      </c>
      <c r="C42" s="13" t="s">
        <v>4</v>
      </c>
      <c r="D42" s="13" t="s">
        <v>48</v>
      </c>
      <c r="E42" s="13">
        <v>0.80252000000000001</v>
      </c>
      <c r="F42" s="13" t="s">
        <v>49</v>
      </c>
      <c r="G42" s="13">
        <v>918</v>
      </c>
      <c r="H42" s="13">
        <v>99.7821350762527</v>
      </c>
      <c r="I42" s="13">
        <v>99.700109762197698</v>
      </c>
      <c r="J42" s="13">
        <v>5342</v>
      </c>
      <c r="K42" s="13">
        <v>0.53415000000000001</v>
      </c>
      <c r="L42" s="13" t="s">
        <v>45</v>
      </c>
      <c r="M42" s="13">
        <v>7.18</v>
      </c>
      <c r="N42" s="13">
        <v>6.6973000000000003</v>
      </c>
      <c r="O42" s="13" t="s">
        <v>45</v>
      </c>
      <c r="P42" s="13">
        <f t="shared" si="0"/>
        <v>1</v>
      </c>
      <c r="Q42" s="15"/>
    </row>
    <row r="43" spans="1:17">
      <c r="A43" s="14" t="s">
        <v>13</v>
      </c>
      <c r="B43" s="13" t="s">
        <v>42</v>
      </c>
      <c r="C43" s="13" t="s">
        <v>4</v>
      </c>
      <c r="D43" s="13" t="s">
        <v>48</v>
      </c>
      <c r="E43" s="13">
        <v>0.80252000000000001</v>
      </c>
      <c r="F43" s="13" t="s">
        <v>49</v>
      </c>
      <c r="G43" s="13">
        <v>918</v>
      </c>
      <c r="H43" s="13">
        <v>99.7821350762527</v>
      </c>
      <c r="I43" s="13">
        <v>99.700109762197698</v>
      </c>
      <c r="J43" s="13">
        <v>6261</v>
      </c>
      <c r="K43" s="13">
        <v>0.62604000000000004</v>
      </c>
      <c r="L43" s="13" t="s">
        <v>45</v>
      </c>
      <c r="M43" s="13">
        <v>6.57</v>
      </c>
      <c r="N43" s="13">
        <v>6.6973000000000003</v>
      </c>
      <c r="O43" s="13" t="s">
        <v>46</v>
      </c>
      <c r="P43" s="13">
        <f t="shared" si="0"/>
        <v>0</v>
      </c>
      <c r="Q43" s="15"/>
    </row>
    <row r="44" spans="1:17">
      <c r="A44" s="16" t="s">
        <v>16</v>
      </c>
      <c r="B44" s="17" t="s">
        <v>42</v>
      </c>
      <c r="C44" s="17" t="s">
        <v>4</v>
      </c>
      <c r="D44" s="17" t="s">
        <v>48</v>
      </c>
      <c r="E44" s="17">
        <v>0.80252000000000001</v>
      </c>
      <c r="F44" s="17" t="s">
        <v>49</v>
      </c>
      <c r="G44" s="17">
        <v>918</v>
      </c>
      <c r="H44" s="17">
        <v>99.7821350762527</v>
      </c>
      <c r="I44" s="17">
        <v>99.700109762197698</v>
      </c>
      <c r="J44" s="17">
        <v>4038</v>
      </c>
      <c r="K44" s="17">
        <v>0.40376000000000001</v>
      </c>
      <c r="L44" s="17" t="s">
        <v>46</v>
      </c>
      <c r="M44" s="17">
        <v>6.25</v>
      </c>
      <c r="N44" s="17">
        <v>6.6973000000000003</v>
      </c>
      <c r="O44" s="17" t="s">
        <v>46</v>
      </c>
      <c r="P44" s="17">
        <f t="shared" si="0"/>
        <v>1</v>
      </c>
      <c r="Q44" s="18">
        <f>(SUM(P37:P44)/8)*100</f>
        <v>87.5</v>
      </c>
    </row>
    <row r="45" spans="1:17">
      <c r="O45" s="22" t="s">
        <v>50</v>
      </c>
      <c r="P45" s="20"/>
      <c r="Q45" s="23">
        <f>(SUM(P4:P44)/41)*100</f>
        <v>78.048780487804876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validation_data</vt:lpstr>
      <vt:lpstr>validation_results</vt:lpstr>
    </vt:vector>
  </TitlesOfParts>
  <Company>Washington University in St. Louis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 Genome Institute</dc:creator>
  <cp:lastModifiedBy>Genentech</cp:lastModifiedBy>
  <dcterms:created xsi:type="dcterms:W3CDTF">2013-07-12T19:41:09Z</dcterms:created>
  <dcterms:modified xsi:type="dcterms:W3CDTF">2013-07-12T23:26:29Z</dcterms:modified>
</cp:coreProperties>
</file>