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028"/>
  <workbookPr autoCompressPictures="0"/>
  <bookViews>
    <workbookView xWindow="25880" yWindow="0" windowWidth="24600" windowHeight="16920" tabRatio="704" activeTab="6"/>
  </bookViews>
  <sheets>
    <sheet name="Aln-AV16-44" sheetId="1" r:id="rId1"/>
    <sheet name="Zrn AV16-45" sheetId="4" r:id="rId2"/>
    <sheet name="Zrn AV16-51" sheetId="5" r:id="rId3"/>
    <sheet name="Zrn-AV16-47" sheetId="3" r:id="rId4"/>
    <sheet name="Zrn-AV16-21" sheetId="2" r:id="rId5"/>
    <sheet name="Zrn AV17-07" sheetId="6" r:id="rId6"/>
    <sheet name="Zrn AV17-16" sheetId="7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4" i="2" l="1"/>
  <c r="Z4" i="4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4" i="1"/>
  <c r="AE4" i="1"/>
  <c r="Y5" i="6"/>
  <c r="Z5" i="6"/>
  <c r="AA5" i="6"/>
  <c r="Y6" i="6"/>
  <c r="Z6" i="6"/>
  <c r="AA6" i="6"/>
  <c r="Y7" i="6"/>
  <c r="Z7" i="6"/>
  <c r="AA7" i="6"/>
  <c r="Y8" i="6"/>
  <c r="Z8" i="6"/>
  <c r="AA8" i="6"/>
  <c r="Y9" i="6"/>
  <c r="Z9" i="6"/>
  <c r="AA9" i="6"/>
  <c r="Y10" i="6"/>
  <c r="Z10" i="6"/>
  <c r="AA10" i="6"/>
  <c r="Y11" i="6"/>
  <c r="Z11" i="6"/>
  <c r="AA11" i="6"/>
  <c r="Y12" i="6"/>
  <c r="Z12" i="6"/>
  <c r="AA12" i="6"/>
  <c r="Y13" i="6"/>
  <c r="Z13" i="6"/>
  <c r="AA13" i="6"/>
  <c r="Y14" i="6"/>
  <c r="Z14" i="6"/>
  <c r="AA14" i="6"/>
  <c r="Y15" i="6"/>
  <c r="Z15" i="6"/>
  <c r="AA15" i="6"/>
  <c r="Y16" i="6"/>
  <c r="Z16" i="6"/>
  <c r="AA16" i="6"/>
  <c r="Y17" i="6"/>
  <c r="Z17" i="6"/>
  <c r="AA17" i="6"/>
  <c r="AA4" i="6"/>
  <c r="Z4" i="6"/>
  <c r="Y4" i="6"/>
  <c r="Y6" i="5"/>
  <c r="Z6" i="5"/>
  <c r="AA6" i="5"/>
  <c r="Y7" i="5"/>
  <c r="Z7" i="5"/>
  <c r="AA7" i="5"/>
  <c r="Y8" i="5"/>
  <c r="Z8" i="5"/>
  <c r="AA8" i="5"/>
  <c r="Y9" i="5"/>
  <c r="Z9" i="5"/>
  <c r="AA9" i="5"/>
  <c r="Y10" i="5"/>
  <c r="Z10" i="5"/>
  <c r="AA10" i="5"/>
  <c r="Y11" i="5"/>
  <c r="Z11" i="5"/>
  <c r="AA11" i="5"/>
  <c r="Y12" i="5"/>
  <c r="Z12" i="5"/>
  <c r="AA12" i="5"/>
  <c r="Y13" i="5"/>
  <c r="Z13" i="5"/>
  <c r="AA13" i="5"/>
  <c r="Y14" i="5"/>
  <c r="Z14" i="5"/>
  <c r="AA14" i="5"/>
  <c r="Y15" i="5"/>
  <c r="Z15" i="5"/>
  <c r="AA15" i="5"/>
  <c r="Y16" i="5"/>
  <c r="Z16" i="5"/>
  <c r="AA16" i="5"/>
  <c r="Y17" i="5"/>
  <c r="Z17" i="5"/>
  <c r="AA17" i="5"/>
  <c r="Y18" i="5"/>
  <c r="Z18" i="5"/>
  <c r="AA18" i="5"/>
  <c r="Y19" i="5"/>
  <c r="Z19" i="5"/>
  <c r="AA19" i="5"/>
  <c r="Y20" i="5"/>
  <c r="Z20" i="5"/>
  <c r="AA20" i="5"/>
  <c r="Y21" i="5"/>
  <c r="Z21" i="5"/>
  <c r="AA21" i="5"/>
  <c r="Y22" i="5"/>
  <c r="Z22" i="5"/>
  <c r="AA22" i="5"/>
  <c r="Y23" i="5"/>
  <c r="Z23" i="5"/>
  <c r="AA23" i="5"/>
  <c r="Y24" i="5"/>
  <c r="Z24" i="5"/>
  <c r="AA24" i="5"/>
  <c r="Y25" i="5"/>
  <c r="Z25" i="5"/>
  <c r="AA25" i="5"/>
  <c r="Y26" i="5"/>
  <c r="Z26" i="5"/>
  <c r="AA26" i="5"/>
  <c r="Y27" i="5"/>
  <c r="Z27" i="5"/>
  <c r="AA27" i="5"/>
  <c r="Y28" i="5"/>
  <c r="Z28" i="5"/>
  <c r="AA28" i="5"/>
  <c r="Y29" i="5"/>
  <c r="Z29" i="5"/>
  <c r="AA29" i="5"/>
  <c r="AA5" i="5"/>
  <c r="Z5" i="5"/>
  <c r="Y5" i="5"/>
  <c r="AA4" i="5"/>
  <c r="Z4" i="5"/>
  <c r="Y4" i="5"/>
  <c r="AA7" i="4"/>
  <c r="AA8" i="4"/>
  <c r="AA9" i="4"/>
  <c r="AA10" i="4"/>
  <c r="AA11" i="4"/>
  <c r="AA12" i="4"/>
  <c r="AA13" i="4"/>
  <c r="AA14" i="4"/>
  <c r="AA15" i="4"/>
  <c r="AA16" i="4"/>
  <c r="AA17" i="4"/>
  <c r="AA18" i="4"/>
  <c r="AA4" i="4"/>
  <c r="AA5" i="4"/>
  <c r="Z7" i="4"/>
  <c r="Z8" i="4"/>
  <c r="Z9" i="4"/>
  <c r="Z10" i="4"/>
  <c r="Z11" i="4"/>
  <c r="Z12" i="4"/>
  <c r="Z13" i="4"/>
  <c r="Z14" i="4"/>
  <c r="Z15" i="4"/>
  <c r="Z16" i="4"/>
  <c r="Z17" i="4"/>
  <c r="Z18" i="4"/>
  <c r="AA6" i="4"/>
  <c r="Z6" i="4"/>
  <c r="Y6" i="4"/>
  <c r="Z5" i="4"/>
  <c r="Y5" i="4"/>
  <c r="Y4" i="4"/>
  <c r="Y5" i="3"/>
  <c r="Z5" i="3"/>
  <c r="Y6" i="3"/>
  <c r="Z6" i="3"/>
  <c r="AA6" i="3"/>
  <c r="Y7" i="3"/>
  <c r="Z7" i="3"/>
  <c r="Y8" i="3"/>
  <c r="Z8" i="3"/>
  <c r="Y9" i="3"/>
  <c r="Z9" i="3"/>
  <c r="Y10" i="3"/>
  <c r="Z10" i="3"/>
  <c r="AA10" i="3"/>
  <c r="Y11" i="3"/>
  <c r="Y12" i="3"/>
  <c r="Z12" i="3"/>
  <c r="Y13" i="3"/>
  <c r="Z13" i="3"/>
  <c r="Y14" i="3"/>
  <c r="Y15" i="3"/>
  <c r="Z15" i="3"/>
  <c r="Y16" i="3"/>
  <c r="Z16" i="3"/>
  <c r="Y17" i="3"/>
  <c r="Y18" i="3"/>
  <c r="Z18" i="3"/>
  <c r="Y19" i="3"/>
  <c r="Z19" i="3"/>
  <c r="Y20" i="3"/>
  <c r="Z20" i="3"/>
  <c r="Y21" i="3"/>
  <c r="Y22" i="3"/>
  <c r="Z22" i="3"/>
  <c r="Y23" i="3"/>
  <c r="Z23" i="3"/>
  <c r="Y24" i="3"/>
  <c r="Z24" i="3"/>
  <c r="Z4" i="3"/>
  <c r="Y4" i="3"/>
  <c r="AA6" i="7"/>
  <c r="AA7" i="7"/>
  <c r="AA8" i="7"/>
  <c r="AA9" i="7"/>
  <c r="AA10" i="7"/>
  <c r="AA11" i="7"/>
  <c r="AA12" i="7"/>
  <c r="AA21" i="2"/>
  <c r="AA7" i="2"/>
  <c r="AA8" i="2"/>
  <c r="AA10" i="2"/>
  <c r="AA11" i="2"/>
  <c r="AA13" i="2"/>
  <c r="AA14" i="2"/>
  <c r="AA17" i="2"/>
  <c r="AA18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Y22" i="2"/>
  <c r="Z5" i="7"/>
  <c r="Z6" i="7"/>
  <c r="Z7" i="7"/>
  <c r="Z8" i="7"/>
  <c r="Z9" i="7"/>
  <c r="Z10" i="7"/>
  <c r="Z11" i="7"/>
  <c r="Z12" i="7"/>
  <c r="Y5" i="7"/>
  <c r="Y6" i="7"/>
  <c r="Y7" i="7"/>
  <c r="Y8" i="7"/>
  <c r="Y9" i="7"/>
  <c r="Y10" i="7"/>
  <c r="Y11" i="7"/>
  <c r="Y12" i="7"/>
  <c r="Y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4" i="2"/>
  <c r="Y18" i="4"/>
  <c r="Y17" i="4"/>
  <c r="Y16" i="4"/>
  <c r="Y15" i="4"/>
  <c r="Y14" i="4"/>
  <c r="Y13" i="4"/>
  <c r="Y12" i="4"/>
  <c r="Y11" i="4"/>
  <c r="Y10" i="4"/>
  <c r="Y9" i="4"/>
  <c r="Y8" i="4"/>
  <c r="Y7" i="4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</calcChain>
</file>

<file path=xl/sharedStrings.xml><?xml version="1.0" encoding="utf-8"?>
<sst xmlns="http://schemas.openxmlformats.org/spreadsheetml/2006/main" count="783" uniqueCount="197">
  <si>
    <t>Th232</t>
  </si>
  <si>
    <t>U238</t>
  </si>
  <si>
    <t>Th/U</t>
  </si>
  <si>
    <t>µg/g</t>
  </si>
  <si>
    <t>AV16-45</t>
  </si>
  <si>
    <t>AV16-45_1</t>
  </si>
  <si>
    <t>AV16-45_3</t>
  </si>
  <si>
    <t>AV16-45_6</t>
  </si>
  <si>
    <t>AV16-45_7</t>
  </si>
  <si>
    <t>AV16-45_8</t>
  </si>
  <si>
    <t>AV16-45_10</t>
  </si>
  <si>
    <t>AV16-45_11</t>
  </si>
  <si>
    <t>AV16-45_12</t>
  </si>
  <si>
    <t>AV16-45_13</t>
  </si>
  <si>
    <t>AV16-45_15</t>
  </si>
  <si>
    <t>AV16-45_16</t>
  </si>
  <si>
    <t>AV16-45_17</t>
  </si>
  <si>
    <t>AV16-45_18</t>
  </si>
  <si>
    <t>AV16-51</t>
  </si>
  <si>
    <t>AV16-51_2</t>
  </si>
  <si>
    <t>AV16-51_3</t>
  </si>
  <si>
    <t>AV16-51_4</t>
  </si>
  <si>
    <t>AV16-51_5</t>
  </si>
  <si>
    <t>AV16-51_6</t>
  </si>
  <si>
    <t>AV16-51_7</t>
  </si>
  <si>
    <t>AV16-51_9</t>
  </si>
  <si>
    <t>AV16-51_11</t>
  </si>
  <si>
    <t>AV16-51_12</t>
  </si>
  <si>
    <t>AV16-51_13</t>
  </si>
  <si>
    <t>AV16-51_14</t>
  </si>
  <si>
    <t>AV16-51_15</t>
  </si>
  <si>
    <t>AV16-51_16</t>
  </si>
  <si>
    <t>AV16-51_17</t>
  </si>
  <si>
    <t>AV16-51_18</t>
  </si>
  <si>
    <t>AV16-51_19</t>
  </si>
  <si>
    <t>AV16-51_20</t>
  </si>
  <si>
    <t>AV16-51_21</t>
  </si>
  <si>
    <t>AV16-51_22</t>
  </si>
  <si>
    <t>AV16-51_23</t>
  </si>
  <si>
    <t>AV16-51_24</t>
  </si>
  <si>
    <t>AV16-51_25</t>
  </si>
  <si>
    <t>AV16-51_28</t>
  </si>
  <si>
    <t>AV16-51_29</t>
  </si>
  <si>
    <t>AV17-16</t>
  </si>
  <si>
    <t>AV17-16_1</t>
  </si>
  <si>
    <t>AV17-16_2</t>
  </si>
  <si>
    <t>AV17-16_3</t>
  </si>
  <si>
    <t>AV17-16_4</t>
  </si>
  <si>
    <t>AV17-16_5</t>
  </si>
  <si>
    <t>AV17-16_6</t>
  </si>
  <si>
    <t>AV17-16_7</t>
  </si>
  <si>
    <t>AV17-16_8</t>
  </si>
  <si>
    <t>AV16-44 Aln_1</t>
  </si>
  <si>
    <t>AV16-44 Aln_2</t>
  </si>
  <si>
    <t>AV16-44 Aln_3</t>
  </si>
  <si>
    <t>AV16-44 Aln_4</t>
  </si>
  <si>
    <t>AV16-44 Aln_5</t>
  </si>
  <si>
    <t>AV16-44 Aln_6</t>
  </si>
  <si>
    <t>AV16-44 Aln_7</t>
  </si>
  <si>
    <t>AV16-44 Aln_8</t>
  </si>
  <si>
    <t>AV16-44 Aln_9</t>
  </si>
  <si>
    <t>AV16-44 Aln_10</t>
  </si>
  <si>
    <t>AV16-44 Aln_11</t>
  </si>
  <si>
    <t>AV16-44 Aln_12</t>
  </si>
  <si>
    <t>AV16-44 Aln_13</t>
  </si>
  <si>
    <t>AV16-44 Aln_14</t>
  </si>
  <si>
    <t>AV16-44 Aln_15</t>
  </si>
  <si>
    <t>AV16-44 Aln_16</t>
  </si>
  <si>
    <t>AV16-44 Aln_17</t>
  </si>
  <si>
    <t>AV16-44 Aln_18</t>
  </si>
  <si>
    <t>AV16-44 Aln_19</t>
  </si>
  <si>
    <t>AV16-44 Aln_20</t>
  </si>
  <si>
    <t>AV16-44 Aln_21</t>
  </si>
  <si>
    <t>AV16-44 Aln_22</t>
  </si>
  <si>
    <t xml:space="preserve">Label </t>
  </si>
  <si>
    <t>P</t>
  </si>
  <si>
    <t>Sc</t>
  </si>
  <si>
    <t>Ti</t>
  </si>
  <si>
    <t>V</t>
  </si>
  <si>
    <t>Cr</t>
  </si>
  <si>
    <t>Fe</t>
  </si>
  <si>
    <t>Sr</t>
  </si>
  <si>
    <t>Y</t>
  </si>
  <si>
    <t>Zr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</si>
  <si>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</si>
  <si>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</si>
  <si>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</si>
  <si>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</si>
  <si>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</si>
  <si>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</si>
  <si>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</si>
  <si>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</si>
  <si>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</si>
  <si>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</si>
  <si>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</si>
  <si>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</si>
  <si>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</si>
  <si>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</si>
  <si>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</si>
  <si>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</si>
  <si>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</si>
  <si>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Th</t>
  </si>
  <si>
    <t>U</t>
  </si>
  <si>
    <t xml:space="preserve">Pb </t>
  </si>
  <si>
    <t>Internal standard Si = 144906 ppm</t>
  </si>
  <si>
    <t>AV16-21_1</t>
  </si>
  <si>
    <t>AV16-21_2</t>
  </si>
  <si>
    <t>AV16-21_3</t>
  </si>
  <si>
    <t>AV16-21_4</t>
  </si>
  <si>
    <t>AV16-21_5</t>
  </si>
  <si>
    <t>AV16-21_6</t>
  </si>
  <si>
    <t>AV16-21_7</t>
  </si>
  <si>
    <t>AV16-21_8</t>
  </si>
  <si>
    <t>AV16-21_9</t>
  </si>
  <si>
    <t>AV16-21_10</t>
  </si>
  <si>
    <t>AV16-21_11</t>
  </si>
  <si>
    <t>AV16-21_12</t>
  </si>
  <si>
    <t>AV16-21_13</t>
  </si>
  <si>
    <t>AV16-21_14</t>
  </si>
  <si>
    <t>AV16-21_15</t>
  </si>
  <si>
    <t>AV16-21_16</t>
  </si>
  <si>
    <t>AV16-21_17</t>
  </si>
  <si>
    <t>AV16-21_18</t>
  </si>
  <si>
    <t>AV16-21_19</t>
  </si>
  <si>
    <t>Internal standard Si = 153291 ppm</t>
  </si>
  <si>
    <t>&lt;2.5</t>
  </si>
  <si>
    <t>&lt;0.04</t>
  </si>
  <si>
    <t>&lt;0.06</t>
  </si>
  <si>
    <t>&lt;0.09</t>
  </si>
  <si>
    <t>&lt;0.03</t>
  </si>
  <si>
    <t>&lt;0.07</t>
  </si>
  <si>
    <t>&lt;0.02</t>
  </si>
  <si>
    <t>&lt;0.05</t>
  </si>
  <si>
    <t>&lt;0.1</t>
  </si>
  <si>
    <t>&lt;0.2</t>
  </si>
  <si>
    <t>&lt;0.3</t>
  </si>
  <si>
    <t>&lt;0.45</t>
  </si>
  <si>
    <t>&lt;0.25</t>
  </si>
  <si>
    <t>&lt;0.27</t>
  </si>
  <si>
    <t>&lt;0.20</t>
  </si>
  <si>
    <t>&lt;0.28</t>
  </si>
  <si>
    <t>&lt;0.22</t>
  </si>
  <si>
    <t>&lt;0.30</t>
  </si>
  <si>
    <t>&lt;0.10</t>
  </si>
  <si>
    <t>&lt;0.08</t>
  </si>
  <si>
    <t>&lt;3.0</t>
  </si>
  <si>
    <t>AV16-47_1</t>
  </si>
  <si>
    <t>AV16-47_2</t>
  </si>
  <si>
    <t>AV16-47_3</t>
  </si>
  <si>
    <t>AV16-47_4</t>
  </si>
  <si>
    <t>AV16-47_5</t>
  </si>
  <si>
    <t>AV16-47_6</t>
  </si>
  <si>
    <t>AV16-47_7</t>
  </si>
  <si>
    <t>AV16-47_8</t>
  </si>
  <si>
    <t>AV16-47_9</t>
  </si>
  <si>
    <t>AV16-47_10</t>
  </si>
  <si>
    <t>AV16-47_11</t>
  </si>
  <si>
    <t>AV16-47_12</t>
  </si>
  <si>
    <t>AV16-47_13</t>
  </si>
  <si>
    <t>AV16-47_14</t>
  </si>
  <si>
    <t>AV16-47_15</t>
  </si>
  <si>
    <t>AV16-47_16</t>
  </si>
  <si>
    <t>AV16-47_17</t>
  </si>
  <si>
    <t>AV16-47_18</t>
  </si>
  <si>
    <t>AV16-47_19</t>
  </si>
  <si>
    <t>AV16-47_20</t>
  </si>
  <si>
    <t>AV16-47_21</t>
  </si>
  <si>
    <t>&lt;2.0</t>
  </si>
  <si>
    <t>&lt;0.11</t>
  </si>
  <si>
    <t>AV16-45_2*</t>
  </si>
  <si>
    <t xml:space="preserve">* Alpine age </t>
  </si>
  <si>
    <t>AV16-51_1*</t>
  </si>
  <si>
    <t>AV17-07_1</t>
  </si>
  <si>
    <t>AV17-07_2</t>
  </si>
  <si>
    <t>AV17-07_3</t>
  </si>
  <si>
    <t>AV17-07_4</t>
  </si>
  <si>
    <t>AV17-07_5</t>
  </si>
  <si>
    <t>AV17-07_6</t>
  </si>
  <si>
    <t>AV17-07_7</t>
  </si>
  <si>
    <t>AV17-07_8</t>
  </si>
  <si>
    <t>AV17-07_9</t>
  </si>
  <si>
    <t>AV17-07_11</t>
  </si>
  <si>
    <t>AV17-07_12</t>
  </si>
  <si>
    <t>AV17-07_13</t>
  </si>
  <si>
    <t>AV17-07_10*</t>
  </si>
  <si>
    <t>AV17-07_14*</t>
  </si>
  <si>
    <t>&lt;35</t>
  </si>
  <si>
    <t>GdN/LuN</t>
  </si>
  <si>
    <t>Eu/Eu*</t>
  </si>
  <si>
    <t>LaN/LuN</t>
  </si>
  <si>
    <t xml:space="preserve"> Table AF4-1. LA-ICP-MS analyses of allanite in sample AV16-44</t>
  </si>
  <si>
    <t xml:space="preserve"> Table AF4-2. LA-ICP-MS analyses of zircon in sample AV16-45</t>
  </si>
  <si>
    <t xml:space="preserve"> Table AF4-3. LA-ICP-MS analyses of zircon in sample AV16-51</t>
  </si>
  <si>
    <t xml:space="preserve"> Table AF4-4. LA-ICP-MS analyses of zircon in sample AV16-47</t>
  </si>
  <si>
    <t xml:space="preserve"> Table AF4-5. LA-ICP-MS analyses of zircon in sample AV16-21</t>
  </si>
  <si>
    <t xml:space="preserve"> Table AF4-6. LA-ICP-MS analyses of zircon in sample AV17-07</t>
  </si>
  <si>
    <t xml:space="preserve"> Table AF4-7. LA-ICP-MS analyses of zircon in sample AV17-16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</si>
</sst>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4"/>
      <name val="Calibri"/>
      <scheme val="minor"/>
    </font>
    <font>
      <i/>
      <sz val="11"/>
      <name val="Calibri"/>
      <scheme val="minor"/>
    </font>
    <font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NumberFormat="1" applyFill="1"/>
    <xf numFmtId="0" fontId="0" fillId="0" borderId="0" xfId="0" applyNumberFormat="1" applyFill="1" applyAlignment="1">
      <alignment horizontal="center" vertical="center"/>
    </xf>
    <xf numFmtId="2" fontId="0" fillId="0" borderId="0" xfId="0" applyNumberFormat="1"/>
    <xf numFmtId="2" fontId="0" fillId="0" borderId="0" xfId="0" applyNumberFormat="1" applyFill="1"/>
    <xf numFmtId="165" fontId="0" fillId="0" borderId="0" xfId="0" applyNumberFormat="1" applyFill="1"/>
    <xf numFmtId="1" fontId="0" fillId="0" borderId="0" xfId="0" applyNumberFormat="1" applyFill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4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6" fillId="0" borderId="0" xfId="0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7" fillId="0" borderId="0" xfId="0" applyFont="1"/>
    <xf numFmtId="0" fontId="8" fillId="0" borderId="0" xfId="0" applyFont="1"/>
    <xf numFmtId="2" fontId="8" fillId="0" borderId="0" xfId="0" applyNumberFormat="1" applyFont="1"/>
    <xf numFmtId="0" fontId="9" fillId="0" borderId="0" xfId="0" applyFont="1" applyAlignment="1">
      <alignment horizontal="right"/>
    </xf>
    <xf numFmtId="165" fontId="8" fillId="0" borderId="0" xfId="0" applyNumberFormat="1" applyFont="1"/>
    <xf numFmtId="1" fontId="8" fillId="0" borderId="0" xfId="0" applyNumberFormat="1" applyFont="1"/>
    <xf numFmtId="2" fontId="9" fillId="0" borderId="0" xfId="0" applyNumberFormat="1" applyFont="1"/>
    <xf numFmtId="164" fontId="9" fillId="0" borderId="0" xfId="0" applyNumberFormat="1" applyFont="1"/>
    <xf numFmtId="0" fontId="8" fillId="0" borderId="0" xfId="0" applyFont="1" applyAlignment="1">
      <alignment horizontal="right"/>
    </xf>
  </cellXfs>
  <cellStyles count="17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workbookViewId="0"/>
  </sheetViews>
  <sheetFormatPr baseColWidth="10" defaultColWidth="8.83203125" defaultRowHeight="14" x14ac:dyDescent="0"/>
  <cols>
    <col min="1" max="1" width="14.6640625" style="1" customWidth="1"/>
    <col min="2" max="5" width="9.6640625" style="1" bestFit="1" customWidth="1"/>
    <col min="6" max="6" width="10.5" style="1" bestFit="1" customWidth="1"/>
    <col min="7" max="7" width="9.6640625" style="1" bestFit="1" customWidth="1"/>
    <col min="8" max="8" width="11.5" style="1" bestFit="1" customWidth="1"/>
    <col min="9" max="9" width="9.6640625" style="1" bestFit="1" customWidth="1"/>
    <col min="10" max="10" width="11.5" style="1" bestFit="1" customWidth="1"/>
    <col min="11" max="16" width="10.5" style="1" bestFit="1" customWidth="1"/>
    <col min="17" max="21" width="11.5" style="1" bestFit="1" customWidth="1"/>
    <col min="22" max="22" width="9.6640625" style="1" bestFit="1" customWidth="1"/>
    <col min="23" max="24" width="11.5" style="1" bestFit="1" customWidth="1"/>
    <col min="25" max="25" width="9.6640625" style="1" bestFit="1" customWidth="1"/>
    <col min="26" max="26" width="11.5" style="1" bestFit="1" customWidth="1"/>
    <col min="27" max="27" width="9.6640625" style="1" bestFit="1" customWidth="1"/>
    <col min="28" max="29" width="11.5" style="1" bestFit="1" customWidth="1"/>
    <col min="30" max="30" width="3" style="2" customWidth="1"/>
    <col min="31" max="31" width="9" style="1" bestFit="1" customWidth="1"/>
    <col min="32" max="32" width="9.1640625" style="1" bestFit="1" customWidth="1"/>
    <col min="33" max="16384" width="8.83203125" style="1"/>
  </cols>
  <sheetData>
    <row r="1" spans="1:33" ht="18">
      <c r="A1" s="30" t="s">
        <v>190</v>
      </c>
    </row>
    <row r="2" spans="1:33">
      <c r="A2" s="1" t="s">
        <v>74</v>
      </c>
      <c r="B2" s="1" t="s">
        <v>75</v>
      </c>
      <c r="C2" s="1" t="s">
        <v>76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83</v>
      </c>
      <c r="J2" s="1" t="s">
        <v>84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 t="s">
        <v>91</v>
      </c>
      <c r="R2" s="1" t="s">
        <v>92</v>
      </c>
      <c r="S2" s="1" t="s">
        <v>93</v>
      </c>
      <c r="T2" s="1" t="s">
        <v>94</v>
      </c>
      <c r="U2" s="1" t="s">
        <v>95</v>
      </c>
      <c r="V2" s="1" t="s">
        <v>96</v>
      </c>
      <c r="W2" s="1" t="s">
        <v>97</v>
      </c>
      <c r="X2" s="1" t="s">
        <v>98</v>
      </c>
      <c r="Y2" s="1" t="s">
        <v>99</v>
      </c>
      <c r="Z2" s="1" t="s">
        <v>100</v>
      </c>
      <c r="AA2" s="1" t="s">
        <v>103</v>
      </c>
      <c r="AB2" s="1" t="s">
        <v>0</v>
      </c>
      <c r="AC2" s="1" t="s">
        <v>1</v>
      </c>
      <c r="AE2" s="1" t="s">
        <v>2</v>
      </c>
      <c r="AF2" s="1" t="s">
        <v>189</v>
      </c>
      <c r="AG2" s="1" t="s">
        <v>188</v>
      </c>
    </row>
    <row r="3" spans="1:33"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  <c r="N3" t="s">
        <v>3</v>
      </c>
      <c r="O3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  <c r="X3" t="s">
        <v>3</v>
      </c>
      <c r="Y3" t="s">
        <v>3</v>
      </c>
      <c r="Z3" t="s">
        <v>3</v>
      </c>
      <c r="AA3" t="s">
        <v>3</v>
      </c>
      <c r="AB3" t="s">
        <v>3</v>
      </c>
      <c r="AC3" t="s">
        <v>3</v>
      </c>
    </row>
    <row r="4" spans="1:33">
      <c r="A4" s="1" t="s">
        <v>52</v>
      </c>
      <c r="B4" s="6">
        <v>560.38814328148715</v>
      </c>
      <c r="C4" s="4">
        <v>2.5335352628272934</v>
      </c>
      <c r="D4" s="6">
        <v>251.99631098182721</v>
      </c>
      <c r="E4" s="6">
        <v>108.95629916690378</v>
      </c>
      <c r="F4" s="6">
        <v>2563.7226688908377</v>
      </c>
      <c r="G4" s="5">
        <v>46.273661919227976</v>
      </c>
      <c r="H4" s="6">
        <v>419.59654214711787</v>
      </c>
      <c r="I4" s="6">
        <v>399.75823218704079</v>
      </c>
      <c r="J4" s="6">
        <v>936.43064527093702</v>
      </c>
      <c r="K4" s="6">
        <v>617.2316786134113</v>
      </c>
      <c r="L4" s="6">
        <v>1316.9701244578832</v>
      </c>
      <c r="M4" s="6">
        <v>156.10959214074566</v>
      </c>
      <c r="N4" s="6">
        <v>628.48344482133632</v>
      </c>
      <c r="O4" s="6">
        <v>131.97773179772997</v>
      </c>
      <c r="P4" s="5">
        <v>38.212342092980428</v>
      </c>
      <c r="Q4" s="6">
        <v>115.60665182017266</v>
      </c>
      <c r="R4" s="5">
        <v>15.783588946313284</v>
      </c>
      <c r="S4" s="5">
        <v>95.254679827201215</v>
      </c>
      <c r="T4" s="5">
        <v>17.003051296755601</v>
      </c>
      <c r="U4" s="5">
        <v>44.780389573191776</v>
      </c>
      <c r="V4" s="4">
        <v>5.9329895739127787</v>
      </c>
      <c r="W4" s="4">
        <v>32.437481969232195</v>
      </c>
      <c r="X4" s="4">
        <v>3.6844185518786645</v>
      </c>
      <c r="Y4" s="5">
        <v>19.127711233894058</v>
      </c>
      <c r="Z4" s="5">
        <v>86.237314708604501</v>
      </c>
      <c r="AA4" s="4">
        <v>5.3851615496156899</v>
      </c>
      <c r="AB4" s="6">
        <v>134.24196853912991</v>
      </c>
      <c r="AC4" s="5">
        <v>46.802698485671165</v>
      </c>
      <c r="AE4" s="5">
        <f>AB4/AC4</f>
        <v>2.8682527478672761</v>
      </c>
      <c r="AF4" s="5">
        <f>(K4/0.245)/(X4/0.0254)</f>
        <v>17.367882784449606</v>
      </c>
      <c r="AG4" s="3">
        <f t="shared" ref="AG4:AG25" si="0">(P4/0.058)/((O4/0.154+Q4/0.204)/2)</f>
        <v>0.92552451560508309</v>
      </c>
    </row>
    <row r="5" spans="1:33">
      <c r="A5" s="1" t="s">
        <v>53</v>
      </c>
      <c r="B5" s="6">
        <v>347.18496751015931</v>
      </c>
      <c r="C5" s="4">
        <v>3.0441376863219687</v>
      </c>
      <c r="D5" s="6">
        <v>292.80660767304283</v>
      </c>
      <c r="E5" s="6">
        <v>78.047718596386531</v>
      </c>
      <c r="F5" s="6">
        <v>2445.1482504929863</v>
      </c>
      <c r="G5" s="5">
        <v>50.223662751686909</v>
      </c>
      <c r="H5" s="6">
        <v>274.8288067404352</v>
      </c>
      <c r="I5" s="6">
        <v>283.08174156613831</v>
      </c>
      <c r="J5" s="6">
        <v>458.84348078409266</v>
      </c>
      <c r="K5" s="6">
        <v>222.34616587067424</v>
      </c>
      <c r="L5" s="6">
        <v>500.57054314797313</v>
      </c>
      <c r="M5" s="6">
        <v>64.839474957411895</v>
      </c>
      <c r="N5" s="6">
        <v>271.84640839303034</v>
      </c>
      <c r="O5" s="6">
        <v>63.994785925177091</v>
      </c>
      <c r="P5" s="5">
        <v>27.218293051210416</v>
      </c>
      <c r="Q5" s="6">
        <v>57.656202241234574</v>
      </c>
      <c r="R5" s="5">
        <v>9.0393339139109194</v>
      </c>
      <c r="S5" s="5">
        <v>54.780047700199461</v>
      </c>
      <c r="T5" s="5">
        <v>10.206918277586322</v>
      </c>
      <c r="U5" s="5">
        <v>29.814702019842663</v>
      </c>
      <c r="V5" s="4">
        <v>4.2422741702802105</v>
      </c>
      <c r="W5" s="4">
        <v>29.713288336629088</v>
      </c>
      <c r="X5" s="4">
        <v>4.4066740493344794</v>
      </c>
      <c r="Y5" s="5">
        <v>8.1871778471436869</v>
      </c>
      <c r="Z5" s="5">
        <v>17.041838510566123</v>
      </c>
      <c r="AA5" s="4">
        <v>7.7484308939366251</v>
      </c>
      <c r="AB5" s="6">
        <v>33.765644552321518</v>
      </c>
      <c r="AC5" s="5">
        <v>18.239258122459141</v>
      </c>
      <c r="AE5" s="5">
        <f t="shared" ref="AE5:AE25" si="1">AB5/AC5</f>
        <v>1.8512619496701879</v>
      </c>
      <c r="AF5" s="5">
        <f t="shared" ref="AF5:AF25" si="2">(K5/0.245)/(X5/0.0254)</f>
        <v>5.2310196222385485</v>
      </c>
      <c r="AG5" s="3">
        <f t="shared" si="0"/>
        <v>1.3442997124362772</v>
      </c>
    </row>
    <row r="6" spans="1:33">
      <c r="A6" s="1" t="s">
        <v>54</v>
      </c>
      <c r="B6" s="6">
        <v>286.31432436518963</v>
      </c>
      <c r="C6" s="4">
        <v>1.7481368346899202</v>
      </c>
      <c r="D6" s="6">
        <v>243.78811342452596</v>
      </c>
      <c r="E6" s="6">
        <v>170.70513134430084</v>
      </c>
      <c r="F6" s="6">
        <v>1973.6947136334848</v>
      </c>
      <c r="G6" s="5">
        <v>61.523848869426182</v>
      </c>
      <c r="H6" s="6">
        <v>363.10505969164763</v>
      </c>
      <c r="I6" s="6">
        <v>346.23981265774603</v>
      </c>
      <c r="J6" s="6">
        <v>571.40767367126205</v>
      </c>
      <c r="K6" s="6">
        <v>266.45521204705153</v>
      </c>
      <c r="L6" s="6">
        <v>852.04124988023943</v>
      </c>
      <c r="M6" s="6">
        <v>122.90211868044317</v>
      </c>
      <c r="N6" s="6">
        <v>513.82019204677056</v>
      </c>
      <c r="O6" s="6">
        <v>120.04320968475119</v>
      </c>
      <c r="P6" s="5">
        <v>35.452077318930939</v>
      </c>
      <c r="Q6" s="6">
        <v>91.213509599523817</v>
      </c>
      <c r="R6" s="5">
        <v>12.852545903085007</v>
      </c>
      <c r="S6" s="5">
        <v>77.506631023604754</v>
      </c>
      <c r="T6" s="5">
        <v>14.880157454921211</v>
      </c>
      <c r="U6" s="5">
        <v>37.387093613836157</v>
      </c>
      <c r="V6" s="4">
        <v>4.9263131056445957</v>
      </c>
      <c r="W6" s="4">
        <v>33.796562444567954</v>
      </c>
      <c r="X6" s="4">
        <v>4.4091402211489932</v>
      </c>
      <c r="Y6" s="5">
        <v>13.799609774321725</v>
      </c>
      <c r="Z6" s="5">
        <v>51.718928647626221</v>
      </c>
      <c r="AA6" s="4">
        <v>6.6658727352889837</v>
      </c>
      <c r="AB6" s="6">
        <v>28.670953112523826</v>
      </c>
      <c r="AC6" s="5">
        <v>10.784063255151485</v>
      </c>
      <c r="AE6" s="5">
        <f t="shared" si="1"/>
        <v>2.6586410367008813</v>
      </c>
      <c r="AF6" s="5">
        <f t="shared" si="2"/>
        <v>6.2652433090842061</v>
      </c>
      <c r="AG6" s="3">
        <f t="shared" si="0"/>
        <v>0.99662408715002926</v>
      </c>
    </row>
    <row r="7" spans="1:33">
      <c r="A7" s="1" t="s">
        <v>55</v>
      </c>
      <c r="B7" s="6">
        <v>498.74193528546363</v>
      </c>
      <c r="C7" s="4">
        <v>2.1926873064898027</v>
      </c>
      <c r="D7" s="6">
        <v>258.4147441330332</v>
      </c>
      <c r="E7" s="6">
        <v>69.224125818455278</v>
      </c>
      <c r="F7" s="6">
        <v>3056.8032718265717</v>
      </c>
      <c r="G7" s="5">
        <v>50.905401443266705</v>
      </c>
      <c r="H7" s="6">
        <v>348.27437985336894</v>
      </c>
      <c r="I7" s="6">
        <v>377.12476678446399</v>
      </c>
      <c r="J7" s="6">
        <v>801.05011355934471</v>
      </c>
      <c r="K7" s="6">
        <v>346.31960797573913</v>
      </c>
      <c r="L7" s="6">
        <v>816.16654137092291</v>
      </c>
      <c r="M7" s="6">
        <v>101.8767237805616</v>
      </c>
      <c r="N7" s="6">
        <v>418.89398891131401</v>
      </c>
      <c r="O7" s="6">
        <v>89.467178558160114</v>
      </c>
      <c r="P7" s="5">
        <v>31.182307472913831</v>
      </c>
      <c r="Q7" s="6">
        <v>78.035573594309867</v>
      </c>
      <c r="R7" s="5">
        <v>11.55265297106884</v>
      </c>
      <c r="S7" s="5">
        <v>70.306765320793787</v>
      </c>
      <c r="T7" s="5">
        <v>13.300332494700008</v>
      </c>
      <c r="U7" s="5">
        <v>37.454620662932953</v>
      </c>
      <c r="V7" s="4">
        <v>5.0098788883002712</v>
      </c>
      <c r="W7" s="4">
        <v>31.05575484904324</v>
      </c>
      <c r="X7" s="4">
        <v>4.3278421309701276</v>
      </c>
      <c r="Y7" s="5">
        <v>12.066893667607344</v>
      </c>
      <c r="Z7" s="5">
        <v>37.883302734708444</v>
      </c>
      <c r="AA7" s="4">
        <v>5.08741288205918</v>
      </c>
      <c r="AB7" s="6">
        <v>48.673824248090028</v>
      </c>
      <c r="AC7" s="5">
        <v>19.421498521830433</v>
      </c>
      <c r="AE7" s="5">
        <f t="shared" si="1"/>
        <v>2.5061827331901796</v>
      </c>
      <c r="AF7" s="5">
        <f t="shared" si="2"/>
        <v>8.2960871005255168</v>
      </c>
      <c r="AG7" s="3">
        <f t="shared" si="0"/>
        <v>1.1160051109265243</v>
      </c>
    </row>
    <row r="8" spans="1:33">
      <c r="A8" s="1" t="s">
        <v>56</v>
      </c>
      <c r="B8" s="6">
        <v>377.13244373732942</v>
      </c>
      <c r="C8" s="4">
        <v>3.0542667916802673</v>
      </c>
      <c r="D8" s="6">
        <v>360.58704445822241</v>
      </c>
      <c r="E8" s="6">
        <v>122.34163157658288</v>
      </c>
      <c r="F8" s="6">
        <v>2643.1234663003497</v>
      </c>
      <c r="G8" s="5">
        <v>54.281902698455816</v>
      </c>
      <c r="H8" s="6">
        <v>421.16466096489881</v>
      </c>
      <c r="I8" s="6">
        <v>583.83459960616835</v>
      </c>
      <c r="J8" s="6">
        <v>882.60205096539426</v>
      </c>
      <c r="K8" s="6">
        <v>484.40601686551435</v>
      </c>
      <c r="L8" s="6">
        <v>1335.2795236997472</v>
      </c>
      <c r="M8" s="6">
        <v>170.70616449624492</v>
      </c>
      <c r="N8" s="6">
        <v>664.95865069722458</v>
      </c>
      <c r="O8" s="6">
        <v>122.36847931290951</v>
      </c>
      <c r="P8" s="5">
        <v>38.908657289143505</v>
      </c>
      <c r="Q8" s="6">
        <v>108.0559620583559</v>
      </c>
      <c r="R8" s="5">
        <v>15.087520243718437</v>
      </c>
      <c r="S8" s="5">
        <v>89.847383627742104</v>
      </c>
      <c r="T8" s="5">
        <v>16.047480757798674</v>
      </c>
      <c r="U8" s="5">
        <v>43.515353794742481</v>
      </c>
      <c r="V8" s="4">
        <v>5.3706637454510515</v>
      </c>
      <c r="W8" s="4">
        <v>33.474377339190042</v>
      </c>
      <c r="X8" s="4">
        <v>4.2124732202143722</v>
      </c>
      <c r="Y8" s="5">
        <v>23.189669595006315</v>
      </c>
      <c r="Z8" s="5">
        <v>50.472670383568754</v>
      </c>
      <c r="AA8" s="4">
        <v>8.156774996634077</v>
      </c>
      <c r="AB8" s="6">
        <v>134.05738314629585</v>
      </c>
      <c r="AC8" s="5">
        <v>24.660936839090795</v>
      </c>
      <c r="AE8" s="5">
        <f t="shared" si="1"/>
        <v>5.4360215113076098</v>
      </c>
      <c r="AF8" s="5">
        <f t="shared" si="2"/>
        <v>11.921749940097088</v>
      </c>
      <c r="AG8" s="3">
        <f t="shared" si="0"/>
        <v>1.0131325303525196</v>
      </c>
    </row>
    <row r="9" spans="1:33">
      <c r="A9" s="1" t="s">
        <v>57</v>
      </c>
      <c r="B9" s="6">
        <v>479.73703011757516</v>
      </c>
      <c r="C9" s="4">
        <v>3.0448263632806873</v>
      </c>
      <c r="D9" s="6">
        <v>412.50296891626454</v>
      </c>
      <c r="E9" s="6">
        <v>106.8407295310309</v>
      </c>
      <c r="F9" s="6">
        <v>2760.0157143077149</v>
      </c>
      <c r="G9" s="5">
        <v>54.251718499970586</v>
      </c>
      <c r="H9" s="6">
        <v>386.09831610348925</v>
      </c>
      <c r="I9" s="6">
        <v>705.99181970918801</v>
      </c>
      <c r="J9" s="6">
        <v>917.45716945827508</v>
      </c>
      <c r="K9" s="6">
        <v>605.68296299773169</v>
      </c>
      <c r="L9" s="6">
        <v>1319.7371692344198</v>
      </c>
      <c r="M9" s="6">
        <v>158.4321193694349</v>
      </c>
      <c r="N9" s="6">
        <v>637.60102021719456</v>
      </c>
      <c r="O9" s="6">
        <v>125.63280086633092</v>
      </c>
      <c r="P9" s="5">
        <v>35.049028640169368</v>
      </c>
      <c r="Q9" s="6">
        <v>117.78025867990074</v>
      </c>
      <c r="R9" s="5">
        <v>15.318286563895242</v>
      </c>
      <c r="S9" s="5">
        <v>90.155046074454717</v>
      </c>
      <c r="T9" s="5">
        <v>16.856402872936048</v>
      </c>
      <c r="U9" s="5">
        <v>41.083262272644312</v>
      </c>
      <c r="V9" s="4">
        <v>5.1804469345600141</v>
      </c>
      <c r="W9" s="4">
        <v>30.035804507321295</v>
      </c>
      <c r="X9" s="4">
        <v>4.4563381069290102</v>
      </c>
      <c r="Y9" s="5">
        <v>26.741813774437798</v>
      </c>
      <c r="Z9" s="5">
        <v>82.644798289720057</v>
      </c>
      <c r="AA9" s="4">
        <v>6.6421667396162247</v>
      </c>
      <c r="AB9" s="6">
        <v>108.56362161990302</v>
      </c>
      <c r="AC9" s="5">
        <v>19.463667693415648</v>
      </c>
      <c r="AE9" s="5">
        <f t="shared" si="1"/>
        <v>5.5777576626335916</v>
      </c>
      <c r="AF9" s="5">
        <f t="shared" si="2"/>
        <v>14.090774222313836</v>
      </c>
      <c r="AG9" s="3">
        <f t="shared" si="0"/>
        <v>0.86752021772840127</v>
      </c>
    </row>
    <row r="10" spans="1:33">
      <c r="A10" s="1" t="s">
        <v>58</v>
      </c>
      <c r="B10" s="6">
        <v>675.49223232608358</v>
      </c>
      <c r="C10" s="4">
        <v>1.9739504239116772</v>
      </c>
      <c r="D10" s="6">
        <v>331.8601016603684</v>
      </c>
      <c r="E10" s="6">
        <v>100.65531715760403</v>
      </c>
      <c r="F10" s="6">
        <v>3341.3972303508745</v>
      </c>
      <c r="G10" s="5">
        <v>53.914215510132244</v>
      </c>
      <c r="H10" s="6">
        <v>390.90903167689549</v>
      </c>
      <c r="I10" s="6">
        <v>432.98129641327654</v>
      </c>
      <c r="J10" s="6">
        <v>875.76463299942543</v>
      </c>
      <c r="K10" s="6">
        <v>565.16714064834957</v>
      </c>
      <c r="L10" s="6">
        <v>1175.2135332046228</v>
      </c>
      <c r="M10" s="6">
        <v>140.7915425019219</v>
      </c>
      <c r="N10" s="6">
        <v>560.39273603985794</v>
      </c>
      <c r="O10" s="6">
        <v>115.70454903252669</v>
      </c>
      <c r="P10" s="5">
        <v>36.4836011089278</v>
      </c>
      <c r="Q10" s="6">
        <v>106.59491943148632</v>
      </c>
      <c r="R10" s="5">
        <v>13.158202890305324</v>
      </c>
      <c r="S10" s="5">
        <v>83.536852595891688</v>
      </c>
      <c r="T10" s="5">
        <v>15.029821942450548</v>
      </c>
      <c r="U10" s="5">
        <v>41.704682925536446</v>
      </c>
      <c r="V10" s="4">
        <v>4.7373305330409741</v>
      </c>
      <c r="W10" s="4">
        <v>32.277415102213631</v>
      </c>
      <c r="X10" s="4">
        <v>4.4131711446371016</v>
      </c>
      <c r="Y10" s="5">
        <v>20.809683311432593</v>
      </c>
      <c r="Z10" s="5">
        <v>52.929595974329757</v>
      </c>
      <c r="AA10" s="4">
        <v>7.3856625581922239</v>
      </c>
      <c r="AB10" s="6">
        <v>74.39190611297073</v>
      </c>
      <c r="AC10" s="5">
        <v>24.562463561314225</v>
      </c>
      <c r="AE10" s="5">
        <f t="shared" si="1"/>
        <v>3.0286826045469506</v>
      </c>
      <c r="AF10" s="5">
        <f t="shared" si="2"/>
        <v>13.276810786314948</v>
      </c>
      <c r="AG10" s="3">
        <f t="shared" si="0"/>
        <v>0.98759892022620621</v>
      </c>
    </row>
    <row r="11" spans="1:33">
      <c r="A11" s="1" t="s">
        <v>59</v>
      </c>
      <c r="B11" s="6">
        <v>569.76681426356936</v>
      </c>
      <c r="C11" s="4">
        <v>2.3754309622377798</v>
      </c>
      <c r="D11" s="6">
        <v>368.40083229429621</v>
      </c>
      <c r="E11" s="6">
        <v>162.3439800042033</v>
      </c>
      <c r="F11" s="6">
        <v>2931.7162877885453</v>
      </c>
      <c r="G11" s="5">
        <v>56.768797433921137</v>
      </c>
      <c r="H11" s="6">
        <v>393.80464948607158</v>
      </c>
      <c r="I11" s="6">
        <v>764.69621212218703</v>
      </c>
      <c r="J11" s="6">
        <v>743.82098761158204</v>
      </c>
      <c r="K11" s="6">
        <v>918.35770929405726</v>
      </c>
      <c r="L11" s="6">
        <v>1644.5461557653957</v>
      </c>
      <c r="M11" s="6">
        <v>167.34232868478796</v>
      </c>
      <c r="N11" s="6">
        <v>611.32663475881293</v>
      </c>
      <c r="O11" s="6">
        <v>103.21680712873903</v>
      </c>
      <c r="P11" s="5">
        <v>32.273559402499082</v>
      </c>
      <c r="Q11" s="6">
        <v>95.486020711959384</v>
      </c>
      <c r="R11" s="5">
        <v>13.647027719293531</v>
      </c>
      <c r="S11" s="5">
        <v>82.701399327016674</v>
      </c>
      <c r="T11" s="5">
        <v>15.209876226210044</v>
      </c>
      <c r="U11" s="5">
        <v>40.803148195126219</v>
      </c>
      <c r="V11" s="4">
        <v>5.1502922337464048</v>
      </c>
      <c r="W11" s="4">
        <v>32.339290166254628</v>
      </c>
      <c r="X11" s="4">
        <v>4.4840195447250224</v>
      </c>
      <c r="Y11" s="5">
        <v>27.25761419023798</v>
      </c>
      <c r="Z11" s="5">
        <v>43.671231050291595</v>
      </c>
      <c r="AA11" s="4">
        <v>5.9856256760619484</v>
      </c>
      <c r="AB11" s="6">
        <v>98.757129955871093</v>
      </c>
      <c r="AC11" s="5">
        <v>17.540523864050378</v>
      </c>
      <c r="AE11" s="5">
        <f t="shared" si="1"/>
        <v>5.6302269374220701</v>
      </c>
      <c r="AF11" s="5">
        <f t="shared" si="2"/>
        <v>21.233031861671993</v>
      </c>
      <c r="AG11" s="3">
        <f t="shared" si="0"/>
        <v>0.97766300202330758</v>
      </c>
    </row>
    <row r="12" spans="1:33">
      <c r="A12" s="1" t="s">
        <v>60</v>
      </c>
      <c r="B12" s="6">
        <v>437.08135723844634</v>
      </c>
      <c r="C12" s="4">
        <v>2.1340766164328988</v>
      </c>
      <c r="D12" s="6">
        <v>338.2181182720804</v>
      </c>
      <c r="E12" s="6">
        <v>116.82029538685545</v>
      </c>
      <c r="F12" s="6">
        <v>2535.2121951373547</v>
      </c>
      <c r="G12" s="5">
        <v>48.191452744199239</v>
      </c>
      <c r="H12" s="6">
        <v>532.45989560013163</v>
      </c>
      <c r="I12" s="6">
        <v>574.95068132355436</v>
      </c>
      <c r="J12" s="6">
        <v>834.31311997151113</v>
      </c>
      <c r="K12" s="6">
        <v>687.00163764166689</v>
      </c>
      <c r="L12" s="6">
        <v>1640.3710710664732</v>
      </c>
      <c r="M12" s="6">
        <v>196.63831378492202</v>
      </c>
      <c r="N12" s="6">
        <v>785.02716261094599</v>
      </c>
      <c r="O12" s="6">
        <v>161.98903750336865</v>
      </c>
      <c r="P12" s="5">
        <v>41.761411172072116</v>
      </c>
      <c r="Q12" s="6">
        <v>142.67856168031608</v>
      </c>
      <c r="R12" s="5">
        <v>20.842919191391477</v>
      </c>
      <c r="S12" s="5">
        <v>117.69037882960502</v>
      </c>
      <c r="T12" s="5">
        <v>19.627699260379021</v>
      </c>
      <c r="U12" s="5">
        <v>51.468488140136337</v>
      </c>
      <c r="V12" s="4">
        <v>6.5587737268121584</v>
      </c>
      <c r="W12" s="4">
        <v>35.586186500858474</v>
      </c>
      <c r="X12" s="4">
        <v>4.4127920589384155</v>
      </c>
      <c r="Y12" s="5">
        <v>26.166853638293851</v>
      </c>
      <c r="Z12" s="5">
        <v>45.780233874178002</v>
      </c>
      <c r="AA12" s="4">
        <v>8.3287382590883841</v>
      </c>
      <c r="AB12" s="6">
        <v>116.2101202195839</v>
      </c>
      <c r="AC12" s="5">
        <v>27.30441385677452</v>
      </c>
      <c r="AE12" s="5">
        <f t="shared" si="1"/>
        <v>4.2560928364609776</v>
      </c>
      <c r="AF12" s="5">
        <f t="shared" si="2"/>
        <v>16.140312595313016</v>
      </c>
      <c r="AG12" s="3">
        <f t="shared" si="0"/>
        <v>0.82228276521001442</v>
      </c>
    </row>
    <row r="13" spans="1:33">
      <c r="A13" s="1" t="s">
        <v>61</v>
      </c>
      <c r="B13" s="6">
        <v>373.67012404361702</v>
      </c>
      <c r="C13" s="4">
        <v>1.8584101054901185</v>
      </c>
      <c r="D13" s="6">
        <v>306.98596610308067</v>
      </c>
      <c r="E13" s="6">
        <v>92.531995212823787</v>
      </c>
      <c r="F13" s="6">
        <v>2320.962067195393</v>
      </c>
      <c r="G13" s="5">
        <v>45.25208875826538</v>
      </c>
      <c r="H13" s="6">
        <v>508.30664975908661</v>
      </c>
      <c r="I13" s="6">
        <v>307.16829690924999</v>
      </c>
      <c r="J13" s="6">
        <v>637.42599919269514</v>
      </c>
      <c r="K13" s="6">
        <v>290.53438843346203</v>
      </c>
      <c r="L13" s="6">
        <v>794.90786561563846</v>
      </c>
      <c r="M13" s="6">
        <v>111.59203466364438</v>
      </c>
      <c r="N13" s="6">
        <v>496.58017830632866</v>
      </c>
      <c r="O13" s="6">
        <v>116.64913241774657</v>
      </c>
      <c r="P13" s="5">
        <v>34.032180229680662</v>
      </c>
      <c r="Q13" s="6">
        <v>112.74241018448673</v>
      </c>
      <c r="R13" s="5">
        <v>16.320980837858574</v>
      </c>
      <c r="S13" s="5">
        <v>104.47374380021756</v>
      </c>
      <c r="T13" s="5">
        <v>19.605272200055818</v>
      </c>
      <c r="U13" s="5">
        <v>53.241531165205991</v>
      </c>
      <c r="V13" s="4">
        <v>7.5427269944167561</v>
      </c>
      <c r="W13" s="4">
        <v>40.714155050413673</v>
      </c>
      <c r="X13" s="4">
        <v>5.1713591422101057</v>
      </c>
      <c r="Y13" s="5">
        <v>11.062862170653945</v>
      </c>
      <c r="Z13" s="5">
        <v>42.433740528822135</v>
      </c>
      <c r="AA13" s="4">
        <v>4.8546845849629703</v>
      </c>
      <c r="AB13" s="6">
        <v>51.733092784742034</v>
      </c>
      <c r="AC13" s="5">
        <v>18.192226065207656</v>
      </c>
      <c r="AE13" s="5">
        <f t="shared" si="1"/>
        <v>2.843692278191329</v>
      </c>
      <c r="AF13" s="5">
        <f t="shared" si="2"/>
        <v>5.8245245006274811</v>
      </c>
      <c r="AG13" s="3">
        <f t="shared" si="0"/>
        <v>0.89573685192598651</v>
      </c>
    </row>
    <row r="14" spans="1:33">
      <c r="A14" s="1" t="s">
        <v>62</v>
      </c>
      <c r="B14" s="6">
        <v>875.90917537616895</v>
      </c>
      <c r="C14" s="4">
        <v>2.9642915652217647</v>
      </c>
      <c r="D14" s="6">
        <v>356.41220834655104</v>
      </c>
      <c r="E14" s="6">
        <v>188.37790304426849</v>
      </c>
      <c r="F14" s="6">
        <v>2839.0786411117665</v>
      </c>
      <c r="G14" s="5">
        <v>48.374288810379205</v>
      </c>
      <c r="H14" s="6">
        <v>267.33579500928653</v>
      </c>
      <c r="I14" s="6">
        <v>241.57585155264175</v>
      </c>
      <c r="J14" s="6">
        <v>602.88132604544626</v>
      </c>
      <c r="K14" s="6">
        <v>270.83605272816538</v>
      </c>
      <c r="L14" s="6">
        <v>630.66012126403075</v>
      </c>
      <c r="M14" s="6">
        <v>80.486098876847052</v>
      </c>
      <c r="N14" s="6">
        <v>329.97545867390102</v>
      </c>
      <c r="O14" s="6">
        <v>66.357022386469112</v>
      </c>
      <c r="P14" s="5">
        <v>22.927471440155614</v>
      </c>
      <c r="Q14" s="6">
        <v>57.472929589666087</v>
      </c>
      <c r="R14" s="5">
        <v>8.365456657119406</v>
      </c>
      <c r="S14" s="5">
        <v>49.384810620952912</v>
      </c>
      <c r="T14" s="5">
        <v>9.063071766186356</v>
      </c>
      <c r="U14" s="5">
        <v>27.656466661428979</v>
      </c>
      <c r="V14" s="4">
        <v>3.8081011282843353</v>
      </c>
      <c r="W14" s="4">
        <v>27.253642534057015</v>
      </c>
      <c r="X14" s="4">
        <v>3.7038834560254084</v>
      </c>
      <c r="Y14" s="5">
        <v>6.1277285827877286</v>
      </c>
      <c r="Z14" s="5">
        <v>27.731309500447974</v>
      </c>
      <c r="AA14" s="4">
        <v>5.022076220745781</v>
      </c>
      <c r="AB14" s="6">
        <v>39.153238004194371</v>
      </c>
      <c r="AC14" s="5">
        <v>29.187340831223604</v>
      </c>
      <c r="AE14" s="5">
        <f t="shared" si="1"/>
        <v>1.341445876505118</v>
      </c>
      <c r="AF14" s="5">
        <f t="shared" si="2"/>
        <v>7.5808306484201822</v>
      </c>
      <c r="AG14" s="3">
        <f t="shared" si="0"/>
        <v>1.1094309481530884</v>
      </c>
    </row>
    <row r="15" spans="1:33">
      <c r="A15" s="1" t="s">
        <v>63</v>
      </c>
      <c r="B15" s="6">
        <v>468.23301945084626</v>
      </c>
      <c r="C15" s="4">
        <v>1.9647761481567929</v>
      </c>
      <c r="D15" s="6">
        <v>296.65982241634538</v>
      </c>
      <c r="E15" s="6">
        <v>130.71146677661233</v>
      </c>
      <c r="F15" s="6">
        <v>2535.8451379477383</v>
      </c>
      <c r="G15" s="5">
        <v>57.343786200282942</v>
      </c>
      <c r="H15" s="6">
        <v>457.20703923429875</v>
      </c>
      <c r="I15" s="6">
        <v>462.81154688649264</v>
      </c>
      <c r="J15" s="6">
        <v>900.0124741174269</v>
      </c>
      <c r="K15" s="6">
        <v>545.40767890794439</v>
      </c>
      <c r="L15" s="6">
        <v>1165.9556374938959</v>
      </c>
      <c r="M15" s="6">
        <v>140.75798691827418</v>
      </c>
      <c r="N15" s="6">
        <v>584.68641977019058</v>
      </c>
      <c r="O15" s="6">
        <v>121.18411776649388</v>
      </c>
      <c r="P15" s="5">
        <v>37.317043252219655</v>
      </c>
      <c r="Q15" s="6">
        <v>104.13324861359303</v>
      </c>
      <c r="R15" s="5">
        <v>15.775795587695807</v>
      </c>
      <c r="S15" s="5">
        <v>87.188088637088114</v>
      </c>
      <c r="T15" s="5">
        <v>17.597192446557653</v>
      </c>
      <c r="U15" s="5">
        <v>46.115001538733779</v>
      </c>
      <c r="V15" s="4">
        <v>6.022738086978209</v>
      </c>
      <c r="W15" s="4">
        <v>34.962608889537073</v>
      </c>
      <c r="X15" s="4">
        <v>5.0344071027144626</v>
      </c>
      <c r="Y15" s="5">
        <v>21.087414934013978</v>
      </c>
      <c r="Z15" s="5">
        <v>55.212375193852232</v>
      </c>
      <c r="AA15" s="4">
        <v>5.1742624073496915</v>
      </c>
      <c r="AB15" s="6">
        <v>61.87777399664224</v>
      </c>
      <c r="AC15" s="5">
        <v>16.280037583536725</v>
      </c>
      <c r="AE15" s="5">
        <f t="shared" si="1"/>
        <v>3.8008372940868682</v>
      </c>
      <c r="AF15" s="5">
        <f t="shared" si="2"/>
        <v>11.231572089714726</v>
      </c>
      <c r="AG15" s="3">
        <f t="shared" si="0"/>
        <v>0.99185090870774961</v>
      </c>
    </row>
    <row r="16" spans="1:33">
      <c r="A16" s="1" t="s">
        <v>64</v>
      </c>
      <c r="B16" s="6">
        <v>567.68040352854268</v>
      </c>
      <c r="C16" s="4">
        <v>3.2818545567919544</v>
      </c>
      <c r="D16" s="6">
        <v>394.70859932678263</v>
      </c>
      <c r="E16" s="6">
        <v>121.34068062462225</v>
      </c>
      <c r="F16" s="6">
        <v>2747.468969627721</v>
      </c>
      <c r="G16" s="5">
        <v>68.606915808471143</v>
      </c>
      <c r="H16" s="6">
        <v>343.53071017911196</v>
      </c>
      <c r="I16" s="6">
        <v>396.93593645058587</v>
      </c>
      <c r="J16" s="6">
        <v>591.93597902775787</v>
      </c>
      <c r="K16" s="6">
        <v>464.31156450505989</v>
      </c>
      <c r="L16" s="6">
        <v>923.15339052034039</v>
      </c>
      <c r="M16" s="6">
        <v>106.19608825675245</v>
      </c>
      <c r="N16" s="6">
        <v>415.08959329058303</v>
      </c>
      <c r="O16" s="6">
        <v>84.91992519969439</v>
      </c>
      <c r="P16" s="5">
        <v>30.003412176754178</v>
      </c>
      <c r="Q16" s="6">
        <v>78.697701235834117</v>
      </c>
      <c r="R16" s="5">
        <v>11.452522838075824</v>
      </c>
      <c r="S16" s="5">
        <v>69.373652816281719</v>
      </c>
      <c r="T16" s="5">
        <v>13.044826712236972</v>
      </c>
      <c r="U16" s="5">
        <v>37.543174061633998</v>
      </c>
      <c r="V16" s="4">
        <v>4.3355175301910771</v>
      </c>
      <c r="W16" s="4">
        <v>30.612024775099936</v>
      </c>
      <c r="X16" s="4">
        <v>4.6524744292450313</v>
      </c>
      <c r="Y16" s="5">
        <v>20.193273158611071</v>
      </c>
      <c r="Z16" s="5">
        <v>33.111414778332467</v>
      </c>
      <c r="AA16" s="4">
        <v>7.5313928014852056</v>
      </c>
      <c r="AB16" s="6">
        <v>54.299206591456453</v>
      </c>
      <c r="AC16" s="5">
        <v>13.557261283805577</v>
      </c>
      <c r="AE16" s="5">
        <f t="shared" si="1"/>
        <v>4.0051751939248934</v>
      </c>
      <c r="AF16" s="5">
        <f t="shared" si="2"/>
        <v>10.346492280862956</v>
      </c>
      <c r="AG16" s="3">
        <f t="shared" si="0"/>
        <v>1.1039257056802809</v>
      </c>
    </row>
    <row r="17" spans="1:33">
      <c r="A17" s="1" t="s">
        <v>65</v>
      </c>
      <c r="B17" s="6">
        <v>472.00381762090694</v>
      </c>
      <c r="C17" s="4">
        <v>3.5698653895646184</v>
      </c>
      <c r="D17" s="6">
        <v>394.73838770946082</v>
      </c>
      <c r="E17" s="6">
        <v>134.65023603819603</v>
      </c>
      <c r="F17" s="6">
        <v>2653.7328786795706</v>
      </c>
      <c r="G17" s="5">
        <v>56.237970157337585</v>
      </c>
      <c r="H17" s="6">
        <v>415.85292954959681</v>
      </c>
      <c r="I17" s="6">
        <v>735.79214702233116</v>
      </c>
      <c r="J17" s="6">
        <v>930.8465115457476</v>
      </c>
      <c r="K17" s="6">
        <v>879.92230560381461</v>
      </c>
      <c r="L17" s="6">
        <v>1684.916050360353</v>
      </c>
      <c r="M17" s="6">
        <v>180.91238635474727</v>
      </c>
      <c r="N17" s="6">
        <v>692.57033057898855</v>
      </c>
      <c r="O17" s="6">
        <v>123.73594118002559</v>
      </c>
      <c r="P17" s="5">
        <v>37.306615718034799</v>
      </c>
      <c r="Q17" s="6">
        <v>108.10294035074763</v>
      </c>
      <c r="R17" s="5">
        <v>15.610463713219483</v>
      </c>
      <c r="S17" s="5">
        <v>87.953426897138627</v>
      </c>
      <c r="T17" s="5">
        <v>16.461793475746862</v>
      </c>
      <c r="U17" s="5">
        <v>43.324219566176787</v>
      </c>
      <c r="V17" s="4">
        <v>5.9074505817696865</v>
      </c>
      <c r="W17" s="4">
        <v>33.295990015136475</v>
      </c>
      <c r="X17" s="4">
        <v>4.5290047750986444</v>
      </c>
      <c r="Y17" s="5">
        <v>28.660100743288567</v>
      </c>
      <c r="Z17" s="5">
        <v>65.999003220879914</v>
      </c>
      <c r="AA17" s="4">
        <v>10.733855367936343</v>
      </c>
      <c r="AB17" s="6">
        <v>171.03837481981793</v>
      </c>
      <c r="AC17" s="5">
        <v>20.088206150573132</v>
      </c>
      <c r="AE17" s="5">
        <f t="shared" si="1"/>
        <v>8.5143677607538919</v>
      </c>
      <c r="AF17" s="5">
        <f t="shared" si="2"/>
        <v>20.142305593315044</v>
      </c>
      <c r="AG17" s="3">
        <f t="shared" si="0"/>
        <v>0.96478055355210612</v>
      </c>
    </row>
    <row r="18" spans="1:33">
      <c r="A18" s="1" t="s">
        <v>66</v>
      </c>
      <c r="B18" s="6">
        <v>518.91045385071823</v>
      </c>
      <c r="C18" s="4">
        <v>1.7695361255365036</v>
      </c>
      <c r="D18" s="6">
        <v>235.33523231109805</v>
      </c>
      <c r="E18" s="6">
        <v>19.094523979138497</v>
      </c>
      <c r="F18" s="6">
        <v>2977.7437951203219</v>
      </c>
      <c r="G18" s="5">
        <v>57.8945470724505</v>
      </c>
      <c r="H18" s="6">
        <v>251.22026574273144</v>
      </c>
      <c r="I18" s="6">
        <v>292.11776856387024</v>
      </c>
      <c r="J18" s="6">
        <v>709.53705327209798</v>
      </c>
      <c r="K18" s="6">
        <v>208.88020709295259</v>
      </c>
      <c r="L18" s="6">
        <v>569.09885562739782</v>
      </c>
      <c r="M18" s="6">
        <v>74.068112515188545</v>
      </c>
      <c r="N18" s="6">
        <v>304.83501027907351</v>
      </c>
      <c r="O18" s="6">
        <v>65.179186747550148</v>
      </c>
      <c r="P18" s="5">
        <v>32.007835393545271</v>
      </c>
      <c r="Q18" s="6">
        <v>54.231050807937045</v>
      </c>
      <c r="R18" s="5">
        <v>7.8512166564173276</v>
      </c>
      <c r="S18" s="5">
        <v>45.142209546146951</v>
      </c>
      <c r="T18" s="5">
        <v>8.5584784769395199</v>
      </c>
      <c r="U18" s="5">
        <v>23.45027758027015</v>
      </c>
      <c r="V18" s="4">
        <v>3.3792799855778264</v>
      </c>
      <c r="W18" s="4">
        <v>24.060439091771194</v>
      </c>
      <c r="X18" s="4">
        <v>3.9509056663303772</v>
      </c>
      <c r="Y18" s="5">
        <v>6.1340725418201965</v>
      </c>
      <c r="Z18" s="5">
        <v>25.647364506542445</v>
      </c>
      <c r="AA18" s="4">
        <v>4.6457899186608893</v>
      </c>
      <c r="AB18" s="6">
        <v>22.062311139749877</v>
      </c>
      <c r="AC18" s="5">
        <v>12.887614310870699</v>
      </c>
      <c r="AE18" s="5">
        <f t="shared" si="1"/>
        <v>1.711900325969588</v>
      </c>
      <c r="AF18" s="5">
        <f t="shared" si="2"/>
        <v>5.4811067599780889</v>
      </c>
      <c r="AG18" s="3">
        <f t="shared" si="0"/>
        <v>1.6017277110614379</v>
      </c>
    </row>
    <row r="19" spans="1:33">
      <c r="A19" s="1" t="s">
        <v>67</v>
      </c>
      <c r="B19" s="6">
        <v>657.89343624085768</v>
      </c>
      <c r="C19" s="4">
        <v>2.5999034489111672</v>
      </c>
      <c r="D19" s="6">
        <v>353.65538056847799</v>
      </c>
      <c r="E19" s="6">
        <v>179.16754330125681</v>
      </c>
      <c r="F19" s="6">
        <v>2729.800685486588</v>
      </c>
      <c r="G19" s="5">
        <v>62.793633802123757</v>
      </c>
      <c r="H19" s="6">
        <v>381.42684135213176</v>
      </c>
      <c r="I19" s="6">
        <v>621.63846946144872</v>
      </c>
      <c r="J19" s="6">
        <v>826.77082655909294</v>
      </c>
      <c r="K19" s="6">
        <v>695.76061136920771</v>
      </c>
      <c r="L19" s="6">
        <v>1402.4221073932708</v>
      </c>
      <c r="M19" s="6">
        <v>157.55172312720231</v>
      </c>
      <c r="N19" s="6">
        <v>609.35212136827442</v>
      </c>
      <c r="O19" s="6">
        <v>110.90715759396814</v>
      </c>
      <c r="P19" s="5">
        <v>32.067495673486725</v>
      </c>
      <c r="Q19" s="6">
        <v>103.96770954229316</v>
      </c>
      <c r="R19" s="5">
        <v>13.29392878898611</v>
      </c>
      <c r="S19" s="5">
        <v>80.675211045336525</v>
      </c>
      <c r="T19" s="5">
        <v>14.86865801601307</v>
      </c>
      <c r="U19" s="5">
        <v>39.958888081182117</v>
      </c>
      <c r="V19" s="4">
        <v>5.2851118442024267</v>
      </c>
      <c r="W19" s="4">
        <v>34.096280049191286</v>
      </c>
      <c r="X19" s="4">
        <v>4.1842515705416883</v>
      </c>
      <c r="Y19" s="5">
        <v>26.451787527028099</v>
      </c>
      <c r="Z19" s="5">
        <v>57.089393800318042</v>
      </c>
      <c r="AA19" s="4">
        <v>6.2935857905822834</v>
      </c>
      <c r="AB19" s="6">
        <v>102.26153567351294</v>
      </c>
      <c r="AC19" s="5">
        <v>23.06228993857281</v>
      </c>
      <c r="AE19" s="5">
        <f t="shared" si="1"/>
        <v>4.4341449156128903</v>
      </c>
      <c r="AF19" s="5">
        <f t="shared" si="2"/>
        <v>17.238905268464347</v>
      </c>
      <c r="AG19" s="3">
        <f t="shared" si="0"/>
        <v>0.89913477571757983</v>
      </c>
    </row>
    <row r="20" spans="1:33">
      <c r="A20" s="1" t="s">
        <v>68</v>
      </c>
      <c r="B20" s="6">
        <v>395.53182714477299</v>
      </c>
      <c r="C20" s="4">
        <v>2.6765708390375584</v>
      </c>
      <c r="D20" s="6">
        <v>294.05625524555057</v>
      </c>
      <c r="E20" s="6">
        <v>101.46875426913756</v>
      </c>
      <c r="F20" s="6">
        <v>2542.7993161553027</v>
      </c>
      <c r="G20" s="5">
        <v>64.127425686861613</v>
      </c>
      <c r="H20" s="6">
        <v>335.98088070649686</v>
      </c>
      <c r="I20" s="6">
        <v>520.64787358530555</v>
      </c>
      <c r="J20" s="6">
        <v>550.18787153767971</v>
      </c>
      <c r="K20" s="6">
        <v>489.91474286529643</v>
      </c>
      <c r="L20" s="6">
        <v>875.00999126032116</v>
      </c>
      <c r="M20" s="6">
        <v>93.438151667855934</v>
      </c>
      <c r="N20" s="6">
        <v>358.23773913019357</v>
      </c>
      <c r="O20" s="6">
        <v>72.631798962801128</v>
      </c>
      <c r="P20" s="5">
        <v>31.173040641934989</v>
      </c>
      <c r="Q20" s="6">
        <v>67.172823055788697</v>
      </c>
      <c r="R20" s="5">
        <v>9.6434386258756106</v>
      </c>
      <c r="S20" s="5">
        <v>63.807424286356991</v>
      </c>
      <c r="T20" s="5">
        <v>11.175410184399059</v>
      </c>
      <c r="U20" s="5">
        <v>35.209382966438959</v>
      </c>
      <c r="V20" s="4">
        <v>5.2438298654649937</v>
      </c>
      <c r="W20" s="4">
        <v>32.187176544937124</v>
      </c>
      <c r="X20" s="4">
        <v>4.4838018860005411</v>
      </c>
      <c r="Y20" s="5">
        <v>15.974407340601406</v>
      </c>
      <c r="Z20" s="5">
        <v>26.2022273823798</v>
      </c>
      <c r="AA20" s="4">
        <v>4.2615516776532436</v>
      </c>
      <c r="AB20" s="6">
        <v>60.605267768528769</v>
      </c>
      <c r="AC20" s="5">
        <v>18.125240709354937</v>
      </c>
      <c r="AE20" s="5">
        <f t="shared" si="1"/>
        <v>3.3436945053782772</v>
      </c>
      <c r="AF20" s="5">
        <f t="shared" si="2"/>
        <v>11.327699659442334</v>
      </c>
      <c r="AG20" s="3">
        <f t="shared" si="0"/>
        <v>1.3421328248779323</v>
      </c>
    </row>
    <row r="21" spans="1:33">
      <c r="A21" s="1" t="s">
        <v>69</v>
      </c>
      <c r="B21" s="6">
        <v>394.05464508255204</v>
      </c>
      <c r="C21" s="4">
        <v>2.7313685303415705</v>
      </c>
      <c r="D21" s="6">
        <v>412.01195472447444</v>
      </c>
      <c r="E21" s="6">
        <v>90.945361770960787</v>
      </c>
      <c r="F21" s="6">
        <v>2973.8577110947799</v>
      </c>
      <c r="G21" s="5">
        <v>67.003447088943673</v>
      </c>
      <c r="H21" s="6">
        <v>524.64576264042717</v>
      </c>
      <c r="I21" s="6">
        <v>346.54671891022963</v>
      </c>
      <c r="J21" s="6">
        <v>678.15650592726286</v>
      </c>
      <c r="K21" s="6">
        <v>282.74228133930643</v>
      </c>
      <c r="L21" s="6">
        <v>733.55030679171796</v>
      </c>
      <c r="M21" s="6">
        <v>95.938729190883322</v>
      </c>
      <c r="N21" s="6">
        <v>430.06763021475729</v>
      </c>
      <c r="O21" s="6">
        <v>110.82472795481276</v>
      </c>
      <c r="P21" s="5">
        <v>36.932347732130033</v>
      </c>
      <c r="Q21" s="6">
        <v>124.34816814907363</v>
      </c>
      <c r="R21" s="5">
        <v>19.287060962319536</v>
      </c>
      <c r="S21" s="5">
        <v>114.80638149406138</v>
      </c>
      <c r="T21" s="5">
        <v>20.602010068635863</v>
      </c>
      <c r="U21" s="5">
        <v>56.747201107995068</v>
      </c>
      <c r="V21" s="4">
        <v>7.7910940355565055</v>
      </c>
      <c r="W21" s="4">
        <v>43.318567722332332</v>
      </c>
      <c r="X21" s="4">
        <v>5.9913754458013111</v>
      </c>
      <c r="Y21" s="5">
        <v>15.356969129631322</v>
      </c>
      <c r="Z21" s="5">
        <v>49.460640740780413</v>
      </c>
      <c r="AA21" s="4">
        <v>5.4587562507459824</v>
      </c>
      <c r="AB21" s="6">
        <v>46.989535190792111</v>
      </c>
      <c r="AC21" s="5">
        <v>16.727429964130042</v>
      </c>
      <c r="AE21" s="5">
        <f t="shared" si="1"/>
        <v>2.8091305891912568</v>
      </c>
      <c r="AF21" s="5">
        <f t="shared" si="2"/>
        <v>4.8925114966041328</v>
      </c>
      <c r="AG21" s="3">
        <f t="shared" si="0"/>
        <v>0.95812362174823118</v>
      </c>
    </row>
    <row r="22" spans="1:33">
      <c r="A22" s="1" t="s">
        <v>70</v>
      </c>
      <c r="B22" s="6">
        <v>530.81336857063161</v>
      </c>
      <c r="C22" s="4">
        <v>2.9909529289480377</v>
      </c>
      <c r="D22" s="6">
        <v>329.85107100140419</v>
      </c>
      <c r="E22" s="6">
        <v>97.234874388141321</v>
      </c>
      <c r="F22" s="6">
        <v>2697.0277466098441</v>
      </c>
      <c r="G22" s="5">
        <v>54.038948426041095</v>
      </c>
      <c r="H22" s="6">
        <v>482.66714152583904</v>
      </c>
      <c r="I22" s="6">
        <v>644.25936733660967</v>
      </c>
      <c r="J22" s="6">
        <v>1124.3926562478694</v>
      </c>
      <c r="K22" s="6">
        <v>875.96672241055592</v>
      </c>
      <c r="L22" s="6">
        <v>1892.034662969171</v>
      </c>
      <c r="M22" s="6">
        <v>216.5838826708613</v>
      </c>
      <c r="N22" s="6">
        <v>831.83702840780597</v>
      </c>
      <c r="O22" s="6">
        <v>153.90287640849681</v>
      </c>
      <c r="P22" s="5">
        <v>42.737121885405124</v>
      </c>
      <c r="Q22" s="6">
        <v>137.02370456384662</v>
      </c>
      <c r="R22" s="5">
        <v>18.733268281010073</v>
      </c>
      <c r="S22" s="5">
        <v>107.03123958917485</v>
      </c>
      <c r="T22" s="5">
        <v>19.504891326816757</v>
      </c>
      <c r="U22" s="5">
        <v>50.490118525022908</v>
      </c>
      <c r="V22" s="4">
        <v>5.9325458962891897</v>
      </c>
      <c r="W22" s="4">
        <v>35.252428896885874</v>
      </c>
      <c r="X22" s="4">
        <v>4.339458204376621</v>
      </c>
      <c r="Y22" s="5">
        <v>26.182082686247561</v>
      </c>
      <c r="Z22" s="5">
        <v>103.86316890838465</v>
      </c>
      <c r="AA22" s="4">
        <v>9.390377313440597</v>
      </c>
      <c r="AB22" s="6">
        <v>214.03488778489069</v>
      </c>
      <c r="AC22" s="5">
        <v>24.242539017492753</v>
      </c>
      <c r="AE22" s="5">
        <f t="shared" si="1"/>
        <v>8.8288973209633266</v>
      </c>
      <c r="AF22" s="5">
        <f t="shared" si="2"/>
        <v>20.927614670635773</v>
      </c>
      <c r="AG22" s="3">
        <f t="shared" si="0"/>
        <v>0.88189473388629647</v>
      </c>
    </row>
    <row r="23" spans="1:33">
      <c r="A23" s="1" t="s">
        <v>71</v>
      </c>
      <c r="B23" s="6">
        <v>607.38015716545283</v>
      </c>
      <c r="C23" s="4">
        <v>2.5240303562038751</v>
      </c>
      <c r="D23" s="6">
        <v>254.95940256031079</v>
      </c>
      <c r="E23" s="6">
        <v>109.93408089409596</v>
      </c>
      <c r="F23" s="6">
        <v>3031.3266478687028</v>
      </c>
      <c r="G23" s="5">
        <v>49.135219361993002</v>
      </c>
      <c r="H23" s="6">
        <v>406.47509365720595</v>
      </c>
      <c r="I23" s="6">
        <v>384.15431205097991</v>
      </c>
      <c r="J23" s="6">
        <v>953.67316790625921</v>
      </c>
      <c r="K23" s="6">
        <v>567.61841271063111</v>
      </c>
      <c r="L23" s="6">
        <v>1199.1225754716202</v>
      </c>
      <c r="M23" s="6">
        <v>142.36713073992664</v>
      </c>
      <c r="N23" s="6">
        <v>574.69966244451064</v>
      </c>
      <c r="O23" s="6">
        <v>110.81702604479887</v>
      </c>
      <c r="P23" s="5">
        <v>32.844577356097027</v>
      </c>
      <c r="Q23" s="6">
        <v>102.95417852111159</v>
      </c>
      <c r="R23" s="5">
        <v>14.751265940154065</v>
      </c>
      <c r="S23" s="5">
        <v>84.096477120912141</v>
      </c>
      <c r="T23" s="5">
        <v>16.04867064547398</v>
      </c>
      <c r="U23" s="5">
        <v>39.540651097960691</v>
      </c>
      <c r="V23" s="4">
        <v>4.3717815018213173</v>
      </c>
      <c r="W23" s="4">
        <v>28.945565399652651</v>
      </c>
      <c r="X23" s="4">
        <v>3.7015648337259948</v>
      </c>
      <c r="Y23" s="5">
        <v>15.667940208277015</v>
      </c>
      <c r="Z23" s="5">
        <v>82.93456188224603</v>
      </c>
      <c r="AA23" s="4">
        <v>7.4920105426681785</v>
      </c>
      <c r="AB23" s="6">
        <v>113.48489046502758</v>
      </c>
      <c r="AC23" s="5">
        <v>33.037220529165246</v>
      </c>
      <c r="AE23" s="5">
        <f t="shared" si="1"/>
        <v>3.4350616864043739</v>
      </c>
      <c r="AF23" s="5">
        <f t="shared" si="2"/>
        <v>15.897862870835199</v>
      </c>
      <c r="AG23" s="3">
        <f t="shared" si="0"/>
        <v>0.92510074658024677</v>
      </c>
    </row>
    <row r="24" spans="1:33">
      <c r="A24" s="1" t="s">
        <v>72</v>
      </c>
      <c r="B24" s="6">
        <v>370.67871689612514</v>
      </c>
      <c r="C24" s="4">
        <v>2.4800851963775163</v>
      </c>
      <c r="D24" s="6">
        <v>256.28361289500793</v>
      </c>
      <c r="E24" s="6">
        <v>100.22363318022934</v>
      </c>
      <c r="F24" s="6">
        <v>2209.2948883041868</v>
      </c>
      <c r="G24" s="5">
        <v>53.005900370866577</v>
      </c>
      <c r="H24" s="6">
        <v>358.77213658526358</v>
      </c>
      <c r="I24" s="6">
        <v>409.23409927503724</v>
      </c>
      <c r="J24" s="6">
        <v>695.50941123486064</v>
      </c>
      <c r="K24" s="6">
        <v>303.89615934421954</v>
      </c>
      <c r="L24" s="6">
        <v>826.39547592642259</v>
      </c>
      <c r="M24" s="6">
        <v>105.12408617803311</v>
      </c>
      <c r="N24" s="6">
        <v>430.02636638629201</v>
      </c>
      <c r="O24" s="6">
        <v>91.792811964960407</v>
      </c>
      <c r="P24" s="5">
        <v>34.229364557831602</v>
      </c>
      <c r="Q24" s="6">
        <v>84.789808738812496</v>
      </c>
      <c r="R24" s="5">
        <v>12.432410999108475</v>
      </c>
      <c r="S24" s="5">
        <v>69.756967828319716</v>
      </c>
      <c r="T24" s="5">
        <v>13.300968834765159</v>
      </c>
      <c r="U24" s="5">
        <v>36.349652869956572</v>
      </c>
      <c r="V24" s="4">
        <v>4.6509874687048649</v>
      </c>
      <c r="W24" s="4">
        <v>29.254531291115185</v>
      </c>
      <c r="X24" s="4">
        <v>4.0852749543889333</v>
      </c>
      <c r="Y24" s="5">
        <v>13.228249793748139</v>
      </c>
      <c r="Z24" s="5">
        <v>50.444729231587537</v>
      </c>
      <c r="AA24" s="4">
        <v>11.273178131538936</v>
      </c>
      <c r="AB24" s="6">
        <v>30.67238704558228</v>
      </c>
      <c r="AC24" s="5">
        <v>13.030039168357543</v>
      </c>
      <c r="AE24" s="5">
        <f t="shared" si="1"/>
        <v>2.3539750456059898</v>
      </c>
      <c r="AF24" s="5">
        <f t="shared" si="2"/>
        <v>7.7120804657178539</v>
      </c>
      <c r="AG24" s="3">
        <f t="shared" si="0"/>
        <v>1.1666802955356543</v>
      </c>
    </row>
    <row r="25" spans="1:33">
      <c r="A25" s="1" t="s">
        <v>73</v>
      </c>
      <c r="B25" s="6">
        <v>520.89812319442274</v>
      </c>
      <c r="C25" s="4">
        <v>3.2399864358476527</v>
      </c>
      <c r="D25" s="6">
        <v>329.90485343643957</v>
      </c>
      <c r="E25" s="6">
        <v>89.400843913014072</v>
      </c>
      <c r="F25" s="6">
        <v>2621.1539160456737</v>
      </c>
      <c r="G25" s="5">
        <v>50.037059967251835</v>
      </c>
      <c r="H25" s="6">
        <v>370.875175211684</v>
      </c>
      <c r="I25" s="6">
        <v>653.34916937492164</v>
      </c>
      <c r="J25" s="6">
        <v>822.9874777148226</v>
      </c>
      <c r="K25" s="6">
        <v>667.9411965743185</v>
      </c>
      <c r="L25" s="6">
        <v>1350.2016913796376</v>
      </c>
      <c r="M25" s="6">
        <v>154.57752671604987</v>
      </c>
      <c r="N25" s="6">
        <v>593.18847152777471</v>
      </c>
      <c r="O25" s="6">
        <v>112.19964983504363</v>
      </c>
      <c r="P25" s="5">
        <v>36.048284182237545</v>
      </c>
      <c r="Q25" s="6">
        <v>102.09670547396404</v>
      </c>
      <c r="R25" s="5">
        <v>13.816587587922157</v>
      </c>
      <c r="S25" s="5">
        <v>77.124437914781112</v>
      </c>
      <c r="T25" s="5">
        <v>15.163032503585022</v>
      </c>
      <c r="U25" s="5">
        <v>39.16619133899615</v>
      </c>
      <c r="V25" s="4">
        <v>4.7101359102153548</v>
      </c>
      <c r="W25" s="4">
        <v>27.565880361431411</v>
      </c>
      <c r="X25" s="4">
        <v>3.892869116102482</v>
      </c>
      <c r="Y25" s="5">
        <v>20.678381681738717</v>
      </c>
      <c r="Z25" s="5">
        <v>69.534071798422673</v>
      </c>
      <c r="AA25" s="4">
        <v>8.702033606557503</v>
      </c>
      <c r="AB25" s="6">
        <v>123.22218358082466</v>
      </c>
      <c r="AC25" s="5">
        <v>19.604716596909011</v>
      </c>
      <c r="AE25" s="5">
        <f t="shared" si="1"/>
        <v>6.2853335814225728</v>
      </c>
      <c r="AF25" s="5">
        <f t="shared" si="2"/>
        <v>17.788366146046695</v>
      </c>
      <c r="AG25" s="3">
        <f t="shared" si="0"/>
        <v>1.0113918541824092</v>
      </c>
    </row>
    <row r="26" spans="1:33">
      <c r="B26" s="6"/>
      <c r="C26" s="4"/>
      <c r="D26" s="6"/>
      <c r="E26" s="6"/>
      <c r="F26" s="6"/>
      <c r="G26" s="5"/>
      <c r="H26" s="6"/>
      <c r="P26" s="5"/>
      <c r="Q26" s="6"/>
      <c r="R26" s="5"/>
      <c r="S26" s="5"/>
      <c r="V26" s="4"/>
      <c r="W26" s="4"/>
      <c r="X26" s="4"/>
      <c r="Y26" s="5"/>
      <c r="Z26" s="5"/>
      <c r="AA26" s="4"/>
      <c r="AB26" s="6"/>
      <c r="AC26" s="5"/>
      <c r="AF26" s="4"/>
    </row>
    <row r="27" spans="1:33">
      <c r="A27" s="1" t="s">
        <v>104</v>
      </c>
      <c r="B27" s="6"/>
      <c r="C27" s="4"/>
      <c r="F27" s="6"/>
      <c r="G27" s="5"/>
      <c r="Q27" s="6"/>
      <c r="S27" s="5"/>
      <c r="Z27" s="5"/>
      <c r="AA27" s="4"/>
      <c r="AC27" s="5"/>
      <c r="AF27" s="6"/>
      <c r="AG27" s="4"/>
    </row>
    <row r="28" spans="1:33">
      <c r="C28" s="4"/>
      <c r="F28" s="6"/>
      <c r="G28" s="5"/>
      <c r="S28" s="5"/>
      <c r="Z28" s="5"/>
      <c r="AA28" s="4"/>
      <c r="AC28" s="5"/>
      <c r="AF28" s="6"/>
      <c r="AG28" s="4"/>
    </row>
    <row r="29" spans="1:33">
      <c r="G29" s="5"/>
      <c r="S29" s="5"/>
      <c r="Z29" s="5"/>
      <c r="AA29" s="4"/>
      <c r="AC29" s="5"/>
      <c r="AF29" s="6"/>
      <c r="AG29" s="4"/>
    </row>
    <row r="30" spans="1:33">
      <c r="Z30" s="5"/>
      <c r="AA30" s="4"/>
      <c r="AC30" s="5"/>
      <c r="AF30" s="6"/>
    </row>
    <row r="31" spans="1:33">
      <c r="AC31" s="5"/>
      <c r="AF31" s="6"/>
    </row>
    <row r="32" spans="1:33">
      <c r="AC32" s="5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/>
  </sheetViews>
  <sheetFormatPr baseColWidth="10" defaultColWidth="8.83203125" defaultRowHeight="14" x14ac:dyDescent="0"/>
  <cols>
    <col min="1" max="1" width="12.5" customWidth="1"/>
  </cols>
  <sheetData>
    <row r="1" spans="1:27" ht="18">
      <c r="A1" s="30" t="s">
        <v>191</v>
      </c>
    </row>
    <row r="2" spans="1:27">
      <c r="B2" t="s">
        <v>75</v>
      </c>
      <c r="C2" t="s">
        <v>77</v>
      </c>
      <c r="D2" t="s">
        <v>82</v>
      </c>
      <c r="E2" t="s">
        <v>84</v>
      </c>
      <c r="F2" s="1" t="s">
        <v>85</v>
      </c>
      <c r="G2" s="1" t="s">
        <v>86</v>
      </c>
      <c r="H2" s="1" t="s">
        <v>87</v>
      </c>
      <c r="I2" s="1" t="s">
        <v>88</v>
      </c>
      <c r="J2" s="1" t="s">
        <v>89</v>
      </c>
      <c r="K2" s="1" t="s">
        <v>90</v>
      </c>
      <c r="L2" s="1" t="s">
        <v>91</v>
      </c>
      <c r="M2" s="1" t="s">
        <v>92</v>
      </c>
      <c r="N2" s="1" t="s">
        <v>93</v>
      </c>
      <c r="O2" s="1" t="s">
        <v>94</v>
      </c>
      <c r="P2" s="1" t="s">
        <v>95</v>
      </c>
      <c r="Q2" s="1" t="s">
        <v>96</v>
      </c>
      <c r="R2" s="1" t="s">
        <v>97</v>
      </c>
      <c r="S2" s="1" t="s">
        <v>98</v>
      </c>
      <c r="T2" t="s">
        <v>99</v>
      </c>
      <c r="U2" t="s">
        <v>100</v>
      </c>
      <c r="V2" t="s">
        <v>101</v>
      </c>
      <c r="W2" t="s">
        <v>102</v>
      </c>
      <c r="Y2" s="10" t="s">
        <v>2</v>
      </c>
      <c r="Z2" s="10" t="s">
        <v>187</v>
      </c>
      <c r="AA2" s="10" t="s">
        <v>188</v>
      </c>
    </row>
    <row r="3" spans="1:27"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  <c r="N3" t="s">
        <v>3</v>
      </c>
      <c r="O3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</row>
    <row r="4" spans="1:27">
      <c r="A4" t="s">
        <v>4</v>
      </c>
      <c r="B4">
        <v>360</v>
      </c>
      <c r="C4" s="3">
        <v>7.6</v>
      </c>
      <c r="D4">
        <v>506</v>
      </c>
      <c r="E4" s="3">
        <v>7.15</v>
      </c>
      <c r="F4" s="11" t="s">
        <v>131</v>
      </c>
      <c r="G4" s="3">
        <v>2.66</v>
      </c>
      <c r="H4" s="3">
        <v>2.9000000000000001E-2</v>
      </c>
      <c r="I4" s="3">
        <v>0.63</v>
      </c>
      <c r="J4" s="3">
        <v>1.2</v>
      </c>
      <c r="K4" s="3">
        <v>0.20899999999999999</v>
      </c>
      <c r="L4" s="3">
        <v>8</v>
      </c>
      <c r="M4" s="3">
        <v>3.03</v>
      </c>
      <c r="N4" s="8">
        <v>43.6</v>
      </c>
      <c r="O4" s="8">
        <v>16.2</v>
      </c>
      <c r="P4" s="8">
        <v>81.3</v>
      </c>
      <c r="Q4" s="8">
        <v>18.12</v>
      </c>
      <c r="R4" s="9">
        <v>181</v>
      </c>
      <c r="S4" s="8">
        <v>40.799999999999997</v>
      </c>
      <c r="T4">
        <v>9070</v>
      </c>
      <c r="U4" s="3">
        <v>7.08</v>
      </c>
      <c r="V4" s="8">
        <v>24.2</v>
      </c>
      <c r="W4" s="9">
        <v>386</v>
      </c>
      <c r="Y4" s="3">
        <f t="shared" ref="Y4:Y6" si="0">V4/W4</f>
        <v>6.269430051813471E-2</v>
      </c>
      <c r="Z4" s="7">
        <f>(L4/0.204)/(S4/0.0254)</f>
        <v>2.4413687043444831E-2</v>
      </c>
      <c r="AA4" s="3">
        <f t="shared" ref="AA4:AA18" si="1">(K4/0.058)/((J4/0.154+L4/0.204)/2)</f>
        <v>0.15331247431538833</v>
      </c>
    </row>
    <row r="5" spans="1:27">
      <c r="A5" t="s">
        <v>5</v>
      </c>
      <c r="B5">
        <v>322</v>
      </c>
      <c r="C5" s="3">
        <v>4.0999999999999996</v>
      </c>
      <c r="D5">
        <v>406</v>
      </c>
      <c r="E5" s="3">
        <v>2.9</v>
      </c>
      <c r="F5" s="11" t="s">
        <v>131</v>
      </c>
      <c r="G5" s="3">
        <v>8.41</v>
      </c>
      <c r="H5" s="3">
        <v>1.61E-2</v>
      </c>
      <c r="I5" s="3">
        <v>0.315</v>
      </c>
      <c r="J5" s="3">
        <v>0.71</v>
      </c>
      <c r="K5" s="3">
        <v>7.5999999999999998E-2</v>
      </c>
      <c r="L5" s="3">
        <v>5.71</v>
      </c>
      <c r="M5" s="3">
        <v>2.4489999999999998</v>
      </c>
      <c r="N5" s="8">
        <v>35.1</v>
      </c>
      <c r="O5" s="8">
        <v>13.28</v>
      </c>
      <c r="P5" s="8">
        <v>69.3</v>
      </c>
      <c r="Q5" s="8">
        <v>14.77</v>
      </c>
      <c r="R5" s="9">
        <v>138.19999999999999</v>
      </c>
      <c r="S5" s="8">
        <v>27.9</v>
      </c>
      <c r="T5">
        <v>10410</v>
      </c>
      <c r="U5" s="3">
        <v>1.373</v>
      </c>
      <c r="V5" s="8">
        <v>34.200000000000003</v>
      </c>
      <c r="W5" s="9">
        <v>156</v>
      </c>
      <c r="Y5" s="3">
        <f t="shared" si="0"/>
        <v>0.21923076923076926</v>
      </c>
      <c r="Z5" s="7">
        <f t="shared" ref="Z5:Z18" si="2">(L5/0.204)/(S5/0.0254)</f>
        <v>2.5482113992550428E-2</v>
      </c>
      <c r="AA5" s="3">
        <f t="shared" si="1"/>
        <v>8.0387808985624157E-2</v>
      </c>
    </row>
    <row r="6" spans="1:27" s="31" customFormat="1">
      <c r="A6" s="31" t="s">
        <v>169</v>
      </c>
      <c r="B6" s="31">
        <v>604</v>
      </c>
      <c r="C6" s="32">
        <v>4.9000000000000004</v>
      </c>
      <c r="D6" s="31">
        <v>357</v>
      </c>
      <c r="E6" s="32">
        <v>0.85699999999999998</v>
      </c>
      <c r="F6" s="33" t="s">
        <v>131</v>
      </c>
      <c r="G6" s="32">
        <v>0.13700000000000001</v>
      </c>
      <c r="H6" s="33" t="s">
        <v>131</v>
      </c>
      <c r="I6" s="32">
        <v>0.123</v>
      </c>
      <c r="J6" s="32">
        <v>0.56999999999999995</v>
      </c>
      <c r="K6" s="32">
        <v>0.48499999999999999</v>
      </c>
      <c r="L6" s="32">
        <v>5.89</v>
      </c>
      <c r="M6" s="32">
        <v>3.24</v>
      </c>
      <c r="N6" s="34">
        <v>42.3</v>
      </c>
      <c r="O6" s="34">
        <v>10.79</v>
      </c>
      <c r="P6" s="34">
        <v>31.6</v>
      </c>
      <c r="Q6" s="34">
        <v>4.3</v>
      </c>
      <c r="R6" s="35">
        <v>27.6</v>
      </c>
      <c r="S6" s="32">
        <v>4.07</v>
      </c>
      <c r="T6" s="31">
        <v>10420</v>
      </c>
      <c r="U6" s="32">
        <v>0.59799999999999998</v>
      </c>
      <c r="V6" s="32">
        <v>2.69</v>
      </c>
      <c r="W6" s="35">
        <v>216.4</v>
      </c>
      <c r="Y6" s="36">
        <f t="shared" si="0"/>
        <v>1.243068391866913E-2</v>
      </c>
      <c r="Z6" s="37">
        <f t="shared" si="2"/>
        <v>0.18018740665799485</v>
      </c>
      <c r="AA6" s="36">
        <f t="shared" si="1"/>
        <v>0.51342224211051979</v>
      </c>
    </row>
    <row r="7" spans="1:27">
      <c r="A7" t="s">
        <v>6</v>
      </c>
      <c r="B7">
        <v>525</v>
      </c>
      <c r="C7" s="3">
        <v>4.26</v>
      </c>
      <c r="D7">
        <v>476</v>
      </c>
      <c r="E7" s="3">
        <v>3.4</v>
      </c>
      <c r="F7">
        <v>0.22</v>
      </c>
      <c r="G7" s="3">
        <v>1.47</v>
      </c>
      <c r="H7" s="3">
        <v>6.8000000000000005E-2</v>
      </c>
      <c r="I7" s="3">
        <v>0.46</v>
      </c>
      <c r="J7" s="3">
        <v>0.43</v>
      </c>
      <c r="K7" s="3">
        <v>0.185</v>
      </c>
      <c r="L7" s="3">
        <v>4.07</v>
      </c>
      <c r="M7" s="3">
        <v>2.13</v>
      </c>
      <c r="N7" s="8">
        <v>36.700000000000003</v>
      </c>
      <c r="O7" s="8">
        <v>14.6</v>
      </c>
      <c r="P7" s="8">
        <v>78.599999999999994</v>
      </c>
      <c r="Q7" s="8">
        <v>19.5</v>
      </c>
      <c r="R7" s="9">
        <v>208</v>
      </c>
      <c r="S7" s="8">
        <v>47.2</v>
      </c>
      <c r="T7">
        <v>11060</v>
      </c>
      <c r="U7" s="3">
        <v>2.2200000000000002</v>
      </c>
      <c r="V7" s="8">
        <v>22.6</v>
      </c>
      <c r="W7" s="9">
        <v>392</v>
      </c>
      <c r="Y7" s="3">
        <f t="shared" ref="Y7:Y18" si="3">V7/W7</f>
        <v>5.76530612244898E-2</v>
      </c>
      <c r="Z7" s="7">
        <f t="shared" si="2"/>
        <v>1.0736332668660685E-2</v>
      </c>
      <c r="AA7" s="3">
        <f t="shared" si="1"/>
        <v>0.28049323134094251</v>
      </c>
    </row>
    <row r="8" spans="1:27">
      <c r="A8" t="s">
        <v>7</v>
      </c>
      <c r="B8">
        <v>542</v>
      </c>
      <c r="C8" s="8">
        <v>60</v>
      </c>
      <c r="D8">
        <v>442</v>
      </c>
      <c r="E8" s="3">
        <v>1.33</v>
      </c>
      <c r="F8" s="11" t="s">
        <v>131</v>
      </c>
      <c r="G8" s="3">
        <v>0.5</v>
      </c>
      <c r="H8" s="11" t="s">
        <v>131</v>
      </c>
      <c r="I8" s="3">
        <v>0.123</v>
      </c>
      <c r="J8" s="3">
        <v>0.53</v>
      </c>
      <c r="K8" s="3">
        <v>0.13900000000000001</v>
      </c>
      <c r="L8" s="3">
        <v>4.7699999999999996</v>
      </c>
      <c r="M8" s="3">
        <v>2.5099999999999998</v>
      </c>
      <c r="N8" s="8">
        <v>38</v>
      </c>
      <c r="O8" s="8">
        <v>13.7</v>
      </c>
      <c r="P8" s="8">
        <v>61</v>
      </c>
      <c r="Q8" s="8">
        <v>11.8</v>
      </c>
      <c r="R8" s="9">
        <v>96</v>
      </c>
      <c r="S8" s="8">
        <v>18.899999999999999</v>
      </c>
      <c r="T8">
        <v>10360</v>
      </c>
      <c r="U8" s="3">
        <v>1.24</v>
      </c>
      <c r="V8" s="3">
        <v>5.2</v>
      </c>
      <c r="W8" s="9">
        <v>294</v>
      </c>
      <c r="Y8" s="3">
        <f t="shared" si="3"/>
        <v>1.7687074829931974E-2</v>
      </c>
      <c r="Z8" s="7">
        <f t="shared" si="2"/>
        <v>3.1423902894491131E-2</v>
      </c>
      <c r="AA8" s="3">
        <f t="shared" si="1"/>
        <v>0.17868771559396521</v>
      </c>
    </row>
    <row r="9" spans="1:27">
      <c r="A9" t="s">
        <v>8</v>
      </c>
      <c r="B9">
        <v>891</v>
      </c>
      <c r="C9" s="3">
        <v>6.13</v>
      </c>
      <c r="D9">
        <v>884</v>
      </c>
      <c r="E9" s="3">
        <v>6.92</v>
      </c>
      <c r="F9" s="3">
        <v>2.9000000000000001E-2</v>
      </c>
      <c r="G9" s="8">
        <v>11.3</v>
      </c>
      <c r="H9" s="3">
        <v>0.14699999999999999</v>
      </c>
      <c r="I9" s="3">
        <v>2.11</v>
      </c>
      <c r="J9" s="3">
        <v>3.87</v>
      </c>
      <c r="K9" s="3">
        <v>0.32</v>
      </c>
      <c r="L9" s="8">
        <v>19.5</v>
      </c>
      <c r="M9" s="3">
        <v>6.84</v>
      </c>
      <c r="N9" s="8">
        <v>87.3</v>
      </c>
      <c r="O9" s="8">
        <v>30.3</v>
      </c>
      <c r="P9" s="9">
        <v>141.80000000000001</v>
      </c>
      <c r="Q9" s="8">
        <v>30.6</v>
      </c>
      <c r="R9" s="9">
        <v>294</v>
      </c>
      <c r="S9" s="8">
        <v>62.1</v>
      </c>
      <c r="T9">
        <v>10820</v>
      </c>
      <c r="U9" s="8">
        <v>10.3</v>
      </c>
      <c r="V9" s="9">
        <v>171</v>
      </c>
      <c r="W9" s="9">
        <v>906</v>
      </c>
      <c r="Y9" s="3">
        <f t="shared" si="3"/>
        <v>0.18874172185430463</v>
      </c>
      <c r="Z9" s="7">
        <f t="shared" si="2"/>
        <v>3.9097281424647148E-2</v>
      </c>
      <c r="AA9" s="3">
        <f t="shared" si="1"/>
        <v>9.1407023990852307E-2</v>
      </c>
    </row>
    <row r="10" spans="1:27">
      <c r="A10" t="s">
        <v>9</v>
      </c>
      <c r="B10">
        <v>145</v>
      </c>
      <c r="C10" s="3">
        <v>3.44</v>
      </c>
      <c r="D10">
        <v>420</v>
      </c>
      <c r="E10" s="3">
        <v>3.2</v>
      </c>
      <c r="F10" s="17" t="s">
        <v>131</v>
      </c>
      <c r="G10" s="3">
        <v>2.4900000000000002</v>
      </c>
      <c r="H10" s="3">
        <v>3.2000000000000001E-2</v>
      </c>
      <c r="I10" s="3">
        <v>0.56999999999999995</v>
      </c>
      <c r="J10" s="3">
        <v>1.38</v>
      </c>
      <c r="K10" s="3">
        <v>0.222</v>
      </c>
      <c r="L10" s="3">
        <v>9.1</v>
      </c>
      <c r="M10" s="3">
        <v>3.22</v>
      </c>
      <c r="N10" s="8">
        <v>40.9</v>
      </c>
      <c r="O10" s="8">
        <v>13.8</v>
      </c>
      <c r="P10" s="8">
        <v>60.1</v>
      </c>
      <c r="Q10" s="8">
        <v>11.5</v>
      </c>
      <c r="R10" s="9">
        <v>103</v>
      </c>
      <c r="S10" s="8">
        <v>20.9</v>
      </c>
      <c r="T10">
        <v>9140</v>
      </c>
      <c r="U10" s="3">
        <v>2.94</v>
      </c>
      <c r="V10" s="8">
        <v>27.5</v>
      </c>
      <c r="W10" s="9">
        <v>127</v>
      </c>
      <c r="Y10" s="3">
        <f t="shared" si="3"/>
        <v>0.21653543307086615</v>
      </c>
      <c r="Z10" s="7">
        <f t="shared" si="2"/>
        <v>5.4212402664415058E-2</v>
      </c>
      <c r="AA10" s="3">
        <f t="shared" si="1"/>
        <v>0.14290334451532108</v>
      </c>
    </row>
    <row r="11" spans="1:27">
      <c r="A11" t="s">
        <v>10</v>
      </c>
      <c r="B11">
        <v>381</v>
      </c>
      <c r="C11" s="3">
        <v>7.8</v>
      </c>
      <c r="D11">
        <v>460</v>
      </c>
      <c r="E11" s="3">
        <v>2.06</v>
      </c>
      <c r="F11" s="17" t="s">
        <v>131</v>
      </c>
      <c r="G11" s="3">
        <v>4.24</v>
      </c>
      <c r="H11" s="11" t="s">
        <v>131</v>
      </c>
      <c r="I11" s="3">
        <v>0.25800000000000001</v>
      </c>
      <c r="J11" s="3">
        <v>1.24</v>
      </c>
      <c r="K11" s="3">
        <v>0.20100000000000001</v>
      </c>
      <c r="L11" s="3">
        <v>9.1300000000000008</v>
      </c>
      <c r="M11" s="3">
        <v>3.91</v>
      </c>
      <c r="N11" s="8">
        <v>48.6</v>
      </c>
      <c r="O11" s="8">
        <v>14.3</v>
      </c>
      <c r="P11" s="8">
        <v>58.8</v>
      </c>
      <c r="Q11" s="8">
        <v>11.5</v>
      </c>
      <c r="R11" s="9">
        <v>108</v>
      </c>
      <c r="S11" s="8">
        <v>23</v>
      </c>
      <c r="T11">
        <v>11010</v>
      </c>
      <c r="U11" s="3">
        <v>1.53</v>
      </c>
      <c r="V11" s="8">
        <v>63</v>
      </c>
      <c r="W11" s="9">
        <v>750</v>
      </c>
      <c r="Y11" s="3">
        <f t="shared" si="3"/>
        <v>8.4000000000000005E-2</v>
      </c>
      <c r="Z11" s="7">
        <f t="shared" si="2"/>
        <v>4.9424978687127037E-2</v>
      </c>
      <c r="AA11" s="3">
        <f t="shared" si="1"/>
        <v>0.13125256441328093</v>
      </c>
    </row>
    <row r="12" spans="1:27">
      <c r="A12" t="s">
        <v>11</v>
      </c>
      <c r="B12">
        <v>497</v>
      </c>
      <c r="C12" s="3">
        <v>9.6</v>
      </c>
      <c r="D12">
        <v>513</v>
      </c>
      <c r="E12" s="3">
        <v>2.72</v>
      </c>
      <c r="F12" s="17" t="s">
        <v>131</v>
      </c>
      <c r="G12" s="3">
        <v>3.42</v>
      </c>
      <c r="H12" s="11" t="s">
        <v>131</v>
      </c>
      <c r="I12" s="3">
        <v>0.32</v>
      </c>
      <c r="J12" s="3">
        <v>0.89</v>
      </c>
      <c r="K12" s="3">
        <v>0.29699999999999999</v>
      </c>
      <c r="L12" s="3">
        <v>5.9</v>
      </c>
      <c r="M12" s="3">
        <v>2.73</v>
      </c>
      <c r="N12" s="8">
        <v>41.3</v>
      </c>
      <c r="O12" s="8">
        <v>16.100000000000001</v>
      </c>
      <c r="P12" s="8">
        <v>87</v>
      </c>
      <c r="Q12" s="8">
        <v>19.600000000000001</v>
      </c>
      <c r="R12" s="9">
        <v>187</v>
      </c>
      <c r="S12" s="8">
        <v>39.9</v>
      </c>
      <c r="T12">
        <v>9890</v>
      </c>
      <c r="U12" s="3">
        <v>1.75</v>
      </c>
      <c r="V12" s="8">
        <v>11.3</v>
      </c>
      <c r="W12" s="9">
        <v>328</v>
      </c>
      <c r="Y12" s="3">
        <f t="shared" si="3"/>
        <v>3.4451219512195125E-2</v>
      </c>
      <c r="Z12" s="7">
        <f t="shared" si="2"/>
        <v>1.8411224138778319E-2</v>
      </c>
      <c r="AA12" s="3">
        <f t="shared" si="1"/>
        <v>0.29513389999063722</v>
      </c>
    </row>
    <row r="13" spans="1:27">
      <c r="A13" t="s">
        <v>12</v>
      </c>
      <c r="B13">
        <v>351</v>
      </c>
      <c r="C13" s="8">
        <v>20.5</v>
      </c>
      <c r="D13">
        <v>443</v>
      </c>
      <c r="E13" s="3">
        <v>1.37</v>
      </c>
      <c r="F13" s="17" t="s">
        <v>131</v>
      </c>
      <c r="G13" s="3">
        <v>3.27</v>
      </c>
      <c r="H13" s="3">
        <v>0.08</v>
      </c>
      <c r="I13" s="3">
        <v>1.1299999999999999</v>
      </c>
      <c r="J13" s="3">
        <v>2.2400000000000002</v>
      </c>
      <c r="K13" s="3">
        <v>0.17699999999999999</v>
      </c>
      <c r="L13" s="8">
        <v>12.36</v>
      </c>
      <c r="M13" s="3">
        <v>3.9</v>
      </c>
      <c r="N13" s="8">
        <v>45</v>
      </c>
      <c r="O13" s="8">
        <v>14.91</v>
      </c>
      <c r="P13" s="8">
        <v>65.7</v>
      </c>
      <c r="Q13" s="8">
        <v>12.44</v>
      </c>
      <c r="R13" s="9">
        <v>106.3</v>
      </c>
      <c r="S13" s="8">
        <v>20.92</v>
      </c>
      <c r="T13">
        <v>8430</v>
      </c>
      <c r="U13" s="3">
        <v>0.68</v>
      </c>
      <c r="V13" s="8">
        <v>70.599999999999994</v>
      </c>
      <c r="W13" s="9">
        <v>160</v>
      </c>
      <c r="Y13" s="3">
        <f t="shared" si="3"/>
        <v>0.44124999999999998</v>
      </c>
      <c r="Z13" s="7">
        <f t="shared" si="2"/>
        <v>7.3563153750984128E-2</v>
      </c>
      <c r="AA13" s="3">
        <f t="shared" si="1"/>
        <v>8.1234507301509384E-2</v>
      </c>
    </row>
    <row r="14" spans="1:27">
      <c r="A14" t="s">
        <v>13</v>
      </c>
      <c r="B14">
        <v>392</v>
      </c>
      <c r="C14" s="8">
        <v>16.5</v>
      </c>
      <c r="D14">
        <v>471</v>
      </c>
      <c r="E14" s="3">
        <v>1.32</v>
      </c>
      <c r="F14" s="17" t="s">
        <v>131</v>
      </c>
      <c r="G14" s="3">
        <v>3.87</v>
      </c>
      <c r="H14" s="3">
        <v>6.4000000000000001E-2</v>
      </c>
      <c r="I14" s="3">
        <v>1.34</v>
      </c>
      <c r="J14" s="3">
        <v>2.72</v>
      </c>
      <c r="K14" s="3">
        <v>0.16800000000000001</v>
      </c>
      <c r="L14" s="8">
        <v>13.6</v>
      </c>
      <c r="M14" s="3">
        <v>4.0599999999999996</v>
      </c>
      <c r="N14" s="8">
        <v>46.7</v>
      </c>
      <c r="O14" s="8">
        <v>15.9</v>
      </c>
      <c r="P14" s="8">
        <v>68.3</v>
      </c>
      <c r="Q14" s="8">
        <v>12.9</v>
      </c>
      <c r="R14" s="9">
        <v>110.7</v>
      </c>
      <c r="S14" s="8">
        <v>21.4</v>
      </c>
      <c r="T14">
        <v>8410</v>
      </c>
      <c r="U14" s="3">
        <v>0.44500000000000001</v>
      </c>
      <c r="V14" s="8">
        <v>76.099999999999994</v>
      </c>
      <c r="W14" s="9">
        <v>103.2</v>
      </c>
      <c r="Y14" s="3">
        <f t="shared" si="3"/>
        <v>0.73740310077519378</v>
      </c>
      <c r="Z14" s="7">
        <f t="shared" si="2"/>
        <v>7.912772585669782E-2</v>
      </c>
      <c r="AA14" s="3">
        <f t="shared" si="1"/>
        <v>6.8696452595057703E-2</v>
      </c>
    </row>
    <row r="15" spans="1:27">
      <c r="A15" t="s">
        <v>14</v>
      </c>
      <c r="B15">
        <v>279</v>
      </c>
      <c r="C15" s="3">
        <v>4.37</v>
      </c>
      <c r="D15" s="9">
        <v>303.10000000000002</v>
      </c>
      <c r="E15" s="3">
        <v>4.38</v>
      </c>
      <c r="F15" s="3">
        <v>1.23E-2</v>
      </c>
      <c r="G15" s="3">
        <v>4.42</v>
      </c>
      <c r="H15" s="3">
        <v>3.9E-2</v>
      </c>
      <c r="I15" s="3">
        <v>0.5</v>
      </c>
      <c r="J15" s="3">
        <v>1.25</v>
      </c>
      <c r="K15" s="3">
        <v>0.19500000000000001</v>
      </c>
      <c r="L15" s="3">
        <v>7.84</v>
      </c>
      <c r="M15" s="3">
        <v>2.4700000000000002</v>
      </c>
      <c r="N15" s="8">
        <v>29.57</v>
      </c>
      <c r="O15" s="8">
        <v>9.99</v>
      </c>
      <c r="P15" s="8">
        <v>45.2</v>
      </c>
      <c r="Q15" s="8">
        <v>9.5299999999999994</v>
      </c>
      <c r="R15" s="9">
        <v>89</v>
      </c>
      <c r="S15" s="8">
        <v>19.559999999999999</v>
      </c>
      <c r="T15">
        <v>10080</v>
      </c>
      <c r="U15" s="3">
        <v>3.99</v>
      </c>
      <c r="V15" s="8">
        <v>29.5</v>
      </c>
      <c r="W15" s="9">
        <v>408</v>
      </c>
      <c r="Y15" s="3">
        <f t="shared" si="3"/>
        <v>7.2303921568627458E-2</v>
      </c>
      <c r="Z15" s="7">
        <f t="shared" si="2"/>
        <v>4.9905770078992738E-2</v>
      </c>
      <c r="AA15" s="3">
        <f t="shared" si="1"/>
        <v>0.14445520750114835</v>
      </c>
    </row>
    <row r="16" spans="1:27">
      <c r="A16" t="s">
        <v>15</v>
      </c>
      <c r="B16">
        <v>655</v>
      </c>
      <c r="C16" s="3">
        <v>3.39</v>
      </c>
      <c r="D16" s="9">
        <v>703</v>
      </c>
      <c r="E16" s="3">
        <v>1.31</v>
      </c>
      <c r="F16" s="17" t="s">
        <v>131</v>
      </c>
      <c r="G16" s="3">
        <v>1.59</v>
      </c>
      <c r="H16" s="3">
        <v>5.8999999999999997E-2</v>
      </c>
      <c r="I16" s="3">
        <v>0.95</v>
      </c>
      <c r="J16" s="3">
        <v>2.1</v>
      </c>
      <c r="K16" s="3">
        <v>0.16700000000000001</v>
      </c>
      <c r="L16" s="8">
        <v>11.4</v>
      </c>
      <c r="M16" s="3">
        <v>4.67</v>
      </c>
      <c r="N16" s="8">
        <v>64.599999999999994</v>
      </c>
      <c r="O16" s="8">
        <v>23.4</v>
      </c>
      <c r="P16" s="9">
        <v>112</v>
      </c>
      <c r="Q16" s="8">
        <v>23.6</v>
      </c>
      <c r="R16" s="9">
        <v>208</v>
      </c>
      <c r="S16" s="8">
        <v>41.6</v>
      </c>
      <c r="T16">
        <v>10210</v>
      </c>
      <c r="U16" s="3">
        <v>0.95</v>
      </c>
      <c r="V16" s="8">
        <v>13</v>
      </c>
      <c r="W16" s="9">
        <v>246</v>
      </c>
      <c r="Y16" s="3">
        <f t="shared" si="3"/>
        <v>5.2845528455284556E-2</v>
      </c>
      <c r="Z16" s="7">
        <f t="shared" si="2"/>
        <v>3.4120475113122176E-2</v>
      </c>
      <c r="AA16" s="3">
        <f t="shared" si="1"/>
        <v>8.2835543766578243E-2</v>
      </c>
    </row>
    <row r="17" spans="1:27">
      <c r="A17" t="s">
        <v>16</v>
      </c>
      <c r="B17">
        <v>618</v>
      </c>
      <c r="C17" s="3">
        <v>1.8</v>
      </c>
      <c r="D17" s="9">
        <v>512.29999999999995</v>
      </c>
      <c r="E17" s="3">
        <v>1.02</v>
      </c>
      <c r="F17" s="17" t="s">
        <v>131</v>
      </c>
      <c r="G17" s="3">
        <v>7.2999999999999995E-2</v>
      </c>
      <c r="H17" s="11" t="s">
        <v>131</v>
      </c>
      <c r="I17" s="11" t="s">
        <v>131</v>
      </c>
      <c r="J17" s="3">
        <v>0.23899999999999999</v>
      </c>
      <c r="K17" s="3">
        <v>6.7000000000000004E-2</v>
      </c>
      <c r="L17" s="3">
        <v>3.47</v>
      </c>
      <c r="M17" s="3">
        <v>2.1240000000000001</v>
      </c>
      <c r="N17" s="8">
        <v>39.880000000000003</v>
      </c>
      <c r="O17" s="8">
        <v>16.02</v>
      </c>
      <c r="P17" s="8">
        <v>81.900000000000006</v>
      </c>
      <c r="Q17" s="8">
        <v>17.940000000000001</v>
      </c>
      <c r="R17" s="9">
        <v>164.3</v>
      </c>
      <c r="S17" s="8">
        <v>33.6</v>
      </c>
      <c r="T17">
        <v>10660</v>
      </c>
      <c r="U17" s="3">
        <v>1.42</v>
      </c>
      <c r="V17" s="3">
        <v>1.61</v>
      </c>
      <c r="W17" s="9">
        <v>246</v>
      </c>
      <c r="Y17" s="3">
        <f t="shared" si="3"/>
        <v>6.5447154471544719E-3</v>
      </c>
      <c r="Z17" s="7">
        <f t="shared" si="2"/>
        <v>1.2858601774042952E-2</v>
      </c>
      <c r="AA17" s="3">
        <f t="shared" si="1"/>
        <v>0.12446803679321508</v>
      </c>
    </row>
    <row r="18" spans="1:27">
      <c r="A18" t="s">
        <v>17</v>
      </c>
      <c r="B18">
        <v>604</v>
      </c>
      <c r="C18" s="8">
        <v>10.7</v>
      </c>
      <c r="D18" s="9">
        <v>737</v>
      </c>
      <c r="E18" s="3">
        <v>6.75</v>
      </c>
      <c r="F18" s="17" t="s">
        <v>131</v>
      </c>
      <c r="G18" s="3">
        <v>0.26200000000000001</v>
      </c>
      <c r="H18" s="11" t="s">
        <v>131</v>
      </c>
      <c r="I18" s="3">
        <v>0.13800000000000001</v>
      </c>
      <c r="J18" s="3">
        <v>0.314</v>
      </c>
      <c r="K18" s="3">
        <v>8.7999999999999995E-2</v>
      </c>
      <c r="L18" s="3">
        <v>3.56</v>
      </c>
      <c r="M18" s="3">
        <v>2.2799999999999998</v>
      </c>
      <c r="N18" s="8">
        <v>42.3</v>
      </c>
      <c r="O18" s="8">
        <v>20.079999999999998</v>
      </c>
      <c r="P18" s="9">
        <v>129.6</v>
      </c>
      <c r="Q18" s="8">
        <v>34.299999999999997</v>
      </c>
      <c r="R18" s="9">
        <v>395</v>
      </c>
      <c r="S18" s="9">
        <v>103</v>
      </c>
      <c r="T18">
        <v>10730</v>
      </c>
      <c r="U18" s="3">
        <v>7.4</v>
      </c>
      <c r="V18" s="8">
        <v>14.4</v>
      </c>
      <c r="W18" s="9">
        <v>1070</v>
      </c>
      <c r="Y18" s="3">
        <f t="shared" si="3"/>
        <v>1.3457943925233645E-2</v>
      </c>
      <c r="Z18" s="7">
        <f t="shared" si="2"/>
        <v>4.3034456501047022E-3</v>
      </c>
      <c r="AA18" s="3">
        <f t="shared" si="1"/>
        <v>0.15569481156961271</v>
      </c>
    </row>
    <row r="19" spans="1:27">
      <c r="G19" s="3"/>
      <c r="J19" s="3"/>
      <c r="L19" s="3"/>
      <c r="O19" s="8"/>
      <c r="P19" s="8"/>
      <c r="R19" s="8"/>
      <c r="T19" s="3"/>
    </row>
    <row r="20" spans="1:27">
      <c r="A20" t="s">
        <v>170</v>
      </c>
      <c r="G20" s="3"/>
    </row>
    <row r="21" spans="1:27">
      <c r="A21" s="1" t="s">
        <v>124</v>
      </c>
    </row>
    <row r="22" spans="1:27"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F38" sqref="F38"/>
    </sheetView>
  </sheetViews>
  <sheetFormatPr baseColWidth="10" defaultColWidth="8.83203125" defaultRowHeight="14" x14ac:dyDescent="0"/>
  <cols>
    <col min="1" max="1" width="18.33203125" customWidth="1"/>
  </cols>
  <sheetData>
    <row r="1" spans="1:27" ht="18">
      <c r="A1" s="30" t="s">
        <v>192</v>
      </c>
    </row>
    <row r="2" spans="1:27">
      <c r="A2" t="s">
        <v>74</v>
      </c>
      <c r="B2" t="s">
        <v>75</v>
      </c>
      <c r="C2" s="10" t="s">
        <v>77</v>
      </c>
      <c r="D2" s="10" t="s">
        <v>82</v>
      </c>
      <c r="E2" s="10" t="s">
        <v>84</v>
      </c>
      <c r="F2" s="10" t="s">
        <v>85</v>
      </c>
      <c r="G2" s="10" t="s">
        <v>86</v>
      </c>
      <c r="H2" s="10" t="s">
        <v>87</v>
      </c>
      <c r="I2" s="10" t="s">
        <v>88</v>
      </c>
      <c r="J2" s="10" t="s">
        <v>89</v>
      </c>
      <c r="K2" s="10" t="s">
        <v>90</v>
      </c>
      <c r="L2" s="10" t="s">
        <v>91</v>
      </c>
      <c r="M2" s="10" t="s">
        <v>92</v>
      </c>
      <c r="N2" s="10" t="s">
        <v>93</v>
      </c>
      <c r="O2" s="10" t="s">
        <v>94</v>
      </c>
      <c r="P2" s="10" t="s">
        <v>95</v>
      </c>
      <c r="Q2" s="10" t="s">
        <v>96</v>
      </c>
      <c r="R2" s="10" t="s">
        <v>97</v>
      </c>
      <c r="S2" s="10" t="s">
        <v>98</v>
      </c>
      <c r="T2" s="10" t="s">
        <v>99</v>
      </c>
      <c r="U2" s="10" t="s">
        <v>100</v>
      </c>
      <c r="V2" s="10" t="s">
        <v>101</v>
      </c>
      <c r="W2" s="10" t="s">
        <v>102</v>
      </c>
      <c r="Y2" s="10" t="s">
        <v>2</v>
      </c>
      <c r="Z2" s="10" t="s">
        <v>187</v>
      </c>
      <c r="AA2" s="10" t="s">
        <v>188</v>
      </c>
    </row>
    <row r="3" spans="1:27">
      <c r="B3" s="10" t="s">
        <v>3</v>
      </c>
      <c r="C3" s="10" t="s">
        <v>3</v>
      </c>
      <c r="D3" s="10" t="s">
        <v>3</v>
      </c>
      <c r="E3" s="10" t="s">
        <v>3</v>
      </c>
      <c r="F3" s="10" t="s">
        <v>3</v>
      </c>
      <c r="G3" s="10" t="s">
        <v>3</v>
      </c>
      <c r="H3" s="10" t="s">
        <v>3</v>
      </c>
      <c r="I3" s="10" t="s">
        <v>3</v>
      </c>
      <c r="J3" s="10" t="s">
        <v>3</v>
      </c>
      <c r="K3" s="10" t="s">
        <v>3</v>
      </c>
      <c r="L3" s="10" t="s">
        <v>3</v>
      </c>
      <c r="M3" s="10" t="s">
        <v>3</v>
      </c>
      <c r="N3" s="10" t="s">
        <v>3</v>
      </c>
      <c r="O3" s="10" t="s">
        <v>3</v>
      </c>
      <c r="P3" s="10" t="s">
        <v>3</v>
      </c>
      <c r="Q3" s="10" t="s">
        <v>3</v>
      </c>
      <c r="R3" s="10" t="s">
        <v>3</v>
      </c>
      <c r="S3" s="10" t="s">
        <v>3</v>
      </c>
      <c r="T3" s="10" t="s">
        <v>3</v>
      </c>
      <c r="U3" s="10" t="s">
        <v>3</v>
      </c>
      <c r="V3" s="10" t="s">
        <v>3</v>
      </c>
      <c r="W3" s="10" t="s">
        <v>3</v>
      </c>
    </row>
    <row r="4" spans="1:27">
      <c r="A4" t="s">
        <v>18</v>
      </c>
      <c r="B4">
        <v>313</v>
      </c>
      <c r="C4" s="3">
        <v>3.82</v>
      </c>
      <c r="D4">
        <v>395</v>
      </c>
      <c r="E4">
        <v>2.54</v>
      </c>
      <c r="F4" s="11" t="s">
        <v>131</v>
      </c>
      <c r="G4" s="3">
        <v>7</v>
      </c>
      <c r="H4" s="3">
        <v>1.4200000000000001E-2</v>
      </c>
      <c r="I4" s="3">
        <v>0.29499999999999998</v>
      </c>
      <c r="J4" s="3">
        <v>0.65</v>
      </c>
      <c r="K4" s="3">
        <v>8.3000000000000004E-2</v>
      </c>
      <c r="L4" s="3">
        <v>5.6</v>
      </c>
      <c r="M4">
        <v>2.39</v>
      </c>
      <c r="N4" s="8">
        <v>34</v>
      </c>
      <c r="O4" s="8">
        <v>12.67</v>
      </c>
      <c r="P4" s="8">
        <v>65.8</v>
      </c>
      <c r="Q4" s="8">
        <v>13.7</v>
      </c>
      <c r="R4" s="9">
        <v>128</v>
      </c>
      <c r="S4" s="8">
        <v>25.4</v>
      </c>
      <c r="T4">
        <v>10920</v>
      </c>
      <c r="U4" s="3">
        <v>1.371</v>
      </c>
      <c r="V4" s="8">
        <v>29.2</v>
      </c>
      <c r="W4" s="9">
        <v>204</v>
      </c>
      <c r="Y4" s="3">
        <f t="shared" ref="Y4:Y5" si="0">V4/W4</f>
        <v>0.14313725490196078</v>
      </c>
      <c r="Z4" s="7">
        <f>(L4/0.204)/(S4/0.0254)</f>
        <v>2.7450980392156862E-2</v>
      </c>
      <c r="AA4" s="3">
        <f t="shared" ref="AA4:AA5" si="1">(K4/0.058)/((J4/0.154+L4/0.204)/2)</f>
        <v>9.0366591578582581E-2</v>
      </c>
    </row>
    <row r="5" spans="1:27" s="31" customFormat="1">
      <c r="A5" s="31" t="s">
        <v>171</v>
      </c>
      <c r="B5" s="31">
        <v>590</v>
      </c>
      <c r="C5" s="32">
        <v>5.0999999999999996</v>
      </c>
      <c r="D5" s="31">
        <v>380</v>
      </c>
      <c r="E5" s="31">
        <v>0.93</v>
      </c>
      <c r="F5" s="33" t="s">
        <v>131</v>
      </c>
      <c r="G5" s="32">
        <v>0.13500000000000001</v>
      </c>
      <c r="H5" s="32">
        <v>1.2999999999999999E-2</v>
      </c>
      <c r="I5" s="32">
        <v>0.14299999999999999</v>
      </c>
      <c r="J5" s="32">
        <v>0.5</v>
      </c>
      <c r="K5" s="32">
        <v>0.64</v>
      </c>
      <c r="L5" s="32">
        <v>6.02</v>
      </c>
      <c r="M5" s="31">
        <v>3.35</v>
      </c>
      <c r="N5" s="34">
        <v>44.3</v>
      </c>
      <c r="O5" s="34">
        <v>11.55</v>
      </c>
      <c r="P5" s="34">
        <v>35.9</v>
      </c>
      <c r="Q5" s="34">
        <v>5.24</v>
      </c>
      <c r="R5" s="34">
        <v>35.200000000000003</v>
      </c>
      <c r="S5" s="32">
        <v>5.5</v>
      </c>
      <c r="T5" s="31">
        <v>10930</v>
      </c>
      <c r="U5" s="32">
        <v>0.67800000000000005</v>
      </c>
      <c r="V5" s="34">
        <v>2.87</v>
      </c>
      <c r="W5" s="35">
        <v>226.8</v>
      </c>
      <c r="Y5" s="36">
        <f t="shared" si="0"/>
        <v>1.2654320987654321E-2</v>
      </c>
      <c r="Z5" s="37">
        <f t="shared" ref="Z5:Z6" si="2">(L5/0.204)/(S5/0.0254)</f>
        <v>0.13628163992869874</v>
      </c>
      <c r="AA5" s="36">
        <f t="shared" si="1"/>
        <v>0.67372664971591634</v>
      </c>
    </row>
    <row r="6" spans="1:27">
      <c r="A6" t="s">
        <v>19</v>
      </c>
      <c r="B6">
        <v>566</v>
      </c>
      <c r="C6" s="3">
        <v>3.8</v>
      </c>
      <c r="D6">
        <v>501</v>
      </c>
      <c r="E6">
        <v>2.0499999999999998</v>
      </c>
      <c r="F6" s="3">
        <v>0.41</v>
      </c>
      <c r="G6" s="3">
        <v>1.52</v>
      </c>
      <c r="H6" s="3">
        <v>0.115</v>
      </c>
      <c r="I6" s="3">
        <v>0.68</v>
      </c>
      <c r="J6" s="3">
        <v>0.56000000000000005</v>
      </c>
      <c r="K6" s="3">
        <v>0.17799999999999999</v>
      </c>
      <c r="L6" s="3">
        <v>4.99</v>
      </c>
      <c r="M6">
        <v>2.54</v>
      </c>
      <c r="N6" s="8">
        <v>41.9</v>
      </c>
      <c r="O6" s="8">
        <v>15.6</v>
      </c>
      <c r="P6" s="8">
        <v>78.8</v>
      </c>
      <c r="Q6" s="8">
        <v>18.7</v>
      </c>
      <c r="R6" s="9">
        <v>189</v>
      </c>
      <c r="S6" s="8">
        <v>41</v>
      </c>
      <c r="T6">
        <v>11200</v>
      </c>
      <c r="U6" s="3">
        <v>1.57</v>
      </c>
      <c r="V6" s="8">
        <v>13.2</v>
      </c>
      <c r="W6" s="9">
        <v>353</v>
      </c>
      <c r="Y6" s="3">
        <f t="shared" ref="Y6:Y29" si="3">V6/W6</f>
        <v>3.7393767705382434E-2</v>
      </c>
      <c r="Z6" s="7">
        <f t="shared" si="2"/>
        <v>1.5153754184600672E-2</v>
      </c>
      <c r="AA6" s="3">
        <f t="shared" ref="AA6:AA29" si="4">(K6/0.058)/((J6/0.154+L6/0.204)/2)</f>
        <v>0.2184538817030818</v>
      </c>
    </row>
    <row r="7" spans="1:27">
      <c r="A7" t="s">
        <v>20</v>
      </c>
      <c r="B7">
        <v>282</v>
      </c>
      <c r="C7" s="3">
        <v>8.6999999999999993</v>
      </c>
      <c r="D7">
        <v>441</v>
      </c>
      <c r="E7">
        <v>8.25</v>
      </c>
      <c r="F7" s="3">
        <v>0.17699999999999999</v>
      </c>
      <c r="G7" s="8">
        <v>17.2</v>
      </c>
      <c r="H7" s="3">
        <v>7.3999999999999996E-2</v>
      </c>
      <c r="I7" s="3">
        <v>0.42</v>
      </c>
      <c r="J7" s="3">
        <v>0.72</v>
      </c>
      <c r="K7" s="3">
        <v>0.215</v>
      </c>
      <c r="L7" s="3">
        <v>5</v>
      </c>
      <c r="M7">
        <v>3.33</v>
      </c>
      <c r="N7" s="8">
        <v>63</v>
      </c>
      <c r="O7" s="8">
        <v>28.4</v>
      </c>
      <c r="P7" s="9">
        <v>176</v>
      </c>
      <c r="Q7" s="8">
        <v>43.1</v>
      </c>
      <c r="R7" s="9">
        <v>371</v>
      </c>
      <c r="S7" s="8">
        <v>56.2</v>
      </c>
      <c r="T7">
        <v>10580</v>
      </c>
      <c r="U7" s="8">
        <v>13.3</v>
      </c>
      <c r="V7" s="9">
        <v>148</v>
      </c>
      <c r="W7" s="9">
        <v>121</v>
      </c>
      <c r="Y7" s="3">
        <f t="shared" si="3"/>
        <v>1.2231404958677685</v>
      </c>
      <c r="Z7" s="7">
        <f t="shared" ref="Z7:Z29" si="5">(L7/0.204)/(S7/0.0254)</f>
        <v>1.1077384690531015E-2</v>
      </c>
      <c r="AA7" s="3">
        <f t="shared" si="4"/>
        <v>0.2540263983704858</v>
      </c>
    </row>
    <row r="8" spans="1:27">
      <c r="A8" t="s">
        <v>21</v>
      </c>
      <c r="B8">
        <v>344</v>
      </c>
      <c r="C8" s="8">
        <v>26.7</v>
      </c>
      <c r="D8">
        <v>1242</v>
      </c>
      <c r="E8">
        <v>1.86</v>
      </c>
      <c r="F8" s="3">
        <v>9.6000000000000002E-2</v>
      </c>
      <c r="G8" s="8">
        <v>17.399999999999999</v>
      </c>
      <c r="H8" s="3">
        <v>0.76</v>
      </c>
      <c r="I8" s="3">
        <v>11.5</v>
      </c>
      <c r="J8" s="8">
        <v>15</v>
      </c>
      <c r="K8" s="3">
        <v>2.61</v>
      </c>
      <c r="L8" s="8">
        <v>53.8</v>
      </c>
      <c r="M8">
        <v>14.3</v>
      </c>
      <c r="N8" s="9">
        <v>148</v>
      </c>
      <c r="O8" s="8">
        <v>45.1</v>
      </c>
      <c r="P8" s="9">
        <v>186</v>
      </c>
      <c r="Q8" s="8">
        <v>34.200000000000003</v>
      </c>
      <c r="R8" s="9">
        <v>278</v>
      </c>
      <c r="S8" s="8">
        <v>51</v>
      </c>
      <c r="T8">
        <v>7910</v>
      </c>
      <c r="U8" s="3">
        <v>0.75800000000000001</v>
      </c>
      <c r="V8" s="8">
        <v>81.900000000000006</v>
      </c>
      <c r="W8" s="9">
        <v>165</v>
      </c>
      <c r="Y8" s="3">
        <f t="shared" si="3"/>
        <v>0.4963636363636364</v>
      </c>
      <c r="Z8" s="7">
        <f t="shared" si="5"/>
        <v>0.13134563629373319</v>
      </c>
      <c r="AA8" s="3">
        <f t="shared" si="4"/>
        <v>0.24921905299157349</v>
      </c>
    </row>
    <row r="9" spans="1:27">
      <c r="A9" t="s">
        <v>22</v>
      </c>
      <c r="B9">
        <v>603</v>
      </c>
      <c r="C9" s="3">
        <v>5.3</v>
      </c>
      <c r="D9">
        <v>486</v>
      </c>
      <c r="E9">
        <v>0.89</v>
      </c>
      <c r="F9" s="11" t="s">
        <v>131</v>
      </c>
      <c r="G9" s="3">
        <v>0.158</v>
      </c>
      <c r="H9" s="11" t="s">
        <v>131</v>
      </c>
      <c r="I9" s="3">
        <v>9.4E-2</v>
      </c>
      <c r="J9" s="3">
        <v>0.54</v>
      </c>
      <c r="K9" s="3">
        <v>9.8000000000000004E-2</v>
      </c>
      <c r="L9" s="3">
        <v>5.26</v>
      </c>
      <c r="M9">
        <v>3.01</v>
      </c>
      <c r="N9" s="8">
        <v>44.8</v>
      </c>
      <c r="O9" s="8">
        <v>15.1</v>
      </c>
      <c r="P9" s="8">
        <v>60</v>
      </c>
      <c r="Q9" s="8">
        <v>10.5</v>
      </c>
      <c r="R9" s="8">
        <v>76</v>
      </c>
      <c r="S9" s="8">
        <v>13.4</v>
      </c>
      <c r="T9">
        <v>10970</v>
      </c>
      <c r="U9" s="3">
        <v>0.89</v>
      </c>
      <c r="V9" s="8">
        <v>2.73</v>
      </c>
      <c r="W9" s="9">
        <v>269</v>
      </c>
      <c r="Y9" s="3">
        <f t="shared" si="3"/>
        <v>1.0148698884758365E-2</v>
      </c>
      <c r="Z9" s="7">
        <f t="shared" si="5"/>
        <v>4.8874743927421721E-2</v>
      </c>
      <c r="AA9" s="3">
        <f t="shared" si="4"/>
        <v>0.11537102129222283</v>
      </c>
    </row>
    <row r="10" spans="1:27">
      <c r="A10" t="s">
        <v>23</v>
      </c>
      <c r="B10">
        <v>720</v>
      </c>
      <c r="C10" s="3">
        <v>6.29</v>
      </c>
      <c r="D10">
        <v>767</v>
      </c>
      <c r="E10">
        <v>6.39</v>
      </c>
      <c r="F10" s="3">
        <v>1.9E-2</v>
      </c>
      <c r="G10" s="3">
        <v>8</v>
      </c>
      <c r="H10" s="3">
        <v>9.2999999999999999E-2</v>
      </c>
      <c r="I10" s="3">
        <v>1.62</v>
      </c>
      <c r="J10" s="3">
        <v>2.89</v>
      </c>
      <c r="K10" s="3">
        <v>0.29099999999999998</v>
      </c>
      <c r="L10" s="8">
        <v>15.5</v>
      </c>
      <c r="M10">
        <v>5.83</v>
      </c>
      <c r="N10" s="8">
        <v>75.599999999999994</v>
      </c>
      <c r="O10" s="8">
        <v>25.8</v>
      </c>
      <c r="P10" s="9">
        <v>121</v>
      </c>
      <c r="Q10" s="8">
        <v>26.3</v>
      </c>
      <c r="R10" s="9">
        <v>256</v>
      </c>
      <c r="S10" s="8">
        <v>56</v>
      </c>
      <c r="T10">
        <v>11710</v>
      </c>
      <c r="U10" s="8">
        <v>11.9</v>
      </c>
      <c r="V10" s="9">
        <v>130</v>
      </c>
      <c r="W10" s="9">
        <v>997</v>
      </c>
      <c r="Y10" s="3">
        <f t="shared" si="3"/>
        <v>0.13039117352056168</v>
      </c>
      <c r="Z10" s="7">
        <f t="shared" si="5"/>
        <v>3.4462535014005598E-2</v>
      </c>
      <c r="AA10" s="3">
        <f t="shared" si="4"/>
        <v>0.10590860266375532</v>
      </c>
    </row>
    <row r="11" spans="1:27">
      <c r="A11" t="s">
        <v>24</v>
      </c>
      <c r="B11">
        <v>137</v>
      </c>
      <c r="C11" s="3">
        <v>3.68</v>
      </c>
      <c r="D11">
        <v>357</v>
      </c>
      <c r="E11">
        <v>3.28</v>
      </c>
      <c r="F11" s="11" t="s">
        <v>131</v>
      </c>
      <c r="G11" s="3">
        <v>2.0099999999999998</v>
      </c>
      <c r="H11" s="3">
        <v>2.4E-2</v>
      </c>
      <c r="I11" s="3">
        <v>0.34</v>
      </c>
      <c r="J11" s="3">
        <v>1.06</v>
      </c>
      <c r="K11" s="3">
        <v>0.16500000000000001</v>
      </c>
      <c r="L11" s="3">
        <v>7.26</v>
      </c>
      <c r="M11">
        <v>2.71</v>
      </c>
      <c r="N11" s="8">
        <v>34.6</v>
      </c>
      <c r="O11" s="8">
        <v>11.4</v>
      </c>
      <c r="P11" s="8">
        <v>47.2</v>
      </c>
      <c r="Q11" s="8">
        <v>8.9</v>
      </c>
      <c r="R11" s="8">
        <v>79</v>
      </c>
      <c r="S11" s="8">
        <v>16</v>
      </c>
      <c r="T11">
        <v>10140</v>
      </c>
      <c r="U11" s="3">
        <v>3.41</v>
      </c>
      <c r="V11" s="8">
        <v>22.4</v>
      </c>
      <c r="W11" s="9">
        <v>164</v>
      </c>
      <c r="Y11" s="3">
        <f t="shared" si="3"/>
        <v>0.13658536585365852</v>
      </c>
      <c r="Z11" s="7">
        <f t="shared" si="5"/>
        <v>5.6496323529411759E-2</v>
      </c>
      <c r="AA11" s="3">
        <f t="shared" si="4"/>
        <v>0.13396454034876618</v>
      </c>
    </row>
    <row r="12" spans="1:27">
      <c r="A12" t="s">
        <v>25</v>
      </c>
      <c r="B12">
        <v>386</v>
      </c>
      <c r="C12" s="3">
        <v>5.7</v>
      </c>
      <c r="D12">
        <v>409</v>
      </c>
      <c r="E12">
        <v>1.67</v>
      </c>
      <c r="F12" s="11" t="s">
        <v>131</v>
      </c>
      <c r="G12" s="3">
        <v>2.67</v>
      </c>
      <c r="H12" s="11" t="s">
        <v>131</v>
      </c>
      <c r="I12" s="3">
        <v>0.23200000000000001</v>
      </c>
      <c r="J12" s="3">
        <v>1.17</v>
      </c>
      <c r="K12" s="3">
        <v>0.184</v>
      </c>
      <c r="L12" s="3">
        <v>9.18</v>
      </c>
      <c r="M12">
        <v>4.12</v>
      </c>
      <c r="N12" s="8">
        <v>48.9</v>
      </c>
      <c r="O12" s="8">
        <v>12.85</v>
      </c>
      <c r="P12" s="8">
        <v>46</v>
      </c>
      <c r="Q12" s="8">
        <v>8.4</v>
      </c>
      <c r="R12" s="8">
        <v>75</v>
      </c>
      <c r="S12" s="8">
        <v>15.5</v>
      </c>
      <c r="T12">
        <v>11360</v>
      </c>
      <c r="U12" s="3">
        <v>1.19</v>
      </c>
      <c r="V12" s="8">
        <v>39</v>
      </c>
      <c r="W12" s="9">
        <v>530</v>
      </c>
      <c r="Y12" s="3">
        <f t="shared" si="3"/>
        <v>7.3584905660377356E-2</v>
      </c>
      <c r="Z12" s="7">
        <f t="shared" si="5"/>
        <v>7.3741935483870966E-2</v>
      </c>
      <c r="AA12" s="3">
        <f t="shared" si="4"/>
        <v>0.12063005534269901</v>
      </c>
    </row>
    <row r="13" spans="1:27">
      <c r="A13" t="s">
        <v>26</v>
      </c>
      <c r="B13">
        <v>318</v>
      </c>
      <c r="C13" s="8">
        <v>18.600000000000001</v>
      </c>
      <c r="D13">
        <v>416</v>
      </c>
      <c r="E13">
        <v>1.46</v>
      </c>
      <c r="F13" s="11" t="s">
        <v>131</v>
      </c>
      <c r="G13" s="3">
        <v>2.75</v>
      </c>
      <c r="H13" s="3">
        <v>7.0999999999999994E-2</v>
      </c>
      <c r="I13" s="3">
        <v>0.96</v>
      </c>
      <c r="J13" s="3">
        <v>1.89</v>
      </c>
      <c r="K13" s="3">
        <v>0.16200000000000001</v>
      </c>
      <c r="L13" s="8">
        <v>11.1</v>
      </c>
      <c r="M13" s="3">
        <v>3.5</v>
      </c>
      <c r="N13" s="8">
        <v>42.1</v>
      </c>
      <c r="O13" s="8">
        <v>14.1</v>
      </c>
      <c r="P13" s="8">
        <v>62.2</v>
      </c>
      <c r="Q13" s="8">
        <v>11.9</v>
      </c>
      <c r="R13" s="9">
        <v>103.5</v>
      </c>
      <c r="S13" s="8">
        <v>20.61</v>
      </c>
      <c r="T13">
        <v>9230</v>
      </c>
      <c r="U13" s="3">
        <v>0.96</v>
      </c>
      <c r="V13" s="8">
        <v>60.1</v>
      </c>
      <c r="W13" s="9">
        <v>360</v>
      </c>
      <c r="Y13" s="3">
        <f t="shared" si="3"/>
        <v>0.16694444444444445</v>
      </c>
      <c r="Z13" s="7">
        <f t="shared" si="5"/>
        <v>6.7057681879156325E-2</v>
      </c>
      <c r="AA13" s="3">
        <f t="shared" si="4"/>
        <v>8.3770704864087595E-2</v>
      </c>
    </row>
    <row r="14" spans="1:27">
      <c r="A14" t="s">
        <v>27</v>
      </c>
      <c r="B14">
        <v>385</v>
      </c>
      <c r="C14" s="8">
        <v>16.5</v>
      </c>
      <c r="D14">
        <v>522</v>
      </c>
      <c r="E14">
        <v>1.49</v>
      </c>
      <c r="F14" s="11" t="s">
        <v>131</v>
      </c>
      <c r="G14" s="3">
        <v>4.05</v>
      </c>
      <c r="H14" s="3">
        <v>6.0999999999999999E-2</v>
      </c>
      <c r="I14" s="3">
        <v>1.42</v>
      </c>
      <c r="J14" s="3">
        <v>3.01</v>
      </c>
      <c r="K14" s="3">
        <v>0.193</v>
      </c>
      <c r="L14" s="8">
        <v>15.2</v>
      </c>
      <c r="M14">
        <v>4.43</v>
      </c>
      <c r="N14" s="8">
        <v>51.8</v>
      </c>
      <c r="O14" s="8">
        <v>17.5</v>
      </c>
      <c r="P14" s="8">
        <v>76.099999999999994</v>
      </c>
      <c r="Q14" s="8">
        <v>14.3</v>
      </c>
      <c r="R14" s="9">
        <v>121.2</v>
      </c>
      <c r="S14" s="8">
        <v>23.7</v>
      </c>
      <c r="T14">
        <v>8830</v>
      </c>
      <c r="U14" s="3">
        <v>0.57999999999999996</v>
      </c>
      <c r="V14" s="8">
        <v>84.9</v>
      </c>
      <c r="W14" s="9">
        <v>119</v>
      </c>
      <c r="Y14" s="3">
        <f t="shared" si="3"/>
        <v>0.71344537815126052</v>
      </c>
      <c r="Z14" s="7">
        <f t="shared" si="5"/>
        <v>7.9854389012989163E-2</v>
      </c>
      <c r="AA14" s="3">
        <f t="shared" si="4"/>
        <v>7.0758110947369099E-2</v>
      </c>
    </row>
    <row r="15" spans="1:27">
      <c r="A15" t="s">
        <v>28</v>
      </c>
      <c r="B15">
        <v>408</v>
      </c>
      <c r="C15" s="3">
        <v>7.9</v>
      </c>
      <c r="D15">
        <v>759</v>
      </c>
      <c r="E15">
        <v>2.38</v>
      </c>
      <c r="F15" s="11" t="s">
        <v>131</v>
      </c>
      <c r="G15" s="8">
        <v>10.6</v>
      </c>
      <c r="H15" s="3">
        <v>2.1999999999999999E-2</v>
      </c>
      <c r="I15" s="3">
        <v>0.78</v>
      </c>
      <c r="J15" s="3">
        <v>2.67</v>
      </c>
      <c r="K15" s="3">
        <v>1.62</v>
      </c>
      <c r="L15" s="8">
        <v>18.899999999999999</v>
      </c>
      <c r="M15">
        <v>6.09</v>
      </c>
      <c r="N15" s="8">
        <v>73</v>
      </c>
      <c r="O15" s="8">
        <v>24.9</v>
      </c>
      <c r="P15" s="9">
        <v>114</v>
      </c>
      <c r="Q15" s="8">
        <v>22.6</v>
      </c>
      <c r="R15" s="9">
        <v>199</v>
      </c>
      <c r="S15" s="8">
        <v>40.700000000000003</v>
      </c>
      <c r="T15">
        <v>9710</v>
      </c>
      <c r="U15" s="3">
        <v>0.90200000000000002</v>
      </c>
      <c r="V15" s="9">
        <v>145</v>
      </c>
      <c r="W15" s="9">
        <v>701</v>
      </c>
      <c r="Y15" s="3">
        <f t="shared" si="3"/>
        <v>0.20684736091298145</v>
      </c>
      <c r="Z15" s="7">
        <f t="shared" si="5"/>
        <v>5.7819048995519574E-2</v>
      </c>
      <c r="AA15" s="3">
        <f t="shared" si="4"/>
        <v>0.50790753820839118</v>
      </c>
    </row>
    <row r="16" spans="1:27">
      <c r="A16" t="s">
        <v>29</v>
      </c>
      <c r="B16">
        <v>308</v>
      </c>
      <c r="C16" s="3">
        <v>4.3899999999999997</v>
      </c>
      <c r="D16">
        <v>332</v>
      </c>
      <c r="E16">
        <v>4.3499999999999996</v>
      </c>
      <c r="F16" s="11" t="s">
        <v>131</v>
      </c>
      <c r="G16" s="3">
        <v>3.68</v>
      </c>
      <c r="H16" s="3">
        <v>3.3000000000000002E-2</v>
      </c>
      <c r="I16" s="3">
        <v>0.45</v>
      </c>
      <c r="J16" s="3">
        <v>1.1299999999999999</v>
      </c>
      <c r="K16" s="3">
        <v>0.20899999999999999</v>
      </c>
      <c r="L16" s="3">
        <v>7.71</v>
      </c>
      <c r="M16">
        <v>2.58</v>
      </c>
      <c r="N16" s="8">
        <v>31.15</v>
      </c>
      <c r="O16" s="8">
        <v>10.71</v>
      </c>
      <c r="P16" s="8">
        <v>48.2</v>
      </c>
      <c r="Q16" s="8">
        <v>10.02</v>
      </c>
      <c r="R16" s="9">
        <v>91.8</v>
      </c>
      <c r="S16" s="8">
        <v>19.8</v>
      </c>
      <c r="T16">
        <v>10790</v>
      </c>
      <c r="U16" s="3">
        <v>4.13</v>
      </c>
      <c r="V16" s="8">
        <v>25.8</v>
      </c>
      <c r="W16" s="9">
        <v>431</v>
      </c>
      <c r="Y16" s="3">
        <f t="shared" si="3"/>
        <v>5.9860788863109048E-2</v>
      </c>
      <c r="Z16" s="7">
        <f t="shared" si="5"/>
        <v>4.8483363042186568E-2</v>
      </c>
      <c r="AA16" s="3">
        <f t="shared" si="4"/>
        <v>0.15968562627407887</v>
      </c>
    </row>
    <row r="17" spans="1:27">
      <c r="A17" t="s">
        <v>30</v>
      </c>
      <c r="B17">
        <v>647</v>
      </c>
      <c r="C17" s="3">
        <v>2.6</v>
      </c>
      <c r="D17">
        <v>600</v>
      </c>
      <c r="E17">
        <v>0.97</v>
      </c>
      <c r="F17" s="11" t="s">
        <v>131</v>
      </c>
      <c r="G17" s="3">
        <v>0.5</v>
      </c>
      <c r="H17" s="3">
        <v>3.3000000000000002E-2</v>
      </c>
      <c r="I17" s="3">
        <v>0.36</v>
      </c>
      <c r="J17" s="3">
        <v>1.18</v>
      </c>
      <c r="K17" s="3">
        <v>0.124</v>
      </c>
      <c r="L17" s="3">
        <v>8</v>
      </c>
      <c r="M17" s="3">
        <v>3.7</v>
      </c>
      <c r="N17" s="8">
        <v>55.2</v>
      </c>
      <c r="O17" s="8">
        <v>19.5</v>
      </c>
      <c r="P17" s="8">
        <v>92.2</v>
      </c>
      <c r="Q17" s="8">
        <v>19.8</v>
      </c>
      <c r="R17" s="9">
        <v>177</v>
      </c>
      <c r="S17" s="8">
        <v>35.6</v>
      </c>
      <c r="T17">
        <v>10890</v>
      </c>
      <c r="U17" s="3">
        <v>0.84599999999999997</v>
      </c>
      <c r="V17" s="8">
        <v>6.5</v>
      </c>
      <c r="W17" s="9">
        <v>252</v>
      </c>
      <c r="Y17" s="3">
        <f t="shared" si="3"/>
        <v>2.5793650793650792E-2</v>
      </c>
      <c r="Z17" s="7">
        <f t="shared" si="5"/>
        <v>2.7979731218330028E-2</v>
      </c>
      <c r="AA17" s="3">
        <f t="shared" si="4"/>
        <v>9.1212506626256629E-2</v>
      </c>
    </row>
    <row r="18" spans="1:27">
      <c r="A18" t="s">
        <v>31</v>
      </c>
      <c r="B18">
        <v>602</v>
      </c>
      <c r="C18" s="3">
        <v>1.82</v>
      </c>
      <c r="D18" s="9">
        <v>520.6</v>
      </c>
      <c r="E18">
        <v>1.1299999999999999</v>
      </c>
      <c r="F18" s="11" t="s">
        <v>131</v>
      </c>
      <c r="G18" s="3">
        <v>8.5999999999999993E-2</v>
      </c>
      <c r="H18" s="11" t="s">
        <v>131</v>
      </c>
      <c r="I18" s="3">
        <v>7.4999999999999997E-2</v>
      </c>
      <c r="J18" s="3">
        <v>0.24399999999999999</v>
      </c>
      <c r="K18" s="3">
        <v>8.6999999999999994E-2</v>
      </c>
      <c r="L18" s="3">
        <v>3.6</v>
      </c>
      <c r="M18" s="3">
        <v>2.2000000000000002</v>
      </c>
      <c r="N18" s="8">
        <v>41</v>
      </c>
      <c r="O18" s="8">
        <v>16.29</v>
      </c>
      <c r="P18" s="8">
        <v>82.1</v>
      </c>
      <c r="Q18" s="8">
        <v>17.62</v>
      </c>
      <c r="R18" s="9">
        <v>161.19999999999999</v>
      </c>
      <c r="S18" s="8">
        <v>32.700000000000003</v>
      </c>
      <c r="T18">
        <v>11120</v>
      </c>
      <c r="U18" s="3">
        <v>1.81</v>
      </c>
      <c r="V18" s="3">
        <v>1.65</v>
      </c>
      <c r="W18" s="9">
        <v>255</v>
      </c>
      <c r="Y18" s="3">
        <f t="shared" si="3"/>
        <v>6.4705882352941177E-3</v>
      </c>
      <c r="Z18" s="7">
        <f t="shared" si="5"/>
        <v>1.3707501349163518E-2</v>
      </c>
      <c r="AA18" s="3">
        <f t="shared" si="4"/>
        <v>0.15599427981250494</v>
      </c>
    </row>
    <row r="19" spans="1:27">
      <c r="A19" t="s">
        <v>32</v>
      </c>
      <c r="B19">
        <v>622</v>
      </c>
      <c r="C19" s="3">
        <v>9.9</v>
      </c>
      <c r="D19">
        <v>738</v>
      </c>
      <c r="E19" s="3">
        <v>6</v>
      </c>
      <c r="F19" s="11" t="s">
        <v>131</v>
      </c>
      <c r="G19" s="3">
        <v>0.26800000000000002</v>
      </c>
      <c r="H19" s="3">
        <v>1.4999999999999999E-2</v>
      </c>
      <c r="I19" s="3">
        <v>0.124</v>
      </c>
      <c r="J19" s="3">
        <v>0.32900000000000001</v>
      </c>
      <c r="K19" s="3">
        <v>8.5999999999999993E-2</v>
      </c>
      <c r="L19" s="3">
        <v>4.07</v>
      </c>
      <c r="M19">
        <v>2.56</v>
      </c>
      <c r="N19" s="8">
        <v>45.5</v>
      </c>
      <c r="O19" s="8">
        <v>20.58</v>
      </c>
      <c r="P19" s="9">
        <v>126.4</v>
      </c>
      <c r="Q19" s="8">
        <v>32.6</v>
      </c>
      <c r="R19" s="9">
        <v>367</v>
      </c>
      <c r="S19" s="8">
        <v>95</v>
      </c>
      <c r="T19">
        <v>10930</v>
      </c>
      <c r="U19" s="3">
        <v>6.2</v>
      </c>
      <c r="V19" s="8">
        <v>13.2</v>
      </c>
      <c r="W19" s="9">
        <v>970</v>
      </c>
      <c r="Y19" s="3">
        <f t="shared" si="3"/>
        <v>1.3608247422680412E-2</v>
      </c>
      <c r="Z19" s="7">
        <f t="shared" si="5"/>
        <v>5.3342621259029931E-3</v>
      </c>
      <c r="AA19" s="3">
        <f t="shared" si="4"/>
        <v>0.1342631887994345</v>
      </c>
    </row>
    <row r="20" spans="1:27">
      <c r="A20" t="s">
        <v>33</v>
      </c>
      <c r="B20">
        <v>349</v>
      </c>
      <c r="C20" s="3">
        <v>5.38</v>
      </c>
      <c r="D20">
        <v>442</v>
      </c>
      <c r="E20">
        <v>2.84</v>
      </c>
      <c r="F20" s="11" t="s">
        <v>131</v>
      </c>
      <c r="G20" s="3">
        <v>3.43</v>
      </c>
      <c r="H20" s="3">
        <v>1.9E-2</v>
      </c>
      <c r="I20" s="3">
        <v>0.253</v>
      </c>
      <c r="J20" s="3">
        <v>0.87</v>
      </c>
      <c r="K20" s="3">
        <v>0.36899999999999999</v>
      </c>
      <c r="L20" s="3">
        <v>6.68</v>
      </c>
      <c r="M20">
        <v>2.71</v>
      </c>
      <c r="N20" s="8">
        <v>39.6</v>
      </c>
      <c r="O20" s="8">
        <v>14.19</v>
      </c>
      <c r="P20" s="8">
        <v>69.7</v>
      </c>
      <c r="Q20" s="8">
        <v>14.75</v>
      </c>
      <c r="R20" s="9">
        <v>140.4</v>
      </c>
      <c r="S20" s="8">
        <v>28.8</v>
      </c>
      <c r="T20">
        <v>9210</v>
      </c>
      <c r="U20" s="3">
        <v>2.59</v>
      </c>
      <c r="V20" s="8">
        <v>29.8</v>
      </c>
      <c r="W20" s="9">
        <v>150.69999999999999</v>
      </c>
      <c r="Y20" s="3">
        <f t="shared" si="3"/>
        <v>0.19774386197743865</v>
      </c>
      <c r="Z20" s="7">
        <f t="shared" si="5"/>
        <v>2.8879357298474944E-2</v>
      </c>
      <c r="AA20" s="3">
        <f t="shared" si="4"/>
        <v>0.33140566841434199</v>
      </c>
    </row>
    <row r="21" spans="1:27">
      <c r="A21" t="s">
        <v>34</v>
      </c>
      <c r="B21">
        <v>376</v>
      </c>
      <c r="C21" s="3">
        <v>5.22</v>
      </c>
      <c r="D21">
        <v>1100</v>
      </c>
      <c r="E21" s="3">
        <v>3.7</v>
      </c>
      <c r="F21" s="3">
        <v>2.1700000000000001E-2</v>
      </c>
      <c r="G21" s="8">
        <v>13.33</v>
      </c>
      <c r="H21" s="3">
        <v>0.20200000000000001</v>
      </c>
      <c r="I21" s="3">
        <v>3.21</v>
      </c>
      <c r="J21" s="3">
        <v>6.33</v>
      </c>
      <c r="K21" s="3">
        <v>1.34</v>
      </c>
      <c r="L21" s="8">
        <v>29.3</v>
      </c>
      <c r="M21">
        <v>8.92</v>
      </c>
      <c r="N21" s="9">
        <v>107.5</v>
      </c>
      <c r="O21" s="8">
        <v>37.54</v>
      </c>
      <c r="P21" s="9">
        <v>175.4</v>
      </c>
      <c r="Q21" s="8">
        <v>35.549999999999997</v>
      </c>
      <c r="R21" s="9">
        <v>310.10000000000002</v>
      </c>
      <c r="S21" s="8">
        <v>60.9</v>
      </c>
      <c r="T21">
        <v>8570</v>
      </c>
      <c r="U21" s="3">
        <v>2.46</v>
      </c>
      <c r="V21" s="8">
        <v>73</v>
      </c>
      <c r="W21" s="9">
        <v>217</v>
      </c>
      <c r="Y21" s="3">
        <f t="shared" si="3"/>
        <v>0.33640552995391704</v>
      </c>
      <c r="Z21" s="7">
        <f t="shared" si="5"/>
        <v>5.9903731607585574E-2</v>
      </c>
      <c r="AA21" s="3">
        <f t="shared" si="4"/>
        <v>0.25013024200295081</v>
      </c>
    </row>
    <row r="22" spans="1:27">
      <c r="A22" t="s">
        <v>35</v>
      </c>
      <c r="B22">
        <v>444</v>
      </c>
      <c r="C22" s="3">
        <v>6.8</v>
      </c>
      <c r="D22">
        <v>822</v>
      </c>
      <c r="E22" s="3">
        <v>1.86</v>
      </c>
      <c r="F22" s="3">
        <v>2.24E-2</v>
      </c>
      <c r="G22" s="8">
        <v>18.5</v>
      </c>
      <c r="H22" s="3">
        <v>0.184</v>
      </c>
      <c r="I22" s="3">
        <v>2.78</v>
      </c>
      <c r="J22" s="3">
        <v>4.3600000000000003</v>
      </c>
      <c r="K22" s="3">
        <v>0.88</v>
      </c>
      <c r="L22" s="8">
        <v>17.55</v>
      </c>
      <c r="M22" s="3">
        <v>5.5</v>
      </c>
      <c r="N22" s="8">
        <v>70.400000000000006</v>
      </c>
      <c r="O22" s="8">
        <v>26.85</v>
      </c>
      <c r="P22" s="9">
        <v>131.4</v>
      </c>
      <c r="Q22" s="8">
        <v>27.87</v>
      </c>
      <c r="R22" s="9">
        <v>255.2</v>
      </c>
      <c r="S22" s="8">
        <v>52.8</v>
      </c>
      <c r="T22">
        <v>8920</v>
      </c>
      <c r="U22" s="3">
        <v>0.96</v>
      </c>
      <c r="V22" s="9">
        <v>110</v>
      </c>
      <c r="W22" s="9">
        <v>151</v>
      </c>
      <c r="Y22" s="3">
        <f t="shared" si="3"/>
        <v>0.72847682119205293</v>
      </c>
      <c r="Z22" s="7">
        <f t="shared" si="5"/>
        <v>4.1385360962566856E-2</v>
      </c>
      <c r="AA22" s="3">
        <f t="shared" si="4"/>
        <v>0.26538862723843604</v>
      </c>
    </row>
    <row r="23" spans="1:27">
      <c r="A23" t="s">
        <v>36</v>
      </c>
      <c r="B23">
        <v>487</v>
      </c>
      <c r="C23" s="8">
        <v>96</v>
      </c>
      <c r="D23">
        <v>568</v>
      </c>
      <c r="E23" s="3">
        <v>7.08</v>
      </c>
      <c r="F23" s="3">
        <v>2.07E-2</v>
      </c>
      <c r="G23" s="3">
        <v>3.48</v>
      </c>
      <c r="H23" s="3">
        <v>3.4000000000000002E-2</v>
      </c>
      <c r="I23" s="3">
        <v>0.4</v>
      </c>
      <c r="J23" s="3">
        <v>0.83</v>
      </c>
      <c r="K23" s="3">
        <v>0.217</v>
      </c>
      <c r="L23" s="3">
        <v>6.16</v>
      </c>
      <c r="M23">
        <v>2.76</v>
      </c>
      <c r="N23" s="8">
        <v>41.3</v>
      </c>
      <c r="O23" s="8">
        <v>17.579999999999998</v>
      </c>
      <c r="P23" s="9">
        <v>101.2</v>
      </c>
      <c r="Q23" s="8">
        <v>26.72</v>
      </c>
      <c r="R23" s="9">
        <v>293</v>
      </c>
      <c r="S23" s="8">
        <v>63.7</v>
      </c>
      <c r="T23">
        <v>12750</v>
      </c>
      <c r="U23" s="3">
        <v>6.29</v>
      </c>
      <c r="V23" s="8">
        <v>57.2</v>
      </c>
      <c r="W23" s="9">
        <v>1099</v>
      </c>
      <c r="Y23" s="3">
        <f t="shared" si="3"/>
        <v>5.2047315741583257E-2</v>
      </c>
      <c r="Z23" s="7">
        <f t="shared" si="5"/>
        <v>1.2040508511096747E-2</v>
      </c>
      <c r="AA23" s="3">
        <f t="shared" si="4"/>
        <v>0.21027437907222638</v>
      </c>
    </row>
    <row r="24" spans="1:27">
      <c r="A24" t="s">
        <v>37</v>
      </c>
      <c r="B24">
        <v>298</v>
      </c>
      <c r="C24" s="3">
        <v>3.74</v>
      </c>
      <c r="D24">
        <v>396</v>
      </c>
      <c r="E24" s="3">
        <v>3.94</v>
      </c>
      <c r="F24" s="11" t="s">
        <v>131</v>
      </c>
      <c r="G24" s="3">
        <v>1.25</v>
      </c>
      <c r="H24" s="11" t="s">
        <v>131</v>
      </c>
      <c r="I24" s="3">
        <v>0.27</v>
      </c>
      <c r="J24" s="3">
        <v>0.97</v>
      </c>
      <c r="K24" s="3">
        <v>0.13900000000000001</v>
      </c>
      <c r="L24" s="3">
        <v>7.6</v>
      </c>
      <c r="M24">
        <v>2.82</v>
      </c>
      <c r="N24" s="8">
        <v>36.6</v>
      </c>
      <c r="O24" s="8">
        <v>12.8</v>
      </c>
      <c r="P24" s="8">
        <v>57.2</v>
      </c>
      <c r="Q24" s="8">
        <v>12.3</v>
      </c>
      <c r="R24" s="9">
        <v>119.5</v>
      </c>
      <c r="S24" s="8">
        <v>24.6</v>
      </c>
      <c r="T24">
        <v>10270</v>
      </c>
      <c r="U24" s="3">
        <v>3.59</v>
      </c>
      <c r="V24" s="8">
        <v>43.4</v>
      </c>
      <c r="W24" s="9">
        <v>500</v>
      </c>
      <c r="Y24" s="3">
        <f t="shared" si="3"/>
        <v>8.6800000000000002E-2</v>
      </c>
      <c r="Z24" s="7">
        <f t="shared" si="5"/>
        <v>3.846644348796429E-2</v>
      </c>
      <c r="AA24" s="3">
        <f t="shared" si="4"/>
        <v>0.11005067524997404</v>
      </c>
    </row>
    <row r="25" spans="1:27">
      <c r="A25" t="s">
        <v>38</v>
      </c>
      <c r="B25">
        <v>515</v>
      </c>
      <c r="C25" s="3">
        <v>5.71</v>
      </c>
      <c r="D25">
        <v>700</v>
      </c>
      <c r="E25" s="3">
        <v>4.3</v>
      </c>
      <c r="F25" s="11" t="s">
        <v>131</v>
      </c>
      <c r="G25" s="3">
        <v>1.83</v>
      </c>
      <c r="H25" s="3">
        <v>4.2999999999999997E-2</v>
      </c>
      <c r="I25" s="3">
        <v>1.01</v>
      </c>
      <c r="J25" s="3">
        <v>3.5</v>
      </c>
      <c r="K25" s="3">
        <v>0.51100000000000001</v>
      </c>
      <c r="L25" s="8">
        <v>21.4</v>
      </c>
      <c r="M25">
        <v>6.66</v>
      </c>
      <c r="N25" s="8">
        <v>73.400000000000006</v>
      </c>
      <c r="O25" s="8">
        <v>23.7</v>
      </c>
      <c r="P25" s="9">
        <v>106</v>
      </c>
      <c r="Q25" s="8">
        <v>21.4</v>
      </c>
      <c r="R25" s="9">
        <v>187</v>
      </c>
      <c r="S25" s="8">
        <v>38.4</v>
      </c>
      <c r="T25">
        <v>8560</v>
      </c>
      <c r="U25" s="3">
        <v>1.38</v>
      </c>
      <c r="V25" s="8">
        <v>54.9</v>
      </c>
      <c r="W25" s="9">
        <v>254</v>
      </c>
      <c r="Y25" s="3">
        <f t="shared" si="3"/>
        <v>0.21614173228346456</v>
      </c>
      <c r="Z25" s="7">
        <f t="shared" si="5"/>
        <v>6.9388276143790853E-2</v>
      </c>
      <c r="AA25" s="3">
        <f t="shared" si="4"/>
        <v>0.13806154883452129</v>
      </c>
    </row>
    <row r="26" spans="1:27">
      <c r="A26" t="s">
        <v>39</v>
      </c>
      <c r="B26">
        <v>489</v>
      </c>
      <c r="C26" s="3">
        <v>4.24</v>
      </c>
      <c r="D26">
        <v>666</v>
      </c>
      <c r="E26" s="3">
        <v>4.37</v>
      </c>
      <c r="F26" s="11" t="s">
        <v>131</v>
      </c>
      <c r="G26" s="3">
        <v>1.47</v>
      </c>
      <c r="H26" s="3">
        <v>1.2E-2</v>
      </c>
      <c r="I26" s="3">
        <v>0.59</v>
      </c>
      <c r="J26" s="3">
        <v>2.23</v>
      </c>
      <c r="K26" s="3">
        <v>0.309</v>
      </c>
      <c r="L26" s="8">
        <v>16.8</v>
      </c>
      <c r="M26">
        <v>5.91</v>
      </c>
      <c r="N26" s="8">
        <v>69.599999999999994</v>
      </c>
      <c r="O26" s="8">
        <v>22.09</v>
      </c>
      <c r="P26" s="8">
        <v>91.3</v>
      </c>
      <c r="Q26" s="8">
        <v>17.68</v>
      </c>
      <c r="R26" s="9">
        <v>150.69999999999999</v>
      </c>
      <c r="S26" s="8">
        <v>28.84</v>
      </c>
      <c r="T26">
        <v>9590</v>
      </c>
      <c r="U26" s="3">
        <v>2.0699999999999998</v>
      </c>
      <c r="V26" s="8">
        <v>42.4</v>
      </c>
      <c r="W26" s="9">
        <v>271.8</v>
      </c>
      <c r="Y26" s="3">
        <f t="shared" si="3"/>
        <v>0.1559970566593083</v>
      </c>
      <c r="Z26" s="7">
        <f t="shared" si="5"/>
        <v>7.2529982866933185E-2</v>
      </c>
      <c r="AA26" s="3">
        <f t="shared" si="4"/>
        <v>0.11003605924543546</v>
      </c>
    </row>
    <row r="27" spans="1:27">
      <c r="A27" t="s">
        <v>40</v>
      </c>
      <c r="B27">
        <v>409</v>
      </c>
      <c r="C27" s="3">
        <v>4.8499999999999996</v>
      </c>
      <c r="D27">
        <v>714</v>
      </c>
      <c r="E27" s="3">
        <v>1.7</v>
      </c>
      <c r="F27" s="3">
        <v>1.44E-2</v>
      </c>
      <c r="G27" s="3">
        <v>9.1999999999999993</v>
      </c>
      <c r="H27" s="3">
        <v>9.1999999999999998E-2</v>
      </c>
      <c r="I27" s="3">
        <v>1.39</v>
      </c>
      <c r="J27" s="3">
        <v>2.54</v>
      </c>
      <c r="K27" s="3">
        <v>0.91</v>
      </c>
      <c r="L27" s="8">
        <v>13.24</v>
      </c>
      <c r="M27">
        <v>4.3099999999999996</v>
      </c>
      <c r="N27" s="8">
        <v>57.3</v>
      </c>
      <c r="O27" s="8">
        <v>22.4</v>
      </c>
      <c r="P27" s="9">
        <v>113.2</v>
      </c>
      <c r="Q27" s="8">
        <v>25.4</v>
      </c>
      <c r="R27" s="9">
        <v>256</v>
      </c>
      <c r="S27" s="8">
        <v>57.7</v>
      </c>
      <c r="T27">
        <v>9760</v>
      </c>
      <c r="U27" s="3">
        <v>0.88</v>
      </c>
      <c r="V27" s="8">
        <v>290</v>
      </c>
      <c r="W27" s="9">
        <v>618</v>
      </c>
      <c r="Y27" s="3">
        <f t="shared" si="3"/>
        <v>0.46925566343042069</v>
      </c>
      <c r="Z27" s="7">
        <f t="shared" si="5"/>
        <v>2.8570360553233427E-2</v>
      </c>
      <c r="AA27" s="3">
        <f t="shared" si="4"/>
        <v>0.38551668040338488</v>
      </c>
    </row>
    <row r="28" spans="1:27">
      <c r="A28" t="s">
        <v>41</v>
      </c>
      <c r="B28">
        <v>467</v>
      </c>
      <c r="C28" s="3">
        <v>3.77</v>
      </c>
      <c r="D28">
        <v>632</v>
      </c>
      <c r="E28">
        <v>3.16</v>
      </c>
      <c r="F28" s="11" t="s">
        <v>131</v>
      </c>
      <c r="G28" s="3">
        <v>1.89</v>
      </c>
      <c r="H28" s="3">
        <v>1.7999999999999999E-2</v>
      </c>
      <c r="I28" s="3">
        <v>0.64</v>
      </c>
      <c r="J28" s="3">
        <v>2.76</v>
      </c>
      <c r="K28" s="3">
        <v>0.39400000000000002</v>
      </c>
      <c r="L28" s="8">
        <v>17.59</v>
      </c>
      <c r="M28">
        <v>5.93</v>
      </c>
      <c r="N28" s="8">
        <v>65.099999999999994</v>
      </c>
      <c r="O28" s="8">
        <v>21.32</v>
      </c>
      <c r="P28" s="8">
        <v>91.9</v>
      </c>
      <c r="Q28" s="8">
        <v>18.41</v>
      </c>
      <c r="R28" s="9">
        <v>160</v>
      </c>
      <c r="S28" s="8">
        <v>33.299999999999997</v>
      </c>
      <c r="T28">
        <v>8970</v>
      </c>
      <c r="U28" s="3">
        <v>1.2490000000000001</v>
      </c>
      <c r="V28" s="8">
        <v>45.6</v>
      </c>
      <c r="W28" s="9">
        <v>238.4</v>
      </c>
      <c r="Y28" s="3">
        <f t="shared" si="3"/>
        <v>0.1912751677852349</v>
      </c>
      <c r="Z28" s="7">
        <f t="shared" si="5"/>
        <v>6.5769593122534303E-2</v>
      </c>
      <c r="AA28" s="3">
        <f t="shared" si="4"/>
        <v>0.13045150397691524</v>
      </c>
    </row>
    <row r="29" spans="1:27">
      <c r="A29" t="s">
        <v>42</v>
      </c>
      <c r="B29">
        <v>348</v>
      </c>
      <c r="C29" s="3">
        <v>3.23</v>
      </c>
      <c r="D29">
        <v>380</v>
      </c>
      <c r="E29">
        <v>1.03</v>
      </c>
      <c r="F29" s="11" t="s">
        <v>131</v>
      </c>
      <c r="G29" s="3">
        <v>0.877</v>
      </c>
      <c r="H29" s="3">
        <v>2.7E-2</v>
      </c>
      <c r="I29" s="3">
        <v>0.36199999999999999</v>
      </c>
      <c r="J29" s="3">
        <v>1.47</v>
      </c>
      <c r="K29" s="3">
        <v>0.23599999999999999</v>
      </c>
      <c r="L29" s="8">
        <v>10.050000000000001</v>
      </c>
      <c r="M29">
        <v>3.34</v>
      </c>
      <c r="N29" s="8">
        <v>38.200000000000003</v>
      </c>
      <c r="O29" s="8">
        <v>12.62</v>
      </c>
      <c r="P29" s="8">
        <v>55.2</v>
      </c>
      <c r="Q29" s="8">
        <v>11.62</v>
      </c>
      <c r="R29" s="9">
        <v>105.3</v>
      </c>
      <c r="S29" s="8">
        <v>22.1</v>
      </c>
      <c r="T29">
        <v>10140</v>
      </c>
      <c r="U29" s="3">
        <v>0.435</v>
      </c>
      <c r="V29" s="8">
        <v>18</v>
      </c>
      <c r="W29" s="9">
        <v>138.4</v>
      </c>
      <c r="Y29" s="3">
        <f t="shared" si="3"/>
        <v>0.13005780346820808</v>
      </c>
      <c r="Z29" s="7">
        <f t="shared" si="5"/>
        <v>5.6620974181527818E-2</v>
      </c>
      <c r="AA29" s="3">
        <f t="shared" si="4"/>
        <v>0.13837627674001141</v>
      </c>
    </row>
    <row r="30" spans="1:27">
      <c r="C30" s="3"/>
      <c r="H30" s="3"/>
      <c r="L30" s="8"/>
      <c r="N30" s="8"/>
      <c r="O30" s="8"/>
      <c r="P30" s="8"/>
      <c r="Q30" s="8"/>
      <c r="R30" s="9"/>
      <c r="S30" s="8"/>
      <c r="U30" s="3"/>
      <c r="V30" s="8"/>
      <c r="W30" s="9"/>
    </row>
    <row r="31" spans="1:27">
      <c r="A31" t="s">
        <v>170</v>
      </c>
      <c r="S31" s="8"/>
      <c r="U31" s="3"/>
      <c r="W31" s="9"/>
    </row>
    <row r="32" spans="1:27">
      <c r="A32" s="1" t="s">
        <v>124</v>
      </c>
      <c r="W32" s="9"/>
    </row>
    <row r="33" spans="23:23">
      <c r="W33" s="9"/>
    </row>
    <row r="34" spans="23:23">
      <c r="W34" s="9"/>
    </row>
    <row r="35" spans="23:23">
      <c r="W35" s="9"/>
    </row>
    <row r="36" spans="23:23">
      <c r="W36" s="9"/>
    </row>
    <row r="37" spans="23:23">
      <c r="W37" s="9"/>
    </row>
    <row r="38" spans="23:23">
      <c r="W38" s="9"/>
    </row>
    <row r="39" spans="23:23">
      <c r="W39" s="9"/>
    </row>
    <row r="40" spans="23:23">
      <c r="W40" s="9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F29" sqref="F29"/>
    </sheetView>
  </sheetViews>
  <sheetFormatPr baseColWidth="10" defaultColWidth="8.83203125" defaultRowHeight="14" x14ac:dyDescent="0"/>
  <cols>
    <col min="1" max="1" width="13.6640625" customWidth="1"/>
  </cols>
  <sheetData>
    <row r="1" spans="1:27" ht="18">
      <c r="A1" s="30" t="s">
        <v>193</v>
      </c>
    </row>
    <row r="2" spans="1:27">
      <c r="A2" t="s">
        <v>74</v>
      </c>
      <c r="B2" t="s">
        <v>77</v>
      </c>
      <c r="C2" t="s">
        <v>81</v>
      </c>
      <c r="D2" t="s">
        <v>82</v>
      </c>
      <c r="E2" t="s">
        <v>84</v>
      </c>
      <c r="F2" s="1" t="s">
        <v>85</v>
      </c>
      <c r="G2" s="1" t="s">
        <v>86</v>
      </c>
      <c r="H2" s="1" t="s">
        <v>87</v>
      </c>
      <c r="I2" s="1" t="s">
        <v>88</v>
      </c>
      <c r="J2" s="1" t="s">
        <v>89</v>
      </c>
      <c r="K2" s="1" t="s">
        <v>90</v>
      </c>
      <c r="L2" s="1" t="s">
        <v>91</v>
      </c>
      <c r="M2" s="1" t="s">
        <v>92</v>
      </c>
      <c r="N2" s="1" t="s">
        <v>93</v>
      </c>
      <c r="O2" s="1" t="s">
        <v>94</v>
      </c>
      <c r="P2" s="1" t="s">
        <v>95</v>
      </c>
      <c r="Q2" s="1" t="s">
        <v>96</v>
      </c>
      <c r="R2" s="1" t="s">
        <v>97</v>
      </c>
      <c r="S2" s="1" t="s">
        <v>98</v>
      </c>
      <c r="T2" t="s">
        <v>99</v>
      </c>
      <c r="U2" t="s">
        <v>100</v>
      </c>
      <c r="V2" t="s">
        <v>101</v>
      </c>
      <c r="W2" t="s">
        <v>102</v>
      </c>
      <c r="Y2" s="10" t="s">
        <v>2</v>
      </c>
      <c r="Z2" s="10" t="s">
        <v>187</v>
      </c>
      <c r="AA2" s="10" t="s">
        <v>188</v>
      </c>
    </row>
    <row r="3" spans="1:27"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  <c r="N3" t="s">
        <v>3</v>
      </c>
      <c r="O3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</row>
    <row r="4" spans="1:27">
      <c r="A4" t="s">
        <v>146</v>
      </c>
      <c r="B4" s="12">
        <v>2.5986568732594453</v>
      </c>
      <c r="C4" s="11" t="s">
        <v>130</v>
      </c>
      <c r="D4" s="14">
        <v>91.199183481911803</v>
      </c>
      <c r="E4" s="12">
        <v>1.2649736565831708</v>
      </c>
      <c r="F4" s="11" t="s">
        <v>131</v>
      </c>
      <c r="G4" s="12">
        <v>0.79830955880035825</v>
      </c>
      <c r="H4" s="11" t="s">
        <v>129</v>
      </c>
      <c r="I4" s="11" t="s">
        <v>134</v>
      </c>
      <c r="J4" s="11" t="s">
        <v>134</v>
      </c>
      <c r="K4" s="12">
        <v>0.10492372450649388</v>
      </c>
      <c r="L4" s="12">
        <v>1.0942184287015897</v>
      </c>
      <c r="M4" s="12">
        <v>0.32332826344293958</v>
      </c>
      <c r="N4" s="12">
        <v>6.4470020804943093</v>
      </c>
      <c r="O4" s="12">
        <v>2.5791637210970983</v>
      </c>
      <c r="P4" s="12">
        <v>13.790641853009413</v>
      </c>
      <c r="Q4" s="12">
        <v>3.4117005133120615</v>
      </c>
      <c r="R4" s="14">
        <v>38.664387922321069</v>
      </c>
      <c r="S4" s="12">
        <v>10.316240054632312</v>
      </c>
      <c r="T4" s="13">
        <v>5550.8514468440571</v>
      </c>
      <c r="U4" s="11" t="s">
        <v>129</v>
      </c>
      <c r="V4" s="12">
        <v>6.2355972898111736</v>
      </c>
      <c r="W4" s="14">
        <v>14.116845886869132</v>
      </c>
      <c r="X4" s="11"/>
      <c r="Y4" s="3">
        <f t="shared" ref="Y4" si="0">V4/W4</f>
        <v>0.44171320844490136</v>
      </c>
      <c r="Z4" s="7">
        <f t="shared" ref="Z4" si="1">(L4/0.204)/(S4/0.0254)</f>
        <v>1.3206451312057775E-2</v>
      </c>
      <c r="AA4" s="3"/>
    </row>
    <row r="5" spans="1:27">
      <c r="A5" t="s">
        <v>147</v>
      </c>
      <c r="B5" s="12" t="s">
        <v>125</v>
      </c>
      <c r="C5" s="12">
        <v>6.6933216171143242E-2</v>
      </c>
      <c r="D5" s="14">
        <v>93.298311375077475</v>
      </c>
      <c r="E5" s="12">
        <v>1.235798727572591</v>
      </c>
      <c r="F5" s="11" t="s">
        <v>131</v>
      </c>
      <c r="G5" s="12">
        <v>0.65483879737748329</v>
      </c>
      <c r="H5" s="11" t="s">
        <v>126</v>
      </c>
      <c r="I5" s="11" t="s">
        <v>133</v>
      </c>
      <c r="J5" s="11" t="s">
        <v>134</v>
      </c>
      <c r="K5" s="12">
        <v>9.3578307957774984E-2</v>
      </c>
      <c r="L5" s="12">
        <v>1.22212529495765</v>
      </c>
      <c r="M5" s="12">
        <v>0.47725281519651458</v>
      </c>
      <c r="N5" s="12">
        <v>5.4027151479992135</v>
      </c>
      <c r="O5" s="12">
        <v>2.9347898824051302</v>
      </c>
      <c r="P5" s="12">
        <v>16.235257124152891</v>
      </c>
      <c r="Q5" s="12">
        <v>3.8923551360174571</v>
      </c>
      <c r="R5" s="14">
        <v>45.992153300857268</v>
      </c>
      <c r="S5" s="12">
        <v>12.404024184014345</v>
      </c>
      <c r="T5" s="13">
        <v>7497.8931849604151</v>
      </c>
      <c r="U5" s="12">
        <v>4.9394200570992891E-2</v>
      </c>
      <c r="V5" s="12">
        <v>5.2794155202443971</v>
      </c>
      <c r="W5" s="14">
        <v>14.751601626101042</v>
      </c>
      <c r="X5" s="11"/>
      <c r="Y5" s="3">
        <f t="shared" ref="Y5:Y24" si="2">V5/W5</f>
        <v>0.35788761478639425</v>
      </c>
      <c r="Z5" s="7">
        <f t="shared" ref="Z5:Z24" si="3">(L5/0.204)/(S5/0.0254)</f>
        <v>1.2267517265797541E-2</v>
      </c>
      <c r="AA5" s="3"/>
    </row>
    <row r="6" spans="1:27">
      <c r="A6" t="s">
        <v>148</v>
      </c>
      <c r="B6" s="12" t="s">
        <v>125</v>
      </c>
      <c r="C6" s="12">
        <v>8.5924579501453435E-2</v>
      </c>
      <c r="D6" s="14">
        <v>109.98262209046678</v>
      </c>
      <c r="E6" s="12">
        <v>0.82875315086716339</v>
      </c>
      <c r="F6" s="11" t="s">
        <v>131</v>
      </c>
      <c r="G6" s="12">
        <v>0.43512735344522796</v>
      </c>
      <c r="H6" s="11" t="s">
        <v>131</v>
      </c>
      <c r="I6" s="12">
        <v>0.11565310170832072</v>
      </c>
      <c r="J6" s="12">
        <v>0.29031580893031711</v>
      </c>
      <c r="K6" s="12">
        <v>0.13270629894436756</v>
      </c>
      <c r="L6" s="12">
        <v>1.2213627224018455</v>
      </c>
      <c r="M6" s="12">
        <v>0.59724217364339227</v>
      </c>
      <c r="N6" s="12">
        <v>7.2837403160462726</v>
      </c>
      <c r="O6" s="12">
        <v>3.2270516546212531</v>
      </c>
      <c r="P6" s="12">
        <v>18.616203329424323</v>
      </c>
      <c r="Q6" s="12">
        <v>4.0961351098090164</v>
      </c>
      <c r="R6" s="14">
        <v>49.55317964777602</v>
      </c>
      <c r="S6" s="12">
        <v>13.374453773233464</v>
      </c>
      <c r="T6" s="13">
        <v>5646.4477621011492</v>
      </c>
      <c r="U6" s="12">
        <v>2.8822285137324932E-2</v>
      </c>
      <c r="V6" s="12">
        <v>2.5981390136124984</v>
      </c>
      <c r="W6" s="14">
        <v>6.9886225369501602</v>
      </c>
      <c r="X6" s="11"/>
      <c r="Y6" s="3">
        <f t="shared" si="2"/>
        <v>0.37176696836546108</v>
      </c>
      <c r="Z6" s="7">
        <f t="shared" si="3"/>
        <v>1.1370306082160211E-2</v>
      </c>
      <c r="AA6" s="3">
        <f t="shared" ref="AA6:AA10" si="4">(K6/0.058)/((J6/0.154+L6/0.204)/2)</f>
        <v>0.58129317881330411</v>
      </c>
    </row>
    <row r="7" spans="1:27">
      <c r="A7" t="s">
        <v>149</v>
      </c>
      <c r="B7" s="12" t="s">
        <v>167</v>
      </c>
      <c r="C7" s="11" t="s">
        <v>130</v>
      </c>
      <c r="D7" s="14">
        <v>78.17590480215712</v>
      </c>
      <c r="E7" s="12">
        <v>1.2090335835088541</v>
      </c>
      <c r="F7" s="11" t="s">
        <v>130</v>
      </c>
      <c r="G7" s="12">
        <v>0.59442743207094195</v>
      </c>
      <c r="H7" s="11" t="s">
        <v>131</v>
      </c>
      <c r="I7" s="11" t="s">
        <v>134</v>
      </c>
      <c r="J7" s="11" t="s">
        <v>134</v>
      </c>
      <c r="K7" s="12">
        <v>0.15672490814484316</v>
      </c>
      <c r="L7" s="12">
        <v>0.92982270490486119</v>
      </c>
      <c r="M7" s="12">
        <v>0.39497281602674611</v>
      </c>
      <c r="N7" s="12">
        <v>5.3659527475354389</v>
      </c>
      <c r="O7" s="12">
        <v>2.4454501687179167</v>
      </c>
      <c r="P7" s="12">
        <v>12.403759992116381</v>
      </c>
      <c r="Q7" s="12">
        <v>3.016888370388171</v>
      </c>
      <c r="R7" s="14">
        <v>32.668640678841655</v>
      </c>
      <c r="S7" s="12">
        <v>9.2215693606653044</v>
      </c>
      <c r="T7" s="13">
        <v>6129.7691379237813</v>
      </c>
      <c r="U7" s="12">
        <v>2.7384903733099805E-2</v>
      </c>
      <c r="V7" s="12">
        <v>4.0493400732257792</v>
      </c>
      <c r="W7" s="14">
        <v>12.511935772773276</v>
      </c>
      <c r="X7" s="11"/>
      <c r="Y7" s="3">
        <f t="shared" si="2"/>
        <v>0.32363817611958867</v>
      </c>
      <c r="Z7" s="7">
        <f t="shared" si="3"/>
        <v>1.2554483747999947E-2</v>
      </c>
      <c r="AA7" s="3"/>
    </row>
    <row r="8" spans="1:27">
      <c r="A8" t="s">
        <v>150</v>
      </c>
      <c r="B8" s="16" t="s">
        <v>125</v>
      </c>
      <c r="C8" s="12">
        <v>6.5138798010800955E-2</v>
      </c>
      <c r="D8" s="14">
        <v>22.138698559916694</v>
      </c>
      <c r="E8" s="12">
        <v>1.1407522717694527</v>
      </c>
      <c r="F8" s="11" t="s">
        <v>131</v>
      </c>
      <c r="G8" s="12">
        <v>0.40796599311415743</v>
      </c>
      <c r="H8" s="11" t="s">
        <v>131</v>
      </c>
      <c r="I8" s="11" t="s">
        <v>134</v>
      </c>
      <c r="J8" s="11" t="s">
        <v>134</v>
      </c>
      <c r="K8" s="12" t="s">
        <v>127</v>
      </c>
      <c r="L8" s="12">
        <v>0.16211117885584542</v>
      </c>
      <c r="M8" s="12">
        <v>0.10882007873966462</v>
      </c>
      <c r="N8" s="12">
        <v>1.1340381215541078</v>
      </c>
      <c r="O8" s="12">
        <v>0.58464815844544116</v>
      </c>
      <c r="P8" s="12">
        <v>3.2758740181504198</v>
      </c>
      <c r="Q8" s="12">
        <v>1.0166868293977003</v>
      </c>
      <c r="R8" s="14">
        <v>12.053139102264733</v>
      </c>
      <c r="S8" s="12">
        <v>3.3753137851302992</v>
      </c>
      <c r="T8" s="13">
        <v>5911.9582649695321</v>
      </c>
      <c r="U8" s="12" t="s">
        <v>126</v>
      </c>
      <c r="V8" s="12">
        <v>2.401915747208021</v>
      </c>
      <c r="W8" s="14">
        <v>12.188888580020196</v>
      </c>
      <c r="X8" s="11"/>
      <c r="Y8" s="3">
        <f t="shared" si="2"/>
        <v>0.19705781470061165</v>
      </c>
      <c r="Z8" s="7">
        <f t="shared" si="3"/>
        <v>5.9800161933852508E-3</v>
      </c>
      <c r="AA8" s="3"/>
    </row>
    <row r="9" spans="1:27">
      <c r="A9" t="s">
        <v>151</v>
      </c>
      <c r="B9" s="16" t="s">
        <v>125</v>
      </c>
      <c r="C9" s="11" t="s">
        <v>130</v>
      </c>
      <c r="D9" s="14">
        <v>89.848326471922519</v>
      </c>
      <c r="E9" s="12">
        <v>1.1882679363607398</v>
      </c>
      <c r="F9" s="11" t="s">
        <v>144</v>
      </c>
      <c r="G9" s="12">
        <v>0.28854289382150294</v>
      </c>
      <c r="H9" s="11" t="s">
        <v>131</v>
      </c>
      <c r="I9" s="12">
        <v>8.4630866251167031E-2</v>
      </c>
      <c r="J9" s="11" t="s">
        <v>134</v>
      </c>
      <c r="K9" s="12">
        <v>0.17891982793729308</v>
      </c>
      <c r="L9" s="12">
        <v>1.3866483575298869</v>
      </c>
      <c r="M9" s="12">
        <v>0.43303818577090719</v>
      </c>
      <c r="N9" s="12">
        <v>7.0763353424653967</v>
      </c>
      <c r="O9" s="12">
        <v>2.5496007036283856</v>
      </c>
      <c r="P9" s="12">
        <v>14.325478476476972</v>
      </c>
      <c r="Q9" s="12">
        <v>3.4894494041889912</v>
      </c>
      <c r="R9" s="14">
        <v>41.593156711822594</v>
      </c>
      <c r="S9" s="12">
        <v>12.20396355004859</v>
      </c>
      <c r="T9" s="13">
        <v>6128.1859091682418</v>
      </c>
      <c r="U9" s="12">
        <v>1.5466979550754578E-2</v>
      </c>
      <c r="V9" s="12">
        <v>2.2978555357666366</v>
      </c>
      <c r="W9" s="14">
        <v>9.8360349756274452</v>
      </c>
      <c r="X9" s="11"/>
      <c r="Y9" s="3">
        <f t="shared" si="2"/>
        <v>0.23361603953833596</v>
      </c>
      <c r="Z9" s="7">
        <f t="shared" si="3"/>
        <v>1.414715099698278E-2</v>
      </c>
      <c r="AA9" s="3"/>
    </row>
    <row r="10" spans="1:27">
      <c r="A10" t="s">
        <v>152</v>
      </c>
      <c r="B10" s="16" t="s">
        <v>125</v>
      </c>
      <c r="C10" s="11" t="s">
        <v>130</v>
      </c>
      <c r="D10" s="14">
        <v>90.381888342917961</v>
      </c>
      <c r="E10" s="12">
        <v>1.5018506257176421</v>
      </c>
      <c r="F10" s="11" t="s">
        <v>131</v>
      </c>
      <c r="G10" s="12">
        <v>0.94189746689804932</v>
      </c>
      <c r="H10" s="11" t="s">
        <v>131</v>
      </c>
      <c r="I10" s="11" t="s">
        <v>134</v>
      </c>
      <c r="J10" s="12">
        <v>0.26850826175424886</v>
      </c>
      <c r="K10" s="12">
        <v>0.14196328132521877</v>
      </c>
      <c r="L10" s="12">
        <v>1.4060579685096635</v>
      </c>
      <c r="M10" s="12">
        <v>0.55381971226294058</v>
      </c>
      <c r="N10" s="12">
        <v>5.0465774355322113</v>
      </c>
      <c r="O10" s="12">
        <v>2.3723800808719133</v>
      </c>
      <c r="P10" s="12">
        <v>12.854052176841444</v>
      </c>
      <c r="Q10" s="12">
        <v>2.5595796775236219</v>
      </c>
      <c r="R10" s="14">
        <v>30.875223418441827</v>
      </c>
      <c r="S10" s="12">
        <v>8.8696108155954008</v>
      </c>
      <c r="T10" s="13">
        <v>5714.4697628045706</v>
      </c>
      <c r="U10" s="12">
        <v>3.9868527399197509E-2</v>
      </c>
      <c r="V10" s="12">
        <v>7.0005670250643632</v>
      </c>
      <c r="W10" s="14">
        <v>26.581711375755013</v>
      </c>
      <c r="X10" s="11"/>
      <c r="Y10" s="3">
        <f t="shared" si="2"/>
        <v>0.26336028279388851</v>
      </c>
      <c r="Z10" s="7">
        <f t="shared" si="3"/>
        <v>1.97379575723521E-2</v>
      </c>
      <c r="AA10" s="3">
        <f t="shared" si="4"/>
        <v>0.5668463297230143</v>
      </c>
    </row>
    <row r="11" spans="1:27">
      <c r="A11" t="s">
        <v>153</v>
      </c>
      <c r="B11" s="16" t="s">
        <v>125</v>
      </c>
      <c r="C11" s="11" t="s">
        <v>130</v>
      </c>
      <c r="D11" s="14">
        <v>36.518625638164323</v>
      </c>
      <c r="E11" s="12">
        <v>1.5863511354346105</v>
      </c>
      <c r="F11" s="11" t="s">
        <v>129</v>
      </c>
      <c r="G11" s="12">
        <v>0.66346105823395873</v>
      </c>
      <c r="H11" s="11" t="s">
        <v>127</v>
      </c>
      <c r="I11" s="11" t="s">
        <v>134</v>
      </c>
      <c r="J11" s="11" t="s">
        <v>135</v>
      </c>
      <c r="K11" s="12" t="s">
        <v>144</v>
      </c>
      <c r="L11" s="12" t="s">
        <v>135</v>
      </c>
      <c r="M11" s="12">
        <v>0.18015276662911339</v>
      </c>
      <c r="N11" s="12">
        <v>2.2324244062277727</v>
      </c>
      <c r="O11" s="12">
        <v>0.94613494489963645</v>
      </c>
      <c r="P11" s="12">
        <v>6.3395687698925567</v>
      </c>
      <c r="Q11" s="12">
        <v>1.4912138314689334</v>
      </c>
      <c r="R11" s="14">
        <v>17.512346253788976</v>
      </c>
      <c r="S11" s="12">
        <v>5.1670385259667801</v>
      </c>
      <c r="T11" s="13">
        <v>7063.789440551348</v>
      </c>
      <c r="U11" s="12" t="s">
        <v>126</v>
      </c>
      <c r="V11" s="12">
        <v>3.1872866214497737</v>
      </c>
      <c r="W11" s="14">
        <v>10.39682724547235</v>
      </c>
      <c r="X11" s="11"/>
      <c r="Y11" s="3">
        <f t="shared" si="2"/>
        <v>0.30656339152290768</v>
      </c>
      <c r="Z11" s="7"/>
      <c r="AA11" s="3"/>
    </row>
    <row r="12" spans="1:27">
      <c r="A12" t="s">
        <v>154</v>
      </c>
      <c r="B12" s="16" t="s">
        <v>125</v>
      </c>
      <c r="C12" s="11" t="s">
        <v>130</v>
      </c>
      <c r="D12" s="14">
        <v>97.070164819191717</v>
      </c>
      <c r="E12" s="12">
        <v>1.1237258771497309</v>
      </c>
      <c r="F12" s="11" t="s">
        <v>131</v>
      </c>
      <c r="G12" s="12">
        <v>0.51211070501321498</v>
      </c>
      <c r="H12" s="11" t="s">
        <v>126</v>
      </c>
      <c r="I12" s="11" t="s">
        <v>134</v>
      </c>
      <c r="J12" s="11" t="s">
        <v>134</v>
      </c>
      <c r="K12" s="12">
        <v>0.12308021186591711</v>
      </c>
      <c r="L12" s="12">
        <v>1.0565950585949044</v>
      </c>
      <c r="M12" s="12">
        <v>0.51164556229267255</v>
      </c>
      <c r="N12" s="12">
        <v>5.9220732770462359</v>
      </c>
      <c r="O12" s="12">
        <v>2.7719063111141695</v>
      </c>
      <c r="P12" s="12">
        <v>15.034995477648154</v>
      </c>
      <c r="Q12" s="12">
        <v>3.3145061559664715</v>
      </c>
      <c r="R12" s="14">
        <v>38.311871418594848</v>
      </c>
      <c r="S12" s="12">
        <v>9.8903574539603785</v>
      </c>
      <c r="T12" s="13">
        <v>5724.1139354744737</v>
      </c>
      <c r="U12" s="12">
        <v>5.7966145158476846E-2</v>
      </c>
      <c r="V12" s="12">
        <v>4.2155931830439588</v>
      </c>
      <c r="W12" s="14">
        <v>18.374338034775029</v>
      </c>
      <c r="X12" s="11"/>
      <c r="Y12" s="3">
        <f t="shared" si="2"/>
        <v>0.22942830240009643</v>
      </c>
      <c r="Z12" s="7">
        <f t="shared" si="3"/>
        <v>1.3301485227661912E-2</v>
      </c>
      <c r="AA12" s="3"/>
    </row>
    <row r="13" spans="1:27">
      <c r="A13" t="s">
        <v>155</v>
      </c>
      <c r="B13" s="12">
        <v>3.2744192966090702</v>
      </c>
      <c r="C13" s="12">
        <v>0.1243095708114144</v>
      </c>
      <c r="D13" s="14">
        <v>94.995895874833735</v>
      </c>
      <c r="E13" s="12">
        <v>1.4748571585803045</v>
      </c>
      <c r="F13" s="11" t="s">
        <v>129</v>
      </c>
      <c r="G13" s="12">
        <v>0.35346083267003664</v>
      </c>
      <c r="H13" s="17" t="s">
        <v>131</v>
      </c>
      <c r="I13" s="11" t="s">
        <v>134</v>
      </c>
      <c r="J13" s="11" t="s">
        <v>134</v>
      </c>
      <c r="K13" s="12" t="s">
        <v>144</v>
      </c>
      <c r="L13" s="12">
        <v>0.65391751464493064</v>
      </c>
      <c r="M13" s="12">
        <v>0.40245194965410852</v>
      </c>
      <c r="N13" s="12">
        <v>5.3869611191642397</v>
      </c>
      <c r="O13" s="12">
        <v>2.7558340215210668</v>
      </c>
      <c r="P13" s="12">
        <v>19.059006848723353</v>
      </c>
      <c r="Q13" s="12">
        <v>5.3310321393794515</v>
      </c>
      <c r="R13" s="14">
        <v>69.611145297814005</v>
      </c>
      <c r="S13" s="12">
        <v>19.462363323771616</v>
      </c>
      <c r="T13" s="13">
        <v>7258.9258862393463</v>
      </c>
      <c r="U13" s="12">
        <v>6.547616307193932E-2</v>
      </c>
      <c r="V13" s="14">
        <v>11.654558706721648</v>
      </c>
      <c r="W13" s="14">
        <v>45.236166866741129</v>
      </c>
      <c r="X13" s="11"/>
      <c r="Y13" s="3">
        <f t="shared" si="2"/>
        <v>0.25763806957946295</v>
      </c>
      <c r="Z13" s="7">
        <f t="shared" si="3"/>
        <v>4.1834149416927835E-3</v>
      </c>
      <c r="AA13" s="3"/>
    </row>
    <row r="14" spans="1:27">
      <c r="A14" t="s">
        <v>156</v>
      </c>
      <c r="B14" s="16" t="s">
        <v>125</v>
      </c>
      <c r="C14" s="12">
        <v>9.659241800588346E-2</v>
      </c>
      <c r="D14" s="14">
        <v>17.386250755218747</v>
      </c>
      <c r="E14" s="12">
        <v>1.299251744155508</v>
      </c>
      <c r="F14" s="11" t="s">
        <v>130</v>
      </c>
      <c r="G14" s="12">
        <v>0.28701304699780622</v>
      </c>
      <c r="H14" s="11" t="s">
        <v>132</v>
      </c>
      <c r="I14" s="11" t="s">
        <v>134</v>
      </c>
      <c r="J14" s="11" t="s">
        <v>135</v>
      </c>
      <c r="K14" s="12" t="s">
        <v>143</v>
      </c>
      <c r="L14" s="12" t="s">
        <v>135</v>
      </c>
      <c r="M14" s="12" t="s">
        <v>132</v>
      </c>
      <c r="N14" s="12">
        <v>0.75141073959329741</v>
      </c>
      <c r="O14" s="12">
        <v>0.41939385425009912</v>
      </c>
      <c r="P14" s="12">
        <v>2.3299983578731505</v>
      </c>
      <c r="Q14" s="12">
        <v>0.75137104715806968</v>
      </c>
      <c r="R14" s="14">
        <v>11.291634538014467</v>
      </c>
      <c r="S14" s="12">
        <v>3.0864194328088308</v>
      </c>
      <c r="T14" s="13">
        <v>5715.3174566091393</v>
      </c>
      <c r="U14" s="12" t="s">
        <v>131</v>
      </c>
      <c r="V14" s="12">
        <v>0.52574643477136196</v>
      </c>
      <c r="W14" s="14">
        <v>3.9657140917153519</v>
      </c>
      <c r="X14" s="11"/>
      <c r="Y14" s="3">
        <f t="shared" si="2"/>
        <v>0.13257295473460434</v>
      </c>
      <c r="Z14" s="7"/>
      <c r="AA14" s="3"/>
    </row>
    <row r="15" spans="1:27">
      <c r="A15" t="s">
        <v>157</v>
      </c>
      <c r="B15" s="16" t="s">
        <v>125</v>
      </c>
      <c r="C15" s="12" t="s">
        <v>168</v>
      </c>
      <c r="D15" s="14">
        <v>76.663069620888834</v>
      </c>
      <c r="E15" s="12">
        <v>1.0430463908147904</v>
      </c>
      <c r="F15" s="11" t="s">
        <v>144</v>
      </c>
      <c r="G15" s="12">
        <v>0.51648838183067525</v>
      </c>
      <c r="H15" s="17" t="s">
        <v>131</v>
      </c>
      <c r="I15" s="12" t="s">
        <v>133</v>
      </c>
      <c r="J15" s="11" t="s">
        <v>134</v>
      </c>
      <c r="K15" s="12">
        <v>6.4344872777596818E-2</v>
      </c>
      <c r="L15" s="12">
        <v>0.73942495273603792</v>
      </c>
      <c r="M15" s="12">
        <v>0.27048283401096995</v>
      </c>
      <c r="N15" s="12">
        <v>4.3181832303123544</v>
      </c>
      <c r="O15" s="12">
        <v>2.2424616779092568</v>
      </c>
      <c r="P15" s="12">
        <v>12.958101489190652</v>
      </c>
      <c r="Q15" s="12">
        <v>3.1265765741707892</v>
      </c>
      <c r="R15" s="14">
        <v>36.224025454741771</v>
      </c>
      <c r="S15" s="12">
        <v>10.690389704716171</v>
      </c>
      <c r="T15" s="13">
        <v>6294.7384086934262</v>
      </c>
      <c r="U15" s="12">
        <v>3.7909664413946026E-2</v>
      </c>
      <c r="V15" s="12">
        <v>2.9815353168146421</v>
      </c>
      <c r="W15" s="14">
        <v>20.051766189460256</v>
      </c>
      <c r="X15" s="11"/>
      <c r="Y15" s="3">
        <f t="shared" si="2"/>
        <v>0.1486919051740099</v>
      </c>
      <c r="Z15" s="7">
        <f t="shared" si="3"/>
        <v>8.612001846786144E-3</v>
      </c>
      <c r="AA15" s="3"/>
    </row>
    <row r="16" spans="1:27">
      <c r="A16" t="s">
        <v>158</v>
      </c>
      <c r="B16" s="12">
        <v>3.2323800426481362</v>
      </c>
      <c r="C16" s="11" t="s">
        <v>130</v>
      </c>
      <c r="D16" s="14">
        <v>36.320733274851101</v>
      </c>
      <c r="E16" s="12">
        <v>1.2765799555121105</v>
      </c>
      <c r="F16" s="11" t="s">
        <v>131</v>
      </c>
      <c r="G16" s="12">
        <v>0.50759208038121528</v>
      </c>
      <c r="H16" s="11" t="s">
        <v>126</v>
      </c>
      <c r="I16" s="11" t="s">
        <v>134</v>
      </c>
      <c r="J16" s="11" t="s">
        <v>134</v>
      </c>
      <c r="K16" s="12">
        <v>4.5126470764194786E-2</v>
      </c>
      <c r="L16" s="12">
        <v>0.34904500771851327</v>
      </c>
      <c r="M16" s="12">
        <v>0.15603526750411456</v>
      </c>
      <c r="N16" s="12">
        <v>2.3087183620558265</v>
      </c>
      <c r="O16" s="12">
        <v>0.89631426268240866</v>
      </c>
      <c r="P16" s="12">
        <v>5.4147120883664384</v>
      </c>
      <c r="Q16" s="12">
        <v>1.3957335019839279</v>
      </c>
      <c r="R16" s="14">
        <v>15.943069723594057</v>
      </c>
      <c r="S16" s="12">
        <v>4.5512362874230456</v>
      </c>
      <c r="T16" s="13">
        <v>6374.3224629557417</v>
      </c>
      <c r="U16" s="12" t="s">
        <v>126</v>
      </c>
      <c r="V16" s="12">
        <v>2.4236896180079337</v>
      </c>
      <c r="W16" s="14">
        <v>11.27516554188451</v>
      </c>
      <c r="X16" s="11"/>
      <c r="Y16" s="3">
        <f t="shared" si="2"/>
        <v>0.21495822912794615</v>
      </c>
      <c r="Z16" s="7">
        <f t="shared" si="3"/>
        <v>9.5489494999262507E-3</v>
      </c>
      <c r="AA16" s="3"/>
    </row>
    <row r="17" spans="1:27">
      <c r="A17" t="s">
        <v>159</v>
      </c>
      <c r="B17" s="16" t="s">
        <v>125</v>
      </c>
      <c r="C17" s="12">
        <v>9.2103786154695833E-2</v>
      </c>
      <c r="D17" s="14">
        <v>16.789439995819109</v>
      </c>
      <c r="E17" s="12">
        <v>1.1903120704612835</v>
      </c>
      <c r="F17" s="11" t="s">
        <v>131</v>
      </c>
      <c r="G17" s="12">
        <v>0.27999947399389724</v>
      </c>
      <c r="H17" s="11" t="s">
        <v>144</v>
      </c>
      <c r="I17" s="11" t="s">
        <v>135</v>
      </c>
      <c r="J17" s="11" t="s">
        <v>133</v>
      </c>
      <c r="K17" s="12" t="s">
        <v>128</v>
      </c>
      <c r="L17" s="12" t="s">
        <v>135</v>
      </c>
      <c r="M17" s="12">
        <v>0.11581848954590714</v>
      </c>
      <c r="N17" s="12">
        <v>0.6765752986624064</v>
      </c>
      <c r="O17" s="12">
        <v>0.48384514626008218</v>
      </c>
      <c r="P17" s="12">
        <v>3.0988201624167346</v>
      </c>
      <c r="Q17" s="12">
        <v>0.6749190651907585</v>
      </c>
      <c r="R17" s="14">
        <v>9.2916998134587949</v>
      </c>
      <c r="S17" s="12">
        <v>3.6052019938690951</v>
      </c>
      <c r="T17" s="13">
        <v>6126.3012484545252</v>
      </c>
      <c r="U17" s="12">
        <v>2.2713666480022494E-2</v>
      </c>
      <c r="V17" s="12">
        <v>0.94364476965368893</v>
      </c>
      <c r="W17" s="14">
        <v>5.7916735518321651</v>
      </c>
      <c r="X17" s="11"/>
      <c r="Y17" s="3">
        <f t="shared" si="2"/>
        <v>0.16293127732573462</v>
      </c>
      <c r="Z17" s="7"/>
      <c r="AA17" s="3"/>
    </row>
    <row r="18" spans="1:27">
      <c r="A18" t="s">
        <v>160</v>
      </c>
      <c r="B18" s="12">
        <v>2.3325893052373039</v>
      </c>
      <c r="C18" s="11" t="s">
        <v>130</v>
      </c>
      <c r="D18" s="14">
        <v>59.101099222195764</v>
      </c>
      <c r="E18" s="12">
        <v>1.1436671958382902</v>
      </c>
      <c r="F18" s="11" t="s">
        <v>131</v>
      </c>
      <c r="G18" s="12">
        <v>0.29662127206819516</v>
      </c>
      <c r="H18" s="17" t="s">
        <v>131</v>
      </c>
      <c r="I18" s="12" t="s">
        <v>133</v>
      </c>
      <c r="J18" s="11" t="s">
        <v>134</v>
      </c>
      <c r="K18" s="12">
        <v>7.1058014549204157E-2</v>
      </c>
      <c r="L18" s="12">
        <v>1.09735618796006</v>
      </c>
      <c r="M18" s="12">
        <v>0.22200315521003317</v>
      </c>
      <c r="N18" s="12">
        <v>3.3091341098342379</v>
      </c>
      <c r="O18" s="12">
        <v>1.6279465807657458</v>
      </c>
      <c r="P18" s="12">
        <v>8.5924305130566765</v>
      </c>
      <c r="Q18" s="12">
        <v>2.3422241311227485</v>
      </c>
      <c r="R18" s="14">
        <v>27.612807269244904</v>
      </c>
      <c r="S18" s="12">
        <v>7.6806103304595048</v>
      </c>
      <c r="T18" s="13">
        <v>6193.414241647607</v>
      </c>
      <c r="U18" s="12">
        <v>1.8659133923586906E-2</v>
      </c>
      <c r="V18" s="12">
        <v>2.4192612609306021</v>
      </c>
      <c r="W18" s="14">
        <v>7.2612583264685826</v>
      </c>
      <c r="X18" s="11"/>
      <c r="Y18" s="3">
        <f t="shared" si="2"/>
        <v>0.33317383188420152</v>
      </c>
      <c r="Z18" s="7">
        <f t="shared" si="3"/>
        <v>1.7789159704298247E-2</v>
      </c>
      <c r="AA18" s="3"/>
    </row>
    <row r="19" spans="1:27">
      <c r="A19" t="s">
        <v>161</v>
      </c>
      <c r="B19" s="16" t="s">
        <v>125</v>
      </c>
      <c r="C19" s="11" t="s">
        <v>130</v>
      </c>
      <c r="D19" s="14">
        <v>55.880816557116731</v>
      </c>
      <c r="E19" s="12">
        <v>1.1414291971822266</v>
      </c>
      <c r="F19" s="11" t="s">
        <v>144</v>
      </c>
      <c r="G19" s="12">
        <v>0.26168906587802665</v>
      </c>
      <c r="H19" s="17" t="s">
        <v>131</v>
      </c>
      <c r="I19" s="11" t="s">
        <v>135</v>
      </c>
      <c r="J19" s="11" t="s">
        <v>134</v>
      </c>
      <c r="K19" s="12">
        <v>8.2831293060722816E-2</v>
      </c>
      <c r="L19" s="12">
        <v>0.59989966673818129</v>
      </c>
      <c r="M19" s="12">
        <v>0.30995105287211794</v>
      </c>
      <c r="N19" s="12">
        <v>3.8075637062146042</v>
      </c>
      <c r="O19" s="12">
        <v>1.6682373330623324</v>
      </c>
      <c r="P19" s="12">
        <v>8.6940623767826928</v>
      </c>
      <c r="Q19" s="12">
        <v>2.4327571576527824</v>
      </c>
      <c r="R19" s="14">
        <v>28.812328347417726</v>
      </c>
      <c r="S19" s="12">
        <v>8.5725647532413713</v>
      </c>
      <c r="T19" s="13">
        <v>6342.1604322640605</v>
      </c>
      <c r="U19" s="12">
        <v>2.350687217558101E-2</v>
      </c>
      <c r="V19" s="12">
        <v>3.2746422896415273</v>
      </c>
      <c r="W19" s="14">
        <v>19.92307130343977</v>
      </c>
      <c r="X19" s="11"/>
      <c r="Y19" s="3">
        <f t="shared" si="2"/>
        <v>0.16436433116997137</v>
      </c>
      <c r="Z19" s="7">
        <f t="shared" si="3"/>
        <v>8.7130738615818579E-3</v>
      </c>
      <c r="AA19" s="3"/>
    </row>
    <row r="20" spans="1:27">
      <c r="A20" t="s">
        <v>162</v>
      </c>
      <c r="B20" s="12">
        <v>3.2689045465099134</v>
      </c>
      <c r="C20" s="11" t="s">
        <v>130</v>
      </c>
      <c r="D20" s="14">
        <v>31.776409403211908</v>
      </c>
      <c r="E20" s="12">
        <v>1.3240990683450635</v>
      </c>
      <c r="F20" s="11" t="s">
        <v>127</v>
      </c>
      <c r="G20" s="12">
        <v>0.69574793221541664</v>
      </c>
      <c r="H20" s="17" t="s">
        <v>131</v>
      </c>
      <c r="I20" s="11" t="s">
        <v>134</v>
      </c>
      <c r="J20" s="11" t="s">
        <v>134</v>
      </c>
      <c r="K20" s="12" t="s">
        <v>127</v>
      </c>
      <c r="L20" s="12">
        <v>0.26938454720612814</v>
      </c>
      <c r="M20" s="12">
        <v>0.1603668105561365</v>
      </c>
      <c r="N20" s="12">
        <v>1.4925417188558827</v>
      </c>
      <c r="O20" s="12">
        <v>0.72600334920549592</v>
      </c>
      <c r="P20" s="12">
        <v>4.8544668091363139</v>
      </c>
      <c r="Q20" s="12">
        <v>1.2209279244239002</v>
      </c>
      <c r="R20" s="14">
        <v>14.375211268399605</v>
      </c>
      <c r="S20" s="12">
        <v>3.8084921387207222</v>
      </c>
      <c r="T20" s="13">
        <v>5697.3831525479945</v>
      </c>
      <c r="U20" s="12">
        <v>7.544100762678238E-2</v>
      </c>
      <c r="V20" s="12">
        <v>3.6330566114583984</v>
      </c>
      <c r="W20" s="14">
        <v>18.372536797519153</v>
      </c>
      <c r="X20" s="11"/>
      <c r="Y20" s="3">
        <f t="shared" si="2"/>
        <v>0.19774387453935979</v>
      </c>
      <c r="Z20" s="7">
        <f t="shared" si="3"/>
        <v>8.8069020311545235E-3</v>
      </c>
      <c r="AA20" s="3"/>
    </row>
    <row r="21" spans="1:27">
      <c r="A21" t="s">
        <v>163</v>
      </c>
      <c r="B21" s="12">
        <v>2.4819874790702343</v>
      </c>
      <c r="C21" s="11" t="s">
        <v>130</v>
      </c>
      <c r="D21" s="14">
        <v>40.028622030536994</v>
      </c>
      <c r="E21" s="12">
        <v>1.2476439715022991</v>
      </c>
      <c r="F21" s="11" t="s">
        <v>128</v>
      </c>
      <c r="G21" s="12">
        <v>0.36783315788102106</v>
      </c>
      <c r="H21" s="11" t="s">
        <v>127</v>
      </c>
      <c r="I21" s="11" t="s">
        <v>135</v>
      </c>
      <c r="J21" s="11" t="s">
        <v>133</v>
      </c>
      <c r="K21" s="12" t="s">
        <v>130</v>
      </c>
      <c r="L21" s="12" t="s">
        <v>135</v>
      </c>
      <c r="M21" s="12">
        <v>8.526299602875767E-2</v>
      </c>
      <c r="N21" s="12">
        <v>2.1727867251982529</v>
      </c>
      <c r="O21" s="12">
        <v>1.1266706125834096</v>
      </c>
      <c r="P21" s="12">
        <v>7.48773525980799</v>
      </c>
      <c r="Q21" s="12">
        <v>2.0768863578329531</v>
      </c>
      <c r="R21" s="14">
        <v>26.897645399012223</v>
      </c>
      <c r="S21" s="12">
        <v>7.8527311444895913</v>
      </c>
      <c r="T21" s="13">
        <v>7437.4656408040755</v>
      </c>
      <c r="U21" s="12">
        <v>5.8493858012509663E-2</v>
      </c>
      <c r="V21" s="12">
        <v>1.5289415071862189</v>
      </c>
      <c r="W21" s="14">
        <v>11.36873631993479</v>
      </c>
      <c r="X21" s="11"/>
      <c r="Y21" s="3">
        <f t="shared" si="2"/>
        <v>0.13448649561035722</v>
      </c>
      <c r="Z21" s="7"/>
      <c r="AA21" s="3"/>
    </row>
    <row r="22" spans="1:27">
      <c r="A22" t="s">
        <v>164</v>
      </c>
      <c r="B22" s="12">
        <v>2.6175917582133432</v>
      </c>
      <c r="C22" s="11" t="s">
        <v>130</v>
      </c>
      <c r="D22" s="14">
        <v>59.506616753573212</v>
      </c>
      <c r="E22" s="12">
        <v>1.2503772654540515</v>
      </c>
      <c r="F22" s="11" t="s">
        <v>127</v>
      </c>
      <c r="G22" s="12">
        <v>0.62486580435221295</v>
      </c>
      <c r="H22" s="11" t="s">
        <v>132</v>
      </c>
      <c r="I22" s="11" t="s">
        <v>134</v>
      </c>
      <c r="J22" s="11" t="s">
        <v>134</v>
      </c>
      <c r="K22" s="12">
        <v>0.1113488129515397</v>
      </c>
      <c r="L22" s="12">
        <v>0.62483717237004233</v>
      </c>
      <c r="M22" s="12">
        <v>0.24787138119032626</v>
      </c>
      <c r="N22" s="12">
        <v>3.6494572411816888</v>
      </c>
      <c r="O22" s="12">
        <v>1.8367163264206772</v>
      </c>
      <c r="P22" s="12">
        <v>9.4068715520079653</v>
      </c>
      <c r="Q22" s="12">
        <v>2.2709693171642922</v>
      </c>
      <c r="R22" s="14">
        <v>28.070031936632535</v>
      </c>
      <c r="S22" s="12">
        <v>7.654393947125322</v>
      </c>
      <c r="T22" s="13">
        <v>6045.4766395672596</v>
      </c>
      <c r="U22" s="12" t="s">
        <v>126</v>
      </c>
      <c r="V22" s="12">
        <v>4.0624029812301083</v>
      </c>
      <c r="W22" s="14">
        <v>13.139030480530044</v>
      </c>
      <c r="X22" s="11"/>
      <c r="Y22" s="3">
        <f t="shared" si="2"/>
        <v>0.30918590129233237</v>
      </c>
      <c r="Z22" s="7">
        <f t="shared" si="3"/>
        <v>1.0163881602137714E-2</v>
      </c>
      <c r="AA22" s="3"/>
    </row>
    <row r="23" spans="1:27">
      <c r="A23" t="s">
        <v>165</v>
      </c>
      <c r="B23" s="12" t="s">
        <v>145</v>
      </c>
      <c r="C23" s="12" t="s">
        <v>128</v>
      </c>
      <c r="D23" s="14">
        <v>21.482117562899653</v>
      </c>
      <c r="E23" s="12">
        <v>1.1644040376104581</v>
      </c>
      <c r="F23" s="11" t="s">
        <v>129</v>
      </c>
      <c r="G23" s="12">
        <v>0.34781339468538913</v>
      </c>
      <c r="H23" s="11" t="s">
        <v>132</v>
      </c>
      <c r="I23" s="11" t="s">
        <v>134</v>
      </c>
      <c r="J23" s="11" t="s">
        <v>135</v>
      </c>
      <c r="K23" s="12" t="s">
        <v>130</v>
      </c>
      <c r="L23" s="12">
        <v>0.38511280103444101</v>
      </c>
      <c r="M23" s="12">
        <v>9.4948059743468427E-2</v>
      </c>
      <c r="N23" s="12">
        <v>1.0539939471359305</v>
      </c>
      <c r="O23" s="12">
        <v>0.55756069710696188</v>
      </c>
      <c r="P23" s="12">
        <v>2.9585925786485854</v>
      </c>
      <c r="Q23" s="12">
        <v>1.0695542476556785</v>
      </c>
      <c r="R23" s="14">
        <v>12.124483542745557</v>
      </c>
      <c r="S23" s="12">
        <v>3.3138969744616706</v>
      </c>
      <c r="T23" s="13">
        <v>6525.6332304006055</v>
      </c>
      <c r="U23" s="12">
        <v>5.5803591810671536E-2</v>
      </c>
      <c r="V23" s="12">
        <v>2.0805651187012644</v>
      </c>
      <c r="W23" s="14">
        <v>9.3148134297753558</v>
      </c>
      <c r="X23" s="11"/>
      <c r="Y23" s="3">
        <f t="shared" si="2"/>
        <v>0.22336090082605564</v>
      </c>
      <c r="Z23" s="7">
        <f t="shared" si="3"/>
        <v>1.4469465923053827E-2</v>
      </c>
      <c r="AA23" s="3"/>
    </row>
    <row r="24" spans="1:27">
      <c r="A24" t="s">
        <v>166</v>
      </c>
      <c r="B24" s="16" t="s">
        <v>125</v>
      </c>
      <c r="C24" s="17" t="s">
        <v>130</v>
      </c>
      <c r="D24" s="14">
        <v>83.504659825574848</v>
      </c>
      <c r="E24" s="12">
        <v>1.2844970067104395</v>
      </c>
      <c r="F24" s="11" t="s">
        <v>129</v>
      </c>
      <c r="G24" s="12">
        <v>0.7323108036481869</v>
      </c>
      <c r="H24" s="17" t="s">
        <v>131</v>
      </c>
      <c r="I24" s="11" t="s">
        <v>133</v>
      </c>
      <c r="J24" s="11" t="s">
        <v>134</v>
      </c>
      <c r="K24" s="12">
        <v>0.1191077027166476</v>
      </c>
      <c r="L24" s="12">
        <v>0.96156002760293613</v>
      </c>
      <c r="M24" s="12">
        <v>0.38163997507683239</v>
      </c>
      <c r="N24" s="12">
        <v>4.6946364759378945</v>
      </c>
      <c r="O24" s="12">
        <v>2.3924993192449451</v>
      </c>
      <c r="P24" s="12">
        <v>13.107638039522179</v>
      </c>
      <c r="Q24" s="12">
        <v>3.265007287907959</v>
      </c>
      <c r="R24" s="14">
        <v>37.720505762052184</v>
      </c>
      <c r="S24" s="12">
        <v>9.8617320988418129</v>
      </c>
      <c r="T24" s="13">
        <v>5967.4815391142902</v>
      </c>
      <c r="U24" s="11" t="s">
        <v>132</v>
      </c>
      <c r="V24" s="12">
        <v>4.8481782975216179</v>
      </c>
      <c r="W24" s="14">
        <v>22.759930774968787</v>
      </c>
      <c r="X24" s="11"/>
      <c r="Y24" s="3">
        <f t="shared" si="2"/>
        <v>0.2130137541039277</v>
      </c>
      <c r="Z24" s="7">
        <f t="shared" si="3"/>
        <v>1.2140225398104288E-2</v>
      </c>
      <c r="AA24" s="3"/>
    </row>
    <row r="25" spans="1:27">
      <c r="B25" s="20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0"/>
      <c r="U25" s="20"/>
      <c r="V25" s="20"/>
      <c r="W25" s="20"/>
      <c r="X25" s="11"/>
      <c r="Y25" s="11"/>
    </row>
    <row r="26" spans="1:27">
      <c r="A26" s="1" t="s">
        <v>124</v>
      </c>
      <c r="D26" s="8"/>
      <c r="E26" s="3"/>
      <c r="L26" s="3"/>
      <c r="M26" s="3"/>
      <c r="Q26" s="3"/>
      <c r="S26" s="3"/>
      <c r="T26" s="9"/>
      <c r="V26" s="3"/>
      <c r="W26" s="8"/>
    </row>
    <row r="27" spans="1:27">
      <c r="D27" s="8"/>
      <c r="M27" s="3"/>
      <c r="S27" s="3"/>
      <c r="V27" s="3"/>
    </row>
    <row r="28" spans="1:27">
      <c r="D28" s="8"/>
      <c r="S28" s="3"/>
      <c r="V28" s="3"/>
    </row>
    <row r="29" spans="1:27">
      <c r="S29" s="3"/>
      <c r="V29" s="3"/>
    </row>
    <row r="30" spans="1:27">
      <c r="S30" s="3"/>
      <c r="V30" s="3"/>
    </row>
    <row r="31" spans="1:27">
      <c r="S31" s="3"/>
      <c r="V31" s="3"/>
    </row>
    <row r="32" spans="1:27">
      <c r="V32" s="3"/>
    </row>
    <row r="33" spans="22:22">
      <c r="V33" s="3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workbookViewId="0">
      <selection activeCell="F37" sqref="F37"/>
    </sheetView>
  </sheetViews>
  <sheetFormatPr baseColWidth="10" defaultColWidth="8.83203125" defaultRowHeight="14" x14ac:dyDescent="0"/>
  <cols>
    <col min="1" max="1" width="15.33203125" customWidth="1"/>
    <col min="22" max="22" width="9" bestFit="1" customWidth="1"/>
    <col min="23" max="23" width="9.1640625" bestFit="1" customWidth="1"/>
  </cols>
  <sheetData>
    <row r="1" spans="1:27" ht="18">
      <c r="A1" s="30" t="s">
        <v>194</v>
      </c>
    </row>
    <row r="2" spans="1:27">
      <c r="A2" t="s">
        <v>74</v>
      </c>
      <c r="B2" t="s">
        <v>77</v>
      </c>
      <c r="C2" t="s">
        <v>81</v>
      </c>
      <c r="D2" t="s">
        <v>82</v>
      </c>
      <c r="E2" t="s">
        <v>84</v>
      </c>
      <c r="F2" s="1" t="s">
        <v>85</v>
      </c>
      <c r="G2" s="1" t="s">
        <v>86</v>
      </c>
      <c r="H2" s="1" t="s">
        <v>87</v>
      </c>
      <c r="I2" s="1" t="s">
        <v>88</v>
      </c>
      <c r="J2" s="1" t="s">
        <v>89</v>
      </c>
      <c r="K2" s="1" t="s">
        <v>90</v>
      </c>
      <c r="L2" s="1" t="s">
        <v>91</v>
      </c>
      <c r="M2" s="1" t="s">
        <v>92</v>
      </c>
      <c r="N2" s="1" t="s">
        <v>93</v>
      </c>
      <c r="O2" s="1" t="s">
        <v>94</v>
      </c>
      <c r="P2" s="1" t="s">
        <v>95</v>
      </c>
      <c r="Q2" s="1" t="s">
        <v>96</v>
      </c>
      <c r="R2" s="1" t="s">
        <v>97</v>
      </c>
      <c r="S2" s="1" t="s">
        <v>98</v>
      </c>
      <c r="T2" t="s">
        <v>99</v>
      </c>
      <c r="U2" t="s">
        <v>100</v>
      </c>
      <c r="V2" t="s">
        <v>101</v>
      </c>
      <c r="W2" t="s">
        <v>102</v>
      </c>
      <c r="Y2" s="10" t="s">
        <v>2</v>
      </c>
      <c r="Z2" s="10" t="s">
        <v>187</v>
      </c>
      <c r="AA2" s="10" t="s">
        <v>188</v>
      </c>
    </row>
    <row r="3" spans="1:27"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  <c r="N3" t="s">
        <v>3</v>
      </c>
      <c r="O3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</row>
    <row r="4" spans="1:27">
      <c r="A4" t="s">
        <v>105</v>
      </c>
      <c r="B4" s="11" t="s">
        <v>145</v>
      </c>
      <c r="C4" s="12">
        <v>0.14205038969342318</v>
      </c>
      <c r="D4" s="13">
        <v>94.422979544794373</v>
      </c>
      <c r="E4" s="12">
        <v>2.9811472176077909</v>
      </c>
      <c r="F4" s="11" t="s">
        <v>126</v>
      </c>
      <c r="G4" s="12">
        <v>1.5835906574619112</v>
      </c>
      <c r="H4" s="13" t="s">
        <v>130</v>
      </c>
      <c r="I4" s="13" t="s">
        <v>131</v>
      </c>
      <c r="J4" s="11" t="s">
        <v>136</v>
      </c>
      <c r="K4" s="11" t="s">
        <v>143</v>
      </c>
      <c r="L4" s="12">
        <v>0.45604268738311732</v>
      </c>
      <c r="M4" s="12">
        <v>0.35916081979910958</v>
      </c>
      <c r="N4" s="12">
        <v>3.7105835918093746</v>
      </c>
      <c r="O4" s="12">
        <v>2.4223025695462748</v>
      </c>
      <c r="P4" s="14">
        <v>17.199718719224197</v>
      </c>
      <c r="Q4" s="12">
        <v>4.2310913292616865</v>
      </c>
      <c r="R4" s="13">
        <v>54.312554993367428</v>
      </c>
      <c r="S4" s="14">
        <v>16.138841532830654</v>
      </c>
      <c r="T4" s="13">
        <v>11799.443462575886</v>
      </c>
      <c r="U4" s="12">
        <v>1.3000193866964973</v>
      </c>
      <c r="V4" s="13">
        <v>26.73267588056617</v>
      </c>
      <c r="W4" s="13">
        <v>698.77072233786032</v>
      </c>
      <c r="X4" s="11"/>
      <c r="Y4" s="3">
        <f>V4/W4</f>
        <v>3.8256720017014023E-2</v>
      </c>
      <c r="Z4" s="7">
        <f>(L4/0.204)/(S4/0.0254)</f>
        <v>3.5183309452805553E-3</v>
      </c>
      <c r="AA4" s="7"/>
    </row>
    <row r="5" spans="1:27">
      <c r="A5" t="s">
        <v>106</v>
      </c>
      <c r="B5" s="12">
        <v>4.4467595646671887</v>
      </c>
      <c r="C5" s="12">
        <v>0.23415480082098905</v>
      </c>
      <c r="D5" s="13">
        <v>166.15735648649883</v>
      </c>
      <c r="E5" s="12">
        <v>2.9526727739043599</v>
      </c>
      <c r="F5" s="12">
        <v>5.0044461560882603E-2</v>
      </c>
      <c r="G5" s="12">
        <v>2.7252660067432264</v>
      </c>
      <c r="H5" s="13" t="s">
        <v>131</v>
      </c>
      <c r="I5" s="13" t="s">
        <v>131</v>
      </c>
      <c r="J5" s="11" t="s">
        <v>137</v>
      </c>
      <c r="K5" s="12">
        <v>0.12209678327344969</v>
      </c>
      <c r="L5" s="12">
        <v>1.3673945535606393</v>
      </c>
      <c r="M5" s="12">
        <v>0.53515637967120522</v>
      </c>
      <c r="N5" s="12">
        <v>8.2687536830892956</v>
      </c>
      <c r="O5" s="12">
        <v>4.2508545071134591</v>
      </c>
      <c r="P5" s="14">
        <v>28.122792303319361</v>
      </c>
      <c r="Q5" s="12">
        <v>7.9430197096577828</v>
      </c>
      <c r="R5" s="13">
        <v>101.19110442773967</v>
      </c>
      <c r="S5" s="14">
        <v>28.319341651444898</v>
      </c>
      <c r="T5" s="13">
        <v>12194.059536721215</v>
      </c>
      <c r="U5" s="12">
        <v>0.50174173285179269</v>
      </c>
      <c r="V5" s="13">
        <v>81.082395801780237</v>
      </c>
      <c r="W5" s="13">
        <v>1561.8156585073848</v>
      </c>
      <c r="X5" s="11"/>
      <c r="Y5" s="3">
        <f t="shared" ref="Y5:Y22" si="0">V5/W5</f>
        <v>5.1915471176201461E-2</v>
      </c>
      <c r="Z5" s="7">
        <f t="shared" ref="Z5:Z21" si="1">(L5/0.204)/(S5/0.0254)</f>
        <v>6.0119345231519341E-3</v>
      </c>
      <c r="AA5" s="7"/>
    </row>
    <row r="6" spans="1:27">
      <c r="A6" t="s">
        <v>107</v>
      </c>
      <c r="B6" s="12">
        <v>3.1104996613326561</v>
      </c>
      <c r="C6" s="12">
        <v>0.13449658581796339</v>
      </c>
      <c r="D6" s="13">
        <v>165.91685413170896</v>
      </c>
      <c r="E6" s="12">
        <v>2.7767412788957295</v>
      </c>
      <c r="F6" s="12" t="s">
        <v>127</v>
      </c>
      <c r="G6" s="12">
        <v>2.809890573626828</v>
      </c>
      <c r="H6" s="13" t="s">
        <v>132</v>
      </c>
      <c r="I6" s="11" t="s">
        <v>133</v>
      </c>
      <c r="J6" s="11" t="s">
        <v>142</v>
      </c>
      <c r="K6" s="12">
        <v>8.9792897474811659E-2</v>
      </c>
      <c r="L6" s="12">
        <v>1.0120525938266152</v>
      </c>
      <c r="M6" s="12">
        <v>0.49670434662924395</v>
      </c>
      <c r="N6" s="12">
        <v>8.7375410309406583</v>
      </c>
      <c r="O6" s="12">
        <v>4.7557059374486386</v>
      </c>
      <c r="P6" s="14">
        <v>27.525815758949495</v>
      </c>
      <c r="Q6" s="12">
        <v>8.0391229321104181</v>
      </c>
      <c r="R6" s="13">
        <v>96.877277216095834</v>
      </c>
      <c r="S6" s="14">
        <v>28.287947117667493</v>
      </c>
      <c r="T6" s="13">
        <v>12367.257777428</v>
      </c>
      <c r="U6" s="12">
        <v>0.55769600273746522</v>
      </c>
      <c r="V6" s="13">
        <v>85.186152267677357</v>
      </c>
      <c r="W6" s="13">
        <v>1641.8176283128371</v>
      </c>
      <c r="X6" s="11"/>
      <c r="Y6" s="3">
        <f t="shared" si="0"/>
        <v>5.1885270811238796E-2</v>
      </c>
      <c r="Z6" s="7">
        <f t="shared" si="1"/>
        <v>4.4545639700014081E-3</v>
      </c>
      <c r="AA6" s="7"/>
    </row>
    <row r="7" spans="1:27">
      <c r="A7" t="s">
        <v>108</v>
      </c>
      <c r="B7" s="12">
        <v>4.2172306225949896</v>
      </c>
      <c r="C7" s="12">
        <v>0.20363061606764962</v>
      </c>
      <c r="D7" s="13">
        <v>565.31192517038357</v>
      </c>
      <c r="E7" s="12">
        <v>6.3880390964448033</v>
      </c>
      <c r="F7" s="12">
        <v>3.6469113154672828E-2</v>
      </c>
      <c r="G7" s="12">
        <v>6.2095371983981229</v>
      </c>
      <c r="H7" s="13" t="s">
        <v>132</v>
      </c>
      <c r="I7" s="12">
        <v>0.24918122551323224</v>
      </c>
      <c r="J7" s="12">
        <v>0.3702981381226812</v>
      </c>
      <c r="K7" s="12">
        <v>0.2331060030616719</v>
      </c>
      <c r="L7" s="12">
        <v>2.7991213810971023</v>
      </c>
      <c r="M7" s="12">
        <v>1.515422544675906</v>
      </c>
      <c r="N7" s="12">
        <v>23.751470973087645</v>
      </c>
      <c r="O7" s="12">
        <v>15.141564436847222</v>
      </c>
      <c r="P7" s="14">
        <v>98.657315351648549</v>
      </c>
      <c r="Q7" s="12">
        <v>27.358404830546949</v>
      </c>
      <c r="R7" s="13">
        <v>334.05254831698966</v>
      </c>
      <c r="S7" s="14">
        <v>97.004490346820518</v>
      </c>
      <c r="T7" s="13">
        <v>11224.866551200808</v>
      </c>
      <c r="U7" s="12">
        <v>0.6149738559770257</v>
      </c>
      <c r="V7" s="13">
        <v>160.8448972557172</v>
      </c>
      <c r="W7" s="13">
        <v>3650.4643322564516</v>
      </c>
      <c r="X7" s="11"/>
      <c r="Y7" s="3">
        <f t="shared" si="0"/>
        <v>4.4061489886218004E-2</v>
      </c>
      <c r="Z7" s="7">
        <f t="shared" si="1"/>
        <v>3.5928033131972831E-3</v>
      </c>
      <c r="AA7" s="3">
        <f t="shared" ref="AA7:AA18" si="2">(K7/0.058)/((J7/0.154+L7/0.204)/2)</f>
        <v>0.49846702837780671</v>
      </c>
    </row>
    <row r="8" spans="1:27">
      <c r="A8" t="s">
        <v>109</v>
      </c>
      <c r="B8" s="12">
        <v>5.4035336174593205</v>
      </c>
      <c r="C8" s="12">
        <v>0.30879412700509179</v>
      </c>
      <c r="D8" s="13">
        <v>588.45109295534803</v>
      </c>
      <c r="E8" s="12">
        <v>4.0185181733176014</v>
      </c>
      <c r="F8" s="12" t="s">
        <v>127</v>
      </c>
      <c r="G8" s="12">
        <v>4.4538138855311251</v>
      </c>
      <c r="H8" s="15" t="s">
        <v>127</v>
      </c>
      <c r="I8" s="12" t="s">
        <v>134</v>
      </c>
      <c r="J8" s="12">
        <v>0.36601818242749329</v>
      </c>
      <c r="K8" s="12">
        <v>0.24443422723361091</v>
      </c>
      <c r="L8" s="12">
        <v>4.0402718526322037</v>
      </c>
      <c r="M8" s="12">
        <v>1.5880129811232244</v>
      </c>
      <c r="N8" s="12">
        <v>28.693255095908654</v>
      </c>
      <c r="O8" s="12">
        <v>16.345918188252451</v>
      </c>
      <c r="P8" s="14">
        <v>104.82642436351726</v>
      </c>
      <c r="Q8" s="12">
        <v>28.335995761699333</v>
      </c>
      <c r="R8" s="13">
        <v>361.15296612285431</v>
      </c>
      <c r="S8" s="14">
        <v>104.7722339925632</v>
      </c>
      <c r="T8" s="13">
        <v>10508.288285416456</v>
      </c>
      <c r="U8" s="12">
        <v>0.47320544770759587</v>
      </c>
      <c r="V8" s="13">
        <v>145.02047161652192</v>
      </c>
      <c r="W8" s="13">
        <v>2574.8192978281359</v>
      </c>
      <c r="X8" s="11"/>
      <c r="Y8" s="3">
        <f t="shared" si="0"/>
        <v>5.6322582225031059E-2</v>
      </c>
      <c r="Z8" s="7">
        <f t="shared" si="1"/>
        <v>4.8014004950660454E-3</v>
      </c>
      <c r="AA8" s="3">
        <f t="shared" si="2"/>
        <v>0.37998233338610493</v>
      </c>
    </row>
    <row r="9" spans="1:27">
      <c r="A9" t="s">
        <v>110</v>
      </c>
      <c r="B9" s="11" t="s">
        <v>145</v>
      </c>
      <c r="C9" s="12">
        <v>0.14173078984426268</v>
      </c>
      <c r="D9" s="13">
        <v>90.09873893368723</v>
      </c>
      <c r="E9" s="12">
        <v>2.3854062883280926</v>
      </c>
      <c r="F9" s="12" t="s">
        <v>129</v>
      </c>
      <c r="G9" s="12">
        <v>1.5386223498659615</v>
      </c>
      <c r="H9" s="13" t="s">
        <v>132</v>
      </c>
      <c r="I9" s="12" t="s">
        <v>133</v>
      </c>
      <c r="J9" s="12" t="s">
        <v>138</v>
      </c>
      <c r="K9" s="12" t="s">
        <v>144</v>
      </c>
      <c r="L9" s="12">
        <v>0.68398796794503802</v>
      </c>
      <c r="M9" s="12">
        <v>0.24385011298579329</v>
      </c>
      <c r="N9" s="12">
        <v>4.2441244597440466</v>
      </c>
      <c r="O9" s="12">
        <v>2.2090133488319212</v>
      </c>
      <c r="P9" s="14">
        <v>15.954257927034261</v>
      </c>
      <c r="Q9" s="12">
        <v>4.5900777239913655</v>
      </c>
      <c r="R9" s="13">
        <v>56.586229588364297</v>
      </c>
      <c r="S9" s="14">
        <v>16.601449921071229</v>
      </c>
      <c r="T9" s="13">
        <v>12525.412203825237</v>
      </c>
      <c r="U9" s="12">
        <v>0.4362905304271959</v>
      </c>
      <c r="V9" s="13">
        <v>31.584128964000755</v>
      </c>
      <c r="W9" s="13">
        <v>896.1725940886364</v>
      </c>
      <c r="X9" s="11"/>
      <c r="Y9" s="3">
        <f t="shared" si="0"/>
        <v>3.5243355099605855E-2</v>
      </c>
      <c r="Z9" s="7">
        <f t="shared" si="1"/>
        <v>5.1298656550146423E-3</v>
      </c>
      <c r="AA9" s="3"/>
    </row>
    <row r="10" spans="1:27">
      <c r="A10" t="s">
        <v>111</v>
      </c>
      <c r="B10" s="12">
        <v>2.6027653849788104</v>
      </c>
      <c r="C10" s="12">
        <v>0.2364532931571578</v>
      </c>
      <c r="D10" s="13">
        <v>643.52252384335702</v>
      </c>
      <c r="E10" s="12">
        <v>4.6017248697158815</v>
      </c>
      <c r="F10" s="12" t="s">
        <v>127</v>
      </c>
      <c r="G10" s="12">
        <v>5.8079495582687786</v>
      </c>
      <c r="H10" s="13" t="s">
        <v>126</v>
      </c>
      <c r="I10" s="12" t="s">
        <v>134</v>
      </c>
      <c r="J10" s="12">
        <v>0.29595012269516191</v>
      </c>
      <c r="K10" s="12">
        <v>0.35109283103206135</v>
      </c>
      <c r="L10" s="12">
        <v>3.8588489936924759</v>
      </c>
      <c r="M10" s="12">
        <v>1.866846350529622</v>
      </c>
      <c r="N10" s="12">
        <v>28.905440382345297</v>
      </c>
      <c r="O10" s="12">
        <v>16.743456543813799</v>
      </c>
      <c r="P10" s="14">
        <v>109.70061034846105</v>
      </c>
      <c r="Q10" s="12">
        <v>29.338521109990936</v>
      </c>
      <c r="R10" s="13">
        <v>381.152856120134</v>
      </c>
      <c r="S10" s="14">
        <v>106.83472107645439</v>
      </c>
      <c r="T10" s="13">
        <v>10974.051901232004</v>
      </c>
      <c r="U10" s="12">
        <v>0.50909789941044659</v>
      </c>
      <c r="V10" s="13">
        <v>168.22481424987024</v>
      </c>
      <c r="W10" s="13">
        <v>2820.3390384208274</v>
      </c>
      <c r="X10" s="11"/>
      <c r="Y10" s="3">
        <f t="shared" si="0"/>
        <v>5.964701830460184E-2</v>
      </c>
      <c r="Z10" s="7">
        <f t="shared" si="1"/>
        <v>4.4972694899793548E-3</v>
      </c>
      <c r="AA10" s="3">
        <f t="shared" si="2"/>
        <v>0.58099793572160807</v>
      </c>
    </row>
    <row r="11" spans="1:27">
      <c r="A11" t="s">
        <v>112</v>
      </c>
      <c r="B11" s="12">
        <v>4.6218745457559622</v>
      </c>
      <c r="C11" s="12">
        <v>0.20258658316694114</v>
      </c>
      <c r="D11" s="13">
        <v>706.80347809417776</v>
      </c>
      <c r="E11" s="12">
        <v>10.01098129191374</v>
      </c>
      <c r="F11" s="12" t="s">
        <v>128</v>
      </c>
      <c r="G11" s="12">
        <v>9.4600644505546576</v>
      </c>
      <c r="H11" s="12">
        <v>2.143659212191884E-2</v>
      </c>
      <c r="I11" s="12" t="s">
        <v>134</v>
      </c>
      <c r="J11" s="12">
        <v>0.39991568388483872</v>
      </c>
      <c r="K11" s="12">
        <v>0.37900530025791423</v>
      </c>
      <c r="L11" s="12">
        <v>5.1155211366459659</v>
      </c>
      <c r="M11" s="12">
        <v>2.233044709550986</v>
      </c>
      <c r="N11" s="12">
        <v>35.697713023442304</v>
      </c>
      <c r="O11" s="12">
        <v>19.832444514197825</v>
      </c>
      <c r="P11" s="14">
        <v>125.11869658695075</v>
      </c>
      <c r="Q11" s="12">
        <v>33.253175671741644</v>
      </c>
      <c r="R11" s="13">
        <v>407.12237248132357</v>
      </c>
      <c r="S11" s="14">
        <v>115.06700711394809</v>
      </c>
      <c r="T11" s="13">
        <v>11230.773824301888</v>
      </c>
      <c r="U11" s="12">
        <v>1.5277674947184492</v>
      </c>
      <c r="V11" s="13">
        <v>300.27750302931975</v>
      </c>
      <c r="W11" s="13">
        <v>4982.7152694364613</v>
      </c>
      <c r="X11" s="11"/>
      <c r="Y11" s="3">
        <f t="shared" si="0"/>
        <v>6.0263829416702899E-2</v>
      </c>
      <c r="Z11" s="7">
        <f t="shared" si="1"/>
        <v>5.5353185040234003E-3</v>
      </c>
      <c r="AA11" s="3">
        <f t="shared" si="2"/>
        <v>0.47227178293854444</v>
      </c>
    </row>
    <row r="12" spans="1:27">
      <c r="A12" t="s">
        <v>113</v>
      </c>
      <c r="B12" s="12">
        <v>7.227701651692362</v>
      </c>
      <c r="C12" s="12">
        <v>0.17196606127847619</v>
      </c>
      <c r="D12" s="13">
        <v>205.74564882367807</v>
      </c>
      <c r="E12" s="12">
        <v>3.2124329235753604</v>
      </c>
      <c r="F12" s="16" t="s">
        <v>127</v>
      </c>
      <c r="G12" s="12">
        <v>2.6406529015080409</v>
      </c>
      <c r="H12" s="12" t="s">
        <v>126</v>
      </c>
      <c r="I12" s="12" t="s">
        <v>134</v>
      </c>
      <c r="J12" s="12" t="s">
        <v>139</v>
      </c>
      <c r="K12" s="12">
        <v>9.7818015576157158E-2</v>
      </c>
      <c r="L12" s="12">
        <v>1.1072723762267316</v>
      </c>
      <c r="M12" s="12">
        <v>0.6056296859987208</v>
      </c>
      <c r="N12" s="12">
        <v>9.4122728513806457</v>
      </c>
      <c r="O12" s="12">
        <v>5.6024645415311394</v>
      </c>
      <c r="P12" s="14">
        <v>36.26674211203877</v>
      </c>
      <c r="Q12" s="12">
        <v>10.103643635965716</v>
      </c>
      <c r="R12" s="13">
        <v>127.51115916605886</v>
      </c>
      <c r="S12" s="14">
        <v>37.995238838254508</v>
      </c>
      <c r="T12" s="13">
        <v>11839.965509243797</v>
      </c>
      <c r="U12" s="12">
        <v>0.53732159540490454</v>
      </c>
      <c r="V12" s="13">
        <v>57.647591794637044</v>
      </c>
      <c r="W12" s="13">
        <v>1370.478630427403</v>
      </c>
      <c r="X12" s="11"/>
      <c r="Y12" s="3">
        <f t="shared" si="0"/>
        <v>4.2063838512139975E-2</v>
      </c>
      <c r="Z12" s="7">
        <f t="shared" si="1"/>
        <v>3.6285142735555777E-3</v>
      </c>
      <c r="AA12" s="3"/>
    </row>
    <row r="13" spans="1:27">
      <c r="A13" t="s">
        <v>114</v>
      </c>
      <c r="B13" s="12">
        <v>2.8048838401386642</v>
      </c>
      <c r="C13" s="12">
        <v>0.23158098233246888</v>
      </c>
      <c r="D13" s="13">
        <v>456.77218407905463</v>
      </c>
      <c r="E13" s="12">
        <v>4.0685835611179986</v>
      </c>
      <c r="F13" s="12" t="s">
        <v>129</v>
      </c>
      <c r="G13" s="12">
        <v>4.0175258200157549</v>
      </c>
      <c r="H13" s="12" t="s">
        <v>131</v>
      </c>
      <c r="I13" s="12" t="s">
        <v>134</v>
      </c>
      <c r="J13" s="12">
        <v>0.26028469676949212</v>
      </c>
      <c r="K13" s="12">
        <v>0.2022848767818709</v>
      </c>
      <c r="L13" s="12">
        <v>2.6459907542844792</v>
      </c>
      <c r="M13" s="12">
        <v>1.1921027781380238</v>
      </c>
      <c r="N13" s="12">
        <v>22.894689619270892</v>
      </c>
      <c r="O13" s="12">
        <v>12.751638255504636</v>
      </c>
      <c r="P13" s="14">
        <v>80.482992458642059</v>
      </c>
      <c r="Q13" s="12">
        <v>21.706120938231738</v>
      </c>
      <c r="R13" s="13">
        <v>286.29018382997816</v>
      </c>
      <c r="S13" s="14">
        <v>83.683231120310182</v>
      </c>
      <c r="T13" s="13">
        <v>12256.858317024018</v>
      </c>
      <c r="U13" s="12">
        <v>0.50779680203537569</v>
      </c>
      <c r="V13" s="13">
        <v>109.54196728259541</v>
      </c>
      <c r="W13" s="13">
        <v>2320.8239190857639</v>
      </c>
      <c r="X13" s="11"/>
      <c r="Y13" s="3">
        <f t="shared" si="0"/>
        <v>4.7199602857310688E-2</v>
      </c>
      <c r="Z13" s="7">
        <f t="shared" si="1"/>
        <v>3.9368913650166763E-3</v>
      </c>
      <c r="AA13" s="3">
        <f t="shared" si="2"/>
        <v>0.47578485456070591</v>
      </c>
    </row>
    <row r="14" spans="1:27">
      <c r="A14" t="s">
        <v>115</v>
      </c>
      <c r="B14" s="12">
        <v>2.7410502243508206</v>
      </c>
      <c r="C14" s="12">
        <v>0.1461516551217687</v>
      </c>
      <c r="D14" s="13">
        <v>147.00553410896831</v>
      </c>
      <c r="E14" s="12">
        <v>2.8666067285443835</v>
      </c>
      <c r="F14" s="12" t="s">
        <v>131</v>
      </c>
      <c r="G14" s="12">
        <v>2.544767221804221</v>
      </c>
      <c r="H14" s="12" t="s">
        <v>126</v>
      </c>
      <c r="I14" s="12">
        <v>0.21050735417756497</v>
      </c>
      <c r="J14" s="12">
        <v>0.30079742366545636</v>
      </c>
      <c r="K14" s="12">
        <v>0.1324237156277546</v>
      </c>
      <c r="L14" s="12">
        <v>1.5472485486606635</v>
      </c>
      <c r="M14" s="12">
        <v>0.46458108762562744</v>
      </c>
      <c r="N14" s="12">
        <v>7.432260623102585</v>
      </c>
      <c r="O14" s="12">
        <v>3.7596854320229216</v>
      </c>
      <c r="P14" s="14">
        <v>25.524230362268</v>
      </c>
      <c r="Q14" s="12">
        <v>7.1667877407446943</v>
      </c>
      <c r="R14" s="13">
        <v>84.628595925960951</v>
      </c>
      <c r="S14" s="14">
        <v>24.404225129718753</v>
      </c>
      <c r="T14" s="13">
        <v>11447.039920424113</v>
      </c>
      <c r="U14" s="12">
        <v>0.73275538852016187</v>
      </c>
      <c r="V14" s="13">
        <v>47.008840023699776</v>
      </c>
      <c r="W14" s="13">
        <v>965.7624175447761</v>
      </c>
      <c r="X14" s="11"/>
      <c r="Y14" s="3">
        <f t="shared" si="0"/>
        <v>4.867536691188367E-2</v>
      </c>
      <c r="Z14" s="7">
        <f t="shared" si="1"/>
        <v>7.8940270542362037E-3</v>
      </c>
      <c r="AA14" s="3">
        <f t="shared" si="2"/>
        <v>0.47876279301764801</v>
      </c>
    </row>
    <row r="15" spans="1:27">
      <c r="A15" t="s">
        <v>116</v>
      </c>
      <c r="B15" s="12">
        <v>4.7301296242919175</v>
      </c>
      <c r="C15" s="12">
        <v>0.18695293482895303</v>
      </c>
      <c r="D15" s="13">
        <v>380.85837614731486</v>
      </c>
      <c r="E15" s="12">
        <v>5.8378022856157035</v>
      </c>
      <c r="F15" s="12">
        <v>2.6754607393348045E-2</v>
      </c>
      <c r="G15" s="12">
        <v>7.0382956233743332</v>
      </c>
      <c r="H15" s="12">
        <v>1.9640994493728803E-2</v>
      </c>
      <c r="I15" s="12" t="s">
        <v>134</v>
      </c>
      <c r="J15" s="12" t="s">
        <v>140</v>
      </c>
      <c r="K15" s="12">
        <v>0.25117406331125597</v>
      </c>
      <c r="L15" s="12">
        <v>2.8235038088140905</v>
      </c>
      <c r="M15" s="12">
        <v>1.247479811102864</v>
      </c>
      <c r="N15" s="12">
        <v>20.881732057207937</v>
      </c>
      <c r="O15" s="12">
        <v>10.58008421059658</v>
      </c>
      <c r="P15" s="14">
        <v>64.909033829412081</v>
      </c>
      <c r="Q15" s="12">
        <v>16.744295948344035</v>
      </c>
      <c r="R15" s="13">
        <v>211.50229064233125</v>
      </c>
      <c r="S15" s="14">
        <v>58.943795875820229</v>
      </c>
      <c r="T15" s="13">
        <v>12774.005000646886</v>
      </c>
      <c r="U15" s="12">
        <v>1.2469006295584686</v>
      </c>
      <c r="V15" s="13">
        <v>297.17013741589147</v>
      </c>
      <c r="W15" s="13">
        <v>4332.8924906285411</v>
      </c>
      <c r="X15" s="11"/>
      <c r="Y15" s="3">
        <f t="shared" si="0"/>
        <v>6.8584701341801155E-2</v>
      </c>
      <c r="Z15" s="7">
        <f t="shared" si="1"/>
        <v>5.9642223644347644E-3</v>
      </c>
      <c r="AA15" s="3"/>
    </row>
    <row r="16" spans="1:27">
      <c r="A16" t="s">
        <v>117</v>
      </c>
      <c r="B16" s="12">
        <v>3.7879298567734621</v>
      </c>
      <c r="C16" s="12">
        <v>0.16538627313171372</v>
      </c>
      <c r="D16" s="13">
        <v>165.48103041975313</v>
      </c>
      <c r="E16" s="12">
        <v>3.1833870048657342</v>
      </c>
      <c r="F16" s="12">
        <v>2.7789803762903957E-2</v>
      </c>
      <c r="G16" s="12">
        <v>2.9278159423673462</v>
      </c>
      <c r="H16" s="12" t="s">
        <v>131</v>
      </c>
      <c r="I16" s="12" t="s">
        <v>134</v>
      </c>
      <c r="J16" s="12" t="s">
        <v>141</v>
      </c>
      <c r="K16" s="12">
        <v>0.12236064460415937</v>
      </c>
      <c r="L16" s="12">
        <v>0.97579899536670711</v>
      </c>
      <c r="M16" s="12">
        <v>0.52336349507515234</v>
      </c>
      <c r="N16" s="12">
        <v>8.3801801116585839</v>
      </c>
      <c r="O16" s="12">
        <v>4.3015685365994152</v>
      </c>
      <c r="P16" s="14">
        <v>28.947072418727117</v>
      </c>
      <c r="Q16" s="12">
        <v>7.3940684855883854</v>
      </c>
      <c r="R16" s="13">
        <v>95.822213695465479</v>
      </c>
      <c r="S16" s="14">
        <v>26.791502445894441</v>
      </c>
      <c r="T16" s="13">
        <v>13983.107331658823</v>
      </c>
      <c r="U16" s="12">
        <v>0.51278935478346743</v>
      </c>
      <c r="V16" s="13">
        <v>81.876685276554113</v>
      </c>
      <c r="W16" s="13">
        <v>1420.3839147406984</v>
      </c>
      <c r="X16" s="11"/>
      <c r="Y16" s="3">
        <f t="shared" si="0"/>
        <v>5.7644052728871763E-2</v>
      </c>
      <c r="Z16" s="7">
        <f t="shared" si="1"/>
        <v>4.5348909351140415E-3</v>
      </c>
      <c r="AA16" s="3"/>
    </row>
    <row r="17" spans="1:27">
      <c r="A17" t="s">
        <v>118</v>
      </c>
      <c r="B17" s="12">
        <v>3.30656994387724</v>
      </c>
      <c r="C17" s="12">
        <v>0.16861300684974317</v>
      </c>
      <c r="D17" s="13">
        <v>365.68505674584975</v>
      </c>
      <c r="E17" s="12">
        <v>5.7896542615625544</v>
      </c>
      <c r="F17" s="12" t="s">
        <v>131</v>
      </c>
      <c r="G17" s="12">
        <v>7.2704385663312152</v>
      </c>
      <c r="H17" s="12">
        <v>5.6061663481243286E-2</v>
      </c>
      <c r="I17" s="12" t="s">
        <v>135</v>
      </c>
      <c r="J17" s="12">
        <v>0.49745874445117355</v>
      </c>
      <c r="K17" s="12">
        <v>0.32262655186978367</v>
      </c>
      <c r="L17" s="12">
        <v>3.1815565849812675</v>
      </c>
      <c r="M17" s="12">
        <v>1.2482410186028063</v>
      </c>
      <c r="N17" s="12">
        <v>18.994597466479096</v>
      </c>
      <c r="O17" s="12">
        <v>9.8716380098328766</v>
      </c>
      <c r="P17" s="14">
        <v>62.297021680532261</v>
      </c>
      <c r="Q17" s="12">
        <v>16.595635964993296</v>
      </c>
      <c r="R17" s="13">
        <v>204.20841550270063</v>
      </c>
      <c r="S17" s="14">
        <v>54.371041578094136</v>
      </c>
      <c r="T17" s="13">
        <v>11065.591619939794</v>
      </c>
      <c r="U17" s="12">
        <v>1.1268244140213521</v>
      </c>
      <c r="V17" s="13">
        <v>217.61722527990156</v>
      </c>
      <c r="W17" s="13">
        <v>3227.7331827164116</v>
      </c>
      <c r="X17" s="11"/>
      <c r="Y17" s="3">
        <f t="shared" si="0"/>
        <v>6.7421070132184277E-2</v>
      </c>
      <c r="Z17" s="7">
        <f t="shared" si="1"/>
        <v>7.2857715258667077E-3</v>
      </c>
      <c r="AA17" s="3">
        <f t="shared" si="2"/>
        <v>0.59093722803085558</v>
      </c>
    </row>
    <row r="18" spans="1:27">
      <c r="A18" t="s">
        <v>119</v>
      </c>
      <c r="B18" s="12">
        <v>4.624108071500447</v>
      </c>
      <c r="C18" s="12">
        <v>0.20572295169765806</v>
      </c>
      <c r="D18" s="13">
        <v>446.95879468900989</v>
      </c>
      <c r="E18" s="12">
        <v>6.7107630743393196</v>
      </c>
      <c r="F18" s="12">
        <v>2.8555581406370233E-2</v>
      </c>
      <c r="G18" s="12">
        <v>8.9937225724531089</v>
      </c>
      <c r="H18" s="12" t="s">
        <v>126</v>
      </c>
      <c r="I18" s="12">
        <v>0.17280460732801095</v>
      </c>
      <c r="J18" s="12">
        <v>0.40509650926107377</v>
      </c>
      <c r="K18" s="12">
        <v>0.36139061168404435</v>
      </c>
      <c r="L18" s="12">
        <v>4.0879382696684505</v>
      </c>
      <c r="M18" s="12">
        <v>1.716738208079295</v>
      </c>
      <c r="N18" s="12">
        <v>24.531236276683643</v>
      </c>
      <c r="O18" s="12">
        <v>12.65577078080573</v>
      </c>
      <c r="P18" s="14">
        <v>73.461713941318166</v>
      </c>
      <c r="Q18" s="12">
        <v>19.411108250460394</v>
      </c>
      <c r="R18" s="13">
        <v>223.66586663692533</v>
      </c>
      <c r="S18" s="14">
        <v>61.092731402868729</v>
      </c>
      <c r="T18" s="13">
        <v>11073.081073378971</v>
      </c>
      <c r="U18" s="12">
        <v>1.3989487311399262</v>
      </c>
      <c r="V18" s="13">
        <v>431.30290478461063</v>
      </c>
      <c r="W18" s="13">
        <v>5694.882596787892</v>
      </c>
      <c r="X18" s="11"/>
      <c r="Y18" s="3">
        <f t="shared" si="0"/>
        <v>7.5735170559596818E-2</v>
      </c>
      <c r="Z18" s="7">
        <f t="shared" si="1"/>
        <v>8.3314067109462181E-3</v>
      </c>
      <c r="AA18" s="3">
        <f t="shared" si="2"/>
        <v>0.54971634839457284</v>
      </c>
    </row>
    <row r="19" spans="1:27">
      <c r="A19" t="s">
        <v>120</v>
      </c>
      <c r="B19" s="12">
        <v>3.6116006998976555</v>
      </c>
      <c r="C19" s="12">
        <v>0.15826747351798642</v>
      </c>
      <c r="D19" s="13">
        <v>193.68612805141535</v>
      </c>
      <c r="E19" s="12">
        <v>4.0626641945006474</v>
      </c>
      <c r="F19" s="12">
        <v>3.7443409040509447E-2</v>
      </c>
      <c r="G19" s="12">
        <v>3.2919574990753868</v>
      </c>
      <c r="H19" s="12">
        <v>3.4339334819416471E-2</v>
      </c>
      <c r="I19" s="16" t="s">
        <v>134</v>
      </c>
      <c r="J19" s="12" t="s">
        <v>140</v>
      </c>
      <c r="K19" s="12">
        <v>0.1395076765697974</v>
      </c>
      <c r="L19" s="12">
        <v>1.4188953858581692</v>
      </c>
      <c r="M19" s="12">
        <v>0.60175586760839994</v>
      </c>
      <c r="N19" s="12">
        <v>8.7580668267195563</v>
      </c>
      <c r="O19" s="12">
        <v>4.7783867122436385</v>
      </c>
      <c r="P19" s="14">
        <v>30.146145078992134</v>
      </c>
      <c r="Q19" s="12">
        <v>8.7834231866159413</v>
      </c>
      <c r="R19" s="13">
        <v>115.05726604495932</v>
      </c>
      <c r="S19" s="14">
        <v>34.994035903109754</v>
      </c>
      <c r="T19" s="13">
        <v>13011.07146252297</v>
      </c>
      <c r="U19" s="12">
        <v>1.0966298632031684</v>
      </c>
      <c r="V19" s="13">
        <v>61.157764118825781</v>
      </c>
      <c r="W19" s="13">
        <v>1357.8221176499419</v>
      </c>
      <c r="X19" s="11"/>
      <c r="Y19" s="3">
        <f t="shared" si="0"/>
        <v>4.504107226112572E-2</v>
      </c>
      <c r="Z19" s="7">
        <f t="shared" si="1"/>
        <v>5.0484713100131329E-3</v>
      </c>
      <c r="AA19" s="3"/>
    </row>
    <row r="20" spans="1:27">
      <c r="A20" t="s">
        <v>121</v>
      </c>
      <c r="B20" s="12" t="s">
        <v>125</v>
      </c>
      <c r="C20" s="12">
        <v>0.13169806619452315</v>
      </c>
      <c r="D20" s="13">
        <v>74.390602337747112</v>
      </c>
      <c r="E20" s="12">
        <v>1.3511845464921068</v>
      </c>
      <c r="F20" s="12" t="s">
        <v>130</v>
      </c>
      <c r="G20" s="12">
        <v>0.99309743394808048</v>
      </c>
      <c r="H20" s="13" t="s">
        <v>131</v>
      </c>
      <c r="I20" s="12" t="s">
        <v>135</v>
      </c>
      <c r="J20" s="12" t="s">
        <v>139</v>
      </c>
      <c r="K20" s="12" t="s">
        <v>130</v>
      </c>
      <c r="L20" s="12">
        <v>0.24353472157396203</v>
      </c>
      <c r="M20" s="12">
        <v>0.18617299127407799</v>
      </c>
      <c r="N20" s="12">
        <v>2.8574445828279686</v>
      </c>
      <c r="O20" s="12">
        <v>2.0744744744184276</v>
      </c>
      <c r="P20" s="14">
        <v>12.968563315508861</v>
      </c>
      <c r="Q20" s="12">
        <v>3.7966276153634153</v>
      </c>
      <c r="R20" s="13">
        <v>48.650311836778826</v>
      </c>
      <c r="S20" s="14">
        <v>13.625130235348932</v>
      </c>
      <c r="T20" s="13">
        <v>14221.948780459436</v>
      </c>
      <c r="U20" s="12">
        <v>8.4790885157564777E-2</v>
      </c>
      <c r="V20" s="13">
        <v>24.479240381226308</v>
      </c>
      <c r="W20" s="13">
        <v>642.23839367511653</v>
      </c>
      <c r="X20" s="11"/>
      <c r="Y20" s="3">
        <f t="shared" si="0"/>
        <v>3.8115504495374979E-2</v>
      </c>
      <c r="Z20" s="7">
        <f t="shared" si="1"/>
        <v>2.2254804106458716E-3</v>
      </c>
      <c r="AA20" s="3"/>
    </row>
    <row r="21" spans="1:27">
      <c r="A21" t="s">
        <v>122</v>
      </c>
      <c r="B21" s="12">
        <v>5.7625543473590675</v>
      </c>
      <c r="C21" s="12">
        <v>0.11397414051807418</v>
      </c>
      <c r="D21" s="13">
        <v>269.60426355924295</v>
      </c>
      <c r="E21" s="12">
        <v>1.3371304935583646</v>
      </c>
      <c r="F21" s="16" t="s">
        <v>127</v>
      </c>
      <c r="G21" s="12">
        <v>0.42619808097183998</v>
      </c>
      <c r="H21" s="13" t="s">
        <v>131</v>
      </c>
      <c r="I21" s="17" t="s">
        <v>134</v>
      </c>
      <c r="J21" s="12">
        <v>0.11833484370872843</v>
      </c>
      <c r="K21" s="12">
        <v>0.18147383794182689</v>
      </c>
      <c r="L21" s="12">
        <v>1.4432379660280998</v>
      </c>
      <c r="M21" s="12">
        <v>0.80530238419717814</v>
      </c>
      <c r="N21" s="12">
        <v>12.398151580096915</v>
      </c>
      <c r="O21" s="12">
        <v>7.3799000831459676</v>
      </c>
      <c r="P21" s="14">
        <v>48.766166964006487</v>
      </c>
      <c r="Q21" s="12">
        <v>12.536064809025822</v>
      </c>
      <c r="R21" s="13">
        <v>150.6809967371573</v>
      </c>
      <c r="S21" s="14">
        <v>44.72011208592744</v>
      </c>
      <c r="T21" s="13">
        <v>9186.0763186546828</v>
      </c>
      <c r="U21" s="12" t="s">
        <v>126</v>
      </c>
      <c r="V21" s="13">
        <v>22.192574748608909</v>
      </c>
      <c r="W21" s="13">
        <v>981.69956957990917</v>
      </c>
      <c r="X21" s="11"/>
      <c r="Y21" s="3">
        <f t="shared" si="0"/>
        <v>2.260627939167336E-2</v>
      </c>
      <c r="Z21" s="7">
        <f t="shared" si="1"/>
        <v>4.0182653347791931E-3</v>
      </c>
      <c r="AA21" s="3">
        <f>(K21/0.058)/((J21/0.154+L21/0.204)/2)</f>
        <v>0.79786249925359287</v>
      </c>
    </row>
    <row r="22" spans="1:27">
      <c r="A22" t="s">
        <v>123</v>
      </c>
      <c r="B22" s="12">
        <v>3.3419634285726048</v>
      </c>
      <c r="C22" s="12">
        <v>8.6179310398229556E-2</v>
      </c>
      <c r="D22" s="13">
        <v>203.21839844247097</v>
      </c>
      <c r="E22" s="12">
        <v>2.2218316090012311</v>
      </c>
      <c r="F22" s="18" t="s">
        <v>127</v>
      </c>
      <c r="G22" s="12">
        <v>1.7609789080377842</v>
      </c>
      <c r="H22" s="13" t="s">
        <v>131</v>
      </c>
      <c r="I22" s="17" t="s">
        <v>134</v>
      </c>
      <c r="J22" s="11" t="s">
        <v>139</v>
      </c>
      <c r="K22" s="12" t="s">
        <v>128</v>
      </c>
      <c r="L22" s="12">
        <v>1.2671111549560001</v>
      </c>
      <c r="M22" s="12">
        <v>0.57325865246209595</v>
      </c>
      <c r="N22" s="12">
        <v>8.8146687043575547</v>
      </c>
      <c r="O22" s="12">
        <v>5.0372334587219409</v>
      </c>
      <c r="P22" s="14">
        <v>33.488918213211349</v>
      </c>
      <c r="Q22" s="12">
        <v>9.8205427020723342</v>
      </c>
      <c r="R22" s="13">
        <v>127.29933660348392</v>
      </c>
      <c r="S22" s="14">
        <v>38.152671951471795</v>
      </c>
      <c r="T22" s="13">
        <v>12720.85197814505</v>
      </c>
      <c r="U22" s="12">
        <v>0.70080666031255878</v>
      </c>
      <c r="V22" s="13">
        <v>44.673243090612786</v>
      </c>
      <c r="W22" s="13">
        <v>926.77273736966924</v>
      </c>
      <c r="X22" s="11"/>
      <c r="Y22" s="3">
        <f t="shared" si="0"/>
        <v>4.8203018161067909E-2</v>
      </c>
      <c r="Z22" s="7">
        <f t="shared" ref="Z22" si="3">(L22/0.204)/(S22/0.0254)</f>
        <v>4.1351693965517352E-3</v>
      </c>
      <c r="AA22" s="7"/>
    </row>
    <row r="23" spans="1:27">
      <c r="B23" s="11"/>
      <c r="C23" s="11"/>
      <c r="D23" s="13"/>
      <c r="E23" s="11"/>
      <c r="F23" s="19"/>
      <c r="G23" s="12"/>
      <c r="H23" s="13"/>
      <c r="I23" s="11"/>
      <c r="J23" s="11"/>
      <c r="K23" s="11"/>
      <c r="L23" s="12"/>
      <c r="M23" s="12"/>
      <c r="N23" s="12"/>
      <c r="O23" s="12"/>
      <c r="P23" s="14"/>
      <c r="Q23" s="12"/>
      <c r="R23" s="13"/>
      <c r="S23" s="11"/>
      <c r="T23" s="13"/>
      <c r="U23" s="12"/>
      <c r="V23" s="13"/>
      <c r="W23" s="13"/>
      <c r="X23" s="11"/>
    </row>
    <row r="24" spans="1:27">
      <c r="A24" s="1" t="s">
        <v>124</v>
      </c>
      <c r="F24" s="7"/>
      <c r="G24" s="3"/>
      <c r="H24" s="9"/>
      <c r="L24" s="3"/>
      <c r="M24" s="3"/>
      <c r="N24" s="3"/>
      <c r="O24" s="3"/>
      <c r="Q24" s="3"/>
      <c r="U24" s="3"/>
      <c r="V24" s="9"/>
      <c r="W24" s="9"/>
    </row>
    <row r="25" spans="1:27">
      <c r="F25" s="7"/>
      <c r="H25" s="9"/>
      <c r="L25" s="3"/>
      <c r="M25" s="3"/>
      <c r="Q25" s="3"/>
      <c r="U25" s="3"/>
      <c r="V25" s="9"/>
      <c r="W25" s="9"/>
    </row>
    <row r="26" spans="1:27">
      <c r="F26" s="7"/>
      <c r="H26" s="9"/>
      <c r="L26" s="3"/>
      <c r="M26" s="3"/>
      <c r="Q26" s="3"/>
    </row>
    <row r="27" spans="1:27">
      <c r="H27" s="9"/>
      <c r="M27" s="3"/>
      <c r="Q27" s="3"/>
    </row>
    <row r="28" spans="1:27">
      <c r="H28" s="9"/>
      <c r="M28" s="3"/>
      <c r="Q28" s="3"/>
    </row>
    <row r="29" spans="1:27">
      <c r="M29" s="3"/>
      <c r="Q29" s="3"/>
    </row>
    <row r="30" spans="1:27">
      <c r="M30" s="3"/>
      <c r="Q30" s="3"/>
    </row>
    <row r="31" spans="1:27">
      <c r="Q31" s="3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activeCell="H39" sqref="H39"/>
    </sheetView>
  </sheetViews>
  <sheetFormatPr baseColWidth="10" defaultColWidth="8.83203125" defaultRowHeight="14" x14ac:dyDescent="0"/>
  <cols>
    <col min="1" max="1" width="13.5" customWidth="1"/>
  </cols>
  <sheetData>
    <row r="1" spans="1:27" ht="18">
      <c r="A1" s="30" t="s">
        <v>195</v>
      </c>
    </row>
    <row r="2" spans="1:27">
      <c r="A2" t="s">
        <v>74</v>
      </c>
      <c r="B2" t="s">
        <v>75</v>
      </c>
      <c r="C2" s="10" t="s">
        <v>77</v>
      </c>
      <c r="D2" s="10" t="s">
        <v>82</v>
      </c>
      <c r="E2" s="10" t="s">
        <v>84</v>
      </c>
      <c r="F2" s="10" t="s">
        <v>85</v>
      </c>
      <c r="G2" s="10" t="s">
        <v>86</v>
      </c>
      <c r="H2" s="10" t="s">
        <v>87</v>
      </c>
      <c r="I2" s="10" t="s">
        <v>88</v>
      </c>
      <c r="J2" s="10" t="s">
        <v>89</v>
      </c>
      <c r="K2" s="10" t="s">
        <v>90</v>
      </c>
      <c r="L2" s="10" t="s">
        <v>91</v>
      </c>
      <c r="M2" s="10" t="s">
        <v>92</v>
      </c>
      <c r="N2" s="10" t="s">
        <v>93</v>
      </c>
      <c r="O2" s="10" t="s">
        <v>94</v>
      </c>
      <c r="P2" s="10" t="s">
        <v>95</v>
      </c>
      <c r="Q2" s="10" t="s">
        <v>96</v>
      </c>
      <c r="R2" s="10" t="s">
        <v>97</v>
      </c>
      <c r="S2" s="10" t="s">
        <v>98</v>
      </c>
      <c r="T2" s="10" t="s">
        <v>99</v>
      </c>
      <c r="U2" s="10" t="s">
        <v>100</v>
      </c>
      <c r="V2" s="10" t="s">
        <v>101</v>
      </c>
      <c r="W2" s="10" t="s">
        <v>102</v>
      </c>
      <c r="Y2" s="10" t="s">
        <v>2</v>
      </c>
      <c r="Z2" s="10" t="s">
        <v>187</v>
      </c>
      <c r="AA2" s="10" t="s">
        <v>188</v>
      </c>
    </row>
    <row r="3" spans="1:27">
      <c r="B3" s="10" t="s">
        <v>3</v>
      </c>
      <c r="C3" s="10" t="s">
        <v>3</v>
      </c>
      <c r="D3" s="10" t="s">
        <v>3</v>
      </c>
      <c r="E3" s="10" t="s">
        <v>3</v>
      </c>
      <c r="F3" s="10" t="s">
        <v>3</v>
      </c>
      <c r="G3" s="10" t="s">
        <v>3</v>
      </c>
      <c r="H3" s="10" t="s">
        <v>3</v>
      </c>
      <c r="I3" s="10" t="s">
        <v>3</v>
      </c>
      <c r="J3" s="10" t="s">
        <v>3</v>
      </c>
      <c r="K3" s="10" t="s">
        <v>3</v>
      </c>
      <c r="L3" s="10" t="s">
        <v>3</v>
      </c>
      <c r="M3" s="10" t="s">
        <v>3</v>
      </c>
      <c r="N3" s="10" t="s">
        <v>3</v>
      </c>
      <c r="O3" s="10" t="s">
        <v>3</v>
      </c>
      <c r="P3" s="10" t="s">
        <v>3</v>
      </c>
      <c r="Q3" s="10" t="s">
        <v>3</v>
      </c>
      <c r="R3" s="10" t="s">
        <v>3</v>
      </c>
      <c r="S3" s="10" t="s">
        <v>3</v>
      </c>
      <c r="T3" s="10" t="s">
        <v>3</v>
      </c>
      <c r="U3" s="10" t="s">
        <v>3</v>
      </c>
      <c r="V3" s="10" t="s">
        <v>3</v>
      </c>
      <c r="W3" s="10" t="s">
        <v>3</v>
      </c>
    </row>
    <row r="4" spans="1:27">
      <c r="A4" t="s">
        <v>172</v>
      </c>
      <c r="B4">
        <v>436</v>
      </c>
      <c r="C4">
        <v>1.86</v>
      </c>
      <c r="D4">
        <v>303</v>
      </c>
      <c r="E4">
        <v>0.63900000000000001</v>
      </c>
      <c r="F4" s="11" t="s">
        <v>131</v>
      </c>
      <c r="G4" s="3">
        <v>0.104</v>
      </c>
      <c r="H4" s="11" t="s">
        <v>131</v>
      </c>
      <c r="I4" s="11" t="s">
        <v>133</v>
      </c>
      <c r="J4" s="3">
        <v>0.45</v>
      </c>
      <c r="K4" s="3">
        <v>0.112</v>
      </c>
      <c r="L4">
        <v>5.59</v>
      </c>
      <c r="M4" s="3">
        <v>2.95</v>
      </c>
      <c r="N4" s="8">
        <v>36.4</v>
      </c>
      <c r="O4" s="3">
        <v>9.6</v>
      </c>
      <c r="P4">
        <v>30.5</v>
      </c>
      <c r="Q4">
        <v>5.14</v>
      </c>
      <c r="R4">
        <v>37.200000000000003</v>
      </c>
      <c r="S4" s="3">
        <v>6.4</v>
      </c>
      <c r="T4">
        <v>10510</v>
      </c>
      <c r="U4" s="3">
        <v>0.36899999999999999</v>
      </c>
      <c r="V4">
        <v>2.76</v>
      </c>
      <c r="W4" s="9">
        <v>231.9</v>
      </c>
      <c r="Y4" s="7">
        <f t="shared" ref="Y4" si="0">V4/W4</f>
        <v>1.1901681759379041E-2</v>
      </c>
      <c r="Z4" s="7">
        <f>(L4/0.204)/(S4/0.0254)</f>
        <v>0.10875153186274508</v>
      </c>
      <c r="AA4" s="3">
        <f t="shared" ref="AA4" si="1">(K4/0.058)/((J4/0.154+L4/0.204)/2)</f>
        <v>0.12735998007756141</v>
      </c>
    </row>
    <row r="5" spans="1:27">
      <c r="A5" t="s">
        <v>173</v>
      </c>
      <c r="B5">
        <v>338</v>
      </c>
      <c r="C5">
        <v>1.9</v>
      </c>
      <c r="D5">
        <v>266</v>
      </c>
      <c r="E5">
        <v>0.60099999999999998</v>
      </c>
      <c r="F5" s="11" t="s">
        <v>131</v>
      </c>
      <c r="G5" s="3">
        <v>0.16700000000000001</v>
      </c>
      <c r="H5" s="11" t="s">
        <v>131</v>
      </c>
      <c r="I5" s="12">
        <v>0.14699999999999999</v>
      </c>
      <c r="J5" s="3">
        <v>0.46</v>
      </c>
      <c r="K5" s="3">
        <v>0.121</v>
      </c>
      <c r="L5">
        <v>5.78</v>
      </c>
      <c r="M5" s="3">
        <v>2.77</v>
      </c>
      <c r="N5" s="8">
        <v>33</v>
      </c>
      <c r="O5" s="3">
        <v>8.2100000000000009</v>
      </c>
      <c r="P5">
        <v>27.2</v>
      </c>
      <c r="Q5">
        <v>4.5199999999999996</v>
      </c>
      <c r="R5">
        <v>32.9</v>
      </c>
      <c r="S5" s="3">
        <v>5.87</v>
      </c>
      <c r="T5">
        <v>10940</v>
      </c>
      <c r="U5" s="3">
        <v>0.30399999999999999</v>
      </c>
      <c r="V5">
        <v>2.58</v>
      </c>
      <c r="W5" s="9">
        <v>230</v>
      </c>
      <c r="Y5" s="7">
        <f t="shared" ref="Y5:Y17" si="2">V5/W5</f>
        <v>1.1217391304347827E-2</v>
      </c>
      <c r="Z5" s="7">
        <f t="shared" ref="Z5:Z17" si="3">(L5/0.204)/(S5/0.0254)</f>
        <v>0.1226007950028393</v>
      </c>
      <c r="AA5" s="3">
        <f t="shared" ref="AA5:AA17" si="4">(K5/0.058)/((J5/0.154+L5/0.204)/2)</f>
        <v>0.13321735814884536</v>
      </c>
    </row>
    <row r="6" spans="1:27">
      <c r="A6" t="s">
        <v>174</v>
      </c>
      <c r="B6">
        <v>407</v>
      </c>
      <c r="C6">
        <v>2.13</v>
      </c>
      <c r="D6">
        <v>316</v>
      </c>
      <c r="E6">
        <v>0.58099999999999996</v>
      </c>
      <c r="F6" s="11" t="s">
        <v>131</v>
      </c>
      <c r="G6" s="3">
        <v>0.14799999999999999</v>
      </c>
      <c r="H6" s="11" t="s">
        <v>131</v>
      </c>
      <c r="I6" s="12">
        <v>0.13100000000000001</v>
      </c>
      <c r="J6" s="3">
        <v>0.42899999999999999</v>
      </c>
      <c r="K6" s="3">
        <v>0.11600000000000001</v>
      </c>
      <c r="L6">
        <v>5.21</v>
      </c>
      <c r="M6" s="3">
        <v>2.7</v>
      </c>
      <c r="N6" s="8">
        <v>36.1</v>
      </c>
      <c r="O6" s="8">
        <v>10.25</v>
      </c>
      <c r="P6">
        <v>36.4</v>
      </c>
      <c r="Q6">
        <v>6.32</v>
      </c>
      <c r="R6">
        <v>46.7</v>
      </c>
      <c r="S6" s="3">
        <v>8.68</v>
      </c>
      <c r="T6">
        <v>10250</v>
      </c>
      <c r="U6" s="3">
        <v>0.33800000000000002</v>
      </c>
      <c r="V6">
        <v>3.53</v>
      </c>
      <c r="W6" s="9">
        <v>321</v>
      </c>
      <c r="Y6" s="7">
        <f t="shared" si="2"/>
        <v>1.0996884735202491E-2</v>
      </c>
      <c r="Z6" s="7">
        <f t="shared" si="3"/>
        <v>7.4734571247853973E-2</v>
      </c>
      <c r="AA6" s="3">
        <f t="shared" si="4"/>
        <v>0.14121835443037975</v>
      </c>
    </row>
    <row r="7" spans="1:27">
      <c r="A7" t="s">
        <v>175</v>
      </c>
      <c r="B7">
        <v>267</v>
      </c>
      <c r="C7">
        <v>2.25</v>
      </c>
      <c r="D7">
        <v>206</v>
      </c>
      <c r="E7">
        <v>0.89200000000000002</v>
      </c>
      <c r="F7" s="11" t="s">
        <v>131</v>
      </c>
      <c r="G7" s="3">
        <v>0.128</v>
      </c>
      <c r="H7" s="11" t="s">
        <v>131</v>
      </c>
      <c r="I7" s="12">
        <v>0.10299999999999999</v>
      </c>
      <c r="J7" s="3">
        <v>0.52</v>
      </c>
      <c r="K7" s="3">
        <v>0.156</v>
      </c>
      <c r="L7">
        <v>6.01</v>
      </c>
      <c r="M7" s="3">
        <v>2.57</v>
      </c>
      <c r="N7" s="8">
        <v>29.1</v>
      </c>
      <c r="O7" s="3">
        <v>6.39</v>
      </c>
      <c r="P7">
        <v>19.5</v>
      </c>
      <c r="Q7">
        <v>3.31</v>
      </c>
      <c r="R7">
        <v>26.6</v>
      </c>
      <c r="S7" s="3">
        <v>4.9000000000000004</v>
      </c>
      <c r="T7">
        <v>10760</v>
      </c>
      <c r="U7" s="3">
        <v>1.1200000000000001</v>
      </c>
      <c r="V7">
        <v>3.35</v>
      </c>
      <c r="W7" s="9">
        <v>468</v>
      </c>
      <c r="Y7" s="7">
        <f t="shared" si="2"/>
        <v>7.1581196581196587E-3</v>
      </c>
      <c r="Z7" s="7">
        <f t="shared" si="3"/>
        <v>0.15271508603441375</v>
      </c>
      <c r="AA7" s="3">
        <f t="shared" si="4"/>
        <v>0.16381653495773971</v>
      </c>
    </row>
    <row r="8" spans="1:27">
      <c r="A8" t="s">
        <v>176</v>
      </c>
      <c r="B8">
        <v>273</v>
      </c>
      <c r="C8">
        <v>6.3</v>
      </c>
      <c r="D8">
        <v>218</v>
      </c>
      <c r="E8">
        <v>0.80300000000000005</v>
      </c>
      <c r="F8" s="11" t="s">
        <v>131</v>
      </c>
      <c r="G8" s="3">
        <v>0.13300000000000001</v>
      </c>
      <c r="H8" s="11" t="s">
        <v>131</v>
      </c>
      <c r="I8" s="12">
        <v>0.09</v>
      </c>
      <c r="J8" s="3">
        <v>0.46300000000000002</v>
      </c>
      <c r="K8" s="3">
        <v>0.1</v>
      </c>
      <c r="L8">
        <v>4.07</v>
      </c>
      <c r="M8" s="3">
        <v>1.95</v>
      </c>
      <c r="N8" s="8">
        <v>25.1</v>
      </c>
      <c r="O8" s="3">
        <v>7.09</v>
      </c>
      <c r="P8">
        <v>26.9</v>
      </c>
      <c r="Q8">
        <v>4.96</v>
      </c>
      <c r="R8">
        <v>39.799999999999997</v>
      </c>
      <c r="S8" s="3">
        <v>8</v>
      </c>
      <c r="T8">
        <v>10730</v>
      </c>
      <c r="U8" s="3">
        <v>0.70399999999999996</v>
      </c>
      <c r="V8">
        <v>3.55</v>
      </c>
      <c r="W8" s="9">
        <v>476</v>
      </c>
      <c r="Y8" s="7">
        <f t="shared" si="2"/>
        <v>7.4579831932773104E-3</v>
      </c>
      <c r="Z8" s="7">
        <f t="shared" si="3"/>
        <v>6.334436274509804E-2</v>
      </c>
      <c r="AA8" s="3">
        <f t="shared" si="4"/>
        <v>0.15020275650935985</v>
      </c>
    </row>
    <row r="9" spans="1:27">
      <c r="A9" t="s">
        <v>177</v>
      </c>
      <c r="B9">
        <v>198</v>
      </c>
      <c r="C9">
        <v>1.4</v>
      </c>
      <c r="D9">
        <v>145</v>
      </c>
      <c r="E9">
        <v>0.66600000000000004</v>
      </c>
      <c r="F9" s="11" t="s">
        <v>131</v>
      </c>
      <c r="G9" s="3">
        <v>6.9000000000000006E-2</v>
      </c>
      <c r="H9" s="11" t="s">
        <v>131</v>
      </c>
      <c r="I9" s="12">
        <v>7.0999999999999994E-2</v>
      </c>
      <c r="J9" s="3">
        <v>0.27700000000000002</v>
      </c>
      <c r="K9" s="3">
        <v>6.8000000000000005E-2</v>
      </c>
      <c r="L9">
        <v>3.64</v>
      </c>
      <c r="M9" s="3">
        <v>1.58</v>
      </c>
      <c r="N9" s="8">
        <v>17.600000000000001</v>
      </c>
      <c r="O9" s="3">
        <v>4.5</v>
      </c>
      <c r="P9">
        <v>14.3</v>
      </c>
      <c r="Q9">
        <v>2.3199999999999998</v>
      </c>
      <c r="R9">
        <v>17.2</v>
      </c>
      <c r="S9" s="3">
        <v>2.84</v>
      </c>
      <c r="T9">
        <v>10910</v>
      </c>
      <c r="U9" s="3">
        <v>0.72799999999999998</v>
      </c>
      <c r="V9">
        <v>2.12</v>
      </c>
      <c r="W9" s="9">
        <v>312</v>
      </c>
      <c r="Y9" s="7">
        <f t="shared" si="2"/>
        <v>6.7948717948717952E-3</v>
      </c>
      <c r="Z9" s="7">
        <f t="shared" si="3"/>
        <v>0.15958298812482741</v>
      </c>
      <c r="AA9" s="3">
        <f t="shared" si="4"/>
        <v>0.11937923121645566</v>
      </c>
    </row>
    <row r="10" spans="1:27">
      <c r="A10" t="s">
        <v>178</v>
      </c>
      <c r="B10">
        <v>444</v>
      </c>
      <c r="C10">
        <v>2.99</v>
      </c>
      <c r="D10">
        <v>265.7</v>
      </c>
      <c r="E10">
        <v>0.67300000000000004</v>
      </c>
      <c r="F10" s="11" t="s">
        <v>131</v>
      </c>
      <c r="G10" s="3">
        <v>0.16500000000000001</v>
      </c>
      <c r="H10" s="11" t="s">
        <v>131</v>
      </c>
      <c r="I10" s="12">
        <v>0.14000000000000001</v>
      </c>
      <c r="J10" s="3">
        <v>0.7</v>
      </c>
      <c r="K10" s="3">
        <v>0.13</v>
      </c>
      <c r="L10">
        <v>7.15</v>
      </c>
      <c r="M10" s="3">
        <v>3.2679999999999998</v>
      </c>
      <c r="N10" s="8">
        <v>35.61</v>
      </c>
      <c r="O10" s="3">
        <v>8.49</v>
      </c>
      <c r="P10" s="8">
        <v>25.31</v>
      </c>
      <c r="Q10">
        <v>3.86</v>
      </c>
      <c r="R10" s="8">
        <v>27.12</v>
      </c>
      <c r="S10" s="3">
        <v>4.45</v>
      </c>
      <c r="T10">
        <v>10360</v>
      </c>
      <c r="U10" s="3">
        <v>0.35299999999999998</v>
      </c>
      <c r="V10">
        <v>3.27</v>
      </c>
      <c r="W10" s="9">
        <v>215.3</v>
      </c>
      <c r="Y10" s="7">
        <f t="shared" si="2"/>
        <v>1.5188109614491407E-2</v>
      </c>
      <c r="Z10" s="7">
        <f t="shared" si="3"/>
        <v>0.20005507821105972</v>
      </c>
      <c r="AA10" s="3">
        <f t="shared" si="4"/>
        <v>0.11321677371781186</v>
      </c>
    </row>
    <row r="11" spans="1:27">
      <c r="A11" t="s">
        <v>179</v>
      </c>
      <c r="B11">
        <v>395</v>
      </c>
      <c r="C11">
        <v>2.25</v>
      </c>
      <c r="D11">
        <v>299.8</v>
      </c>
      <c r="E11">
        <v>0.54200000000000004</v>
      </c>
      <c r="F11" s="11" t="s">
        <v>131</v>
      </c>
      <c r="G11" s="3">
        <v>0.192</v>
      </c>
      <c r="H11" s="11" t="s">
        <v>131</v>
      </c>
      <c r="I11" s="12">
        <v>0.214</v>
      </c>
      <c r="J11" s="3">
        <v>0.71</v>
      </c>
      <c r="K11" s="3">
        <v>0.24</v>
      </c>
      <c r="L11">
        <v>8.4700000000000006</v>
      </c>
      <c r="M11" s="3">
        <v>3.73</v>
      </c>
      <c r="N11" s="8">
        <v>40.380000000000003</v>
      </c>
      <c r="O11" s="3">
        <v>9.3800000000000008</v>
      </c>
      <c r="P11">
        <v>28.1</v>
      </c>
      <c r="Q11">
        <v>4.3099999999999996</v>
      </c>
      <c r="R11" s="8">
        <v>29.5</v>
      </c>
      <c r="S11" s="3">
        <v>4.5999999999999996</v>
      </c>
      <c r="T11">
        <v>10370</v>
      </c>
      <c r="U11" s="3">
        <v>0.39400000000000002</v>
      </c>
      <c r="V11">
        <v>3.22</v>
      </c>
      <c r="W11" s="9">
        <v>192.3</v>
      </c>
      <c r="Y11" s="7">
        <f t="shared" si="2"/>
        <v>1.6744669786791472E-2</v>
      </c>
      <c r="Z11" s="7">
        <f t="shared" si="3"/>
        <v>0.22926044330775791</v>
      </c>
      <c r="AA11" s="3">
        <f t="shared" si="4"/>
        <v>0.17940304629981688</v>
      </c>
    </row>
    <row r="12" spans="1:27">
      <c r="A12" t="s">
        <v>180</v>
      </c>
      <c r="B12">
        <v>342</v>
      </c>
      <c r="C12">
        <v>2.78</v>
      </c>
      <c r="D12">
        <v>270</v>
      </c>
      <c r="E12">
        <v>0.55500000000000005</v>
      </c>
      <c r="F12" s="11" t="s">
        <v>131</v>
      </c>
      <c r="G12" s="3">
        <v>0.18099999999999999</v>
      </c>
      <c r="H12" s="11" t="s">
        <v>131</v>
      </c>
      <c r="I12" s="12">
        <v>0.16600000000000001</v>
      </c>
      <c r="J12" s="3">
        <v>0.38800000000000001</v>
      </c>
      <c r="K12" s="3">
        <v>0.11700000000000001</v>
      </c>
      <c r="L12">
        <v>4.99</v>
      </c>
      <c r="M12" s="3">
        <v>2.57</v>
      </c>
      <c r="N12" s="8">
        <v>32.299999999999997</v>
      </c>
      <c r="O12" s="3">
        <v>8.3800000000000008</v>
      </c>
      <c r="P12">
        <v>29.1</v>
      </c>
      <c r="Q12" s="3">
        <v>4.7</v>
      </c>
      <c r="R12" s="8">
        <v>34.1</v>
      </c>
      <c r="S12" s="3">
        <v>5.9</v>
      </c>
      <c r="T12">
        <v>11460</v>
      </c>
      <c r="U12" s="3">
        <v>0.311</v>
      </c>
      <c r="V12">
        <v>2.63</v>
      </c>
      <c r="W12" s="9">
        <v>198.8</v>
      </c>
      <c r="Y12" s="7">
        <f t="shared" si="2"/>
        <v>1.3229376257545271E-2</v>
      </c>
      <c r="Z12" s="7">
        <f t="shared" si="3"/>
        <v>0.10530574941841143</v>
      </c>
      <c r="AA12" s="3">
        <f t="shared" si="4"/>
        <v>0.14953458698653105</v>
      </c>
    </row>
    <row r="13" spans="1:27" s="31" customFormat="1">
      <c r="A13" s="31" t="s">
        <v>184</v>
      </c>
      <c r="B13" s="31">
        <v>66</v>
      </c>
      <c r="C13" s="31">
        <v>1.04</v>
      </c>
      <c r="D13" s="31">
        <v>47.7</v>
      </c>
      <c r="E13" s="31">
        <v>0.40799999999999997</v>
      </c>
      <c r="F13" s="38" t="s">
        <v>131</v>
      </c>
      <c r="G13" s="32">
        <v>0.107</v>
      </c>
      <c r="H13" s="38" t="s">
        <v>131</v>
      </c>
      <c r="I13" s="38" t="s">
        <v>133</v>
      </c>
      <c r="J13" s="32">
        <v>7.2999999999999995E-2</v>
      </c>
      <c r="K13" s="32">
        <v>0.11899999999999999</v>
      </c>
      <c r="L13" s="31">
        <v>1.45</v>
      </c>
      <c r="M13" s="32">
        <v>0.52200000000000002</v>
      </c>
      <c r="N13" s="32">
        <v>5.37</v>
      </c>
      <c r="O13" s="32">
        <v>1.36</v>
      </c>
      <c r="P13" s="32">
        <v>4.8</v>
      </c>
      <c r="Q13" s="32">
        <v>0.9</v>
      </c>
      <c r="R13" s="34">
        <v>6.2</v>
      </c>
      <c r="S13" s="32">
        <v>1.1299999999999999</v>
      </c>
      <c r="T13" s="31">
        <v>10930</v>
      </c>
      <c r="U13" s="32">
        <v>4.1000000000000002E-2</v>
      </c>
      <c r="V13" s="31">
        <v>1.19</v>
      </c>
      <c r="W13" s="35">
        <v>185.2</v>
      </c>
      <c r="Y13" s="37">
        <f t="shared" si="2"/>
        <v>6.4254859611231107E-3</v>
      </c>
      <c r="Z13" s="37">
        <f t="shared" si="3"/>
        <v>0.1597692174214819</v>
      </c>
      <c r="AA13" s="36">
        <f t="shared" si="4"/>
        <v>0.54121855912240013</v>
      </c>
    </row>
    <row r="14" spans="1:27" s="22" customFormat="1">
      <c r="A14" s="22" t="s">
        <v>181</v>
      </c>
      <c r="B14" s="22">
        <v>370</v>
      </c>
      <c r="C14" s="22">
        <v>3.21</v>
      </c>
      <c r="D14" s="22">
        <v>315</v>
      </c>
      <c r="E14" s="22">
        <v>0.55100000000000005</v>
      </c>
      <c r="F14" s="26" t="s">
        <v>131</v>
      </c>
      <c r="G14" s="23">
        <v>0.13800000000000001</v>
      </c>
      <c r="H14" s="26" t="s">
        <v>131</v>
      </c>
      <c r="I14" s="27">
        <v>0.107</v>
      </c>
      <c r="J14" s="23">
        <v>0.63</v>
      </c>
      <c r="K14" s="23">
        <v>0.16700000000000001</v>
      </c>
      <c r="L14" s="22">
        <v>5.99</v>
      </c>
      <c r="M14" s="23">
        <v>2.98</v>
      </c>
      <c r="N14" s="24">
        <v>37.5</v>
      </c>
      <c r="O14" s="24">
        <v>10.050000000000001</v>
      </c>
      <c r="P14" s="22">
        <v>33.5</v>
      </c>
      <c r="Q14" s="22">
        <v>5.67</v>
      </c>
      <c r="R14" s="24">
        <v>39</v>
      </c>
      <c r="S14" s="23">
        <v>6.92</v>
      </c>
      <c r="T14" s="22">
        <v>10580</v>
      </c>
      <c r="U14" s="23">
        <v>0.36199999999999999</v>
      </c>
      <c r="V14" s="22">
        <v>2.95</v>
      </c>
      <c r="W14" s="25">
        <v>238.8</v>
      </c>
      <c r="Y14" s="7">
        <f t="shared" si="2"/>
        <v>1.2353433835845896E-2</v>
      </c>
      <c r="Z14" s="7">
        <f t="shared" si="3"/>
        <v>0.10777654992632893</v>
      </c>
      <c r="AA14" s="3">
        <f t="shared" si="4"/>
        <v>0.17213726958287204</v>
      </c>
    </row>
    <row r="15" spans="1:27" s="22" customFormat="1">
      <c r="A15" s="22" t="s">
        <v>182</v>
      </c>
      <c r="B15" s="22">
        <v>330</v>
      </c>
      <c r="C15" s="22">
        <v>1.41</v>
      </c>
      <c r="D15" s="22">
        <v>259</v>
      </c>
      <c r="E15" s="22">
        <v>0.64500000000000002</v>
      </c>
      <c r="F15" s="26" t="s">
        <v>131</v>
      </c>
      <c r="G15" s="23">
        <v>0.16600000000000001</v>
      </c>
      <c r="H15" s="23">
        <v>1.8100000000000002E-2</v>
      </c>
      <c r="I15" s="27">
        <v>8.7999999999999995E-2</v>
      </c>
      <c r="J15" s="23">
        <v>0.43</v>
      </c>
      <c r="K15" s="23">
        <v>0.122</v>
      </c>
      <c r="L15" s="22">
        <v>5.0199999999999996</v>
      </c>
      <c r="M15" s="23">
        <v>2.58</v>
      </c>
      <c r="N15" s="24">
        <v>31.6</v>
      </c>
      <c r="O15" s="23">
        <v>8.1</v>
      </c>
      <c r="P15" s="22">
        <v>26.9</v>
      </c>
      <c r="Q15" s="22">
        <v>4.33</v>
      </c>
      <c r="R15" s="24">
        <v>31.7</v>
      </c>
      <c r="S15" s="23">
        <v>5.5</v>
      </c>
      <c r="T15" s="22">
        <v>10590</v>
      </c>
      <c r="U15" s="23">
        <v>0.38500000000000001</v>
      </c>
      <c r="V15" s="22">
        <v>3.61</v>
      </c>
      <c r="W15" s="25">
        <v>288</v>
      </c>
      <c r="Y15" s="7">
        <f t="shared" si="2"/>
        <v>1.2534722222222221E-2</v>
      </c>
      <c r="Z15" s="7">
        <f t="shared" si="3"/>
        <v>0.1136434937611408</v>
      </c>
      <c r="AA15" s="3">
        <f t="shared" si="4"/>
        <v>0.15353608511729266</v>
      </c>
    </row>
    <row r="16" spans="1:27" s="22" customFormat="1">
      <c r="A16" s="22" t="s">
        <v>183</v>
      </c>
      <c r="B16" s="22">
        <v>345</v>
      </c>
      <c r="C16" s="22">
        <v>11.8</v>
      </c>
      <c r="D16" s="22">
        <v>416</v>
      </c>
      <c r="E16" s="22">
        <v>1.75</v>
      </c>
      <c r="F16" s="26">
        <v>0.23</v>
      </c>
      <c r="G16" s="23">
        <v>3.8</v>
      </c>
      <c r="H16" s="23">
        <v>5.7000000000000002E-2</v>
      </c>
      <c r="I16" s="27">
        <v>0.32</v>
      </c>
      <c r="J16" s="23">
        <v>0.52</v>
      </c>
      <c r="K16" s="23">
        <v>0.19600000000000001</v>
      </c>
      <c r="L16" s="22">
        <v>4.3499999999999996</v>
      </c>
      <c r="M16" s="23">
        <v>2.54</v>
      </c>
      <c r="N16" s="24">
        <v>38</v>
      </c>
      <c r="O16" s="24">
        <v>12.98</v>
      </c>
      <c r="P16" s="22">
        <v>60.1</v>
      </c>
      <c r="Q16" s="22">
        <v>12.5</v>
      </c>
      <c r="R16" s="25">
        <v>113</v>
      </c>
      <c r="S16" s="24">
        <v>23.5</v>
      </c>
      <c r="T16" s="22">
        <v>10480</v>
      </c>
      <c r="U16" s="23">
        <v>1.19</v>
      </c>
      <c r="V16" s="24">
        <v>13</v>
      </c>
      <c r="W16" s="25">
        <v>325.2</v>
      </c>
      <c r="Y16" s="7">
        <f t="shared" si="2"/>
        <v>3.997539975399754E-2</v>
      </c>
      <c r="Z16" s="7">
        <f t="shared" si="3"/>
        <v>2.3047559449311639E-2</v>
      </c>
      <c r="AA16" s="3">
        <f t="shared" si="4"/>
        <v>0.27362667541200403</v>
      </c>
    </row>
    <row r="17" spans="1:27" s="31" customFormat="1">
      <c r="A17" s="31" t="s">
        <v>185</v>
      </c>
      <c r="B17" s="31">
        <v>78</v>
      </c>
      <c r="C17" s="31">
        <v>1.98</v>
      </c>
      <c r="D17" s="31">
        <v>67.5</v>
      </c>
      <c r="E17" s="31">
        <v>0.57899999999999996</v>
      </c>
      <c r="F17" s="38" t="s">
        <v>131</v>
      </c>
      <c r="G17" s="32">
        <v>0.248</v>
      </c>
      <c r="H17" s="38" t="s">
        <v>131</v>
      </c>
      <c r="I17" s="38" t="s">
        <v>133</v>
      </c>
      <c r="J17" s="32">
        <v>0.216</v>
      </c>
      <c r="K17" s="32">
        <v>0.26100000000000001</v>
      </c>
      <c r="L17" s="31">
        <v>2.93</v>
      </c>
      <c r="M17" s="32">
        <v>0.83</v>
      </c>
      <c r="N17" s="32">
        <v>6.96</v>
      </c>
      <c r="O17" s="32">
        <v>1.67</v>
      </c>
      <c r="P17" s="31">
        <v>5.86</v>
      </c>
      <c r="Q17" s="31">
        <v>1.02</v>
      </c>
      <c r="R17" s="34">
        <v>7.25</v>
      </c>
      <c r="S17" s="32">
        <v>1.21</v>
      </c>
      <c r="T17" s="31">
        <v>10900</v>
      </c>
      <c r="U17" s="32">
        <v>0.10299999999999999</v>
      </c>
      <c r="V17" s="31">
        <v>3.49</v>
      </c>
      <c r="W17" s="35">
        <v>429</v>
      </c>
      <c r="Y17" s="37">
        <f t="shared" si="2"/>
        <v>8.1351981351981354E-3</v>
      </c>
      <c r="Z17" s="37">
        <f t="shared" si="3"/>
        <v>0.30149894668611255</v>
      </c>
      <c r="AA17" s="36">
        <f t="shared" si="4"/>
        <v>0.57087246912882295</v>
      </c>
    </row>
    <row r="18" spans="1:27">
      <c r="F18" s="11"/>
      <c r="I18" s="11"/>
      <c r="J18" s="3"/>
      <c r="M18" s="3"/>
      <c r="R18" s="8"/>
      <c r="U18" s="3"/>
      <c r="V18" s="8"/>
      <c r="X18" s="9"/>
    </row>
    <row r="19" spans="1:27">
      <c r="A19" t="s">
        <v>170</v>
      </c>
      <c r="X19" s="9"/>
    </row>
    <row r="20" spans="1:27">
      <c r="A20" s="1" t="s">
        <v>124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workbookViewId="0">
      <selection activeCell="G25" sqref="G25"/>
    </sheetView>
  </sheetViews>
  <sheetFormatPr baseColWidth="10" defaultColWidth="8.83203125" defaultRowHeight="14" x14ac:dyDescent="0"/>
  <cols>
    <col min="1" max="1" width="12.83203125" customWidth="1"/>
  </cols>
  <sheetData>
    <row r="1" spans="1:28" ht="18">
      <c r="A1" s="30" t="s">
        <v>196</v>
      </c>
    </row>
    <row r="2" spans="1:28">
      <c r="A2" s="10" t="s">
        <v>74</v>
      </c>
      <c r="B2" s="10" t="s">
        <v>75</v>
      </c>
      <c r="C2" s="10" t="s">
        <v>77</v>
      </c>
      <c r="D2" s="10" t="s">
        <v>82</v>
      </c>
      <c r="E2" s="10" t="s">
        <v>84</v>
      </c>
      <c r="F2" s="10" t="s">
        <v>85</v>
      </c>
      <c r="G2" s="10" t="s">
        <v>86</v>
      </c>
      <c r="H2" s="10" t="s">
        <v>87</v>
      </c>
      <c r="I2" s="10" t="s">
        <v>88</v>
      </c>
      <c r="J2" s="10" t="s">
        <v>89</v>
      </c>
      <c r="K2" s="10" t="s">
        <v>90</v>
      </c>
      <c r="L2" s="10" t="s">
        <v>91</v>
      </c>
      <c r="M2" s="10" t="s">
        <v>92</v>
      </c>
      <c r="N2" s="10" t="s">
        <v>93</v>
      </c>
      <c r="O2" s="10" t="s">
        <v>94</v>
      </c>
      <c r="P2" s="10" t="s">
        <v>95</v>
      </c>
      <c r="Q2" s="10" t="s">
        <v>96</v>
      </c>
      <c r="R2" s="10" t="s">
        <v>97</v>
      </c>
      <c r="S2" s="10" t="s">
        <v>98</v>
      </c>
      <c r="T2" s="10" t="s">
        <v>99</v>
      </c>
      <c r="U2" s="10" t="s">
        <v>100</v>
      </c>
      <c r="V2" s="10" t="s">
        <v>101</v>
      </c>
      <c r="W2" s="10" t="s">
        <v>102</v>
      </c>
      <c r="Y2" s="10" t="s">
        <v>2</v>
      </c>
      <c r="Z2" s="10" t="s">
        <v>187</v>
      </c>
      <c r="AA2" s="10" t="s">
        <v>188</v>
      </c>
    </row>
    <row r="3" spans="1:28">
      <c r="A3" s="10"/>
      <c r="B3" s="10" t="s">
        <v>3</v>
      </c>
      <c r="C3" s="10" t="s">
        <v>3</v>
      </c>
      <c r="D3" s="10" t="s">
        <v>3</v>
      </c>
      <c r="E3" s="10" t="s">
        <v>3</v>
      </c>
      <c r="F3" s="10" t="s">
        <v>3</v>
      </c>
      <c r="G3" s="10" t="s">
        <v>3</v>
      </c>
      <c r="H3" s="10" t="s">
        <v>3</v>
      </c>
      <c r="I3" s="10" t="s">
        <v>3</v>
      </c>
      <c r="J3" s="10" t="s">
        <v>3</v>
      </c>
      <c r="K3" s="10" t="s">
        <v>3</v>
      </c>
      <c r="L3" s="10" t="s">
        <v>3</v>
      </c>
      <c r="M3" s="10" t="s">
        <v>3</v>
      </c>
      <c r="N3" s="10" t="s">
        <v>3</v>
      </c>
      <c r="O3" s="10" t="s">
        <v>3</v>
      </c>
      <c r="P3" s="10" t="s">
        <v>3</v>
      </c>
      <c r="Q3" s="10" t="s">
        <v>3</v>
      </c>
      <c r="R3" s="10" t="s">
        <v>3</v>
      </c>
      <c r="S3" s="10" t="s">
        <v>3</v>
      </c>
      <c r="T3" s="10" t="s">
        <v>3</v>
      </c>
      <c r="U3" s="10" t="s">
        <v>3</v>
      </c>
      <c r="V3" s="10" t="s">
        <v>3</v>
      </c>
      <c r="W3" s="10" t="s">
        <v>3</v>
      </c>
    </row>
    <row r="4" spans="1:28">
      <c r="A4" t="s">
        <v>43</v>
      </c>
      <c r="B4" s="11" t="s">
        <v>186</v>
      </c>
      <c r="C4" s="28">
        <v>0.9</v>
      </c>
      <c r="D4" s="13">
        <v>285</v>
      </c>
      <c r="E4" s="12">
        <v>0.38400000000000001</v>
      </c>
      <c r="F4" s="11" t="s">
        <v>131</v>
      </c>
      <c r="G4" s="11" t="s">
        <v>131</v>
      </c>
      <c r="H4" s="11" t="s">
        <v>126</v>
      </c>
      <c r="I4" s="26" t="s">
        <v>133</v>
      </c>
      <c r="J4" s="26" t="s">
        <v>133</v>
      </c>
      <c r="K4" s="26" t="s">
        <v>133</v>
      </c>
      <c r="L4" s="26" t="s">
        <v>133</v>
      </c>
      <c r="M4" s="26" t="s">
        <v>133</v>
      </c>
      <c r="N4" s="26" t="s">
        <v>133</v>
      </c>
      <c r="O4" s="3">
        <v>6.26</v>
      </c>
      <c r="P4">
        <v>48.3</v>
      </c>
      <c r="Q4">
        <v>12.28</v>
      </c>
      <c r="R4">
        <v>126</v>
      </c>
      <c r="S4">
        <v>28.4</v>
      </c>
      <c r="T4">
        <v>6120</v>
      </c>
      <c r="U4" s="11" t="s">
        <v>133</v>
      </c>
      <c r="V4" s="8">
        <v>11.64</v>
      </c>
      <c r="W4">
        <v>39.6</v>
      </c>
      <c r="Y4" s="3">
        <f>V4/W4</f>
        <v>0.29393939393939394</v>
      </c>
      <c r="AA4" s="3"/>
    </row>
    <row r="5" spans="1:28">
      <c r="A5" t="s">
        <v>44</v>
      </c>
      <c r="B5" s="11" t="s">
        <v>186</v>
      </c>
      <c r="C5" s="28">
        <v>0.69</v>
      </c>
      <c r="D5" s="14">
        <v>57.3</v>
      </c>
      <c r="E5" s="12">
        <v>0.374</v>
      </c>
      <c r="F5" s="11" t="s">
        <v>131</v>
      </c>
      <c r="G5" s="11">
        <v>0.34200000000000003</v>
      </c>
      <c r="H5" s="11" t="s">
        <v>126</v>
      </c>
      <c r="I5" s="26" t="s">
        <v>133</v>
      </c>
      <c r="J5" s="26" t="s">
        <v>133</v>
      </c>
      <c r="K5" s="26" t="s">
        <v>133</v>
      </c>
      <c r="L5" s="3">
        <v>0.223</v>
      </c>
      <c r="M5" s="3">
        <v>0.10299999999999999</v>
      </c>
      <c r="N5" s="3">
        <v>2.4</v>
      </c>
      <c r="O5" s="3">
        <v>1.405</v>
      </c>
      <c r="P5">
        <v>8.66</v>
      </c>
      <c r="Q5" s="3">
        <v>2.4</v>
      </c>
      <c r="R5">
        <v>24.5</v>
      </c>
      <c r="S5">
        <v>5.87</v>
      </c>
      <c r="T5">
        <v>11010</v>
      </c>
      <c r="U5">
        <v>4.2999999999999997E-2</v>
      </c>
      <c r="V5" s="3">
        <v>1.73</v>
      </c>
      <c r="W5" s="8">
        <v>13.76</v>
      </c>
      <c r="Y5" s="3">
        <f t="shared" ref="Y5:Y12" si="0">V5/W5</f>
        <v>0.12572674418604651</v>
      </c>
      <c r="Z5" s="7">
        <f t="shared" ref="Z5:Z12" si="1">(L5/0.204)/(S5/0.0254)</f>
        <v>4.730099876407122E-3</v>
      </c>
      <c r="AA5" s="3"/>
    </row>
    <row r="6" spans="1:28">
      <c r="A6" t="s">
        <v>45</v>
      </c>
      <c r="B6" s="11">
        <v>47</v>
      </c>
      <c r="C6" s="28">
        <v>1.87</v>
      </c>
      <c r="D6" s="13">
        <v>138.80000000000001</v>
      </c>
      <c r="E6" s="12">
        <v>0.56100000000000005</v>
      </c>
      <c r="F6" s="11" t="s">
        <v>131</v>
      </c>
      <c r="G6" s="11">
        <v>1.71</v>
      </c>
      <c r="H6" s="11" t="s">
        <v>126</v>
      </c>
      <c r="I6" s="26" t="s">
        <v>133</v>
      </c>
      <c r="J6" s="12">
        <v>0.13800000000000001</v>
      </c>
      <c r="K6" s="3">
        <v>7.3999999999999996E-2</v>
      </c>
      <c r="L6" s="3">
        <v>1.03</v>
      </c>
      <c r="M6" s="3">
        <v>0.48099999999999998</v>
      </c>
      <c r="N6" s="3">
        <v>8.14</v>
      </c>
      <c r="O6" s="3">
        <v>3.9</v>
      </c>
      <c r="P6">
        <v>23.7</v>
      </c>
      <c r="Q6" s="3">
        <v>6.1</v>
      </c>
      <c r="R6">
        <v>64.599999999999994</v>
      </c>
      <c r="S6">
        <v>16.8</v>
      </c>
      <c r="T6">
        <v>7440</v>
      </c>
      <c r="U6">
        <v>0.10100000000000001</v>
      </c>
      <c r="V6" s="8">
        <v>12.56</v>
      </c>
      <c r="W6">
        <v>44.3</v>
      </c>
      <c r="Y6" s="3">
        <f t="shared" si="0"/>
        <v>0.28352144469525964</v>
      </c>
      <c r="Z6" s="7">
        <f t="shared" si="1"/>
        <v>7.6336367880485536E-3</v>
      </c>
      <c r="AA6" s="3">
        <f t="shared" ref="AA6:AA11" si="2">(K6/0.058)/((J6/0.154+L6/0.204)/2)</f>
        <v>0.42921297366436811</v>
      </c>
      <c r="AB6" s="3"/>
    </row>
    <row r="7" spans="1:28">
      <c r="A7" t="s">
        <v>46</v>
      </c>
      <c r="B7" s="11">
        <v>62</v>
      </c>
      <c r="C7" s="29">
        <v>10</v>
      </c>
      <c r="D7" s="13">
        <v>126</v>
      </c>
      <c r="E7" s="12">
        <v>0.442</v>
      </c>
      <c r="F7" s="11" t="s">
        <v>131</v>
      </c>
      <c r="G7" s="12">
        <v>1.2689999999999999</v>
      </c>
      <c r="H7" s="11" t="s">
        <v>126</v>
      </c>
      <c r="I7" s="26" t="s">
        <v>133</v>
      </c>
      <c r="J7" s="12">
        <v>0.10299999999999999</v>
      </c>
      <c r="K7" s="3">
        <v>0.105</v>
      </c>
      <c r="L7" s="3">
        <v>1.1299999999999999</v>
      </c>
      <c r="M7" s="3">
        <v>0.433</v>
      </c>
      <c r="N7" s="3">
        <v>7.76</v>
      </c>
      <c r="O7" s="3">
        <v>3.63</v>
      </c>
      <c r="P7">
        <v>21.2</v>
      </c>
      <c r="Q7">
        <v>5.81</v>
      </c>
      <c r="R7">
        <v>62.7</v>
      </c>
      <c r="S7">
        <v>16.7</v>
      </c>
      <c r="T7">
        <v>7270</v>
      </c>
      <c r="U7">
        <v>7.6999999999999999E-2</v>
      </c>
      <c r="V7" s="8">
        <v>11.3</v>
      </c>
      <c r="W7">
        <v>36.799999999999997</v>
      </c>
      <c r="Y7" s="3">
        <f t="shared" si="0"/>
        <v>0.30706521739130438</v>
      </c>
      <c r="Z7" s="7">
        <f t="shared" si="1"/>
        <v>8.4249148761300924E-3</v>
      </c>
      <c r="AA7" s="3">
        <f t="shared" si="2"/>
        <v>0.58322524614881943</v>
      </c>
      <c r="AB7" s="3"/>
    </row>
    <row r="8" spans="1:28">
      <c r="A8" t="s">
        <v>47</v>
      </c>
      <c r="B8" s="11">
        <v>35</v>
      </c>
      <c r="C8" s="28">
        <v>1.77</v>
      </c>
      <c r="D8" s="13">
        <v>262.2</v>
      </c>
      <c r="E8" s="12">
        <v>0.38100000000000001</v>
      </c>
      <c r="F8" s="11" t="s">
        <v>131</v>
      </c>
      <c r="G8" s="11">
        <v>1.82</v>
      </c>
      <c r="H8" s="11" t="s">
        <v>126</v>
      </c>
      <c r="I8" s="26" t="s">
        <v>133</v>
      </c>
      <c r="J8" s="11">
        <v>0.28000000000000003</v>
      </c>
      <c r="K8" s="3">
        <v>0.30099999999999999</v>
      </c>
      <c r="L8" s="3">
        <v>2.84</v>
      </c>
      <c r="M8" s="3">
        <v>1.0069999999999999</v>
      </c>
      <c r="N8" s="8">
        <v>16.7</v>
      </c>
      <c r="O8" s="3">
        <v>7.5</v>
      </c>
      <c r="P8" s="8">
        <v>40.880000000000003</v>
      </c>
      <c r="Q8" s="8">
        <v>10.59</v>
      </c>
      <c r="R8" s="9">
        <v>110.2</v>
      </c>
      <c r="S8" s="8">
        <v>28.12</v>
      </c>
      <c r="T8">
        <v>7440</v>
      </c>
      <c r="U8">
        <v>7.0999999999999994E-2</v>
      </c>
      <c r="V8" s="8">
        <v>20.329999999999998</v>
      </c>
      <c r="W8" s="8">
        <v>49.62</v>
      </c>
      <c r="Y8" s="3">
        <f t="shared" si="0"/>
        <v>0.40971382507053605</v>
      </c>
      <c r="Z8" s="7">
        <f t="shared" si="1"/>
        <v>1.2574958859788581E-2</v>
      </c>
      <c r="AA8" s="3">
        <f t="shared" si="2"/>
        <v>0.65943296754793601</v>
      </c>
      <c r="AB8" s="3"/>
    </row>
    <row r="9" spans="1:28">
      <c r="A9" t="s">
        <v>48</v>
      </c>
      <c r="B9" s="11">
        <v>256</v>
      </c>
      <c r="C9" s="28">
        <v>3.88</v>
      </c>
      <c r="D9" s="13">
        <v>504</v>
      </c>
      <c r="E9" s="12">
        <v>1.1200000000000001</v>
      </c>
      <c r="F9" s="11" t="s">
        <v>131</v>
      </c>
      <c r="G9" s="11">
        <v>9.58</v>
      </c>
      <c r="H9" s="12">
        <v>7.3999999999999996E-2</v>
      </c>
      <c r="I9" s="11">
        <v>1.17</v>
      </c>
      <c r="J9" s="11">
        <v>2.57</v>
      </c>
      <c r="K9" s="3">
        <v>0.86899999999999999</v>
      </c>
      <c r="L9" s="8">
        <v>12.03</v>
      </c>
      <c r="M9" s="3">
        <v>3.9180000000000001</v>
      </c>
      <c r="N9" s="8">
        <v>48.4</v>
      </c>
      <c r="O9" s="8">
        <v>17.149999999999999</v>
      </c>
      <c r="P9">
        <v>77.5</v>
      </c>
      <c r="Q9" s="8">
        <v>16.43</v>
      </c>
      <c r="R9" s="9">
        <v>145.1</v>
      </c>
      <c r="S9" s="8">
        <v>30.45</v>
      </c>
      <c r="T9">
        <v>6460</v>
      </c>
      <c r="U9">
        <v>0.214</v>
      </c>
      <c r="V9">
        <v>23.5</v>
      </c>
      <c r="W9">
        <v>37.299999999999997</v>
      </c>
      <c r="Y9" s="3">
        <f t="shared" si="0"/>
        <v>0.63002680965147462</v>
      </c>
      <c r="Z9" s="7">
        <f t="shared" si="1"/>
        <v>4.9190572780836467E-2</v>
      </c>
      <c r="AA9" s="3">
        <f t="shared" si="2"/>
        <v>0.39606070497503992</v>
      </c>
      <c r="AB9" s="3"/>
    </row>
    <row r="10" spans="1:28">
      <c r="A10" t="s">
        <v>49</v>
      </c>
      <c r="B10" s="11">
        <v>317</v>
      </c>
      <c r="C10" s="28">
        <v>9.64</v>
      </c>
      <c r="D10" s="13">
        <v>666</v>
      </c>
      <c r="E10" s="12">
        <v>1.4950000000000001</v>
      </c>
      <c r="F10" s="11">
        <v>0.02</v>
      </c>
      <c r="G10" s="14">
        <v>12.02</v>
      </c>
      <c r="H10" s="12">
        <v>0.127</v>
      </c>
      <c r="I10" s="11">
        <v>1.58</v>
      </c>
      <c r="J10" s="11">
        <v>2.33</v>
      </c>
      <c r="K10" s="3">
        <v>0.93</v>
      </c>
      <c r="L10" s="8">
        <v>13.41</v>
      </c>
      <c r="M10" s="3">
        <v>4.24</v>
      </c>
      <c r="N10" s="8">
        <v>58</v>
      </c>
      <c r="O10" s="8">
        <v>22.19</v>
      </c>
      <c r="P10" s="9">
        <v>103.8</v>
      </c>
      <c r="Q10" s="8">
        <v>22.17</v>
      </c>
      <c r="R10" s="9">
        <v>199.9</v>
      </c>
      <c r="S10">
        <v>42.5</v>
      </c>
      <c r="T10">
        <v>6270</v>
      </c>
      <c r="U10">
        <v>0.24299999999999999</v>
      </c>
      <c r="V10">
        <v>26.6</v>
      </c>
      <c r="W10">
        <v>45.2</v>
      </c>
      <c r="Y10" s="3">
        <f t="shared" si="0"/>
        <v>0.58849557522123896</v>
      </c>
      <c r="Z10" s="7">
        <f t="shared" si="1"/>
        <v>3.9286505190311412E-2</v>
      </c>
      <c r="AA10" s="3">
        <f t="shared" si="2"/>
        <v>0.39657330589328516</v>
      </c>
      <c r="AB10" s="3"/>
    </row>
    <row r="11" spans="1:28">
      <c r="A11" t="s">
        <v>50</v>
      </c>
      <c r="B11" s="11">
        <v>49</v>
      </c>
      <c r="C11" s="28">
        <v>1.24</v>
      </c>
      <c r="D11" s="13">
        <v>166</v>
      </c>
      <c r="E11" s="12">
        <v>0.48599999999999999</v>
      </c>
      <c r="F11" s="11" t="s">
        <v>131</v>
      </c>
      <c r="G11" s="11">
        <v>1.43</v>
      </c>
      <c r="H11" s="11" t="s">
        <v>126</v>
      </c>
      <c r="I11" s="26" t="s">
        <v>133</v>
      </c>
      <c r="J11" s="12">
        <v>0.126</v>
      </c>
      <c r="K11" s="3">
        <v>6.2E-2</v>
      </c>
      <c r="L11" s="3">
        <v>1.6</v>
      </c>
      <c r="M11" s="3">
        <v>0.61</v>
      </c>
      <c r="N11" s="8">
        <v>10.4</v>
      </c>
      <c r="O11" s="3">
        <v>4.8899999999999997</v>
      </c>
      <c r="P11">
        <v>27.9</v>
      </c>
      <c r="Q11">
        <v>7.42</v>
      </c>
      <c r="R11">
        <v>79.2</v>
      </c>
      <c r="S11">
        <v>20.399999999999999</v>
      </c>
      <c r="T11">
        <v>7430</v>
      </c>
      <c r="U11">
        <v>8.4000000000000005E-2</v>
      </c>
      <c r="V11">
        <v>10.3</v>
      </c>
      <c r="W11">
        <v>32.700000000000003</v>
      </c>
      <c r="Y11" s="3">
        <f t="shared" si="0"/>
        <v>0.3149847094801223</v>
      </c>
      <c r="Z11" s="7">
        <f t="shared" si="1"/>
        <v>9.7654748173779324E-3</v>
      </c>
      <c r="AA11" s="3">
        <f t="shared" si="2"/>
        <v>0.24683665576143804</v>
      </c>
      <c r="AB11" s="3"/>
    </row>
    <row r="12" spans="1:28">
      <c r="A12" t="s">
        <v>51</v>
      </c>
      <c r="B12" s="11">
        <v>45</v>
      </c>
      <c r="C12" s="28">
        <v>1.91</v>
      </c>
      <c r="D12" s="13">
        <v>145</v>
      </c>
      <c r="E12" s="12">
        <v>0.48299999999999998</v>
      </c>
      <c r="F12" s="11" t="s">
        <v>131</v>
      </c>
      <c r="G12" s="11">
        <v>1.33</v>
      </c>
      <c r="H12" s="11" t="s">
        <v>126</v>
      </c>
      <c r="I12" s="26" t="s">
        <v>133</v>
      </c>
      <c r="J12" s="12">
        <v>0.11700000000000001</v>
      </c>
      <c r="K12" s="3">
        <v>8.1000000000000003E-2</v>
      </c>
      <c r="L12" s="3">
        <v>1.17</v>
      </c>
      <c r="M12" s="3">
        <v>0.47899999999999998</v>
      </c>
      <c r="N12" s="3">
        <v>8.4</v>
      </c>
      <c r="O12" s="3">
        <v>4.3600000000000003</v>
      </c>
      <c r="P12">
        <v>24.8</v>
      </c>
      <c r="Q12">
        <v>6.53</v>
      </c>
      <c r="R12">
        <v>72.599999999999994</v>
      </c>
      <c r="S12" s="8">
        <v>19.37</v>
      </c>
      <c r="T12">
        <v>7090</v>
      </c>
      <c r="U12">
        <v>6.4000000000000001E-2</v>
      </c>
      <c r="V12" s="3">
        <v>8.6</v>
      </c>
      <c r="W12">
        <v>28.2</v>
      </c>
      <c r="Y12" s="3">
        <f t="shared" si="0"/>
        <v>0.30496453900709219</v>
      </c>
      <c r="Z12" s="7">
        <f t="shared" si="1"/>
        <v>7.5207264113699166E-3</v>
      </c>
      <c r="AA12" s="3">
        <f>(K12/0.058)/((J12/0.154+L12/0.204)/2)</f>
        <v>0.43003674591779623</v>
      </c>
      <c r="AB12" s="3"/>
    </row>
    <row r="13" spans="1:28">
      <c r="AA13" s="3"/>
    </row>
    <row r="14" spans="1:28">
      <c r="A14" s="1" t="s">
        <v>124</v>
      </c>
      <c r="AA14" s="3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Aln-AV16-44</vt:lpstr>
      <vt:lpstr>Zrn AV16-45</vt:lpstr>
      <vt:lpstr>Zrn AV16-51</vt:lpstr>
      <vt:lpstr>Zrn-AV16-47</vt:lpstr>
      <vt:lpstr>Zrn-AV16-21</vt:lpstr>
      <vt:lpstr>Zrn AV17-07</vt:lpstr>
      <vt:lpstr>Zrn AV17-16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Daniela Rubatto</cp:lastModifiedBy>
  <dcterms:created xsi:type="dcterms:W3CDTF">2020-09-22T18:35:01Z</dcterms:created>
  <dcterms:modified xsi:type="dcterms:W3CDTF">2020-10-27T11:44:25Z</dcterms:modified>
</cp:coreProperties>
</file>