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lemke/Desktop/Paper/Revised version to DR and JH/Jörg + Daniela/"/>
    </mc:Choice>
  </mc:AlternateContent>
  <xr:revisionPtr revIDLastSave="0" documentId="13_ncr:1_{058C5ADB-F279-6447-9764-6D2B86515DF3}" xr6:coauthVersionLast="47" xr6:coauthVersionMax="47" xr10:uidLastSave="{00000000-0000-0000-0000-000000000000}"/>
  <bookViews>
    <workbookView xWindow="0" yWindow="500" windowWidth="28800" windowHeight="16380" activeTab="1" xr2:uid="{85B23D54-DB7D-9645-BF02-3987D3DB7D48}"/>
  </bookViews>
  <sheets>
    <sheet name="S5.1 Trace elements conditions" sheetId="2" r:id="rId1"/>
    <sheet name="S5.2 REE_Ti Zircon" sheetId="1" r:id="rId2"/>
    <sheet name="S5.3 REE Garnet" sheetId="3" r:id="rId3"/>
    <sheet name="S5.4 REE Czo_Ep" sheetId="5" r:id="rId4"/>
    <sheet name="S5.5 Zr in Rutile thermometer" sheetId="4" r:id="rId5"/>
    <sheet name="S5.6 Ti In Zircon thermometer" sheetId="6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6" l="1"/>
  <c r="D25" i="6"/>
  <c r="V55" i="1"/>
  <c r="V54" i="1"/>
  <c r="N24" i="6"/>
  <c r="J24" i="6"/>
  <c r="I24" i="6"/>
  <c r="E24" i="6"/>
  <c r="D24" i="6"/>
  <c r="V24" i="1"/>
  <c r="V39" i="1"/>
  <c r="V40" i="1"/>
  <c r="V41" i="1"/>
  <c r="V42" i="1"/>
  <c r="V43" i="1"/>
  <c r="V44" i="1"/>
  <c r="V45" i="1"/>
  <c r="V46" i="1"/>
  <c r="V47" i="1"/>
  <c r="V48" i="1"/>
  <c r="V50" i="1"/>
  <c r="V51" i="1"/>
  <c r="V52" i="1"/>
  <c r="V56" i="1"/>
  <c r="V22" i="1"/>
  <c r="W22" i="1"/>
  <c r="V49" i="1"/>
  <c r="W27" i="1"/>
  <c r="W28" i="1"/>
  <c r="W29" i="1"/>
  <c r="W30" i="1"/>
  <c r="W31" i="1"/>
  <c r="W32" i="1"/>
  <c r="W33" i="1"/>
  <c r="W34" i="1"/>
  <c r="W35" i="1"/>
  <c r="W36" i="1"/>
  <c r="W37" i="1"/>
  <c r="W2" i="1"/>
  <c r="W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3" i="1"/>
  <c r="W24" i="1"/>
  <c r="W25" i="1"/>
  <c r="V27" i="1"/>
  <c r="V28" i="1"/>
  <c r="V29" i="1"/>
  <c r="V30" i="1"/>
  <c r="V31" i="1"/>
  <c r="V32" i="1"/>
  <c r="V33" i="1"/>
  <c r="V34" i="1"/>
  <c r="V35" i="1"/>
  <c r="V37" i="1"/>
  <c r="V36" i="1"/>
  <c r="V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3" i="1"/>
  <c r="V25" i="1"/>
</calcChain>
</file>

<file path=xl/sharedStrings.xml><?xml version="1.0" encoding="utf-8"?>
<sst xmlns="http://schemas.openxmlformats.org/spreadsheetml/2006/main" count="1372" uniqueCount="298">
  <si>
    <t>CONDITIONS</t>
  </si>
  <si>
    <t>Mineral</t>
  </si>
  <si>
    <t>Garnet/Epidote</t>
  </si>
  <si>
    <t>Garnet</t>
  </si>
  <si>
    <t>Rutile</t>
  </si>
  <si>
    <t>Zircon</t>
  </si>
  <si>
    <t>Sample</t>
  </si>
  <si>
    <t>MOL20-1</t>
  </si>
  <si>
    <t>MOL21-2</t>
  </si>
  <si>
    <t>CM20-2</t>
  </si>
  <si>
    <t>CdG1940</t>
  </si>
  <si>
    <t>CM20-6_2</t>
  </si>
  <si>
    <t>CM20-6</t>
  </si>
  <si>
    <t>CM20-12</t>
  </si>
  <si>
    <t>CM20-8</t>
  </si>
  <si>
    <t>Repetition rate</t>
  </si>
  <si>
    <t>9 Hz</t>
  </si>
  <si>
    <t>5 Hz</t>
  </si>
  <si>
    <t>Energy desity</t>
  </si>
  <si>
    <t>4 J/cm2</t>
  </si>
  <si>
    <t>3 J/cm2</t>
  </si>
  <si>
    <t>scan speed</t>
  </si>
  <si>
    <t>Spot size</t>
  </si>
  <si>
    <t>54 µm</t>
  </si>
  <si>
    <t>38 µm</t>
  </si>
  <si>
    <t>38, 30 µm</t>
  </si>
  <si>
    <t>Standard</t>
  </si>
  <si>
    <t>primary</t>
  </si>
  <si>
    <t>GSD 1g</t>
  </si>
  <si>
    <t>NIST-612</t>
  </si>
  <si>
    <t>secondary</t>
  </si>
  <si>
    <t>NIST-610</t>
  </si>
  <si>
    <t>Oxide production rate</t>
  </si>
  <si>
    <t>Th/ThO &lt; 0.2 %</t>
  </si>
  <si>
    <t>internal standard</t>
  </si>
  <si>
    <t xml:space="preserve">Si </t>
  </si>
  <si>
    <t>Al</t>
  </si>
  <si>
    <t>Ti</t>
  </si>
  <si>
    <t>Si</t>
  </si>
  <si>
    <t>Mass</t>
  </si>
  <si>
    <t>Dwell time [s]</t>
  </si>
  <si>
    <t>7 Li</t>
  </si>
  <si>
    <t>n.m.</t>
  </si>
  <si>
    <t>23 Na</t>
  </si>
  <si>
    <t>25 Mg</t>
  </si>
  <si>
    <t>27 Al</t>
  </si>
  <si>
    <t>29 Si</t>
  </si>
  <si>
    <t>31 P</t>
  </si>
  <si>
    <t>43 Ca</t>
  </si>
  <si>
    <t>44 Ca</t>
  </si>
  <si>
    <t>45 Sc</t>
  </si>
  <si>
    <t>47 Ti</t>
  </si>
  <si>
    <t>51 V</t>
  </si>
  <si>
    <t>53 Cr</t>
  </si>
  <si>
    <t>55 Mn</t>
  </si>
  <si>
    <t>57 Fe</t>
  </si>
  <si>
    <t>59 Co</t>
  </si>
  <si>
    <t>62 Ni</t>
  </si>
  <si>
    <t>63 Cu</t>
  </si>
  <si>
    <t>66 Zn</t>
  </si>
  <si>
    <t>71 Ga</t>
  </si>
  <si>
    <t>75 As</t>
  </si>
  <si>
    <t>85 Rb</t>
  </si>
  <si>
    <t>88 Sr</t>
  </si>
  <si>
    <t>89 Y</t>
  </si>
  <si>
    <t>90 Zr</t>
  </si>
  <si>
    <t>91 Zr</t>
  </si>
  <si>
    <t>93 Nb</t>
  </si>
  <si>
    <t>95 Mo</t>
  </si>
  <si>
    <t>118 Sn</t>
  </si>
  <si>
    <t>121 Sb</t>
  </si>
  <si>
    <t>133 Cs</t>
  </si>
  <si>
    <t>137 Ba</t>
  </si>
  <si>
    <t>139 La</t>
  </si>
  <si>
    <t>140 Ce</t>
  </si>
  <si>
    <t>141 Pr</t>
  </si>
  <si>
    <t>146 Nd</t>
  </si>
  <si>
    <t>147 Sm</t>
  </si>
  <si>
    <t>151 Eu</t>
  </si>
  <si>
    <t>157 Gd</t>
  </si>
  <si>
    <t>159 Tb</t>
  </si>
  <si>
    <t>163 Dy</t>
  </si>
  <si>
    <t>165 Ho</t>
  </si>
  <si>
    <t>166 Er</t>
  </si>
  <si>
    <t>167 Er</t>
  </si>
  <si>
    <t>169 Tm</t>
  </si>
  <si>
    <t>172Yb</t>
  </si>
  <si>
    <t>173 Yb</t>
  </si>
  <si>
    <t>175 Lu</t>
  </si>
  <si>
    <t>178 Hf</t>
  </si>
  <si>
    <t>180 Hf</t>
  </si>
  <si>
    <t xml:space="preserve">181 Ta </t>
  </si>
  <si>
    <t>184 W</t>
  </si>
  <si>
    <t>206 Pb</t>
  </si>
  <si>
    <t>208 Pb</t>
  </si>
  <si>
    <t>232 Th</t>
  </si>
  <si>
    <t>238 U</t>
  </si>
  <si>
    <t>sweep time</t>
  </si>
  <si>
    <t>Comment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</si>
  <si>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</si>
  <si>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</si>
  <si>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</si>
  <si>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</si>
  <si>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</si>
  <si>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</si>
  <si>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</si>
  <si>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</si>
  <si>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</si>
  <si>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</si>
  <si>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</si>
  <si>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</si>
  <si>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</si>
  <si>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</si>
  <si>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GdN/LuN</t>
  </si>
  <si>
    <t>Eu/Eu*</t>
  </si>
  <si>
    <t>DyN/YbN</t>
  </si>
  <si>
    <t>center</t>
  </si>
  <si>
    <t>b.d.l.</t>
  </si>
  <si>
    <t>-</t>
  </si>
  <si>
    <t>rim</t>
  </si>
  <si>
    <t>bright part</t>
  </si>
  <si>
    <t>dark part</t>
  </si>
  <si>
    <t>bright</t>
  </si>
  <si>
    <t>bright rim</t>
  </si>
  <si>
    <t>birght center</t>
  </si>
  <si>
    <t>cloudy center</t>
  </si>
  <si>
    <t>center cloudy</t>
  </si>
  <si>
    <t>center darker</t>
  </si>
  <si>
    <t xml:space="preserve">rim </t>
  </si>
  <si>
    <t>metamorphic</t>
  </si>
  <si>
    <t>bright center</t>
  </si>
  <si>
    <t>core</t>
  </si>
  <si>
    <t>mantle</t>
  </si>
  <si>
    <t>LaN/LuN</t>
  </si>
  <si>
    <t>Incl. Grt</t>
  </si>
  <si>
    <t>Matrix</t>
  </si>
  <si>
    <t>Spot ID</t>
  </si>
  <si>
    <t>Zr [µg/g]</t>
  </si>
  <si>
    <t>T°C @ 2.5 GPa</t>
  </si>
  <si>
    <t>T°C @ 3.0 GPa</t>
  </si>
  <si>
    <t>T°C @ 1.0 GPa</t>
  </si>
  <si>
    <t xml:space="preserve">Retrogressed </t>
  </si>
  <si>
    <t xml:space="preserve">Garnet </t>
  </si>
  <si>
    <t>Czo-Ky eclogite</t>
  </si>
  <si>
    <t>amphibolite</t>
  </si>
  <si>
    <t>Average (5 highest)</t>
  </si>
  <si>
    <t>Average (all)</t>
  </si>
  <si>
    <t>DyN/LuN</t>
  </si>
  <si>
    <t>EuN/Eu*</t>
  </si>
  <si>
    <t>T°C @ 2.3 GPa</t>
  </si>
  <si>
    <t>T°C @ 2.7 GPa</t>
  </si>
  <si>
    <t>T°C @ 2.9 GPa</t>
  </si>
  <si>
    <t>T°C @ 1.4 GPa</t>
  </si>
  <si>
    <t>Ti [µg/g]</t>
  </si>
  <si>
    <t>T°C</t>
  </si>
  <si>
    <t>Czo eclogite</t>
  </si>
  <si>
    <t>MOL20_1_2</t>
  </si>
  <si>
    <t>MOL20_1_3</t>
  </si>
  <si>
    <t>MOL20_1_5</t>
  </si>
  <si>
    <t>MOL20_1_6</t>
  </si>
  <si>
    <t>MOL20_1_8</t>
  </si>
  <si>
    <t>MOL20_1_9</t>
  </si>
  <si>
    <t>MOL20_1_10</t>
  </si>
  <si>
    <t>MOL20_1_13</t>
  </si>
  <si>
    <t>MOL20_1_16</t>
  </si>
  <si>
    <t>MOL20_1_17</t>
  </si>
  <si>
    <t>MOL20_1_21</t>
  </si>
  <si>
    <t>MOL20_1_23</t>
  </si>
  <si>
    <t>MOL20_1_24</t>
  </si>
  <si>
    <t>MOL20_1_26</t>
  </si>
  <si>
    <t>MOL20_1_29</t>
  </si>
  <si>
    <t>MOL20_1_32</t>
  </si>
  <si>
    <t>MOL20_1_34</t>
  </si>
  <si>
    <t>MOL20_1_35</t>
  </si>
  <si>
    <t>MOL20_1_36</t>
  </si>
  <si>
    <t>MOL20_1_38</t>
  </si>
  <si>
    <t>MOL20_1_40</t>
  </si>
  <si>
    <t>MOL20_1_42</t>
  </si>
  <si>
    <t>MOL21-2 - 3</t>
  </si>
  <si>
    <t>MOL21-2 - 9</t>
  </si>
  <si>
    <t>MOL21-2 - 10</t>
  </si>
  <si>
    <t>MOL21-2 - 11</t>
  </si>
  <si>
    <t>MOL21-2 - 12</t>
  </si>
  <si>
    <t>MOL21-2 - 13</t>
  </si>
  <si>
    <t>MOL21-2 - 14</t>
  </si>
  <si>
    <t>MOL21-2 - 20</t>
  </si>
  <si>
    <t>MOL21-2 - 21</t>
  </si>
  <si>
    <t>CM20_2_1</t>
  </si>
  <si>
    <t>CM20_2_4</t>
  </si>
  <si>
    <t>CM20_2_6</t>
  </si>
  <si>
    <t>CM20_2_7</t>
  </si>
  <si>
    <t>CM20_2_8</t>
  </si>
  <si>
    <t>CM20_2_9</t>
  </si>
  <si>
    <t>CM20_2_10</t>
  </si>
  <si>
    <t>CM20_2_11</t>
  </si>
  <si>
    <t>CM20_2_12</t>
  </si>
  <si>
    <t>CM20_2_13</t>
  </si>
  <si>
    <t>CM20_2_14</t>
  </si>
  <si>
    <t>CM20_2_20</t>
  </si>
  <si>
    <t>CM20_2_21</t>
  </si>
  <si>
    <t>CM20_2_23</t>
  </si>
  <si>
    <t>CM20_2_25</t>
  </si>
  <si>
    <t>CM20_2_26</t>
  </si>
  <si>
    <t>CM20-6_1</t>
  </si>
  <si>
    <t>CM20_8_2</t>
  </si>
  <si>
    <t>CM20_8_4</t>
  </si>
  <si>
    <t>CM20_8_5</t>
  </si>
  <si>
    <t>CM20_8_6</t>
  </si>
  <si>
    <t>CM20_8_8</t>
  </si>
  <si>
    <t>CM20_8_9</t>
  </si>
  <si>
    <t>CM20_8_11</t>
  </si>
  <si>
    <t>CM20_8_14</t>
  </si>
  <si>
    <t>CM20_8_18</t>
  </si>
  <si>
    <t>CM20_8_21</t>
  </si>
  <si>
    <t>CM20_8_25</t>
  </si>
  <si>
    <t>CM20_8_28</t>
  </si>
  <si>
    <t>CM20-12_30 - 1</t>
  </si>
  <si>
    <t>CM20-12_30 - 4</t>
  </si>
  <si>
    <t>CM20-12_30 - 5</t>
  </si>
  <si>
    <t>MOL20_1_Grt_2</t>
  </si>
  <si>
    <t>MOL20_1_Grt_3</t>
  </si>
  <si>
    <t>MOL20_1_Grt_4</t>
  </si>
  <si>
    <t>MOL20_1_Grt_5</t>
  </si>
  <si>
    <t>MOL20_1_Grt_6</t>
  </si>
  <si>
    <t>MOL20_1_Grt_7</t>
  </si>
  <si>
    <t>MOL20_1_Grt_8</t>
  </si>
  <si>
    <t>MOL20_1_Grt_10</t>
  </si>
  <si>
    <t>MOL20_1_Grt_13</t>
  </si>
  <si>
    <t>MOL20_1_Grt_14</t>
  </si>
  <si>
    <t>MOL20_1_Grt_16</t>
  </si>
  <si>
    <t>MOL20_1_Grt_19</t>
  </si>
  <si>
    <t>MOL20_1_Grt_20</t>
  </si>
  <si>
    <t>MOL20_1_Grt_21</t>
  </si>
  <si>
    <t>MOL20_1_Grt_22</t>
  </si>
  <si>
    <t>MOL20_1_Grt_23</t>
  </si>
  <si>
    <t>MOL20_1_Grt_25</t>
  </si>
  <si>
    <t>MOL20_1_Grt_26</t>
  </si>
  <si>
    <t>MOL20_1_Grt_27</t>
  </si>
  <si>
    <t>MOL20_1_Grt_28</t>
  </si>
  <si>
    <t>MOL20_1_Grt_29</t>
  </si>
  <si>
    <t>MOL20_1_Grt_30</t>
  </si>
  <si>
    <t>MOL20_1_Grt_31</t>
  </si>
  <si>
    <t>MOL20_1_Grt_32</t>
  </si>
  <si>
    <t>MOL20_1_Grt_33</t>
  </si>
  <si>
    <t>MOL20_1_Grt_34</t>
  </si>
  <si>
    <t>MOL20_1_Grt_35</t>
  </si>
  <si>
    <t>MOL20_1_Grt_36</t>
  </si>
  <si>
    <t>MOL21_2_Grt_2</t>
  </si>
  <si>
    <t>MOL21_2_Grt_6</t>
  </si>
  <si>
    <t>MOL21_2_Grt_8</t>
  </si>
  <si>
    <t>MOL21_2_Grt_10</t>
  </si>
  <si>
    <t>MOL21_2_Grt_11</t>
  </si>
  <si>
    <t>MOL21_2_Grt_12</t>
  </si>
  <si>
    <t>MOL21_2_Grt_13</t>
  </si>
  <si>
    <t>MOL21_2_Grt_14</t>
  </si>
  <si>
    <t>MOL21_2_Grt_18</t>
  </si>
  <si>
    <t>MOL21_2_Grt_19</t>
  </si>
  <si>
    <t>MOL21_2_Grt_20</t>
  </si>
  <si>
    <t>MOL21_2_Grt_21</t>
  </si>
  <si>
    <t>MOL21_2_Grt_23</t>
  </si>
  <si>
    <t>MOL21_2_Grt_25</t>
  </si>
  <si>
    <t>MOL21_2_Grt_26</t>
  </si>
  <si>
    <t>MOL21_2_Grt_30</t>
  </si>
  <si>
    <t>MOL21_2_Grt_31</t>
  </si>
  <si>
    <t>MOL20_CZO_3_m</t>
  </si>
  <si>
    <t>MOL20_CZO_5_m</t>
  </si>
  <si>
    <t>MOL20_CZO_16_m</t>
  </si>
  <si>
    <t>MOL20_CZO_7_m</t>
  </si>
  <si>
    <t>MOL20_CZO_8_m</t>
  </si>
  <si>
    <t>MOL20_CZO_9_m</t>
  </si>
  <si>
    <t>MOL20_CZO_12_m</t>
  </si>
  <si>
    <t>MOL20_CZO_13_m</t>
  </si>
  <si>
    <t>MOL20_CZO_14_m</t>
  </si>
  <si>
    <t>MOL20_CZO_17_m</t>
  </si>
  <si>
    <t>MOL20_CZO_19_m</t>
  </si>
  <si>
    <t>MOL20_CZO_21_m</t>
  </si>
  <si>
    <t>MOL20_CZO_23_m</t>
  </si>
  <si>
    <t>MOL20_CZO_13_i</t>
  </si>
  <si>
    <t>MOL20_1_CZO_2_i</t>
  </si>
  <si>
    <t>MOL20_1_CZO_3_i</t>
  </si>
  <si>
    <t>MOL20_1_CZO_4_i</t>
  </si>
  <si>
    <t>MOL20_1_CZO_5_i</t>
  </si>
  <si>
    <t>MOL20_CZO_18_i</t>
  </si>
  <si>
    <t>MOL20_1_CZO_7_i</t>
  </si>
  <si>
    <t>MOL20_1_CZO_9_i</t>
  </si>
  <si>
    <t>MOL20_1_CZO_15_i</t>
  </si>
  <si>
    <t>MOL20_1_CZO_11_i</t>
  </si>
  <si>
    <t>MOL20_CZO_10_i</t>
  </si>
  <si>
    <t>MOL20_1_CZO_14_i</t>
  </si>
  <si>
    <t xml:space="preserve">Ti-in-Zr T    at 3 GPa </t>
  </si>
  <si>
    <t>SD</t>
  </si>
  <si>
    <t>average T</t>
  </si>
  <si>
    <t xml:space="preserve">Ti-in-Zrn T    at 3 GPa </t>
  </si>
  <si>
    <t xml:space="preserve">Ti-in-Zrn T    at 2.3 GPa </t>
  </si>
  <si>
    <t xml:space="preserve">Ti-in-Zrn T    at 1 GPa </t>
  </si>
  <si>
    <t>T°C at 3.0 Gpa</t>
  </si>
  <si>
    <t>T°C at 2.3 Gpa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</si>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</sst>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20"/>
      <color rgb="FF040C28"/>
      <name val="Arial"/>
      <family val="2"/>
    </font>
    <font>
      <sz val="10"/>
      <color theme="1"/>
      <name val="Helvetica"/>
      <family val="2"/>
    </font>
    <font>
      <sz val="7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2" fontId="0" fillId="2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 vertical="center"/>
    </xf>
    <xf numFmtId="0" fontId="6" fillId="0" borderId="0" xfId="0" applyFont="1"/>
    <xf numFmtId="164" fontId="0" fillId="0" borderId="0" xfId="0" applyNumberFormat="1" applyAlignment="1">
      <alignment horizontal="center" vertical="center"/>
    </xf>
    <xf numFmtId="0" fontId="7" fillId="0" borderId="0" xfId="0" applyFont="1"/>
    <xf numFmtId="0" fontId="8" fillId="0" borderId="0" xfId="0" applyFont="1"/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7" xfId="0" applyFill="1" applyBorder="1"/>
    <xf numFmtId="1" fontId="0" fillId="2" borderId="7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/>
    <xf numFmtId="11" fontId="0" fillId="0" borderId="0" xfId="0" applyNumberFormat="1" applyAlignment="1">
      <alignment horizontal="center"/>
    </xf>
    <xf numFmtId="166" fontId="0" fillId="0" borderId="0" xfId="0" applyNumberFormat="1"/>
    <xf numFmtId="0" fontId="5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166" fontId="0" fillId="2" borderId="7" xfId="0" applyNumberForma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166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0" fontId="0" fillId="0" borderId="0" xfId="0" applyAlignment="1">
      <alignment horizontal="left" wrapText="1"/>
    </xf>
    <xf numFmtId="0" fontId="5" fillId="2" borderId="9" xfId="0" applyFont="1" applyFill="1" applyBorder="1" applyAlignment="1">
      <alignment horizontal="center"/>
    </xf>
    <xf numFmtId="0" fontId="0" fillId="2" borderId="10" xfId="0" applyFill="1" applyBorder="1"/>
    <xf numFmtId="166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5" fillId="2" borderId="0" xfId="0" applyFont="1" applyFill="1" applyAlignment="1">
      <alignment horizontal="center"/>
    </xf>
    <xf numFmtId="1" fontId="0" fillId="2" borderId="0" xfId="0" applyNumberFormat="1" applyFill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2" fillId="2" borderId="2" xfId="0" applyFont="1" applyFill="1" applyBorder="1" applyAlignment="1">
      <alignment horizontal="left"/>
    </xf>
    <xf numFmtId="166" fontId="0" fillId="2" borderId="2" xfId="0" applyNumberFormat="1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" fontId="0" fillId="2" borderId="2" xfId="0" applyNumberFormat="1" applyFill="1" applyBorder="1"/>
    <xf numFmtId="0" fontId="0" fillId="2" borderId="2" xfId="0" applyFill="1" applyBorder="1"/>
    <xf numFmtId="0" fontId="2" fillId="2" borderId="7" xfId="0" applyFont="1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1" fontId="0" fillId="2" borderId="7" xfId="0" applyNumberFormat="1" applyFill="1" applyBorder="1"/>
    <xf numFmtId="0" fontId="0" fillId="2" borderId="8" xfId="0" applyFill="1" applyBorder="1"/>
    <xf numFmtId="0" fontId="0" fillId="2" borderId="3" xfId="0" applyFill="1" applyBorder="1" applyAlignment="1">
      <alignment horizontal="center"/>
    </xf>
    <xf numFmtId="166" fontId="0" fillId="0" borderId="0" xfId="0" applyNumberFormat="1" applyFill="1" applyAlignment="1">
      <alignment horizontal="right"/>
    </xf>
    <xf numFmtId="1" fontId="2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1" fontId="0" fillId="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B232B-4F35-1D48-872F-CC9350D50FC3}">
  <dimension ref="A1:G80"/>
  <sheetViews>
    <sheetView zoomScale="86" workbookViewId="0">
      <selection activeCell="H46" sqref="H46"/>
    </sheetView>
  </sheetViews>
  <sheetFormatPr baseColWidth="10" defaultColWidth="11" defaultRowHeight="16" x14ac:dyDescent="0.2"/>
  <cols>
    <col min="2" max="2" width="15.33203125" customWidth="1"/>
    <col min="3" max="5" width="14" customWidth="1"/>
    <col min="6" max="6" width="15.6640625" customWidth="1"/>
    <col min="7" max="7" width="14" customWidth="1"/>
  </cols>
  <sheetData>
    <row r="1" spans="1:7" ht="19" x14ac:dyDescent="0.25">
      <c r="A1" s="7" t="s">
        <v>0</v>
      </c>
      <c r="B1" s="8"/>
      <c r="C1" s="8"/>
      <c r="D1" s="8"/>
      <c r="F1" s="8"/>
      <c r="G1" s="8"/>
    </row>
    <row r="2" spans="1:7" x14ac:dyDescent="0.2">
      <c r="A2" s="8"/>
      <c r="B2" s="8"/>
      <c r="C2" s="8"/>
      <c r="D2" s="8"/>
      <c r="E2" s="8"/>
      <c r="F2" s="8"/>
      <c r="G2" s="8"/>
    </row>
    <row r="3" spans="1:7" x14ac:dyDescent="0.2">
      <c r="A3" s="16" t="s">
        <v>1</v>
      </c>
      <c r="B3" s="16" t="s">
        <v>2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5</v>
      </c>
    </row>
    <row r="4" spans="1:7" x14ac:dyDescent="0.2">
      <c r="A4" s="16" t="s">
        <v>6</v>
      </c>
      <c r="B4" s="16" t="s">
        <v>7</v>
      </c>
      <c r="C4" s="16" t="s">
        <v>7</v>
      </c>
      <c r="D4" s="19" t="s">
        <v>8</v>
      </c>
      <c r="E4" s="16" t="s">
        <v>8</v>
      </c>
      <c r="F4" s="16" t="s">
        <v>7</v>
      </c>
      <c r="G4" s="16" t="s">
        <v>8</v>
      </c>
    </row>
    <row r="5" spans="1:7" x14ac:dyDescent="0.2">
      <c r="A5" s="16"/>
      <c r="B5" s="16"/>
      <c r="C5" s="16"/>
      <c r="D5" s="16" t="s">
        <v>9</v>
      </c>
      <c r="E5" s="16" t="s">
        <v>9</v>
      </c>
      <c r="F5" s="16" t="s">
        <v>10</v>
      </c>
      <c r="G5" s="16" t="s">
        <v>9</v>
      </c>
    </row>
    <row r="6" spans="1:7" x14ac:dyDescent="0.2">
      <c r="A6" s="16"/>
      <c r="B6" s="16"/>
      <c r="C6" s="16"/>
      <c r="D6" s="16"/>
      <c r="E6" s="16" t="s">
        <v>11</v>
      </c>
      <c r="F6" s="16"/>
      <c r="G6" s="16" t="s">
        <v>12</v>
      </c>
    </row>
    <row r="7" spans="1:7" x14ac:dyDescent="0.2">
      <c r="A7" s="16"/>
      <c r="B7" s="16"/>
      <c r="C7" s="16"/>
      <c r="D7" s="16"/>
      <c r="E7" s="16"/>
      <c r="F7" s="16"/>
      <c r="G7" s="16" t="s">
        <v>13</v>
      </c>
    </row>
    <row r="8" spans="1:7" x14ac:dyDescent="0.2">
      <c r="A8" s="16"/>
      <c r="B8" s="16"/>
      <c r="C8" s="16"/>
      <c r="D8" s="16"/>
      <c r="E8" s="16"/>
      <c r="F8" s="16"/>
      <c r="G8" s="16" t="s">
        <v>14</v>
      </c>
    </row>
    <row r="9" spans="1:7" x14ac:dyDescent="0.2">
      <c r="A9" s="8"/>
      <c r="B9" s="8"/>
      <c r="C9" s="8"/>
      <c r="D9" s="8"/>
      <c r="E9" s="8"/>
      <c r="F9" s="8"/>
      <c r="G9" s="11"/>
    </row>
    <row r="10" spans="1:7" ht="34" x14ac:dyDescent="0.2">
      <c r="A10" s="12" t="s">
        <v>15</v>
      </c>
      <c r="B10" s="13" t="s">
        <v>16</v>
      </c>
      <c r="C10" s="13" t="s">
        <v>16</v>
      </c>
      <c r="D10" s="13" t="s">
        <v>16</v>
      </c>
      <c r="E10" s="13" t="s">
        <v>17</v>
      </c>
      <c r="F10" s="13" t="s">
        <v>17</v>
      </c>
      <c r="G10" s="13" t="s">
        <v>17</v>
      </c>
    </row>
    <row r="11" spans="1:7" ht="34" x14ac:dyDescent="0.2">
      <c r="A11" s="12" t="s">
        <v>18</v>
      </c>
      <c r="B11" s="13" t="s">
        <v>19</v>
      </c>
      <c r="C11" s="13" t="s">
        <v>19</v>
      </c>
      <c r="D11" s="13" t="s">
        <v>19</v>
      </c>
      <c r="E11" s="13" t="s">
        <v>20</v>
      </c>
      <c r="F11" s="13" t="s">
        <v>19</v>
      </c>
      <c r="G11" s="13" t="s">
        <v>19</v>
      </c>
    </row>
    <row r="12" spans="1:7" x14ac:dyDescent="0.2">
      <c r="A12" s="14" t="s">
        <v>21</v>
      </c>
      <c r="B12" s="11"/>
      <c r="C12" s="11"/>
      <c r="D12" s="11"/>
      <c r="E12" s="11"/>
      <c r="F12" s="11"/>
      <c r="G12" s="11"/>
    </row>
    <row r="13" spans="1:7" x14ac:dyDescent="0.2">
      <c r="A13" s="14" t="s">
        <v>22</v>
      </c>
      <c r="B13" s="11" t="s">
        <v>23</v>
      </c>
      <c r="C13" s="11" t="s">
        <v>23</v>
      </c>
      <c r="D13" s="11" t="s">
        <v>23</v>
      </c>
      <c r="E13" s="11" t="s">
        <v>23</v>
      </c>
      <c r="F13" s="11" t="s">
        <v>24</v>
      </c>
      <c r="G13" s="11" t="s">
        <v>25</v>
      </c>
    </row>
    <row r="14" spans="1:7" x14ac:dyDescent="0.2">
      <c r="A14" s="14"/>
      <c r="B14" s="11"/>
      <c r="C14" s="11"/>
      <c r="D14" s="11"/>
      <c r="E14" s="11"/>
      <c r="F14" s="11"/>
      <c r="G14" s="11"/>
    </row>
    <row r="15" spans="1:7" x14ac:dyDescent="0.2">
      <c r="A15" s="9" t="s">
        <v>26</v>
      </c>
      <c r="B15" s="11"/>
      <c r="C15" s="11"/>
      <c r="D15" s="11"/>
      <c r="E15" s="11"/>
      <c r="F15" s="11"/>
      <c r="G15" s="11"/>
    </row>
    <row r="16" spans="1:7" x14ac:dyDescent="0.2">
      <c r="A16" s="14" t="s">
        <v>27</v>
      </c>
      <c r="B16" s="11" t="s">
        <v>28</v>
      </c>
      <c r="C16" s="11" t="s">
        <v>28</v>
      </c>
      <c r="D16" s="11" t="s">
        <v>28</v>
      </c>
      <c r="E16" s="11" t="s">
        <v>29</v>
      </c>
      <c r="F16" s="11" t="s">
        <v>29</v>
      </c>
      <c r="G16" s="11" t="s">
        <v>28</v>
      </c>
    </row>
    <row r="17" spans="1:7" x14ac:dyDescent="0.2">
      <c r="A17" s="14" t="s">
        <v>30</v>
      </c>
      <c r="B17" s="11" t="s">
        <v>29</v>
      </c>
      <c r="C17" s="11" t="s">
        <v>29</v>
      </c>
      <c r="D17" s="11" t="s">
        <v>29</v>
      </c>
      <c r="E17" s="11" t="s">
        <v>31</v>
      </c>
      <c r="F17" s="11" t="s">
        <v>31</v>
      </c>
      <c r="G17" s="11" t="s">
        <v>29</v>
      </c>
    </row>
    <row r="18" spans="1:7" x14ac:dyDescent="0.2">
      <c r="A18" s="14"/>
      <c r="B18" s="11"/>
      <c r="C18" s="11"/>
      <c r="D18" s="11"/>
      <c r="E18" s="11"/>
      <c r="F18" s="11"/>
      <c r="G18" s="11"/>
    </row>
    <row r="19" spans="1:7" ht="51" x14ac:dyDescent="0.2">
      <c r="A19" s="12" t="s">
        <v>32</v>
      </c>
      <c r="B19" s="13" t="s">
        <v>33</v>
      </c>
      <c r="C19" s="13" t="s">
        <v>33</v>
      </c>
      <c r="D19" s="13" t="s">
        <v>33</v>
      </c>
      <c r="E19" s="13" t="s">
        <v>33</v>
      </c>
      <c r="F19" s="13" t="s">
        <v>33</v>
      </c>
      <c r="G19" s="13" t="s">
        <v>33</v>
      </c>
    </row>
    <row r="20" spans="1:7" x14ac:dyDescent="0.2">
      <c r="A20" s="14"/>
      <c r="B20" s="11"/>
      <c r="C20" s="11"/>
      <c r="D20" s="11"/>
      <c r="E20" s="11"/>
      <c r="F20" s="11"/>
    </row>
    <row r="21" spans="1:7" ht="34" x14ac:dyDescent="0.2">
      <c r="A21" s="15" t="s">
        <v>34</v>
      </c>
      <c r="B21" s="13" t="s">
        <v>35</v>
      </c>
      <c r="C21" s="13" t="s">
        <v>35</v>
      </c>
      <c r="D21" s="13" t="s">
        <v>36</v>
      </c>
      <c r="E21" s="13" t="s">
        <v>37</v>
      </c>
      <c r="F21" s="13" t="s">
        <v>38</v>
      </c>
      <c r="G21" s="13" t="s">
        <v>38</v>
      </c>
    </row>
    <row r="22" spans="1:7" x14ac:dyDescent="0.2">
      <c r="A22" s="8"/>
      <c r="B22" s="8"/>
      <c r="C22" s="8"/>
      <c r="D22" s="8"/>
      <c r="E22" s="8"/>
      <c r="F22" s="8"/>
      <c r="G22" s="8"/>
    </row>
    <row r="23" spans="1:7" x14ac:dyDescent="0.2">
      <c r="A23" s="10" t="s">
        <v>39</v>
      </c>
      <c r="B23" s="16" t="s">
        <v>40</v>
      </c>
      <c r="C23" s="16" t="s">
        <v>40</v>
      </c>
      <c r="D23" s="16" t="s">
        <v>40</v>
      </c>
      <c r="E23" s="16" t="s">
        <v>40</v>
      </c>
      <c r="F23" s="16" t="s">
        <v>40</v>
      </c>
      <c r="G23" s="16" t="s">
        <v>40</v>
      </c>
    </row>
    <row r="24" spans="1:7" x14ac:dyDescent="0.2">
      <c r="A24" s="8" t="s">
        <v>41</v>
      </c>
      <c r="B24" s="13" t="s">
        <v>42</v>
      </c>
      <c r="C24" s="13" t="s">
        <v>42</v>
      </c>
      <c r="D24" s="13" t="s">
        <v>42</v>
      </c>
      <c r="E24" s="13">
        <v>0.01</v>
      </c>
      <c r="F24" s="13" t="s">
        <v>42</v>
      </c>
      <c r="G24" s="13" t="s">
        <v>42</v>
      </c>
    </row>
    <row r="25" spans="1:7" x14ac:dyDescent="0.2">
      <c r="A25" s="8" t="s">
        <v>43</v>
      </c>
      <c r="B25" s="13" t="s">
        <v>42</v>
      </c>
      <c r="C25" s="13" t="s">
        <v>42</v>
      </c>
      <c r="D25" s="13" t="s">
        <v>42</v>
      </c>
      <c r="E25" s="13">
        <v>0.01</v>
      </c>
      <c r="F25" s="13" t="s">
        <v>42</v>
      </c>
      <c r="G25" s="13" t="s">
        <v>42</v>
      </c>
    </row>
    <row r="26" spans="1:7" x14ac:dyDescent="0.2">
      <c r="A26" s="8" t="s">
        <v>44</v>
      </c>
      <c r="B26" s="13" t="s">
        <v>42</v>
      </c>
      <c r="C26" s="13" t="s">
        <v>42</v>
      </c>
      <c r="D26" s="13" t="s">
        <v>42</v>
      </c>
      <c r="E26" s="13">
        <v>0.01</v>
      </c>
      <c r="F26" s="13" t="s">
        <v>42</v>
      </c>
      <c r="G26" s="13" t="s">
        <v>42</v>
      </c>
    </row>
    <row r="27" spans="1:7" x14ac:dyDescent="0.2">
      <c r="A27" s="8" t="s">
        <v>45</v>
      </c>
      <c r="B27" s="13">
        <v>0.01</v>
      </c>
      <c r="C27" s="13">
        <v>0.01</v>
      </c>
      <c r="D27" s="13">
        <v>0.01</v>
      </c>
      <c r="E27" s="13">
        <v>0.01</v>
      </c>
      <c r="F27" s="13" t="s">
        <v>42</v>
      </c>
      <c r="G27" s="13" t="s">
        <v>42</v>
      </c>
    </row>
    <row r="28" spans="1:7" x14ac:dyDescent="0.2">
      <c r="A28" s="8" t="s">
        <v>46</v>
      </c>
      <c r="B28" s="13">
        <v>0.01</v>
      </c>
      <c r="C28" s="13">
        <v>0.01</v>
      </c>
      <c r="D28" s="13">
        <v>0.01</v>
      </c>
      <c r="E28" s="13">
        <v>0.01</v>
      </c>
      <c r="F28" s="13">
        <v>0.01</v>
      </c>
      <c r="G28" s="13">
        <v>0.01</v>
      </c>
    </row>
    <row r="29" spans="1:7" x14ac:dyDescent="0.2">
      <c r="A29" s="8" t="s">
        <v>47</v>
      </c>
      <c r="B29" s="13">
        <v>0.01</v>
      </c>
      <c r="C29" s="13">
        <v>0.01</v>
      </c>
      <c r="D29" s="13">
        <v>0.01</v>
      </c>
      <c r="E29" s="13" t="s">
        <v>42</v>
      </c>
      <c r="F29" s="13">
        <v>0.01</v>
      </c>
      <c r="G29" s="13">
        <v>0.01</v>
      </c>
    </row>
    <row r="30" spans="1:7" x14ac:dyDescent="0.2">
      <c r="A30" s="8" t="s">
        <v>48</v>
      </c>
      <c r="B30" s="13">
        <v>0.01</v>
      </c>
      <c r="C30" s="13">
        <v>0.01</v>
      </c>
      <c r="D30" s="13">
        <v>0.01</v>
      </c>
      <c r="E30" s="13" t="s">
        <v>42</v>
      </c>
      <c r="F30" s="13" t="s">
        <v>42</v>
      </c>
      <c r="G30" s="13" t="s">
        <v>42</v>
      </c>
    </row>
    <row r="31" spans="1:7" x14ac:dyDescent="0.2">
      <c r="A31" s="8" t="s">
        <v>49</v>
      </c>
      <c r="B31" s="11" t="s">
        <v>42</v>
      </c>
      <c r="C31" s="11" t="s">
        <v>42</v>
      </c>
      <c r="D31" s="11" t="s">
        <v>42</v>
      </c>
      <c r="E31" s="13">
        <v>0.01</v>
      </c>
      <c r="F31" s="13" t="s">
        <v>42</v>
      </c>
      <c r="G31" s="13" t="s">
        <v>42</v>
      </c>
    </row>
    <row r="32" spans="1:7" x14ac:dyDescent="0.2">
      <c r="A32" s="8" t="s">
        <v>50</v>
      </c>
      <c r="B32" s="13">
        <v>0.01</v>
      </c>
      <c r="C32" s="13">
        <v>0.01</v>
      </c>
      <c r="D32" s="13">
        <v>0.01</v>
      </c>
      <c r="E32" s="13" t="s">
        <v>42</v>
      </c>
      <c r="F32" s="13" t="s">
        <v>42</v>
      </c>
      <c r="G32" s="13" t="s">
        <v>42</v>
      </c>
    </row>
    <row r="33" spans="1:7" x14ac:dyDescent="0.2">
      <c r="A33" s="8" t="s">
        <v>51</v>
      </c>
      <c r="B33" s="13">
        <v>0.01</v>
      </c>
      <c r="C33" s="13">
        <v>0.01</v>
      </c>
      <c r="D33" s="13">
        <v>0.01</v>
      </c>
      <c r="E33" s="13" t="s">
        <v>42</v>
      </c>
      <c r="F33" s="13">
        <v>0.01</v>
      </c>
      <c r="G33" s="13">
        <v>0.01</v>
      </c>
    </row>
    <row r="34" spans="1:7" x14ac:dyDescent="0.2">
      <c r="A34" s="8" t="s">
        <v>52</v>
      </c>
      <c r="B34" s="11" t="s">
        <v>42</v>
      </c>
      <c r="C34" s="11" t="s">
        <v>42</v>
      </c>
      <c r="D34" s="11" t="s">
        <v>42</v>
      </c>
      <c r="E34" s="11">
        <v>0.01</v>
      </c>
      <c r="F34" s="13" t="s">
        <v>42</v>
      </c>
      <c r="G34" s="13" t="s">
        <v>42</v>
      </c>
    </row>
    <row r="35" spans="1:7" x14ac:dyDescent="0.2">
      <c r="A35" s="8" t="s">
        <v>53</v>
      </c>
      <c r="B35" s="13">
        <v>0.01</v>
      </c>
      <c r="C35" s="13">
        <v>0.01</v>
      </c>
      <c r="D35" s="13">
        <v>0.01</v>
      </c>
      <c r="E35" s="13" t="s">
        <v>42</v>
      </c>
      <c r="F35" s="13" t="s">
        <v>42</v>
      </c>
      <c r="G35" s="13" t="s">
        <v>42</v>
      </c>
    </row>
    <row r="36" spans="1:7" x14ac:dyDescent="0.2">
      <c r="A36" s="8" t="s">
        <v>54</v>
      </c>
      <c r="B36" s="13">
        <v>0.01</v>
      </c>
      <c r="C36" s="13">
        <v>0.01</v>
      </c>
      <c r="D36" s="13">
        <v>0.01</v>
      </c>
      <c r="E36" s="13" t="s">
        <v>42</v>
      </c>
      <c r="F36" s="13" t="s">
        <v>42</v>
      </c>
      <c r="G36" s="13" t="s">
        <v>42</v>
      </c>
    </row>
    <row r="37" spans="1:7" x14ac:dyDescent="0.2">
      <c r="A37" s="8" t="s">
        <v>55</v>
      </c>
      <c r="B37" s="11" t="s">
        <v>42</v>
      </c>
      <c r="C37" s="11" t="s">
        <v>42</v>
      </c>
      <c r="D37" s="11" t="s">
        <v>42</v>
      </c>
      <c r="E37" s="13">
        <v>0.01</v>
      </c>
      <c r="F37" s="13" t="s">
        <v>42</v>
      </c>
      <c r="G37" s="13" t="s">
        <v>42</v>
      </c>
    </row>
    <row r="38" spans="1:7" x14ac:dyDescent="0.2">
      <c r="A38" s="8" t="s">
        <v>56</v>
      </c>
      <c r="B38" s="11" t="s">
        <v>42</v>
      </c>
      <c r="C38" s="11" t="s">
        <v>42</v>
      </c>
      <c r="D38" s="11" t="s">
        <v>42</v>
      </c>
      <c r="E38" s="11">
        <v>0.01</v>
      </c>
      <c r="F38" s="13" t="s">
        <v>42</v>
      </c>
      <c r="G38" s="13" t="s">
        <v>42</v>
      </c>
    </row>
    <row r="39" spans="1:7" x14ac:dyDescent="0.2">
      <c r="A39" s="8" t="s">
        <v>57</v>
      </c>
      <c r="B39" s="11" t="s">
        <v>42</v>
      </c>
      <c r="C39" s="11" t="s">
        <v>42</v>
      </c>
      <c r="D39" s="11" t="s">
        <v>42</v>
      </c>
      <c r="E39" s="13">
        <v>0.01</v>
      </c>
      <c r="F39" s="13" t="s">
        <v>42</v>
      </c>
      <c r="G39" s="13" t="s">
        <v>42</v>
      </c>
    </row>
    <row r="40" spans="1:7" x14ac:dyDescent="0.2">
      <c r="A40" s="8" t="s">
        <v>58</v>
      </c>
      <c r="B40" s="13">
        <v>0.01</v>
      </c>
      <c r="C40" s="13">
        <v>0.01</v>
      </c>
      <c r="D40" s="13">
        <v>0.01</v>
      </c>
      <c r="E40" s="13" t="s">
        <v>42</v>
      </c>
      <c r="F40" s="13" t="s">
        <v>42</v>
      </c>
      <c r="G40" s="13" t="s">
        <v>42</v>
      </c>
    </row>
    <row r="41" spans="1:7" x14ac:dyDescent="0.2">
      <c r="A41" s="8" t="s">
        <v>59</v>
      </c>
      <c r="B41" s="13">
        <v>0.01</v>
      </c>
      <c r="C41" s="13">
        <v>0.01</v>
      </c>
      <c r="D41" s="13">
        <v>0.01</v>
      </c>
      <c r="E41" s="13">
        <v>0.01</v>
      </c>
      <c r="F41" s="13" t="s">
        <v>42</v>
      </c>
      <c r="G41" s="13" t="s">
        <v>42</v>
      </c>
    </row>
    <row r="42" spans="1:7" x14ac:dyDescent="0.2">
      <c r="A42" s="8" t="s">
        <v>60</v>
      </c>
      <c r="B42" s="11" t="s">
        <v>42</v>
      </c>
      <c r="C42" s="11" t="s">
        <v>42</v>
      </c>
      <c r="D42" s="11" t="s">
        <v>42</v>
      </c>
      <c r="E42" s="13">
        <v>0.01</v>
      </c>
      <c r="F42" s="13" t="s">
        <v>42</v>
      </c>
      <c r="G42" s="13" t="s">
        <v>42</v>
      </c>
    </row>
    <row r="43" spans="1:7" x14ac:dyDescent="0.2">
      <c r="A43" s="8" t="s">
        <v>61</v>
      </c>
      <c r="B43" s="13">
        <v>0.01</v>
      </c>
      <c r="C43" s="13">
        <v>0.01</v>
      </c>
      <c r="D43" s="13">
        <v>0.01</v>
      </c>
      <c r="E43" s="13" t="s">
        <v>42</v>
      </c>
      <c r="F43" s="13" t="s">
        <v>42</v>
      </c>
      <c r="G43" s="13" t="s">
        <v>42</v>
      </c>
    </row>
    <row r="44" spans="1:7" x14ac:dyDescent="0.2">
      <c r="A44" s="8" t="s">
        <v>62</v>
      </c>
      <c r="B44" s="13">
        <v>0.01</v>
      </c>
      <c r="C44" s="13">
        <v>0.01</v>
      </c>
      <c r="D44" s="13">
        <v>0.01</v>
      </c>
      <c r="E44" s="13" t="s">
        <v>42</v>
      </c>
      <c r="F44" s="13" t="s">
        <v>42</v>
      </c>
      <c r="G44" s="13" t="s">
        <v>42</v>
      </c>
    </row>
    <row r="45" spans="1:7" x14ac:dyDescent="0.2">
      <c r="A45" s="8" t="s">
        <v>63</v>
      </c>
      <c r="B45" s="13">
        <v>0.01</v>
      </c>
      <c r="C45" s="13">
        <v>0.01</v>
      </c>
      <c r="D45" s="13">
        <v>0.01</v>
      </c>
      <c r="E45" s="13" t="s">
        <v>42</v>
      </c>
      <c r="F45" s="13">
        <v>0.01</v>
      </c>
      <c r="G45" s="13">
        <v>0.01</v>
      </c>
    </row>
    <row r="46" spans="1:7" x14ac:dyDescent="0.2">
      <c r="A46" s="8" t="s">
        <v>64</v>
      </c>
      <c r="B46" s="13">
        <v>0.01</v>
      </c>
      <c r="C46" s="13">
        <v>0.01</v>
      </c>
      <c r="D46" s="13">
        <v>0.01</v>
      </c>
      <c r="E46" s="13">
        <v>0.01</v>
      </c>
      <c r="F46" s="13">
        <v>0.01</v>
      </c>
      <c r="G46" s="13">
        <v>0.01</v>
      </c>
    </row>
    <row r="47" spans="1:7" x14ac:dyDescent="0.2">
      <c r="A47" s="8" t="s">
        <v>65</v>
      </c>
      <c r="B47" s="13">
        <v>0.01</v>
      </c>
      <c r="C47" s="13">
        <v>0.01</v>
      </c>
      <c r="D47" s="13">
        <v>0.01</v>
      </c>
      <c r="E47" s="13">
        <v>0.01</v>
      </c>
      <c r="F47" s="13">
        <v>0.01</v>
      </c>
      <c r="G47" s="13">
        <v>0.01</v>
      </c>
    </row>
    <row r="48" spans="1:7" x14ac:dyDescent="0.2">
      <c r="A48" s="17" t="s">
        <v>66</v>
      </c>
      <c r="B48" s="13" t="s">
        <v>42</v>
      </c>
      <c r="C48" s="13" t="s">
        <v>42</v>
      </c>
      <c r="D48" s="13" t="s">
        <v>42</v>
      </c>
      <c r="E48" s="13">
        <v>0.01</v>
      </c>
      <c r="F48" s="13">
        <v>0.01</v>
      </c>
      <c r="G48" s="13">
        <v>0.01</v>
      </c>
    </row>
    <row r="49" spans="1:7" x14ac:dyDescent="0.2">
      <c r="A49" s="8" t="s">
        <v>67</v>
      </c>
      <c r="B49" s="13">
        <v>0.01</v>
      </c>
      <c r="C49" s="13">
        <v>0.01</v>
      </c>
      <c r="D49" s="13">
        <v>0.01</v>
      </c>
      <c r="E49" s="13">
        <v>0.01</v>
      </c>
      <c r="F49" s="13">
        <v>0.01</v>
      </c>
      <c r="G49" s="13">
        <v>0.01</v>
      </c>
    </row>
    <row r="50" spans="1:7" x14ac:dyDescent="0.2">
      <c r="A50" s="8" t="s">
        <v>68</v>
      </c>
      <c r="B50" s="11" t="s">
        <v>42</v>
      </c>
      <c r="C50" s="11" t="s">
        <v>42</v>
      </c>
      <c r="D50" s="11" t="s">
        <v>42</v>
      </c>
      <c r="E50" s="13">
        <v>0.01</v>
      </c>
      <c r="F50" s="11" t="s">
        <v>42</v>
      </c>
      <c r="G50" s="11" t="s">
        <v>42</v>
      </c>
    </row>
    <row r="51" spans="1:7" x14ac:dyDescent="0.2">
      <c r="A51" s="8" t="s">
        <v>69</v>
      </c>
      <c r="B51" s="11" t="s">
        <v>42</v>
      </c>
      <c r="C51" s="11" t="s">
        <v>42</v>
      </c>
      <c r="D51" s="11" t="s">
        <v>42</v>
      </c>
      <c r="E51" s="13">
        <v>0.01</v>
      </c>
      <c r="F51" s="11" t="s">
        <v>42</v>
      </c>
      <c r="G51" s="11" t="s">
        <v>42</v>
      </c>
    </row>
    <row r="52" spans="1:7" x14ac:dyDescent="0.2">
      <c r="A52" s="8" t="s">
        <v>70</v>
      </c>
      <c r="B52" s="11" t="s">
        <v>42</v>
      </c>
      <c r="C52" s="11" t="s">
        <v>42</v>
      </c>
      <c r="D52" s="11" t="s">
        <v>42</v>
      </c>
      <c r="E52" s="13">
        <v>0.01</v>
      </c>
      <c r="F52" s="11" t="s">
        <v>42</v>
      </c>
      <c r="G52" s="11" t="s">
        <v>42</v>
      </c>
    </row>
    <row r="53" spans="1:7" x14ac:dyDescent="0.2">
      <c r="A53" s="8" t="s">
        <v>71</v>
      </c>
      <c r="B53" s="13">
        <v>0.01</v>
      </c>
      <c r="C53" s="13">
        <v>0.01</v>
      </c>
      <c r="D53" s="13">
        <v>0.01</v>
      </c>
      <c r="E53" s="13" t="s">
        <v>42</v>
      </c>
      <c r="F53" s="13" t="s">
        <v>42</v>
      </c>
      <c r="G53" s="13" t="s">
        <v>42</v>
      </c>
    </row>
    <row r="54" spans="1:7" x14ac:dyDescent="0.2">
      <c r="A54" s="8" t="s">
        <v>72</v>
      </c>
      <c r="B54" s="13">
        <v>0.01</v>
      </c>
      <c r="C54" s="13">
        <v>0.01</v>
      </c>
      <c r="D54" s="13">
        <v>0.01</v>
      </c>
      <c r="E54" s="13" t="s">
        <v>42</v>
      </c>
      <c r="F54" s="13" t="s">
        <v>42</v>
      </c>
      <c r="G54" s="13" t="s">
        <v>42</v>
      </c>
    </row>
    <row r="55" spans="1:7" x14ac:dyDescent="0.2">
      <c r="A55" s="8" t="s">
        <v>73</v>
      </c>
      <c r="B55" s="13">
        <v>0.02</v>
      </c>
      <c r="C55" s="13">
        <v>0.02</v>
      </c>
      <c r="D55" s="13">
        <v>0.02</v>
      </c>
      <c r="E55" s="13" t="s">
        <v>42</v>
      </c>
      <c r="F55" s="13">
        <v>0.02</v>
      </c>
      <c r="G55" s="13">
        <v>0.02</v>
      </c>
    </row>
    <row r="56" spans="1:7" x14ac:dyDescent="0.2">
      <c r="A56" s="8" t="s">
        <v>74</v>
      </c>
      <c r="B56" s="13">
        <v>0.01</v>
      </c>
      <c r="C56" s="13">
        <v>0.01</v>
      </c>
      <c r="D56" s="13">
        <v>0.01</v>
      </c>
      <c r="E56" s="13" t="s">
        <v>42</v>
      </c>
      <c r="F56" s="13">
        <v>0.01</v>
      </c>
      <c r="G56" s="13">
        <v>0.01</v>
      </c>
    </row>
    <row r="57" spans="1:7" x14ac:dyDescent="0.2">
      <c r="A57" s="8" t="s">
        <v>75</v>
      </c>
      <c r="B57" s="13">
        <v>0.02</v>
      </c>
      <c r="C57" s="13">
        <v>0.02</v>
      </c>
      <c r="D57" s="13">
        <v>0.02</v>
      </c>
      <c r="E57" s="13" t="s">
        <v>42</v>
      </c>
      <c r="F57" s="13">
        <v>0.02</v>
      </c>
      <c r="G57" s="13">
        <v>0.02</v>
      </c>
    </row>
    <row r="58" spans="1:7" x14ac:dyDescent="0.2">
      <c r="A58" s="8" t="s">
        <v>76</v>
      </c>
      <c r="B58" s="13">
        <v>0.02</v>
      </c>
      <c r="C58" s="13">
        <v>0.02</v>
      </c>
      <c r="D58" s="13">
        <v>0.02</v>
      </c>
      <c r="E58" s="13" t="s">
        <v>42</v>
      </c>
      <c r="F58" s="13">
        <v>0.03</v>
      </c>
      <c r="G58" s="13">
        <v>0.03</v>
      </c>
    </row>
    <row r="59" spans="1:7" x14ac:dyDescent="0.2">
      <c r="A59" s="8" t="s">
        <v>77</v>
      </c>
      <c r="B59" s="13">
        <v>0.02</v>
      </c>
      <c r="C59" s="13">
        <v>0.02</v>
      </c>
      <c r="D59" s="13">
        <v>0.02</v>
      </c>
      <c r="E59" s="13" t="s">
        <v>42</v>
      </c>
      <c r="F59" s="13">
        <v>0.03</v>
      </c>
      <c r="G59" s="13">
        <v>0.03</v>
      </c>
    </row>
    <row r="60" spans="1:7" x14ac:dyDescent="0.2">
      <c r="A60" s="8" t="s">
        <v>78</v>
      </c>
      <c r="B60" s="13">
        <v>0.02</v>
      </c>
      <c r="C60" s="13">
        <v>0.02</v>
      </c>
      <c r="D60" s="13">
        <v>0.02</v>
      </c>
      <c r="E60" s="13" t="s">
        <v>42</v>
      </c>
      <c r="F60" s="13">
        <v>0.03</v>
      </c>
      <c r="G60" s="13">
        <v>0.03</v>
      </c>
    </row>
    <row r="61" spans="1:7" x14ac:dyDescent="0.2">
      <c r="A61" s="8" t="s">
        <v>79</v>
      </c>
      <c r="B61" s="13">
        <v>0.01</v>
      </c>
      <c r="C61" s="13">
        <v>0.01</v>
      </c>
      <c r="D61" s="13">
        <v>0.01</v>
      </c>
      <c r="E61" s="13" t="s">
        <v>42</v>
      </c>
      <c r="F61" s="13">
        <v>0.01</v>
      </c>
      <c r="G61" s="13">
        <v>0.01</v>
      </c>
    </row>
    <row r="62" spans="1:7" x14ac:dyDescent="0.2">
      <c r="A62" s="8" t="s">
        <v>80</v>
      </c>
      <c r="B62" s="13">
        <v>0.01</v>
      </c>
      <c r="C62" s="13">
        <v>0.01</v>
      </c>
      <c r="D62" s="13">
        <v>0.01</v>
      </c>
      <c r="E62" s="13" t="s">
        <v>42</v>
      </c>
      <c r="F62" s="13">
        <v>0.01</v>
      </c>
      <c r="G62" s="13">
        <v>0.01</v>
      </c>
    </row>
    <row r="63" spans="1:7" x14ac:dyDescent="0.2">
      <c r="A63" s="8" t="s">
        <v>81</v>
      </c>
      <c r="B63" s="13">
        <v>0.01</v>
      </c>
      <c r="C63" s="13">
        <v>0.01</v>
      </c>
      <c r="D63" s="13">
        <v>0.01</v>
      </c>
      <c r="E63" s="13" t="s">
        <v>42</v>
      </c>
      <c r="F63" s="13">
        <v>0.01</v>
      </c>
      <c r="G63" s="13">
        <v>0.01</v>
      </c>
    </row>
    <row r="64" spans="1:7" x14ac:dyDescent="0.2">
      <c r="A64" s="8" t="s">
        <v>82</v>
      </c>
      <c r="B64" s="13">
        <v>0.01</v>
      </c>
      <c r="C64" s="13">
        <v>0.01</v>
      </c>
      <c r="D64" s="13">
        <v>0.01</v>
      </c>
      <c r="E64" s="13" t="s">
        <v>42</v>
      </c>
      <c r="F64" s="13">
        <v>0.01</v>
      </c>
      <c r="G64" s="13">
        <v>0.01</v>
      </c>
    </row>
    <row r="65" spans="1:7" x14ac:dyDescent="0.2">
      <c r="A65" s="8" t="s">
        <v>83</v>
      </c>
      <c r="B65" s="13" t="s">
        <v>42</v>
      </c>
      <c r="C65" s="13" t="s">
        <v>42</v>
      </c>
      <c r="D65" s="13" t="s">
        <v>42</v>
      </c>
      <c r="E65" s="13" t="s">
        <v>42</v>
      </c>
      <c r="F65" s="13">
        <v>0.01</v>
      </c>
      <c r="G65" s="13">
        <v>0.01</v>
      </c>
    </row>
    <row r="66" spans="1:7" x14ac:dyDescent="0.2">
      <c r="A66" s="8" t="s">
        <v>84</v>
      </c>
      <c r="B66" s="13">
        <v>0.01</v>
      </c>
      <c r="C66" s="13">
        <v>0.01</v>
      </c>
      <c r="D66" s="13">
        <v>0.01</v>
      </c>
      <c r="E66" s="13" t="s">
        <v>42</v>
      </c>
      <c r="F66" s="13" t="s">
        <v>42</v>
      </c>
      <c r="G66" s="13" t="s">
        <v>42</v>
      </c>
    </row>
    <row r="67" spans="1:7" x14ac:dyDescent="0.2">
      <c r="A67" s="8" t="s">
        <v>85</v>
      </c>
      <c r="B67" s="13">
        <v>0.01</v>
      </c>
      <c r="C67" s="13">
        <v>0.01</v>
      </c>
      <c r="D67" s="13">
        <v>0.01</v>
      </c>
      <c r="E67" s="13" t="s">
        <v>42</v>
      </c>
      <c r="F67" s="13">
        <v>0.01</v>
      </c>
      <c r="G67" s="13">
        <v>0.01</v>
      </c>
    </row>
    <row r="68" spans="1:7" x14ac:dyDescent="0.2">
      <c r="A68" s="8" t="s">
        <v>86</v>
      </c>
      <c r="B68" s="13" t="s">
        <v>42</v>
      </c>
      <c r="C68" s="13" t="s">
        <v>42</v>
      </c>
      <c r="D68" s="13" t="s">
        <v>42</v>
      </c>
      <c r="E68" s="13">
        <v>0.01</v>
      </c>
      <c r="F68" s="13">
        <v>0.01</v>
      </c>
      <c r="G68" s="13">
        <v>0.01</v>
      </c>
    </row>
    <row r="69" spans="1:7" x14ac:dyDescent="0.2">
      <c r="A69" s="8" t="s">
        <v>87</v>
      </c>
      <c r="B69" s="13">
        <v>0.01</v>
      </c>
      <c r="C69" s="13">
        <v>0.01</v>
      </c>
      <c r="D69" s="13">
        <v>0.01</v>
      </c>
      <c r="E69" s="13" t="s">
        <v>42</v>
      </c>
      <c r="F69" s="13" t="s">
        <v>42</v>
      </c>
      <c r="G69" s="13" t="s">
        <v>42</v>
      </c>
    </row>
    <row r="70" spans="1:7" x14ac:dyDescent="0.2">
      <c r="A70" s="8" t="s">
        <v>88</v>
      </c>
      <c r="B70" s="13">
        <v>0.01</v>
      </c>
      <c r="C70" s="13">
        <v>0.01</v>
      </c>
      <c r="D70" s="13">
        <v>0.01</v>
      </c>
      <c r="E70" s="13">
        <v>0.01</v>
      </c>
      <c r="F70" s="13">
        <v>0.01</v>
      </c>
      <c r="G70" s="13">
        <v>0.01</v>
      </c>
    </row>
    <row r="71" spans="1:7" x14ac:dyDescent="0.2">
      <c r="A71" s="8" t="s">
        <v>89</v>
      </c>
      <c r="B71" s="13">
        <v>0.01</v>
      </c>
      <c r="C71" s="13">
        <v>0.01</v>
      </c>
      <c r="D71" s="13">
        <v>0.01</v>
      </c>
      <c r="E71" s="13">
        <v>0.01</v>
      </c>
      <c r="F71" s="13">
        <v>0.01</v>
      </c>
      <c r="G71" s="13">
        <v>0.01</v>
      </c>
    </row>
    <row r="72" spans="1:7" x14ac:dyDescent="0.2">
      <c r="A72" s="8" t="s">
        <v>90</v>
      </c>
      <c r="B72" s="13" t="s">
        <v>42</v>
      </c>
      <c r="C72" s="13" t="s">
        <v>42</v>
      </c>
      <c r="D72" s="13" t="s">
        <v>42</v>
      </c>
      <c r="E72" s="13" t="s">
        <v>42</v>
      </c>
      <c r="F72" s="13">
        <v>0.01</v>
      </c>
      <c r="G72" s="13">
        <v>0.01</v>
      </c>
    </row>
    <row r="73" spans="1:7" x14ac:dyDescent="0.2">
      <c r="A73" s="8" t="s">
        <v>91</v>
      </c>
      <c r="B73" s="13">
        <v>0.01</v>
      </c>
      <c r="C73" s="13">
        <v>0.01</v>
      </c>
      <c r="D73" s="13">
        <v>0.01</v>
      </c>
      <c r="E73" s="13">
        <v>0.01</v>
      </c>
      <c r="F73" s="13">
        <v>0.01</v>
      </c>
      <c r="G73" s="13">
        <v>0.01</v>
      </c>
    </row>
    <row r="74" spans="1:7" x14ac:dyDescent="0.2">
      <c r="A74" s="8" t="s">
        <v>92</v>
      </c>
      <c r="B74" s="11" t="s">
        <v>42</v>
      </c>
      <c r="C74" s="11" t="s">
        <v>42</v>
      </c>
      <c r="D74" s="11" t="s">
        <v>42</v>
      </c>
      <c r="E74" s="13">
        <v>0.01</v>
      </c>
      <c r="F74" s="11" t="s">
        <v>42</v>
      </c>
      <c r="G74" s="11" t="s">
        <v>42</v>
      </c>
    </row>
    <row r="75" spans="1:7" x14ac:dyDescent="0.2">
      <c r="A75" s="8" t="s">
        <v>93</v>
      </c>
      <c r="B75" s="13" t="s">
        <v>42</v>
      </c>
      <c r="C75" s="13" t="s">
        <v>42</v>
      </c>
      <c r="D75" s="13" t="s">
        <v>42</v>
      </c>
      <c r="E75" s="13">
        <v>0.05</v>
      </c>
      <c r="F75" s="13" t="s">
        <v>42</v>
      </c>
      <c r="G75" s="13" t="s">
        <v>42</v>
      </c>
    </row>
    <row r="76" spans="1:7" x14ac:dyDescent="0.2">
      <c r="A76" s="8" t="s">
        <v>94</v>
      </c>
      <c r="B76" s="13">
        <v>0.01</v>
      </c>
      <c r="C76" s="13">
        <v>0.01</v>
      </c>
      <c r="D76" s="13">
        <v>0.01</v>
      </c>
      <c r="E76" s="13">
        <v>0.01</v>
      </c>
      <c r="F76" s="13">
        <v>0.01</v>
      </c>
      <c r="G76" s="13">
        <v>0.01</v>
      </c>
    </row>
    <row r="77" spans="1:7" x14ac:dyDescent="0.2">
      <c r="A77" s="8" t="s">
        <v>95</v>
      </c>
      <c r="B77" s="13">
        <v>0.01</v>
      </c>
      <c r="C77" s="13">
        <v>0.01</v>
      </c>
      <c r="D77" s="13">
        <v>0.01</v>
      </c>
      <c r="E77" s="13">
        <v>0.01</v>
      </c>
      <c r="F77" s="13">
        <v>0.01</v>
      </c>
      <c r="G77" s="13">
        <v>0.01</v>
      </c>
    </row>
    <row r="78" spans="1:7" x14ac:dyDescent="0.2">
      <c r="A78" s="8" t="s">
        <v>96</v>
      </c>
      <c r="B78" s="13">
        <v>0.01</v>
      </c>
      <c r="C78" s="13">
        <v>0.01</v>
      </c>
      <c r="D78" s="13">
        <v>0.01</v>
      </c>
      <c r="E78" s="13">
        <v>0.02</v>
      </c>
      <c r="F78" s="13">
        <v>0.01</v>
      </c>
      <c r="G78" s="13">
        <v>0.01</v>
      </c>
    </row>
    <row r="79" spans="1:7" x14ac:dyDescent="0.2">
      <c r="A79" s="8"/>
      <c r="B79" s="13"/>
      <c r="C79" s="13"/>
      <c r="D79" s="13"/>
      <c r="E79" s="13"/>
      <c r="F79" s="13"/>
      <c r="G79" s="13"/>
    </row>
    <row r="80" spans="1:7" x14ac:dyDescent="0.2">
      <c r="A80" s="10" t="s">
        <v>97</v>
      </c>
      <c r="B80" s="13">
        <v>0.42000000000000015</v>
      </c>
      <c r="C80" s="13">
        <v>0.42000000000000015</v>
      </c>
      <c r="D80" s="13">
        <v>0.42000000000000015</v>
      </c>
      <c r="E80" s="18">
        <v>0.3000000000000001</v>
      </c>
      <c r="F80" s="13">
        <v>0.35000000000000014</v>
      </c>
      <c r="G80" s="13">
        <v>0.35000000000000014</v>
      </c>
    </row>
  </sheetData>
  <sortState xmlns:xlrd2="http://schemas.microsoft.com/office/spreadsheetml/2017/richdata2" ref="A1:C42">
    <sortCondition ref="C1:C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F702-4943-1B46-9F1F-D1A5DF503730}">
  <dimension ref="A1:W90"/>
  <sheetViews>
    <sheetView tabSelected="1" topLeftCell="G31" zoomScale="82" workbookViewId="0">
      <selection activeCell="W67" sqref="W67"/>
    </sheetView>
  </sheetViews>
  <sheetFormatPr baseColWidth="10" defaultColWidth="11" defaultRowHeight="16" x14ac:dyDescent="0.2"/>
  <cols>
    <col min="1" max="1" width="10.83203125" style="6"/>
    <col min="2" max="2" width="14.5" style="6" customWidth="1"/>
    <col min="3" max="3" width="10.83203125" style="1"/>
    <col min="18" max="20" width="10.83203125" style="1"/>
    <col min="22" max="22" width="10.6640625" customWidth="1"/>
  </cols>
  <sheetData>
    <row r="1" spans="1:23" ht="34" x14ac:dyDescent="0.2">
      <c r="A1" s="6" t="s">
        <v>6</v>
      </c>
      <c r="B1" s="6" t="s">
        <v>136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  <c r="K1" s="1" t="s">
        <v>106</v>
      </c>
      <c r="L1" s="1" t="s">
        <v>107</v>
      </c>
      <c r="M1" s="1" t="s">
        <v>108</v>
      </c>
      <c r="N1" s="1" t="s">
        <v>109</v>
      </c>
      <c r="O1" s="1" t="s">
        <v>110</v>
      </c>
      <c r="P1" s="1" t="s">
        <v>111</v>
      </c>
      <c r="Q1" s="1" t="s">
        <v>112</v>
      </c>
      <c r="R1" s="1" t="s">
        <v>113</v>
      </c>
      <c r="S1" s="1" t="s">
        <v>114</v>
      </c>
      <c r="T1" s="1" t="s">
        <v>115</v>
      </c>
      <c r="U1" s="1" t="s">
        <v>37</v>
      </c>
      <c r="V1" s="56" t="s">
        <v>292</v>
      </c>
      <c r="W1" s="56" t="s">
        <v>293</v>
      </c>
    </row>
    <row r="2" spans="1:23" x14ac:dyDescent="0.2">
      <c r="A2" s="6" t="s">
        <v>7</v>
      </c>
      <c r="B2" t="s">
        <v>166</v>
      </c>
      <c r="C2" s="1" t="s">
        <v>116</v>
      </c>
      <c r="D2" s="1" t="s">
        <v>117</v>
      </c>
      <c r="E2" s="1" t="s">
        <v>117</v>
      </c>
      <c r="F2" s="1" t="s">
        <v>117</v>
      </c>
      <c r="G2" s="1" t="s">
        <v>117</v>
      </c>
      <c r="H2" s="1" t="s">
        <v>117</v>
      </c>
      <c r="I2" s="1">
        <v>1.8700000000000001E-2</v>
      </c>
      <c r="J2" s="1">
        <v>0.217</v>
      </c>
      <c r="K2" s="1">
        <v>0.19400000000000001</v>
      </c>
      <c r="L2" s="1">
        <v>3.6</v>
      </c>
      <c r="M2" s="1">
        <v>1.3580000000000001</v>
      </c>
      <c r="N2" s="1">
        <v>4.16</v>
      </c>
      <c r="O2" s="1">
        <v>0.502</v>
      </c>
      <c r="P2" s="1">
        <v>2.87</v>
      </c>
      <c r="Q2" s="1">
        <v>0.38700000000000001</v>
      </c>
      <c r="R2" s="2">
        <v>6.9315570098554782E-2</v>
      </c>
      <c r="S2" s="3" t="s">
        <v>118</v>
      </c>
      <c r="T2" s="2">
        <v>0.82093991671624045</v>
      </c>
      <c r="U2" s="2">
        <v>3.16</v>
      </c>
      <c r="V2" s="55">
        <f>(4800/(5.84-(LOG(U2))-0.12*3-0.0056*(3*3*3))-273)</f>
        <v>720.97137364984599</v>
      </c>
      <c r="W2" s="55">
        <f>(4800/(5.84-(LOG(U2))-0.12*2.3-0.0056*(2.3*2.3*2.3))-273)</f>
        <v>687.73443970996107</v>
      </c>
    </row>
    <row r="3" spans="1:23" x14ac:dyDescent="0.2">
      <c r="A3" s="6" t="s">
        <v>7</v>
      </c>
      <c r="B3" t="s">
        <v>157</v>
      </c>
      <c r="C3" s="1" t="s">
        <v>119</v>
      </c>
      <c r="D3" s="1" t="s">
        <v>117</v>
      </c>
      <c r="E3" s="1">
        <v>1.0200000000000001E-2</v>
      </c>
      <c r="F3" s="1" t="s">
        <v>117</v>
      </c>
      <c r="G3" s="1" t="s">
        <v>117</v>
      </c>
      <c r="H3" s="1" t="s">
        <v>117</v>
      </c>
      <c r="I3" s="1">
        <v>2.7900000000000001E-2</v>
      </c>
      <c r="J3" s="1">
        <v>0.40500000000000003</v>
      </c>
      <c r="K3" s="1">
        <v>0.29199999999999998</v>
      </c>
      <c r="L3" s="1">
        <v>5.27</v>
      </c>
      <c r="M3" s="1">
        <v>1.7</v>
      </c>
      <c r="N3" s="1">
        <v>5.08</v>
      </c>
      <c r="O3" s="1">
        <v>0.621</v>
      </c>
      <c r="P3" s="1">
        <v>3.54</v>
      </c>
      <c r="Q3" s="1">
        <v>0.58899999999999997</v>
      </c>
      <c r="R3" s="2">
        <v>8.5000554555459809E-2</v>
      </c>
      <c r="S3" s="3" t="s">
        <v>118</v>
      </c>
      <c r="T3" s="2">
        <v>0.97431215837582097</v>
      </c>
      <c r="U3" s="2">
        <v>2.57</v>
      </c>
      <c r="V3" s="55">
        <f t="shared" ref="V3:V35" si="0">(4800/(5.84-(LOG(U3))-0.12*3-0.0056*(3*3*3))-273)</f>
        <v>702.8345001706557</v>
      </c>
      <c r="W3" s="55">
        <f t="shared" ref="W3:W23" si="1">(4800/(5.84-(LOG(U3))-0.12*2.3-0.0056*(2.3*2.3*2.3))-273)</f>
        <v>670.77988245882386</v>
      </c>
    </row>
    <row r="4" spans="1:23" x14ac:dyDescent="0.2">
      <c r="A4" s="6" t="s">
        <v>7</v>
      </c>
      <c r="B4" t="s">
        <v>175</v>
      </c>
      <c r="C4" s="1" t="s">
        <v>120</v>
      </c>
      <c r="D4" s="1" t="s">
        <v>117</v>
      </c>
      <c r="E4" s="1" t="s">
        <v>117</v>
      </c>
      <c r="F4" s="1" t="s">
        <v>117</v>
      </c>
      <c r="G4" s="1" t="s">
        <v>117</v>
      </c>
      <c r="H4" s="1" t="s">
        <v>117</v>
      </c>
      <c r="I4" s="1" t="s">
        <v>117</v>
      </c>
      <c r="J4" s="1" t="s">
        <v>117</v>
      </c>
      <c r="K4" s="1">
        <v>1.8499999999999999E-2</v>
      </c>
      <c r="L4" s="1">
        <v>0.64200000000000002</v>
      </c>
      <c r="M4" s="1">
        <v>0.37</v>
      </c>
      <c r="N4" s="1">
        <v>2.04</v>
      </c>
      <c r="O4" s="1">
        <v>0.44900000000000001</v>
      </c>
      <c r="P4" s="1">
        <v>3.75</v>
      </c>
      <c r="Q4" s="1">
        <v>0.71299999999999997</v>
      </c>
      <c r="R4" s="1">
        <v>0</v>
      </c>
      <c r="S4" s="3" t="s">
        <v>118</v>
      </c>
      <c r="T4" s="2">
        <v>0.11204552845528455</v>
      </c>
      <c r="U4" s="2">
        <v>1.84</v>
      </c>
      <c r="V4" s="55">
        <f t="shared" si="0"/>
        <v>674.87063465785184</v>
      </c>
      <c r="W4" s="55">
        <f t="shared" si="1"/>
        <v>644.59833568949261</v>
      </c>
    </row>
    <row r="5" spans="1:23" x14ac:dyDescent="0.2">
      <c r="A5" s="6" t="s">
        <v>7</v>
      </c>
      <c r="B5" t="s">
        <v>176</v>
      </c>
      <c r="C5" s="1" t="s">
        <v>121</v>
      </c>
      <c r="D5" s="1" t="s">
        <v>117</v>
      </c>
      <c r="E5" s="1">
        <v>5.1000000000000004E-3</v>
      </c>
      <c r="F5" s="1" t="s">
        <v>117</v>
      </c>
      <c r="G5" s="1" t="s">
        <v>117</v>
      </c>
      <c r="H5" s="1" t="s">
        <v>117</v>
      </c>
      <c r="I5" s="1" t="s">
        <v>117</v>
      </c>
      <c r="J5" s="1">
        <v>7.4999999999999997E-2</v>
      </c>
      <c r="K5" s="1">
        <v>4.2999999999999997E-2</v>
      </c>
      <c r="L5" s="1">
        <v>0.89</v>
      </c>
      <c r="M5" s="1">
        <v>0.48699999999999999</v>
      </c>
      <c r="N5" s="1">
        <v>2.59</v>
      </c>
      <c r="O5" s="1">
        <v>0.47899999999999998</v>
      </c>
      <c r="P5" s="1">
        <v>4.26</v>
      </c>
      <c r="Q5" s="1">
        <v>0.79900000000000004</v>
      </c>
      <c r="R5" s="2">
        <v>1.1603700605656566E-2</v>
      </c>
      <c r="S5" s="3" t="s">
        <v>118</v>
      </c>
      <c r="T5" s="2">
        <v>0.13673231802740562</v>
      </c>
      <c r="U5" s="2">
        <v>3.23</v>
      </c>
      <c r="V5" s="55">
        <f t="shared" si="0"/>
        <v>722.93379369134061</v>
      </c>
      <c r="W5" s="55">
        <f t="shared" si="1"/>
        <v>689.5676921204788</v>
      </c>
    </row>
    <row r="6" spans="1:23" x14ac:dyDescent="0.2">
      <c r="A6" s="6" t="s">
        <v>7</v>
      </c>
      <c r="B6" t="s">
        <v>164</v>
      </c>
      <c r="C6" s="1" t="s">
        <v>122</v>
      </c>
      <c r="D6" s="1" t="s">
        <v>117</v>
      </c>
      <c r="E6" s="1" t="s">
        <v>117</v>
      </c>
      <c r="F6" s="1" t="s">
        <v>117</v>
      </c>
      <c r="G6" s="1" t="s">
        <v>117</v>
      </c>
      <c r="H6" s="1" t="s">
        <v>117</v>
      </c>
      <c r="I6" s="1" t="s">
        <v>117</v>
      </c>
      <c r="J6" s="1" t="s">
        <v>117</v>
      </c>
      <c r="K6" s="1">
        <v>5.0999999999999997E-2</v>
      </c>
      <c r="L6" s="1">
        <v>1.1299999999999999</v>
      </c>
      <c r="M6" s="1">
        <v>0.65</v>
      </c>
      <c r="N6" s="1">
        <v>3.46</v>
      </c>
      <c r="O6" s="1">
        <v>0.73099999999999998</v>
      </c>
      <c r="P6" s="1">
        <v>5.81</v>
      </c>
      <c r="Q6" s="1">
        <v>0.99299999999999999</v>
      </c>
      <c r="R6" s="2" t="s">
        <v>118</v>
      </c>
      <c r="S6" s="3" t="s">
        <v>118</v>
      </c>
      <c r="T6" s="2">
        <v>0.1272896463904398</v>
      </c>
      <c r="U6" s="2">
        <v>1.93</v>
      </c>
      <c r="V6" s="55">
        <f t="shared" si="0"/>
        <v>678.76859296763905</v>
      </c>
      <c r="W6" s="55">
        <f t="shared" si="1"/>
        <v>648.25081068601412</v>
      </c>
    </row>
    <row r="7" spans="1:23" x14ac:dyDescent="0.2">
      <c r="A7" s="6" t="s">
        <v>7</v>
      </c>
      <c r="B7" t="s">
        <v>167</v>
      </c>
      <c r="C7" s="1" t="s">
        <v>123</v>
      </c>
      <c r="D7" s="1" t="s">
        <v>117</v>
      </c>
      <c r="E7" s="1" t="s">
        <v>117</v>
      </c>
      <c r="F7" s="1" t="s">
        <v>117</v>
      </c>
      <c r="G7" s="1" t="s">
        <v>117</v>
      </c>
      <c r="H7" s="1" t="s">
        <v>117</v>
      </c>
      <c r="I7" s="1" t="s">
        <v>117</v>
      </c>
      <c r="J7" s="1" t="s">
        <v>117</v>
      </c>
      <c r="K7" s="1">
        <v>2.0799999999999999E-2</v>
      </c>
      <c r="L7" s="1">
        <v>0.78</v>
      </c>
      <c r="M7" s="1">
        <v>0.48399999999999999</v>
      </c>
      <c r="N7" s="1">
        <v>2.98</v>
      </c>
      <c r="O7" s="1">
        <v>0.60599999999999998</v>
      </c>
      <c r="P7" s="1">
        <v>6.08</v>
      </c>
      <c r="Q7" s="1">
        <v>1.143</v>
      </c>
      <c r="R7" s="2" t="s">
        <v>118</v>
      </c>
      <c r="S7" s="3" t="s">
        <v>118</v>
      </c>
      <c r="T7" s="2">
        <v>8.3961810012836979E-2</v>
      </c>
      <c r="U7" s="2">
        <v>2.04</v>
      </c>
      <c r="V7" s="55">
        <f t="shared" si="0"/>
        <v>683.33344957731822</v>
      </c>
      <c r="W7" s="55">
        <f t="shared" si="1"/>
        <v>652.52696514187608</v>
      </c>
    </row>
    <row r="8" spans="1:23" x14ac:dyDescent="0.2">
      <c r="A8" s="6" t="s">
        <v>7</v>
      </c>
      <c r="B8" t="s">
        <v>168</v>
      </c>
      <c r="C8" s="1" t="s">
        <v>120</v>
      </c>
      <c r="D8" s="1" t="s">
        <v>117</v>
      </c>
      <c r="E8" s="1" t="s">
        <v>117</v>
      </c>
      <c r="F8" s="1" t="s">
        <v>117</v>
      </c>
      <c r="G8" s="1" t="s">
        <v>117</v>
      </c>
      <c r="H8" s="1" t="s">
        <v>117</v>
      </c>
      <c r="I8" s="1" t="s">
        <v>117</v>
      </c>
      <c r="J8" s="1">
        <v>5.7000000000000002E-2</v>
      </c>
      <c r="K8" s="1">
        <v>5.3999999999999999E-2</v>
      </c>
      <c r="L8" s="1">
        <v>1.0900000000000001</v>
      </c>
      <c r="M8" s="1">
        <v>0.60799999999999998</v>
      </c>
      <c r="N8" s="1">
        <v>3.59</v>
      </c>
      <c r="O8" s="1">
        <v>0.79</v>
      </c>
      <c r="P8" s="1">
        <v>6.62</v>
      </c>
      <c r="Q8" s="1">
        <v>1.177</v>
      </c>
      <c r="R8" s="2">
        <v>5.9866025112819844E-3</v>
      </c>
      <c r="S8" s="3" t="s">
        <v>118</v>
      </c>
      <c r="T8" s="2">
        <v>0.10776042050450718</v>
      </c>
      <c r="U8" s="2">
        <v>1.92</v>
      </c>
      <c r="V8" s="55">
        <f t="shared" si="0"/>
        <v>678.34301237113004</v>
      </c>
      <c r="W8" s="55">
        <f t="shared" si="1"/>
        <v>647.85207870302497</v>
      </c>
    </row>
    <row r="9" spans="1:23" x14ac:dyDescent="0.2">
      <c r="A9" s="6" t="s">
        <v>7</v>
      </c>
      <c r="B9" t="s">
        <v>158</v>
      </c>
      <c r="C9" s="1" t="s">
        <v>119</v>
      </c>
      <c r="D9" s="1" t="s">
        <v>117</v>
      </c>
      <c r="E9" s="1" t="s">
        <v>117</v>
      </c>
      <c r="F9" s="1" t="s">
        <v>117</v>
      </c>
      <c r="G9" s="1" t="s">
        <v>117</v>
      </c>
      <c r="H9" s="1" t="s">
        <v>117</v>
      </c>
      <c r="I9" s="1">
        <v>5.1000000000000004E-3</v>
      </c>
      <c r="J9" s="1" t="s">
        <v>117</v>
      </c>
      <c r="K9" s="1">
        <v>0.06</v>
      </c>
      <c r="L9" s="1">
        <v>1.57</v>
      </c>
      <c r="M9" s="1">
        <v>0.96099999999999997</v>
      </c>
      <c r="N9" s="1">
        <v>5.28</v>
      </c>
      <c r="O9" s="1">
        <v>0.93600000000000005</v>
      </c>
      <c r="P9" s="1">
        <v>6.88</v>
      </c>
      <c r="Q9" s="1">
        <v>1.179</v>
      </c>
      <c r="R9" s="2" t="s">
        <v>118</v>
      </c>
      <c r="S9" s="3" t="s">
        <v>118</v>
      </c>
      <c r="T9" s="2">
        <v>0.14934888447721689</v>
      </c>
      <c r="U9" s="2">
        <v>1.81</v>
      </c>
      <c r="V9" s="55">
        <f t="shared" si="0"/>
        <v>673.5361993133854</v>
      </c>
      <c r="W9" s="55">
        <f t="shared" si="1"/>
        <v>643.34771917260878</v>
      </c>
    </row>
    <row r="10" spans="1:23" x14ac:dyDescent="0.2">
      <c r="A10" s="6" t="s">
        <v>7</v>
      </c>
      <c r="B10" t="s">
        <v>159</v>
      </c>
      <c r="C10" s="1" t="s">
        <v>119</v>
      </c>
      <c r="D10" s="1" t="s">
        <v>117</v>
      </c>
      <c r="E10" s="1" t="s">
        <v>117</v>
      </c>
      <c r="F10" s="1" t="s">
        <v>117</v>
      </c>
      <c r="G10" s="1" t="s">
        <v>117</v>
      </c>
      <c r="H10" s="1" t="s">
        <v>117</v>
      </c>
      <c r="I10" s="1" t="s">
        <v>117</v>
      </c>
      <c r="J10" s="1" t="s">
        <v>117</v>
      </c>
      <c r="K10" s="1">
        <v>2.4899999999999999E-2</v>
      </c>
      <c r="L10" s="1">
        <v>0.48099999999999998</v>
      </c>
      <c r="M10" s="1">
        <v>0.314</v>
      </c>
      <c r="N10" s="1">
        <v>2.25</v>
      </c>
      <c r="O10" s="1">
        <v>0.55100000000000005</v>
      </c>
      <c r="P10" s="1">
        <v>5.58</v>
      </c>
      <c r="Q10" s="1">
        <v>1.1819999999999999</v>
      </c>
      <c r="R10" s="2" t="s">
        <v>118</v>
      </c>
      <c r="S10" s="3" t="s">
        <v>118</v>
      </c>
      <c r="T10" s="2">
        <v>5.6415916309700734E-2</v>
      </c>
      <c r="U10" s="2">
        <v>1.26</v>
      </c>
      <c r="V10" s="55">
        <f t="shared" si="0"/>
        <v>645.05771530830179</v>
      </c>
      <c r="W10" s="55">
        <f t="shared" si="1"/>
        <v>616.63119470592176</v>
      </c>
    </row>
    <row r="11" spans="1:23" x14ac:dyDescent="0.2">
      <c r="A11" s="6" t="s">
        <v>7</v>
      </c>
      <c r="B11" t="s">
        <v>177</v>
      </c>
      <c r="C11" s="1" t="s">
        <v>123</v>
      </c>
      <c r="D11" s="1" t="s">
        <v>117</v>
      </c>
      <c r="E11" s="1" t="s">
        <v>117</v>
      </c>
      <c r="F11" s="1" t="s">
        <v>117</v>
      </c>
      <c r="G11" s="1" t="s">
        <v>117</v>
      </c>
      <c r="H11" s="1" t="s">
        <v>117</v>
      </c>
      <c r="I11" s="1" t="s">
        <v>117</v>
      </c>
      <c r="J11" s="1" t="s">
        <v>117</v>
      </c>
      <c r="K11" s="1">
        <v>3.7999999999999999E-2</v>
      </c>
      <c r="L11" s="1">
        <v>0.85</v>
      </c>
      <c r="M11" s="1">
        <v>0.49</v>
      </c>
      <c r="N11" s="1">
        <v>3.28</v>
      </c>
      <c r="O11" s="1">
        <v>0.73599999999999999</v>
      </c>
      <c r="P11" s="1">
        <v>7.63</v>
      </c>
      <c r="Q11" s="1">
        <v>1.45</v>
      </c>
      <c r="R11" s="2" t="s">
        <v>118</v>
      </c>
      <c r="S11" s="3" t="s">
        <v>118</v>
      </c>
      <c r="T11" s="2">
        <v>7.2909674050868942E-2</v>
      </c>
      <c r="U11" s="2">
        <v>2.04</v>
      </c>
      <c r="V11" s="55">
        <f t="shared" si="0"/>
        <v>683.33344957731822</v>
      </c>
      <c r="W11" s="55">
        <f t="shared" si="1"/>
        <v>652.52696514187608</v>
      </c>
    </row>
    <row r="12" spans="1:23" x14ac:dyDescent="0.2">
      <c r="A12" s="6" t="s">
        <v>7</v>
      </c>
      <c r="B12" t="s">
        <v>171</v>
      </c>
      <c r="C12" s="1" t="s">
        <v>120</v>
      </c>
      <c r="D12" s="1" t="s">
        <v>117</v>
      </c>
      <c r="E12" s="1" t="s">
        <v>117</v>
      </c>
      <c r="F12" s="1" t="s">
        <v>117</v>
      </c>
      <c r="G12" s="1" t="s">
        <v>117</v>
      </c>
      <c r="H12" s="1" t="s">
        <v>117</v>
      </c>
      <c r="I12" s="1" t="s">
        <v>117</v>
      </c>
      <c r="J12" s="1" t="s">
        <v>117</v>
      </c>
      <c r="K12" s="1">
        <v>2.8000000000000001E-2</v>
      </c>
      <c r="L12" s="1">
        <v>0.85</v>
      </c>
      <c r="M12" s="1">
        <v>0.54500000000000004</v>
      </c>
      <c r="N12" s="1">
        <v>3.31</v>
      </c>
      <c r="O12" s="1">
        <v>0.74199999999999999</v>
      </c>
      <c r="P12" s="1">
        <v>7.02</v>
      </c>
      <c r="Q12" s="1">
        <v>1.502</v>
      </c>
      <c r="R12" s="2" t="s">
        <v>118</v>
      </c>
      <c r="S12" s="3" t="s">
        <v>118</v>
      </c>
      <c r="T12" s="2">
        <v>7.9245130058138186E-2</v>
      </c>
      <c r="U12" s="2">
        <v>2.15</v>
      </c>
      <c r="V12" s="55">
        <f t="shared" si="0"/>
        <v>687.69909302818837</v>
      </c>
      <c r="W12" s="55">
        <f t="shared" si="1"/>
        <v>656.61527556555507</v>
      </c>
    </row>
    <row r="13" spans="1:23" x14ac:dyDescent="0.2">
      <c r="A13" s="6" t="s">
        <v>7</v>
      </c>
      <c r="B13" t="s">
        <v>172</v>
      </c>
      <c r="C13" s="1" t="s">
        <v>120</v>
      </c>
      <c r="D13" s="1" t="s">
        <v>117</v>
      </c>
      <c r="E13" s="1">
        <v>5.5999999999999999E-3</v>
      </c>
      <c r="F13" s="1" t="s">
        <v>117</v>
      </c>
      <c r="G13" s="1" t="s">
        <v>117</v>
      </c>
      <c r="H13" s="1" t="s">
        <v>117</v>
      </c>
      <c r="I13" s="1" t="s">
        <v>117</v>
      </c>
      <c r="J13" s="1">
        <v>6.3E-2</v>
      </c>
      <c r="K13" s="1">
        <v>3.6999999999999998E-2</v>
      </c>
      <c r="L13" s="1">
        <v>1.1399999999999999</v>
      </c>
      <c r="M13" s="1">
        <v>0.68200000000000005</v>
      </c>
      <c r="N13" s="1">
        <v>4.12</v>
      </c>
      <c r="O13" s="1">
        <v>0.92200000000000004</v>
      </c>
      <c r="P13" s="1">
        <v>8.4499999999999993</v>
      </c>
      <c r="Q13" s="1">
        <v>1.5189999999999999</v>
      </c>
      <c r="R13" s="2">
        <v>5.1270175763610685E-3</v>
      </c>
      <c r="S13" s="3" t="s">
        <v>118</v>
      </c>
      <c r="T13" s="2">
        <v>8.829556934622601E-2</v>
      </c>
      <c r="U13" s="2">
        <v>1.85</v>
      </c>
      <c r="V13" s="55">
        <f t="shared" si="0"/>
        <v>675.31144099121298</v>
      </c>
      <c r="W13" s="55">
        <f t="shared" si="1"/>
        <v>645.01142929469154</v>
      </c>
    </row>
    <row r="14" spans="1:23" x14ac:dyDescent="0.2">
      <c r="A14" s="6" t="s">
        <v>7</v>
      </c>
      <c r="B14" t="s">
        <v>173</v>
      </c>
      <c r="C14" s="1" t="s">
        <v>123</v>
      </c>
      <c r="D14" s="1" t="s">
        <v>117</v>
      </c>
      <c r="E14" s="1" t="s">
        <v>117</v>
      </c>
      <c r="F14" s="1" t="s">
        <v>117</v>
      </c>
      <c r="G14" s="1" t="s">
        <v>117</v>
      </c>
      <c r="H14" s="1" t="s">
        <v>117</v>
      </c>
      <c r="I14" s="1" t="s">
        <v>117</v>
      </c>
      <c r="J14" s="1" t="s">
        <v>117</v>
      </c>
      <c r="K14" s="1">
        <v>2.4500000000000001E-2</v>
      </c>
      <c r="L14" s="1">
        <v>0.53300000000000003</v>
      </c>
      <c r="M14" s="1">
        <v>0.32600000000000001</v>
      </c>
      <c r="N14" s="1">
        <v>2.2999999999999998</v>
      </c>
      <c r="O14" s="1">
        <v>0.61199999999999999</v>
      </c>
      <c r="P14" s="1">
        <v>6.69</v>
      </c>
      <c r="Q14" s="1">
        <v>1.552</v>
      </c>
      <c r="R14" s="2" t="s">
        <v>118</v>
      </c>
      <c r="S14" s="3" t="s">
        <v>118</v>
      </c>
      <c r="T14" s="2">
        <v>5.2142501245640266E-2</v>
      </c>
      <c r="U14" s="2">
        <v>1.92</v>
      </c>
      <c r="V14" s="55">
        <f t="shared" si="0"/>
        <v>678.34301237113004</v>
      </c>
      <c r="W14" s="55">
        <f t="shared" si="1"/>
        <v>647.85207870302497</v>
      </c>
    </row>
    <row r="15" spans="1:23" x14ac:dyDescent="0.2">
      <c r="A15" s="6" t="s">
        <v>7</v>
      </c>
      <c r="B15" t="s">
        <v>170</v>
      </c>
      <c r="C15" s="1" t="s">
        <v>116</v>
      </c>
      <c r="D15" s="1">
        <v>8.5000000000000006E-3</v>
      </c>
      <c r="E15" s="1">
        <v>1.49E-2</v>
      </c>
      <c r="F15" s="1" t="s">
        <v>117</v>
      </c>
      <c r="G15" s="1" t="s">
        <v>117</v>
      </c>
      <c r="H15" s="1" t="s">
        <v>117</v>
      </c>
      <c r="I15" s="1">
        <v>1.12E-2</v>
      </c>
      <c r="J15" s="1" t="s">
        <v>117</v>
      </c>
      <c r="K15" s="1">
        <v>0.04</v>
      </c>
      <c r="L15" s="1">
        <v>0.83</v>
      </c>
      <c r="M15" s="1">
        <v>0.41899999999999998</v>
      </c>
      <c r="N15" s="1">
        <v>2.68</v>
      </c>
      <c r="O15" s="1">
        <v>0.66300000000000003</v>
      </c>
      <c r="P15" s="1">
        <v>7.11</v>
      </c>
      <c r="Q15" s="1">
        <v>1.6080000000000001</v>
      </c>
      <c r="R15" s="2" t="s">
        <v>118</v>
      </c>
      <c r="S15" s="3" t="s">
        <v>118</v>
      </c>
      <c r="T15" s="2">
        <v>7.6401038271986091E-2</v>
      </c>
      <c r="U15" s="2">
        <v>3.32</v>
      </c>
      <c r="V15" s="55">
        <f t="shared" si="0"/>
        <v>725.40631133607951</v>
      </c>
      <c r="W15" s="55">
        <f t="shared" si="1"/>
        <v>691.87712265206403</v>
      </c>
    </row>
    <row r="16" spans="1:23" x14ac:dyDescent="0.2">
      <c r="A16" s="6" t="s">
        <v>7</v>
      </c>
      <c r="B16" t="s">
        <v>165</v>
      </c>
      <c r="C16" s="1" t="s">
        <v>116</v>
      </c>
      <c r="D16" s="1" t="s">
        <v>117</v>
      </c>
      <c r="E16" s="1" t="s">
        <v>117</v>
      </c>
      <c r="F16" s="1" t="s">
        <v>117</v>
      </c>
      <c r="G16" s="1" t="s">
        <v>117</v>
      </c>
      <c r="H16" s="1" t="s">
        <v>117</v>
      </c>
      <c r="I16" s="1" t="s">
        <v>117</v>
      </c>
      <c r="J16" s="1">
        <v>7.5999999999999998E-2</v>
      </c>
      <c r="K16" s="1">
        <v>5.6000000000000001E-2</v>
      </c>
      <c r="L16" s="2">
        <v>1</v>
      </c>
      <c r="M16" s="1">
        <v>0.41699999999999998</v>
      </c>
      <c r="N16" s="1">
        <v>2.29</v>
      </c>
      <c r="O16" s="1">
        <v>0.59199999999999997</v>
      </c>
      <c r="P16" s="1">
        <v>6.91</v>
      </c>
      <c r="Q16" s="1">
        <v>1.69</v>
      </c>
      <c r="R16" s="2">
        <v>5.5591567303975497E-3</v>
      </c>
      <c r="S16" s="3" t="s">
        <v>118</v>
      </c>
      <c r="T16" s="2">
        <v>9.4713682303248517E-2</v>
      </c>
      <c r="U16" s="2">
        <v>3.33</v>
      </c>
      <c r="V16" s="55">
        <f t="shared" si="0"/>
        <v>725.67763295052214</v>
      </c>
      <c r="W16" s="55">
        <f t="shared" si="1"/>
        <v>692.13052452028137</v>
      </c>
    </row>
    <row r="17" spans="1:23" x14ac:dyDescent="0.2">
      <c r="A17" s="6" t="s">
        <v>7</v>
      </c>
      <c r="B17" t="s">
        <v>160</v>
      </c>
      <c r="C17" s="1" t="s">
        <v>116</v>
      </c>
      <c r="D17" s="1" t="s">
        <v>117</v>
      </c>
      <c r="E17" s="1">
        <v>1.49E-2</v>
      </c>
      <c r="F17" s="1" t="s">
        <v>117</v>
      </c>
      <c r="G17" s="1" t="s">
        <v>117</v>
      </c>
      <c r="H17" s="1">
        <v>2.5999999999999999E-2</v>
      </c>
      <c r="I17" s="1">
        <v>2.7300000000000001E-2</v>
      </c>
      <c r="J17" s="1">
        <v>0.17599999999999999</v>
      </c>
      <c r="K17" s="1">
        <v>8.4000000000000005E-2</v>
      </c>
      <c r="L17" s="1">
        <v>1.64</v>
      </c>
      <c r="M17" s="1">
        <v>0.91800000000000004</v>
      </c>
      <c r="N17" s="1">
        <v>5.33</v>
      </c>
      <c r="O17" s="1">
        <v>1.1200000000000001</v>
      </c>
      <c r="P17" s="1">
        <v>9.82</v>
      </c>
      <c r="Q17" s="1">
        <v>1.819</v>
      </c>
      <c r="R17" s="2">
        <v>1.1960848773830671E-2</v>
      </c>
      <c r="S17" s="2">
        <v>1.230179938022159</v>
      </c>
      <c r="T17" s="2">
        <v>0.10930074677528852</v>
      </c>
      <c r="U17" s="42">
        <v>2.62</v>
      </c>
      <c r="V17" s="55">
        <f t="shared" si="0"/>
        <v>704.4974569314262</v>
      </c>
      <c r="W17" s="55">
        <f t="shared" si="1"/>
        <v>672.3352955200362</v>
      </c>
    </row>
    <row r="18" spans="1:23" x14ac:dyDescent="0.2">
      <c r="A18" s="6" t="s">
        <v>7</v>
      </c>
      <c r="B18" t="s">
        <v>162</v>
      </c>
      <c r="C18" s="1" t="s">
        <v>116</v>
      </c>
      <c r="D18" s="1" t="s">
        <v>117</v>
      </c>
      <c r="E18" s="1">
        <v>4.8999999999999998E-3</v>
      </c>
      <c r="F18" s="1" t="s">
        <v>117</v>
      </c>
      <c r="G18" s="1" t="s">
        <v>117</v>
      </c>
      <c r="H18" s="1">
        <v>2.5999999999999999E-2</v>
      </c>
      <c r="I18" s="1">
        <v>1.34E-2</v>
      </c>
      <c r="J18" s="1">
        <v>0.13200000000000001</v>
      </c>
      <c r="K18" s="1">
        <v>8.4000000000000005E-2</v>
      </c>
      <c r="L18" s="1">
        <v>1.98</v>
      </c>
      <c r="M18" s="1">
        <v>1.099</v>
      </c>
      <c r="N18" s="1">
        <v>5.98</v>
      </c>
      <c r="O18" s="1">
        <v>1.1859999999999999</v>
      </c>
      <c r="P18" s="1">
        <v>10.35</v>
      </c>
      <c r="Q18" s="1">
        <v>1.99</v>
      </c>
      <c r="R18" s="2">
        <v>8.1997929345218549E-3</v>
      </c>
      <c r="S18" s="2">
        <v>0.69723657334370137</v>
      </c>
      <c r="T18" s="2">
        <v>0.12520325203252033</v>
      </c>
      <c r="U18" s="42">
        <v>5.12</v>
      </c>
      <c r="V18" s="55">
        <f t="shared" si="0"/>
        <v>766.06673610763096</v>
      </c>
      <c r="W18" s="55">
        <f t="shared" si="1"/>
        <v>729.80056311984902</v>
      </c>
    </row>
    <row r="19" spans="1:23" x14ac:dyDescent="0.2">
      <c r="A19" s="6" t="s">
        <v>7</v>
      </c>
      <c r="B19" t="s">
        <v>163</v>
      </c>
      <c r="C19" s="1" t="s">
        <v>124</v>
      </c>
      <c r="D19" s="1" t="s">
        <v>117</v>
      </c>
      <c r="E19" s="1" t="s">
        <v>117</v>
      </c>
      <c r="F19" s="1" t="s">
        <v>117</v>
      </c>
      <c r="G19" s="1" t="s">
        <v>117</v>
      </c>
      <c r="H19" s="1" t="s">
        <v>117</v>
      </c>
      <c r="I19" s="1" t="s">
        <v>117</v>
      </c>
      <c r="J19" s="1" t="s">
        <v>117</v>
      </c>
      <c r="K19" s="1">
        <v>4.3999999999999997E-2</v>
      </c>
      <c r="L19" s="1">
        <v>1.1000000000000001</v>
      </c>
      <c r="M19" s="1">
        <v>0.69299999999999995</v>
      </c>
      <c r="N19" s="1">
        <v>4.93</v>
      </c>
      <c r="O19" s="1">
        <v>1.35</v>
      </c>
      <c r="P19" s="1">
        <v>14.16</v>
      </c>
      <c r="Q19" s="1">
        <v>2.85</v>
      </c>
      <c r="R19" s="2" t="s">
        <v>118</v>
      </c>
      <c r="S19" s="2" t="s">
        <v>118</v>
      </c>
      <c r="T19" s="2">
        <v>5.0841716044279089E-2</v>
      </c>
      <c r="U19" s="42">
        <v>1.73</v>
      </c>
      <c r="V19" s="55">
        <f t="shared" si="0"/>
        <v>669.8858863026353</v>
      </c>
      <c r="W19" s="55">
        <f t="shared" si="1"/>
        <v>639.92611570200381</v>
      </c>
    </row>
    <row r="20" spans="1:23" x14ac:dyDescent="0.2">
      <c r="A20" s="6" t="s">
        <v>7</v>
      </c>
      <c r="B20" t="s">
        <v>161</v>
      </c>
      <c r="C20" s="1" t="s">
        <v>116</v>
      </c>
      <c r="D20" s="1" t="s">
        <v>117</v>
      </c>
      <c r="E20" s="1">
        <v>7.0000000000000001E-3</v>
      </c>
      <c r="F20" s="1" t="s">
        <v>117</v>
      </c>
      <c r="G20" s="1">
        <v>1.4999999999999999E-2</v>
      </c>
      <c r="H20" s="1" t="s">
        <v>117</v>
      </c>
      <c r="I20" s="1">
        <v>8.0000000000000002E-3</v>
      </c>
      <c r="J20" s="1" t="s">
        <v>117</v>
      </c>
      <c r="K20" s="1">
        <v>0.04</v>
      </c>
      <c r="L20" s="1">
        <v>0.79</v>
      </c>
      <c r="M20" s="1">
        <v>0.496</v>
      </c>
      <c r="N20" s="1">
        <v>3.76</v>
      </c>
      <c r="O20" s="1">
        <v>1.0669999999999999</v>
      </c>
      <c r="P20" s="1">
        <v>11.93</v>
      </c>
      <c r="Q20" s="1">
        <v>2.95</v>
      </c>
      <c r="R20" s="2" t="s">
        <v>118</v>
      </c>
      <c r="S20" s="2" t="s">
        <v>118</v>
      </c>
      <c r="T20" s="2">
        <v>4.3338853338240009E-2</v>
      </c>
      <c r="U20" s="42">
        <v>3.08</v>
      </c>
      <c r="V20" s="55">
        <f t="shared" si="0"/>
        <v>718.68446062545468</v>
      </c>
      <c r="W20" s="55">
        <f t="shared" si="1"/>
        <v>685.59774720688858</v>
      </c>
    </row>
    <row r="21" spans="1:23" x14ac:dyDescent="0.2">
      <c r="A21" s="6" t="s">
        <v>7</v>
      </c>
      <c r="B21" t="s">
        <v>156</v>
      </c>
      <c r="C21" s="1" t="s">
        <v>116</v>
      </c>
      <c r="D21" s="1" t="s">
        <v>117</v>
      </c>
      <c r="E21" s="1" t="s">
        <v>117</v>
      </c>
      <c r="F21" s="1" t="s">
        <v>117</v>
      </c>
      <c r="G21" s="1">
        <v>8.0000000000000002E-3</v>
      </c>
      <c r="H21" s="1" t="s">
        <v>117</v>
      </c>
      <c r="I21" s="1" t="s">
        <v>117</v>
      </c>
      <c r="J21" s="1" t="s">
        <v>117</v>
      </c>
      <c r="K21" s="1">
        <v>2.3099999999999999E-2</v>
      </c>
      <c r="L21" s="42">
        <v>1</v>
      </c>
      <c r="M21" s="1">
        <v>0.55100000000000005</v>
      </c>
      <c r="N21" s="1">
        <v>3.6</v>
      </c>
      <c r="O21" s="1">
        <v>1.0329999999999999</v>
      </c>
      <c r="P21" s="1">
        <v>11.38</v>
      </c>
      <c r="Q21" s="1">
        <v>3.25</v>
      </c>
      <c r="R21" s="2" t="s">
        <v>118</v>
      </c>
      <c r="S21" s="2" t="s">
        <v>118</v>
      </c>
      <c r="T21" s="2">
        <v>5.7510680554960211E-2</v>
      </c>
      <c r="U21" s="42">
        <v>2.5499999999999998</v>
      </c>
      <c r="V21" s="55">
        <f t="shared" si="0"/>
        <v>702.16185166007301</v>
      </c>
      <c r="W21" s="55">
        <f t="shared" si="1"/>
        <v>670.15068477775458</v>
      </c>
    </row>
    <row r="22" spans="1:23" x14ac:dyDescent="0.2">
      <c r="A22" s="6" t="s">
        <v>7</v>
      </c>
      <c r="B22" t="s">
        <v>169</v>
      </c>
      <c r="C22" s="1" t="s">
        <v>119</v>
      </c>
      <c r="D22" s="1">
        <v>9.2999999999999992E-3</v>
      </c>
      <c r="E22" s="1">
        <v>2.8000000000000001E-2</v>
      </c>
      <c r="F22" s="1" t="s">
        <v>117</v>
      </c>
      <c r="G22" s="1" t="s">
        <v>117</v>
      </c>
      <c r="H22" s="1" t="s">
        <v>117</v>
      </c>
      <c r="I22" s="1" t="s">
        <v>117</v>
      </c>
      <c r="J22" s="1" t="s">
        <v>117</v>
      </c>
      <c r="K22" s="1">
        <v>0.03</v>
      </c>
      <c r="L22" s="1">
        <v>0.83</v>
      </c>
      <c r="M22" s="1">
        <v>0.51</v>
      </c>
      <c r="N22" s="1">
        <v>3.7</v>
      </c>
      <c r="O22" s="1">
        <v>1.1140000000000001</v>
      </c>
      <c r="P22" s="1">
        <v>13.58</v>
      </c>
      <c r="Q22" s="1">
        <v>3.77</v>
      </c>
      <c r="R22" s="2" t="s">
        <v>118</v>
      </c>
      <c r="S22" s="2" t="s">
        <v>118</v>
      </c>
      <c r="T22" s="2">
        <v>4.0000838152711424E-2</v>
      </c>
      <c r="U22" s="42">
        <v>13.5</v>
      </c>
      <c r="V22" s="55">
        <f t="shared" si="0"/>
        <v>870.27464729408575</v>
      </c>
      <c r="W22" s="55">
        <f t="shared" si="1"/>
        <v>826.52259309567353</v>
      </c>
    </row>
    <row r="23" spans="1:23" x14ac:dyDescent="0.2">
      <c r="A23" s="6" t="s">
        <v>7</v>
      </c>
      <c r="B23" t="s">
        <v>174</v>
      </c>
      <c r="C23" s="1" t="s">
        <v>116</v>
      </c>
      <c r="D23" s="1" t="s">
        <v>117</v>
      </c>
      <c r="E23" s="1" t="s">
        <v>117</v>
      </c>
      <c r="F23" s="1" t="s">
        <v>117</v>
      </c>
      <c r="G23" s="1" t="s">
        <v>117</v>
      </c>
      <c r="H23" s="1" t="s">
        <v>117</v>
      </c>
      <c r="I23" s="1" t="s">
        <v>117</v>
      </c>
      <c r="J23" s="1">
        <v>0.04</v>
      </c>
      <c r="K23" s="1">
        <v>2.23E-2</v>
      </c>
      <c r="L23" s="1">
        <v>0.505</v>
      </c>
      <c r="M23" s="1">
        <v>0.39200000000000002</v>
      </c>
      <c r="N23" s="1">
        <v>3.04</v>
      </c>
      <c r="O23" s="1">
        <v>1.0309999999999999</v>
      </c>
      <c r="P23" s="1">
        <v>14.1</v>
      </c>
      <c r="Q23" s="1">
        <v>4.1900000000000004</v>
      </c>
      <c r="R23" s="2" t="s">
        <v>118</v>
      </c>
      <c r="S23" s="2" t="s">
        <v>118</v>
      </c>
      <c r="T23" s="2">
        <v>2.3440292913567431E-2</v>
      </c>
      <c r="U23" s="42">
        <v>3.22</v>
      </c>
      <c r="V23" s="55">
        <f t="shared" si="0"/>
        <v>722.65559613495554</v>
      </c>
      <c r="W23" s="55">
        <f t="shared" si="1"/>
        <v>689.30782041360783</v>
      </c>
    </row>
    <row r="24" spans="1:23" x14ac:dyDescent="0.2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S24" s="2"/>
      <c r="T24" s="2"/>
      <c r="U24" s="79" t="s">
        <v>291</v>
      </c>
      <c r="V24" s="80">
        <f xml:space="preserve"> AVERAGE(V2:V23)</f>
        <v>705.02940213719</v>
      </c>
      <c r="W24" s="80">
        <f xml:space="preserve"> AVERAGE(W2:W23)</f>
        <v>672.77015155006859</v>
      </c>
    </row>
    <row r="25" spans="1:23" x14ac:dyDescent="0.2">
      <c r="R25"/>
      <c r="S25"/>
      <c r="T25"/>
      <c r="U25" s="81" t="s">
        <v>290</v>
      </c>
      <c r="V25" s="82">
        <f>STDEV(V2:V23)</f>
        <v>45.737460384425354</v>
      </c>
      <c r="W25" s="82">
        <f>STDEV(W2:W23)</f>
        <v>42.634149590887681</v>
      </c>
    </row>
    <row r="26" spans="1:23" ht="34" x14ac:dyDescent="0.2">
      <c r="D26" s="1" t="s">
        <v>99</v>
      </c>
      <c r="E26" s="1" t="s">
        <v>100</v>
      </c>
      <c r="F26" s="1" t="s">
        <v>101</v>
      </c>
      <c r="G26" s="1" t="s">
        <v>102</v>
      </c>
      <c r="H26" s="1" t="s">
        <v>103</v>
      </c>
      <c r="I26" s="1" t="s">
        <v>104</v>
      </c>
      <c r="J26" s="1" t="s">
        <v>105</v>
      </c>
      <c r="K26" s="1" t="s">
        <v>106</v>
      </c>
      <c r="L26" s="1" t="s">
        <v>107</v>
      </c>
      <c r="M26" s="1" t="s">
        <v>108</v>
      </c>
      <c r="N26" s="1" t="s">
        <v>109</v>
      </c>
      <c r="O26" s="1" t="s">
        <v>110</v>
      </c>
      <c r="P26" s="1" t="s">
        <v>111</v>
      </c>
      <c r="Q26" s="1" t="s">
        <v>112</v>
      </c>
      <c r="R26" s="1" t="s">
        <v>113</v>
      </c>
      <c r="S26" s="1" t="s">
        <v>114</v>
      </c>
      <c r="T26" s="1" t="s">
        <v>115</v>
      </c>
      <c r="U26" s="1" t="s">
        <v>37</v>
      </c>
      <c r="V26" s="56" t="s">
        <v>289</v>
      </c>
      <c r="W26" s="56" t="s">
        <v>293</v>
      </c>
    </row>
    <row r="27" spans="1:23" x14ac:dyDescent="0.2">
      <c r="A27" s="6" t="s">
        <v>8</v>
      </c>
      <c r="B27" t="s">
        <v>181</v>
      </c>
      <c r="C27" s="1" t="s">
        <v>116</v>
      </c>
      <c r="D27" s="1">
        <v>1.5800000000000002E-2</v>
      </c>
      <c r="E27" s="1">
        <v>0.19400000000000001</v>
      </c>
      <c r="F27" s="1">
        <v>1.5800000000000002E-2</v>
      </c>
      <c r="G27" s="1">
        <v>0.11</v>
      </c>
      <c r="H27" s="1">
        <v>7.4999999999999997E-2</v>
      </c>
      <c r="I27" s="1">
        <v>0.10299999999999999</v>
      </c>
      <c r="J27" s="1">
        <v>0.62</v>
      </c>
      <c r="K27" s="1">
        <v>0.36199999999999999</v>
      </c>
      <c r="L27" s="1">
        <v>4.3899999999999997</v>
      </c>
      <c r="M27" s="1">
        <v>1.3</v>
      </c>
      <c r="N27" s="1">
        <v>4.9800000000000004</v>
      </c>
      <c r="O27" s="1">
        <v>0.76200000000000001</v>
      </c>
      <c r="P27" s="1">
        <v>6.11</v>
      </c>
      <c r="Q27" s="1">
        <v>1.1779999999999999</v>
      </c>
      <c r="R27" s="2">
        <v>6.5062152869611214E-2</v>
      </c>
      <c r="S27" s="2">
        <v>1.455994549861608</v>
      </c>
      <c r="T27" s="2">
        <v>0.47023405585938016</v>
      </c>
      <c r="U27" s="42">
        <v>2.39</v>
      </c>
      <c r="V27" s="55">
        <f t="shared" si="0"/>
        <v>696.61820554320877</v>
      </c>
      <c r="W27" s="55">
        <f t="shared" ref="W27:W35" si="2">(4800/(5.84-(LOG(U27))-0.12*2.3-0.0056*(2.3*2.3*2.3))-273)</f>
        <v>664.96405422560122</v>
      </c>
    </row>
    <row r="28" spans="1:23" x14ac:dyDescent="0.2">
      <c r="A28" s="6" t="s">
        <v>8</v>
      </c>
      <c r="B28" t="s">
        <v>182</v>
      </c>
      <c r="C28" s="1" t="s">
        <v>119</v>
      </c>
      <c r="D28" s="1">
        <v>4.1000000000000003E-3</v>
      </c>
      <c r="E28" s="1">
        <v>6.6299999999999998E-2</v>
      </c>
      <c r="F28" s="1">
        <v>0</v>
      </c>
      <c r="G28" s="1">
        <v>1.55E-2</v>
      </c>
      <c r="H28" s="1">
        <v>3.3000000000000002E-2</v>
      </c>
      <c r="I28" s="1">
        <v>7.0900000000000005E-2</v>
      </c>
      <c r="J28" s="1">
        <v>0.87</v>
      </c>
      <c r="K28" s="1">
        <v>0.373</v>
      </c>
      <c r="L28" s="1">
        <v>4.51</v>
      </c>
      <c r="M28" s="1">
        <v>1.25</v>
      </c>
      <c r="N28" s="1">
        <v>4.8099999999999996</v>
      </c>
      <c r="O28" s="1">
        <v>0.77200000000000002</v>
      </c>
      <c r="P28" s="1">
        <v>6.24</v>
      </c>
      <c r="Q28" s="1">
        <v>1.151</v>
      </c>
      <c r="R28" s="2">
        <v>9.3438521888329559E-2</v>
      </c>
      <c r="S28" s="2">
        <v>1.2754946460737839</v>
      </c>
      <c r="T28" s="2">
        <v>0.47302350427350426</v>
      </c>
      <c r="U28" s="42">
        <v>2.76</v>
      </c>
      <c r="V28" s="55">
        <f t="shared" si="0"/>
        <v>709.01864169834676</v>
      </c>
      <c r="W28" s="55">
        <f t="shared" si="2"/>
        <v>676.56321436601127</v>
      </c>
    </row>
    <row r="29" spans="1:23" x14ac:dyDescent="0.2">
      <c r="A29" s="6" t="s">
        <v>8</v>
      </c>
      <c r="B29" t="s">
        <v>180</v>
      </c>
      <c r="C29" s="1" t="s">
        <v>119</v>
      </c>
      <c r="D29" s="1">
        <v>1.38E-2</v>
      </c>
      <c r="E29" s="1">
        <v>0.11600000000000001</v>
      </c>
      <c r="F29" s="1">
        <v>6.0000000000000001E-3</v>
      </c>
      <c r="G29" s="1">
        <v>5.7000000000000002E-2</v>
      </c>
      <c r="H29" s="1">
        <v>6.0999999999999999E-2</v>
      </c>
      <c r="I29" s="1">
        <v>7.5999999999999998E-2</v>
      </c>
      <c r="J29" s="1">
        <v>0.72</v>
      </c>
      <c r="K29" s="1">
        <v>0.42599999999999999</v>
      </c>
      <c r="L29" s="1">
        <v>5.51</v>
      </c>
      <c r="M29" s="1">
        <v>1.55</v>
      </c>
      <c r="N29" s="1">
        <v>4.5999999999999996</v>
      </c>
      <c r="O29" s="1">
        <v>0.56000000000000005</v>
      </c>
      <c r="P29" s="1">
        <v>3.63</v>
      </c>
      <c r="Q29" s="1">
        <v>0.57399999999999995</v>
      </c>
      <c r="R29" s="2">
        <v>0.15506101938262742</v>
      </c>
      <c r="S29" s="2">
        <v>1.1054304606852996</v>
      </c>
      <c r="T29" s="2">
        <v>0.99342650451297909</v>
      </c>
      <c r="U29" s="42">
        <v>9.1</v>
      </c>
      <c r="V29" s="55">
        <f t="shared" si="0"/>
        <v>825.45884657450824</v>
      </c>
      <c r="W29" s="55">
        <f t="shared" si="2"/>
        <v>785.00900071967726</v>
      </c>
    </row>
    <row r="30" spans="1:23" x14ac:dyDescent="0.2">
      <c r="A30" s="6" t="s">
        <v>8</v>
      </c>
      <c r="B30" t="s">
        <v>184</v>
      </c>
      <c r="C30" s="1" t="s">
        <v>125</v>
      </c>
      <c r="D30" s="1">
        <v>6.1999999999999998E-3</v>
      </c>
      <c r="E30" s="1">
        <v>0.33600000000000002</v>
      </c>
      <c r="F30" s="1">
        <v>2.2399999999999998E-3</v>
      </c>
      <c r="G30" s="1">
        <v>1.2800000000000001E-2</v>
      </c>
      <c r="H30" s="1">
        <v>3.1E-2</v>
      </c>
      <c r="I30" s="1">
        <v>4.3099999999999999E-2</v>
      </c>
      <c r="J30" s="1">
        <v>0.72699999999999998</v>
      </c>
      <c r="K30" s="1">
        <v>0.438</v>
      </c>
      <c r="L30" s="1">
        <v>6.66</v>
      </c>
      <c r="M30" s="1">
        <v>2.17</v>
      </c>
      <c r="N30" s="1">
        <v>7.21</v>
      </c>
      <c r="O30" s="1">
        <v>0.92600000000000005</v>
      </c>
      <c r="P30" s="1">
        <v>6.02</v>
      </c>
      <c r="Q30" s="1">
        <v>0.94599999999999995</v>
      </c>
      <c r="R30" s="2">
        <v>9.5000371838048589E-2</v>
      </c>
      <c r="S30" s="2">
        <v>0.8751413788910859</v>
      </c>
      <c r="T30" s="2">
        <v>0.72404991491775383</v>
      </c>
      <c r="U30" s="42">
        <v>6.6</v>
      </c>
      <c r="V30" s="55">
        <f t="shared" si="0"/>
        <v>791.47714021687671</v>
      </c>
      <c r="W30" s="55">
        <f t="shared" si="2"/>
        <v>753.44795751332595</v>
      </c>
    </row>
    <row r="31" spans="1:23" x14ac:dyDescent="0.2">
      <c r="A31" s="6" t="s">
        <v>8</v>
      </c>
      <c r="B31" t="s">
        <v>183</v>
      </c>
      <c r="C31" s="1" t="s">
        <v>119</v>
      </c>
      <c r="D31" s="1">
        <v>7.7000000000000002E-3</v>
      </c>
      <c r="E31" s="1">
        <v>7.3999999999999996E-2</v>
      </c>
      <c r="F31" s="1">
        <v>9.5999999999999992E-3</v>
      </c>
      <c r="G31" s="1">
        <v>5.7000000000000002E-2</v>
      </c>
      <c r="H31" s="1">
        <v>8.8999999999999996E-2</v>
      </c>
      <c r="I31" s="1">
        <v>0.20200000000000001</v>
      </c>
      <c r="J31" s="1">
        <v>1.1100000000000001</v>
      </c>
      <c r="K31" s="1">
        <v>0.55800000000000005</v>
      </c>
      <c r="L31" s="1">
        <v>7.28</v>
      </c>
      <c r="M31" s="1">
        <v>1.946</v>
      </c>
      <c r="N31" s="1">
        <v>5.64</v>
      </c>
      <c r="O31" s="1">
        <v>0.69399999999999995</v>
      </c>
      <c r="P31" s="1">
        <v>4.49</v>
      </c>
      <c r="Q31" s="1">
        <v>0.71199999999999997</v>
      </c>
      <c r="R31" s="2">
        <v>0.19271921404776696</v>
      </c>
      <c r="S31" s="2">
        <v>1.9590425901381185</v>
      </c>
      <c r="T31" s="2">
        <v>1.061147627066471</v>
      </c>
      <c r="U31" s="42">
        <v>10.6</v>
      </c>
      <c r="V31" s="55">
        <f t="shared" si="0"/>
        <v>842.37272962852967</v>
      </c>
      <c r="W31" s="55">
        <f t="shared" si="2"/>
        <v>800.69124757646932</v>
      </c>
    </row>
    <row r="32" spans="1:23" x14ac:dyDescent="0.2">
      <c r="A32" s="6" t="s">
        <v>8</v>
      </c>
      <c r="B32" t="s">
        <v>186</v>
      </c>
      <c r="C32" s="1" t="s">
        <v>126</v>
      </c>
      <c r="D32" s="1">
        <v>1.5100000000000001E-2</v>
      </c>
      <c r="E32" s="1">
        <v>9.69E-2</v>
      </c>
      <c r="F32" s="1">
        <v>4.1000000000000003E-3</v>
      </c>
      <c r="G32" s="1">
        <v>2.4799999999999999E-2</v>
      </c>
      <c r="H32" s="1">
        <v>6.0999999999999999E-2</v>
      </c>
      <c r="I32" s="1">
        <v>9.2799999999999994E-2</v>
      </c>
      <c r="J32" s="1">
        <v>1.1930000000000001</v>
      </c>
      <c r="K32" s="1">
        <v>0.64</v>
      </c>
      <c r="L32" s="1">
        <v>8.16</v>
      </c>
      <c r="M32" s="1">
        <v>2.2949999999999999</v>
      </c>
      <c r="N32" s="1">
        <v>6.69</v>
      </c>
      <c r="O32" s="1">
        <v>0.82699999999999996</v>
      </c>
      <c r="P32" s="1">
        <v>5.0199999999999996</v>
      </c>
      <c r="Q32" s="1">
        <v>0.80400000000000005</v>
      </c>
      <c r="R32" s="2">
        <v>0.18342833570839268</v>
      </c>
      <c r="S32" s="2">
        <v>1.0486047916923595</v>
      </c>
      <c r="T32" s="2">
        <v>1.0638421922067829</v>
      </c>
      <c r="U32" s="42">
        <v>8.48</v>
      </c>
      <c r="V32" s="55">
        <f t="shared" si="0"/>
        <v>817.80889819214553</v>
      </c>
      <c r="W32" s="55">
        <f t="shared" si="2"/>
        <v>777.91026450691129</v>
      </c>
    </row>
    <row r="33" spans="1:23" x14ac:dyDescent="0.2">
      <c r="A33" s="6" t="s">
        <v>8</v>
      </c>
      <c r="B33" t="s">
        <v>185</v>
      </c>
      <c r="C33" s="1" t="s">
        <v>116</v>
      </c>
      <c r="D33" s="1">
        <v>7.0000000000000001E-3</v>
      </c>
      <c r="E33" s="1">
        <v>8.1000000000000003E-2</v>
      </c>
      <c r="F33" s="1">
        <v>4.1000000000000003E-3</v>
      </c>
      <c r="G33" s="1">
        <v>4.19E-2</v>
      </c>
      <c r="H33" s="1">
        <v>8.8999999999999996E-2</v>
      </c>
      <c r="I33" s="1">
        <v>9.2200000000000004E-2</v>
      </c>
      <c r="J33" s="1">
        <v>1.33</v>
      </c>
      <c r="K33" s="1">
        <v>0.77100000000000002</v>
      </c>
      <c r="L33" s="1">
        <v>9.89</v>
      </c>
      <c r="M33" s="1">
        <v>2.5</v>
      </c>
      <c r="N33" s="1">
        <v>6.2</v>
      </c>
      <c r="O33" s="1">
        <v>0.67600000000000005</v>
      </c>
      <c r="P33" s="1">
        <v>4.0199999999999996</v>
      </c>
      <c r="Q33" s="1">
        <v>0.60099999999999998</v>
      </c>
      <c r="R33" s="2">
        <v>0.27356416023545349</v>
      </c>
      <c r="S33" s="2">
        <v>0.81688157079810875</v>
      </c>
      <c r="T33" s="2">
        <v>1.6101302430934761</v>
      </c>
      <c r="U33" s="42">
        <v>3.86</v>
      </c>
      <c r="V33" s="55">
        <f t="shared" si="0"/>
        <v>739.18572602799634</v>
      </c>
      <c r="W33" s="55">
        <f t="shared" si="2"/>
        <v>704.74061551170519</v>
      </c>
    </row>
    <row r="34" spans="1:23" x14ac:dyDescent="0.2">
      <c r="A34" s="6" t="s">
        <v>8</v>
      </c>
      <c r="B34" t="s">
        <v>179</v>
      </c>
      <c r="C34" s="1" t="s">
        <v>119</v>
      </c>
      <c r="D34" s="1">
        <v>2.7199999999999998E-2</v>
      </c>
      <c r="E34" s="1">
        <v>0.20599999999999999</v>
      </c>
      <c r="F34" s="1">
        <v>4.4999999999999997E-3</v>
      </c>
      <c r="G34" s="1">
        <v>4.2999999999999997E-2</v>
      </c>
      <c r="H34" s="1">
        <v>0.17799999999999999</v>
      </c>
      <c r="I34" s="1">
        <v>0.222</v>
      </c>
      <c r="J34" s="1">
        <v>2.25</v>
      </c>
      <c r="K34" s="1">
        <v>0.81499999999999995</v>
      </c>
      <c r="L34" s="1">
        <v>7.03</v>
      </c>
      <c r="M34" s="1">
        <v>1.6850000000000001</v>
      </c>
      <c r="N34" s="1">
        <v>5.76</v>
      </c>
      <c r="O34" s="1">
        <v>0.86799999999999999</v>
      </c>
      <c r="P34" s="1">
        <v>6.09</v>
      </c>
      <c r="Q34" s="1">
        <v>1.0680000000000001</v>
      </c>
      <c r="R34" s="2">
        <v>0.26043137033482017</v>
      </c>
      <c r="S34" s="2">
        <v>1.0693028277089796</v>
      </c>
      <c r="T34" s="2">
        <v>0.7554901411083077</v>
      </c>
      <c r="U34" s="42">
        <v>12.9</v>
      </c>
      <c r="V34" s="55">
        <f t="shared" si="0"/>
        <v>864.92335382608985</v>
      </c>
      <c r="W34" s="55">
        <f t="shared" si="2"/>
        <v>821.57215381385572</v>
      </c>
    </row>
    <row r="35" spans="1:23" x14ac:dyDescent="0.2">
      <c r="A35" s="6" t="s">
        <v>8</v>
      </c>
      <c r="B35" t="s">
        <v>178</v>
      </c>
      <c r="C35" s="1" t="s">
        <v>119</v>
      </c>
      <c r="D35" s="1">
        <v>5.5999999999999999E-3</v>
      </c>
      <c r="E35" s="1">
        <v>0.125</v>
      </c>
      <c r="F35" s="1">
        <v>7.7999999999999996E-3</v>
      </c>
      <c r="G35" s="1">
        <v>9.5000000000000001E-2</v>
      </c>
      <c r="H35" s="1">
        <v>0.23899999999999999</v>
      </c>
      <c r="I35" s="1">
        <v>0.26700000000000002</v>
      </c>
      <c r="J35" s="1">
        <v>2.72</v>
      </c>
      <c r="K35" s="1">
        <v>1.0369999999999999</v>
      </c>
      <c r="L35" s="1">
        <v>8.57</v>
      </c>
      <c r="M35" s="1">
        <v>1.752</v>
      </c>
      <c r="N35" s="1">
        <v>5.39</v>
      </c>
      <c r="O35" s="1">
        <v>0.82299999999999995</v>
      </c>
      <c r="P35" s="1">
        <v>6.89</v>
      </c>
      <c r="Q35" s="1">
        <v>1.1659999999999999</v>
      </c>
      <c r="R35" s="2">
        <v>0.28837153175827684</v>
      </c>
      <c r="S35" s="2">
        <v>1.0094315159425618</v>
      </c>
      <c r="T35" s="2">
        <v>0.81405241483474344</v>
      </c>
      <c r="U35" s="42">
        <v>2.33</v>
      </c>
      <c r="V35" s="55">
        <f t="shared" si="0"/>
        <v>694.46026430930431</v>
      </c>
      <c r="W35" s="55">
        <f t="shared" si="2"/>
        <v>662.94456269329828</v>
      </c>
    </row>
    <row r="36" spans="1:23" x14ac:dyDescent="0.2">
      <c r="S36" s="4"/>
      <c r="T36" s="2"/>
      <c r="U36" s="79" t="s">
        <v>291</v>
      </c>
      <c r="V36" s="80">
        <f xml:space="preserve"> AVERAGE(V27:V35)</f>
        <v>775.7026451130007</v>
      </c>
      <c r="W36" s="80">
        <f xml:space="preserve"> AVERAGE(W27:W35)</f>
        <v>738.64923010298401</v>
      </c>
    </row>
    <row r="37" spans="1:23" x14ac:dyDescent="0.2">
      <c r="S37" s="4"/>
      <c r="T37" s="2"/>
      <c r="U37" s="81" t="s">
        <v>290</v>
      </c>
      <c r="V37" s="82">
        <f>STDEV(V27:V35)</f>
        <v>66.649831744148301</v>
      </c>
      <c r="W37" s="82">
        <f>STDEV(W27:W35)</f>
        <v>62.048622064965279</v>
      </c>
    </row>
    <row r="38" spans="1:23" ht="34" x14ac:dyDescent="0.2">
      <c r="D38" s="1" t="s">
        <v>99</v>
      </c>
      <c r="E38" s="1" t="s">
        <v>100</v>
      </c>
      <c r="F38" s="1" t="s">
        <v>101</v>
      </c>
      <c r="G38" s="1" t="s">
        <v>102</v>
      </c>
      <c r="H38" s="1" t="s">
        <v>103</v>
      </c>
      <c r="I38" s="1" t="s">
        <v>104</v>
      </c>
      <c r="J38" s="1" t="s">
        <v>105</v>
      </c>
      <c r="K38" s="1" t="s">
        <v>106</v>
      </c>
      <c r="L38" s="1" t="s">
        <v>107</v>
      </c>
      <c r="M38" s="1" t="s">
        <v>108</v>
      </c>
      <c r="N38" s="1" t="s">
        <v>109</v>
      </c>
      <c r="O38" s="1" t="s">
        <v>110</v>
      </c>
      <c r="P38" s="1" t="s">
        <v>111</v>
      </c>
      <c r="Q38" s="1" t="s">
        <v>112</v>
      </c>
      <c r="R38" s="1" t="s">
        <v>113</v>
      </c>
      <c r="S38" s="1" t="s">
        <v>114</v>
      </c>
      <c r="T38" s="1" t="s">
        <v>115</v>
      </c>
      <c r="U38" s="1" t="s">
        <v>37</v>
      </c>
      <c r="V38" s="56" t="s">
        <v>294</v>
      </c>
      <c r="W38" s="42"/>
    </row>
    <row r="39" spans="1:23" x14ac:dyDescent="0.2">
      <c r="A39" s="6" t="s">
        <v>9</v>
      </c>
      <c r="B39" t="s">
        <v>191</v>
      </c>
      <c r="C39" s="1" t="s">
        <v>116</v>
      </c>
      <c r="D39" s="1">
        <v>1.9E-3</v>
      </c>
      <c r="E39" s="1">
        <v>9.2999999999999992E-3</v>
      </c>
      <c r="F39" s="1" t="s">
        <v>117</v>
      </c>
      <c r="G39" s="1" t="s">
        <v>117</v>
      </c>
      <c r="H39" s="1">
        <v>9.4000000000000004E-3</v>
      </c>
      <c r="I39" s="1">
        <v>1.21E-2</v>
      </c>
      <c r="J39" s="1">
        <v>0.13</v>
      </c>
      <c r="K39" s="1">
        <v>8.9700000000000002E-2</v>
      </c>
      <c r="L39" s="1">
        <v>1.44</v>
      </c>
      <c r="M39" s="1">
        <v>0.59</v>
      </c>
      <c r="N39" s="1">
        <v>2.9</v>
      </c>
      <c r="O39" s="1">
        <v>0.62</v>
      </c>
      <c r="P39" s="1">
        <v>5.88</v>
      </c>
      <c r="Q39" s="1">
        <v>1.2110000000000001</v>
      </c>
      <c r="R39" s="2">
        <v>1.3270315242604433E-2</v>
      </c>
      <c r="S39" s="4" t="s">
        <v>118</v>
      </c>
      <c r="T39" s="2">
        <v>0.16027874564459932</v>
      </c>
      <c r="U39" s="42">
        <v>1.65</v>
      </c>
      <c r="V39" s="55">
        <f>(4800/(5.84-(LOG(U39))-0.12*1-0.0056*(1*1*1))-273)</f>
        <v>600.21690040135979</v>
      </c>
      <c r="W39" s="42"/>
    </row>
    <row r="40" spans="1:23" x14ac:dyDescent="0.2">
      <c r="A40" s="6" t="s">
        <v>9</v>
      </c>
      <c r="B40" t="s">
        <v>202</v>
      </c>
      <c r="C40" s="1" t="s">
        <v>123</v>
      </c>
      <c r="D40" s="1" t="s">
        <v>117</v>
      </c>
      <c r="E40" s="1">
        <v>3.3E-3</v>
      </c>
      <c r="F40" s="1" t="s">
        <v>117</v>
      </c>
      <c r="G40" s="1" t="s">
        <v>117</v>
      </c>
      <c r="H40" s="1" t="s">
        <v>117</v>
      </c>
      <c r="I40" s="1">
        <v>5.7000000000000002E-3</v>
      </c>
      <c r="J40" s="1">
        <v>6.0999999999999999E-2</v>
      </c>
      <c r="K40" s="1">
        <v>3.9899999999999998E-2</v>
      </c>
      <c r="L40" s="1">
        <v>0.71699999999999997</v>
      </c>
      <c r="M40" s="1">
        <v>0.34100000000000003</v>
      </c>
      <c r="N40" s="1">
        <v>1.93</v>
      </c>
      <c r="O40" s="1">
        <v>0.47099999999999997</v>
      </c>
      <c r="P40" s="1">
        <v>4.6900000000000004</v>
      </c>
      <c r="Q40" s="1">
        <v>0.98699999999999999</v>
      </c>
      <c r="R40" s="2">
        <v>7.6400238273434048E-3</v>
      </c>
      <c r="S40" s="4" t="s">
        <v>118</v>
      </c>
      <c r="T40" s="2">
        <v>0.10005460502366216</v>
      </c>
      <c r="U40" s="42">
        <v>1.7</v>
      </c>
      <c r="V40" s="55">
        <f t="shared" ref="V40:V52" si="3">(4800/(5.84-(LOG(U40))-0.12*1-0.0056*(1*1*1))-273)</f>
        <v>602.28133113951446</v>
      </c>
      <c r="W40" s="42"/>
    </row>
    <row r="41" spans="1:23" x14ac:dyDescent="0.2">
      <c r="A41" s="6" t="s">
        <v>9</v>
      </c>
      <c r="B41" t="s">
        <v>197</v>
      </c>
      <c r="C41" s="1" t="s">
        <v>119</v>
      </c>
      <c r="D41" s="1" t="s">
        <v>117</v>
      </c>
      <c r="E41" s="1" t="s">
        <v>117</v>
      </c>
      <c r="F41" s="1" t="s">
        <v>117</v>
      </c>
      <c r="G41" s="1" t="s">
        <v>117</v>
      </c>
      <c r="H41" s="1" t="s">
        <v>117</v>
      </c>
      <c r="I41" s="1">
        <v>1.5100000000000001E-2</v>
      </c>
      <c r="J41" s="1">
        <v>0.20300000000000001</v>
      </c>
      <c r="K41" s="1">
        <v>0.17</v>
      </c>
      <c r="L41" s="1">
        <v>3.73</v>
      </c>
      <c r="M41" s="1">
        <v>1.758</v>
      </c>
      <c r="N41" s="1">
        <v>10.79</v>
      </c>
      <c r="O41" s="1">
        <v>2.2949999999999999</v>
      </c>
      <c r="P41" s="1">
        <v>21.53</v>
      </c>
      <c r="Q41" s="1">
        <v>4.7530000000000001</v>
      </c>
      <c r="R41" s="2">
        <v>5.2797122579021768E-3</v>
      </c>
      <c r="S41" s="4" t="s">
        <v>118</v>
      </c>
      <c r="T41" s="2">
        <v>0.11338499125818011</v>
      </c>
      <c r="U41" s="42">
        <v>1.68</v>
      </c>
      <c r="V41" s="55">
        <f t="shared" si="3"/>
        <v>601.46177269761029</v>
      </c>
      <c r="W41" s="42"/>
    </row>
    <row r="42" spans="1:23" x14ac:dyDescent="0.2">
      <c r="A42" s="6" t="s">
        <v>9</v>
      </c>
      <c r="B42" t="s">
        <v>200</v>
      </c>
      <c r="C42" s="1" t="s">
        <v>116</v>
      </c>
      <c r="D42" s="1" t="s">
        <v>117</v>
      </c>
      <c r="E42" s="1" t="s">
        <v>117</v>
      </c>
      <c r="F42" s="1" t="s">
        <v>117</v>
      </c>
      <c r="G42" s="1" t="s">
        <v>117</v>
      </c>
      <c r="H42" s="1" t="s">
        <v>117</v>
      </c>
      <c r="I42" s="1">
        <v>5.1000000000000004E-3</v>
      </c>
      <c r="J42" s="1">
        <v>0.08</v>
      </c>
      <c r="K42" s="1">
        <v>3.6299999999999999E-2</v>
      </c>
      <c r="L42" s="1">
        <v>0.70799999999999996</v>
      </c>
      <c r="M42" s="1">
        <v>0.34100000000000003</v>
      </c>
      <c r="N42" s="1">
        <v>2.08</v>
      </c>
      <c r="O42" s="1">
        <v>0.53</v>
      </c>
      <c r="P42" s="1">
        <v>5.94</v>
      </c>
      <c r="Q42" s="1">
        <v>1.3919999999999999</v>
      </c>
      <c r="R42" s="2">
        <v>7.1044879570265123E-3</v>
      </c>
      <c r="S42" s="4" t="s">
        <v>118</v>
      </c>
      <c r="T42" s="2">
        <v>7.8007719471134107E-2</v>
      </c>
      <c r="U42" s="42">
        <v>1.59</v>
      </c>
      <c r="V42" s="55">
        <f t="shared" si="3"/>
        <v>597.66887288868668</v>
      </c>
      <c r="W42" s="42"/>
    </row>
    <row r="43" spans="1:23" x14ac:dyDescent="0.2">
      <c r="A43" s="6" t="s">
        <v>9</v>
      </c>
      <c r="B43" t="s">
        <v>194</v>
      </c>
      <c r="C43" s="1" t="s">
        <v>116</v>
      </c>
      <c r="D43" s="1">
        <v>2.7000000000000001E-3</v>
      </c>
      <c r="E43" s="1">
        <v>1.4999999999999999E-2</v>
      </c>
      <c r="F43" s="1">
        <v>1.42E-3</v>
      </c>
      <c r="G43" s="1" t="s">
        <v>117</v>
      </c>
      <c r="H43" s="1">
        <v>9.7999999999999997E-3</v>
      </c>
      <c r="I43" s="1">
        <v>2.0400000000000001E-2</v>
      </c>
      <c r="J43" s="1">
        <v>0.26700000000000002</v>
      </c>
      <c r="K43" s="1">
        <v>0.125</v>
      </c>
      <c r="L43" s="1">
        <v>1.468</v>
      </c>
      <c r="M43" s="1">
        <v>0.32900000000000001</v>
      </c>
      <c r="N43" s="1">
        <v>0.97</v>
      </c>
      <c r="O43" s="1">
        <v>0.14299999999999999</v>
      </c>
      <c r="P43" s="1">
        <v>1.22</v>
      </c>
      <c r="Q43" s="1">
        <v>0.25900000000000001</v>
      </c>
      <c r="R43" s="2">
        <v>0.12743640984847013</v>
      </c>
      <c r="S43" s="2">
        <v>1.2156554458136439</v>
      </c>
      <c r="T43" s="2">
        <v>0.78751166200186595</v>
      </c>
      <c r="U43" s="42">
        <v>1.57</v>
      </c>
      <c r="V43" s="55">
        <f t="shared" si="3"/>
        <v>596.80152172964085</v>
      </c>
      <c r="W43" s="42"/>
    </row>
    <row r="44" spans="1:23" x14ac:dyDescent="0.2">
      <c r="A44" s="6" t="s">
        <v>9</v>
      </c>
      <c r="B44" t="s">
        <v>201</v>
      </c>
      <c r="C44" s="1" t="s">
        <v>127</v>
      </c>
      <c r="D44" s="1" t="s">
        <v>117</v>
      </c>
      <c r="E44" s="1">
        <v>1.37E-2</v>
      </c>
      <c r="F44" s="1" t="s">
        <v>117</v>
      </c>
      <c r="G44" s="1">
        <v>2.8E-3</v>
      </c>
      <c r="H44" s="1">
        <v>1.15E-2</v>
      </c>
      <c r="I44" s="1">
        <v>2.2499999999999999E-2</v>
      </c>
      <c r="J44" s="1">
        <v>0.25600000000000001</v>
      </c>
      <c r="K44" s="1">
        <v>0.14699999999999999</v>
      </c>
      <c r="L44" s="1">
        <v>1.659</v>
      </c>
      <c r="M44" s="1">
        <v>0.41199999999999998</v>
      </c>
      <c r="N44" s="1">
        <v>1.1220000000000001</v>
      </c>
      <c r="O44" s="1">
        <v>0.13500000000000001</v>
      </c>
      <c r="P44" s="1">
        <v>0.93899999999999995</v>
      </c>
      <c r="Q44" s="1">
        <v>0.155</v>
      </c>
      <c r="R44" s="2">
        <v>0.20416923326308964</v>
      </c>
      <c r="S44" s="2">
        <v>1.2640452364116679</v>
      </c>
      <c r="T44" s="2">
        <v>1.1563027611106784</v>
      </c>
      <c r="U44" s="42">
        <v>1.54</v>
      </c>
      <c r="V44" s="55">
        <f t="shared" si="3"/>
        <v>595.48287388800247</v>
      </c>
      <c r="W44" s="42"/>
    </row>
    <row r="45" spans="1:23" x14ac:dyDescent="0.2">
      <c r="A45" s="6" t="s">
        <v>9</v>
      </c>
      <c r="B45" t="s">
        <v>195</v>
      </c>
      <c r="C45" s="1" t="s">
        <v>119</v>
      </c>
      <c r="D45" s="1" t="s">
        <v>117</v>
      </c>
      <c r="E45" s="1">
        <v>8.3000000000000001E-3</v>
      </c>
      <c r="F45" s="1" t="s">
        <v>117</v>
      </c>
      <c r="G45" s="1">
        <v>3.5000000000000001E-3</v>
      </c>
      <c r="H45" s="1" t="s">
        <v>117</v>
      </c>
      <c r="I45" s="1">
        <v>2.3199999999999998E-2</v>
      </c>
      <c r="J45" s="1">
        <v>0.18099999999999999</v>
      </c>
      <c r="K45" s="1">
        <v>0.126</v>
      </c>
      <c r="L45" s="1">
        <v>1.2929999999999999</v>
      </c>
      <c r="M45" s="1">
        <v>0.30599999999999999</v>
      </c>
      <c r="N45" s="1">
        <v>0.83699999999999997</v>
      </c>
      <c r="O45" s="1">
        <v>0.09</v>
      </c>
      <c r="P45" s="1">
        <v>0.53</v>
      </c>
      <c r="Q45" s="1">
        <v>9.11E-2</v>
      </c>
      <c r="R45" s="2">
        <v>0.24560784162304386</v>
      </c>
      <c r="S45" s="2" t="s">
        <v>118</v>
      </c>
      <c r="T45" s="2">
        <v>1.5966635987114586</v>
      </c>
      <c r="U45" s="42">
        <v>1.2030000000000001</v>
      </c>
      <c r="V45" s="55">
        <f t="shared" si="3"/>
        <v>578.94986177329702</v>
      </c>
      <c r="W45" s="42"/>
    </row>
    <row r="46" spans="1:23" x14ac:dyDescent="0.2">
      <c r="A46" s="6" t="s">
        <v>9</v>
      </c>
      <c r="B46" t="s">
        <v>192</v>
      </c>
      <c r="C46" s="1" t="s">
        <v>119</v>
      </c>
      <c r="D46" s="1" t="s">
        <v>117</v>
      </c>
      <c r="E46" s="1">
        <v>1.44E-2</v>
      </c>
      <c r="F46" s="1">
        <v>2.6900000000000001E-3</v>
      </c>
      <c r="G46" s="1">
        <v>2.4400000000000002E-2</v>
      </c>
      <c r="H46" s="1">
        <v>2.8899999999999999E-2</v>
      </c>
      <c r="I46" s="1">
        <v>2.4500000000000001E-2</v>
      </c>
      <c r="J46" s="1">
        <v>0.29399999999999998</v>
      </c>
      <c r="K46" s="1">
        <v>0.126</v>
      </c>
      <c r="L46" s="1">
        <v>1.47</v>
      </c>
      <c r="M46" s="1">
        <v>0.376</v>
      </c>
      <c r="N46" s="1">
        <v>1.41</v>
      </c>
      <c r="O46" s="1">
        <v>0.23400000000000001</v>
      </c>
      <c r="P46" s="1">
        <v>2.08</v>
      </c>
      <c r="Q46" s="1">
        <v>0.437</v>
      </c>
      <c r="R46" s="2">
        <v>8.3166404102894317E-2</v>
      </c>
      <c r="S46" s="2">
        <v>0.81020048501369812</v>
      </c>
      <c r="T46" s="2">
        <v>0.46253517823639778</v>
      </c>
      <c r="U46" s="42">
        <v>1.54</v>
      </c>
      <c r="V46" s="55">
        <f t="shared" si="3"/>
        <v>595.48287388800247</v>
      </c>
      <c r="W46" s="42"/>
    </row>
    <row r="47" spans="1:23" x14ac:dyDescent="0.2">
      <c r="A47" s="6" t="s">
        <v>9</v>
      </c>
      <c r="B47" t="s">
        <v>198</v>
      </c>
      <c r="C47" s="1" t="s">
        <v>116</v>
      </c>
      <c r="D47" s="1">
        <v>2.66E-3</v>
      </c>
      <c r="E47" s="1">
        <v>1.47E-2</v>
      </c>
      <c r="F47" s="1" t="s">
        <v>117</v>
      </c>
      <c r="G47" s="1">
        <v>1.0699999999999999E-2</v>
      </c>
      <c r="H47" s="1">
        <v>1.4500000000000001E-2</v>
      </c>
      <c r="I47" s="1">
        <v>2.9000000000000001E-2</v>
      </c>
      <c r="J47" s="1">
        <v>0.33900000000000002</v>
      </c>
      <c r="K47" s="1">
        <v>0.183</v>
      </c>
      <c r="L47" s="1">
        <v>2.09</v>
      </c>
      <c r="M47" s="1">
        <v>0.60699999999999998</v>
      </c>
      <c r="N47" s="1">
        <v>2.5750000000000002</v>
      </c>
      <c r="O47" s="1">
        <v>0.57699999999999996</v>
      </c>
      <c r="P47" s="1">
        <v>6.34</v>
      </c>
      <c r="Q47" s="1">
        <v>1.593</v>
      </c>
      <c r="R47" s="2">
        <v>2.6306674616017944E-2</v>
      </c>
      <c r="S47" s="2">
        <v>1.2608492043863653</v>
      </c>
      <c r="T47" s="2">
        <v>0.21574850606550233</v>
      </c>
      <c r="U47" s="42">
        <v>3.24</v>
      </c>
      <c r="V47" s="55">
        <f t="shared" si="3"/>
        <v>649.39311230126691</v>
      </c>
      <c r="W47" s="42"/>
    </row>
    <row r="48" spans="1:23" x14ac:dyDescent="0.2">
      <c r="A48" s="6" t="s">
        <v>9</v>
      </c>
      <c r="B48" t="s">
        <v>193</v>
      </c>
      <c r="C48" s="1" t="s">
        <v>116</v>
      </c>
      <c r="D48" s="1">
        <v>3.7000000000000002E-3</v>
      </c>
      <c r="E48" s="1">
        <v>3.4099999999999998E-2</v>
      </c>
      <c r="F48" s="1">
        <v>3.8999999999999998E-3</v>
      </c>
      <c r="G48" s="1">
        <v>3.7999999999999999E-2</v>
      </c>
      <c r="H48" s="1">
        <v>2.8000000000000001E-2</v>
      </c>
      <c r="I48" s="1">
        <v>3.6600000000000001E-2</v>
      </c>
      <c r="J48" s="1">
        <v>0.313</v>
      </c>
      <c r="K48" s="1">
        <v>0.16200000000000001</v>
      </c>
      <c r="L48" s="1">
        <v>1.93</v>
      </c>
      <c r="M48" s="1">
        <v>0.496</v>
      </c>
      <c r="N48" s="1">
        <v>1.86</v>
      </c>
      <c r="O48" s="1">
        <v>0.28499999999999998</v>
      </c>
      <c r="P48" s="1">
        <v>2.4900000000000002</v>
      </c>
      <c r="Q48" s="1">
        <v>0.48699999999999999</v>
      </c>
      <c r="R48" s="2">
        <v>7.9450641296833227E-2</v>
      </c>
      <c r="S48" s="2">
        <v>1.1917328258687263</v>
      </c>
      <c r="T48" s="2">
        <v>0.50728115714892086</v>
      </c>
      <c r="U48" s="42">
        <v>1.69</v>
      </c>
      <c r="V48" s="55">
        <f t="shared" si="3"/>
        <v>601.87257235599463</v>
      </c>
      <c r="W48" s="42"/>
    </row>
    <row r="49" spans="1:23" x14ac:dyDescent="0.2">
      <c r="A49" s="6" t="s">
        <v>9</v>
      </c>
      <c r="B49" t="s">
        <v>190</v>
      </c>
      <c r="C49" s="1" t="s">
        <v>128</v>
      </c>
      <c r="D49" s="1">
        <v>1.9E-2</v>
      </c>
      <c r="E49" s="1">
        <v>6.9599999999999995E-2</v>
      </c>
      <c r="F49" s="1">
        <v>9.7999999999999997E-3</v>
      </c>
      <c r="G49" s="1">
        <v>5.7000000000000002E-2</v>
      </c>
      <c r="H49" s="1">
        <v>3.9E-2</v>
      </c>
      <c r="I49" s="1">
        <v>3.95E-2</v>
      </c>
      <c r="J49" s="1">
        <v>0.30299999999999999</v>
      </c>
      <c r="K49" s="1">
        <v>0.151</v>
      </c>
      <c r="L49" s="1">
        <v>1.79</v>
      </c>
      <c r="M49" s="1">
        <v>0.501</v>
      </c>
      <c r="N49" s="1">
        <v>1.89</v>
      </c>
      <c r="O49" s="1">
        <v>0.35199999999999998</v>
      </c>
      <c r="P49" s="1">
        <v>3.06</v>
      </c>
      <c r="Q49" s="1">
        <v>0.69299999999999995</v>
      </c>
      <c r="R49" s="2">
        <v>5.404946811981988E-2</v>
      </c>
      <c r="S49" s="2">
        <v>1.1076243097293097</v>
      </c>
      <c r="T49" s="2">
        <v>0.38284446569955899</v>
      </c>
      <c r="U49" s="42">
        <v>12.2</v>
      </c>
      <c r="V49" s="55">
        <f t="shared" si="3"/>
        <v>764.1560799784113</v>
      </c>
      <c r="W49" s="42"/>
    </row>
    <row r="50" spans="1:23" x14ac:dyDescent="0.2">
      <c r="A50" s="6" t="s">
        <v>9</v>
      </c>
      <c r="B50" t="s">
        <v>199</v>
      </c>
      <c r="C50" s="1" t="s">
        <v>123</v>
      </c>
      <c r="D50" s="1">
        <v>4.6999999999999999E-4</v>
      </c>
      <c r="E50" s="1">
        <v>1.01E-2</v>
      </c>
      <c r="F50" s="1" t="s">
        <v>117</v>
      </c>
      <c r="G50" s="1" t="s">
        <v>117</v>
      </c>
      <c r="H50" s="1">
        <v>1.6799999999999999E-2</v>
      </c>
      <c r="I50" s="1">
        <v>4.0099999999999997E-2</v>
      </c>
      <c r="J50" s="1">
        <v>0.39600000000000002</v>
      </c>
      <c r="K50" s="1">
        <v>0.216</v>
      </c>
      <c r="L50" s="1">
        <v>2.44</v>
      </c>
      <c r="M50" s="1">
        <v>0.495</v>
      </c>
      <c r="N50" s="1">
        <v>1.343</v>
      </c>
      <c r="O50" s="1">
        <v>0.17</v>
      </c>
      <c r="P50" s="1">
        <v>1.2470000000000001</v>
      </c>
      <c r="Q50" s="1">
        <v>0.21099999999999999</v>
      </c>
      <c r="R50" s="2">
        <v>0.23200361999571317</v>
      </c>
      <c r="S50" s="2">
        <v>1.4986186736183518</v>
      </c>
      <c r="T50" s="2">
        <v>1.2806018998441786</v>
      </c>
      <c r="U50" s="42">
        <v>1.45</v>
      </c>
      <c r="V50" s="55">
        <f t="shared" si="3"/>
        <v>591.39264206147141</v>
      </c>
      <c r="W50" s="42"/>
    </row>
    <row r="51" spans="1:23" x14ac:dyDescent="0.2">
      <c r="A51" s="6" t="s">
        <v>9</v>
      </c>
      <c r="B51" t="s">
        <v>187</v>
      </c>
      <c r="C51" s="1" t="s">
        <v>123</v>
      </c>
      <c r="D51" s="1">
        <v>3.3999999999999998E-3</v>
      </c>
      <c r="E51" s="1">
        <v>2.1999999999999999E-2</v>
      </c>
      <c r="F51" s="1">
        <v>3.5999999999999999E-3</v>
      </c>
      <c r="G51" s="1">
        <v>3.2399999999999998E-2</v>
      </c>
      <c r="H51" s="1">
        <v>3.7699999999999997E-2</v>
      </c>
      <c r="I51" s="1">
        <v>4.3900000000000002E-2</v>
      </c>
      <c r="J51" s="1">
        <v>0.442</v>
      </c>
      <c r="K51" s="1">
        <v>0.19600000000000001</v>
      </c>
      <c r="L51" s="1">
        <v>2.0499999999999998</v>
      </c>
      <c r="M51" s="1">
        <v>0.57599999999999996</v>
      </c>
      <c r="N51" s="1">
        <v>2.1</v>
      </c>
      <c r="O51" s="1">
        <v>0.38100000000000001</v>
      </c>
      <c r="P51" s="1">
        <v>3.18</v>
      </c>
      <c r="Q51" s="1">
        <v>0.67100000000000004</v>
      </c>
      <c r="R51" s="2">
        <v>8.1429502205513413E-2</v>
      </c>
      <c r="S51" s="2">
        <v>1.0366489485166699</v>
      </c>
      <c r="T51" s="2">
        <v>0.42190775681341713</v>
      </c>
      <c r="U51" s="42">
        <v>3.11</v>
      </c>
      <c r="V51" s="55">
        <f t="shared" si="3"/>
        <v>646.25149141141503</v>
      </c>
      <c r="W51" s="42"/>
    </row>
    <row r="52" spans="1:23" x14ac:dyDescent="0.2">
      <c r="A52" s="6" t="s">
        <v>9</v>
      </c>
      <c r="B52" t="s">
        <v>196</v>
      </c>
      <c r="C52" s="1" t="s">
        <v>116</v>
      </c>
      <c r="D52" s="1">
        <v>2.64E-2</v>
      </c>
      <c r="E52" s="1">
        <v>9.5299999999999996E-2</v>
      </c>
      <c r="F52" s="1">
        <v>1.78E-2</v>
      </c>
      <c r="G52" s="1">
        <v>0.107</v>
      </c>
      <c r="H52" s="1">
        <v>8.2000000000000003E-2</v>
      </c>
      <c r="I52" s="1">
        <v>5.4300000000000001E-2</v>
      </c>
      <c r="J52" s="1">
        <v>0.38300000000000001</v>
      </c>
      <c r="K52" s="1">
        <v>0.14000000000000001</v>
      </c>
      <c r="L52" s="1">
        <v>1.599</v>
      </c>
      <c r="M52" s="1">
        <v>0.47699999999999998</v>
      </c>
      <c r="N52" s="1">
        <v>1.85</v>
      </c>
      <c r="O52" s="1">
        <v>0.31</v>
      </c>
      <c r="P52" s="1">
        <v>2.5499999999999998</v>
      </c>
      <c r="Q52" s="1">
        <v>0.496</v>
      </c>
      <c r="R52" s="2">
        <v>9.5455098071000152E-2</v>
      </c>
      <c r="S52" s="2">
        <v>0.93399062602085436</v>
      </c>
      <c r="T52" s="2">
        <v>0.41039215686274511</v>
      </c>
      <c r="U52" s="42">
        <v>2.94</v>
      </c>
      <c r="V52" s="55">
        <f t="shared" si="3"/>
        <v>641.97365778012932</v>
      </c>
      <c r="W52" s="42"/>
    </row>
    <row r="53" spans="1:23" x14ac:dyDescent="0.2">
      <c r="A53" s="6" t="s">
        <v>9</v>
      </c>
      <c r="B53" t="s">
        <v>188</v>
      </c>
      <c r="C53" s="1" t="s">
        <v>116</v>
      </c>
      <c r="D53" s="1">
        <v>1.6299999999999999E-2</v>
      </c>
      <c r="E53" s="1">
        <v>1.39</v>
      </c>
      <c r="F53" s="1">
        <v>1.4E-2</v>
      </c>
      <c r="G53" s="1">
        <v>7.0000000000000007E-2</v>
      </c>
      <c r="H53" s="1">
        <v>6.6000000000000003E-2</v>
      </c>
      <c r="I53" s="1">
        <v>5.6399999999999999E-2</v>
      </c>
      <c r="J53" s="1">
        <v>0.51500000000000001</v>
      </c>
      <c r="K53" s="1">
        <v>0.23</v>
      </c>
      <c r="L53" s="1">
        <v>2.68</v>
      </c>
      <c r="M53" s="1">
        <v>0.73299999999999998</v>
      </c>
      <c r="N53" s="1">
        <v>2.73</v>
      </c>
      <c r="O53" s="1">
        <v>0.438</v>
      </c>
      <c r="P53" s="1">
        <v>4.05</v>
      </c>
      <c r="Q53" s="1">
        <v>0.80100000000000005</v>
      </c>
      <c r="R53" s="2">
        <v>7.9479795983663629E-2</v>
      </c>
      <c r="S53" s="2">
        <v>0.93250790644155734</v>
      </c>
      <c r="T53" s="2">
        <v>0.43308240489812305</v>
      </c>
      <c r="U53" s="42" t="s">
        <v>118</v>
      </c>
      <c r="V53" s="26" t="s">
        <v>118</v>
      </c>
      <c r="W53" s="42"/>
    </row>
    <row r="54" spans="1:23" x14ac:dyDescent="0.2">
      <c r="A54" s="6" t="s">
        <v>9</v>
      </c>
      <c r="B54" t="s">
        <v>189</v>
      </c>
      <c r="C54" s="1" t="s">
        <v>119</v>
      </c>
      <c r="D54" s="1">
        <v>1.43E-2</v>
      </c>
      <c r="E54" s="1">
        <v>5.2400000000000002E-2</v>
      </c>
      <c r="F54" s="1">
        <v>9.7999999999999997E-3</v>
      </c>
      <c r="G54" s="1">
        <v>0.08</v>
      </c>
      <c r="H54" s="1">
        <v>8.2000000000000003E-2</v>
      </c>
      <c r="I54" s="1">
        <v>5.9200000000000003E-2</v>
      </c>
      <c r="J54" s="1">
        <v>0.41099999999999998</v>
      </c>
      <c r="K54" s="1">
        <v>0.17599999999999999</v>
      </c>
      <c r="L54" s="1">
        <v>2.2000000000000002</v>
      </c>
      <c r="M54" s="1">
        <v>0.61599999999999999</v>
      </c>
      <c r="N54" s="1">
        <v>2.5499999999999998</v>
      </c>
      <c r="O54" s="1">
        <v>0.46200000000000002</v>
      </c>
      <c r="P54" s="1">
        <v>3.84</v>
      </c>
      <c r="Q54" s="1">
        <v>0.72499999999999998</v>
      </c>
      <c r="R54" s="2">
        <v>7.0078669208109512E-2</v>
      </c>
      <c r="S54" s="2">
        <v>0.98297590101171628</v>
      </c>
      <c r="T54" s="2">
        <v>0.37495765582655827</v>
      </c>
      <c r="U54" s="42">
        <v>2.79</v>
      </c>
      <c r="V54" s="55">
        <f>(4800/(5.84-(LOG(U54))-0.12*1-0.0056*(1*1*1))-273)</f>
        <v>638.02410971826362</v>
      </c>
      <c r="W54" s="42"/>
    </row>
    <row r="55" spans="1:23" x14ac:dyDescent="0.2">
      <c r="R55" s="2"/>
      <c r="S55" s="4"/>
      <c r="T55" s="2"/>
      <c r="U55" s="79" t="s">
        <v>291</v>
      </c>
      <c r="V55" s="80">
        <f xml:space="preserve"> AVERAGE(V39:V48,V50:V54)</f>
        <v>609.80382814533255</v>
      </c>
      <c r="W55" s="42"/>
    </row>
    <row r="56" spans="1:23" x14ac:dyDescent="0.2">
      <c r="R56" s="2"/>
      <c r="S56" s="4"/>
      <c r="T56" s="2"/>
      <c r="U56" s="81" t="s">
        <v>290</v>
      </c>
      <c r="V56" s="82">
        <f>STDEV(V39:V48,V50:V54)</f>
        <v>23.246924109810191</v>
      </c>
      <c r="W56" s="42"/>
    </row>
    <row r="57" spans="1:23" x14ac:dyDescent="0.2">
      <c r="D57" s="1" t="s">
        <v>99</v>
      </c>
      <c r="E57" s="1" t="s">
        <v>100</v>
      </c>
      <c r="F57" s="1" t="s">
        <v>101</v>
      </c>
      <c r="G57" s="1" t="s">
        <v>102</v>
      </c>
      <c r="H57" s="1" t="s">
        <v>103</v>
      </c>
      <c r="I57" s="1" t="s">
        <v>104</v>
      </c>
      <c r="J57" s="1" t="s">
        <v>105</v>
      </c>
      <c r="K57" s="1" t="s">
        <v>106</v>
      </c>
      <c r="L57" s="1" t="s">
        <v>107</v>
      </c>
      <c r="M57" s="1" t="s">
        <v>108</v>
      </c>
      <c r="N57" s="1" t="s">
        <v>109</v>
      </c>
      <c r="O57" s="1" t="s">
        <v>110</v>
      </c>
      <c r="P57" s="1" t="s">
        <v>111</v>
      </c>
      <c r="Q57" s="1" t="s">
        <v>112</v>
      </c>
      <c r="R57" s="1" t="s">
        <v>113</v>
      </c>
      <c r="S57" s="1" t="s">
        <v>114</v>
      </c>
      <c r="T57" s="1" t="s">
        <v>115</v>
      </c>
      <c r="U57" s="1"/>
      <c r="V57" s="1"/>
      <c r="W57" s="42"/>
    </row>
    <row r="58" spans="1:23" x14ac:dyDescent="0.2">
      <c r="A58" s="6" t="s">
        <v>12</v>
      </c>
      <c r="B58" t="s">
        <v>203</v>
      </c>
      <c r="C58" s="1" t="s">
        <v>129</v>
      </c>
      <c r="D58" s="1" t="s">
        <v>117</v>
      </c>
      <c r="E58" s="1">
        <v>1.55E-2</v>
      </c>
      <c r="F58" s="1" t="s">
        <v>117</v>
      </c>
      <c r="G58" s="1" t="s">
        <v>117</v>
      </c>
      <c r="H58" s="1" t="s">
        <v>117</v>
      </c>
      <c r="I58" s="1">
        <v>1.23E-2</v>
      </c>
      <c r="J58" s="1">
        <v>0.11799999999999999</v>
      </c>
      <c r="K58" s="1">
        <v>5.3999999999999999E-2</v>
      </c>
      <c r="L58" s="1">
        <v>0.80200000000000005</v>
      </c>
      <c r="M58" s="1">
        <v>0.27800000000000002</v>
      </c>
      <c r="N58" s="1">
        <v>1.1000000000000001</v>
      </c>
      <c r="O58" s="1">
        <v>0.19400000000000001</v>
      </c>
      <c r="P58" s="1">
        <v>1.56</v>
      </c>
      <c r="Q58" s="1">
        <v>0.34499999999999997</v>
      </c>
      <c r="R58" s="2">
        <v>4.2280970067729948E-2</v>
      </c>
      <c r="S58" s="4" t="s">
        <v>118</v>
      </c>
      <c r="T58" s="2">
        <v>0.33646549927037733</v>
      </c>
      <c r="V58" s="1"/>
      <c r="W58" s="42"/>
    </row>
    <row r="59" spans="1:23" x14ac:dyDescent="0.2">
      <c r="A59" s="6" t="s">
        <v>12</v>
      </c>
      <c r="B59" t="s">
        <v>11</v>
      </c>
      <c r="C59" s="1" t="s">
        <v>129</v>
      </c>
      <c r="D59" s="1" t="s">
        <v>117</v>
      </c>
      <c r="E59" s="1">
        <v>4.4999999999999997E-3</v>
      </c>
      <c r="F59" s="1" t="s">
        <v>117</v>
      </c>
      <c r="G59" s="1" t="s">
        <v>117</v>
      </c>
      <c r="H59" s="1" t="s">
        <v>117</v>
      </c>
      <c r="I59" s="1">
        <v>0.02</v>
      </c>
      <c r="J59" s="1">
        <v>0.22</v>
      </c>
      <c r="K59" s="1">
        <v>0.111</v>
      </c>
      <c r="L59" s="1">
        <v>1.83</v>
      </c>
      <c r="M59" s="1">
        <v>0.68200000000000005</v>
      </c>
      <c r="N59" s="1">
        <v>3.08</v>
      </c>
      <c r="O59" s="1">
        <v>0.57199999999999995</v>
      </c>
      <c r="P59" s="1">
        <v>4.8600000000000003</v>
      </c>
      <c r="Q59" s="1">
        <v>0.99099999999999999</v>
      </c>
      <c r="R59" s="2">
        <v>2.7442966598887474E-2</v>
      </c>
      <c r="S59" s="4" t="s">
        <v>118</v>
      </c>
      <c r="T59" s="2">
        <v>0.24643681622001407</v>
      </c>
      <c r="V59" s="1"/>
      <c r="W59" s="42"/>
    </row>
    <row r="60" spans="1:23" x14ac:dyDescent="0.2">
      <c r="R60" s="2"/>
      <c r="S60" s="4"/>
      <c r="T60" s="2"/>
      <c r="V60" s="1"/>
      <c r="W60" s="42"/>
    </row>
    <row r="61" spans="1:23" x14ac:dyDescent="0.2">
      <c r="R61" s="2"/>
      <c r="S61" s="4"/>
      <c r="T61" s="2"/>
      <c r="V61" s="1"/>
      <c r="W61" s="42"/>
    </row>
    <row r="62" spans="1:23" x14ac:dyDescent="0.2">
      <c r="R62" s="2"/>
      <c r="S62" s="4"/>
      <c r="T62" s="2"/>
      <c r="V62" s="1"/>
      <c r="W62" s="42"/>
    </row>
    <row r="63" spans="1:23" x14ac:dyDescent="0.2">
      <c r="D63" s="1" t="s">
        <v>99</v>
      </c>
      <c r="E63" s="1" t="s">
        <v>100</v>
      </c>
      <c r="F63" s="1" t="s">
        <v>101</v>
      </c>
      <c r="G63" s="1" t="s">
        <v>102</v>
      </c>
      <c r="H63" s="1" t="s">
        <v>103</v>
      </c>
      <c r="I63" s="1" t="s">
        <v>104</v>
      </c>
      <c r="J63" s="1" t="s">
        <v>105</v>
      </c>
      <c r="K63" s="1" t="s">
        <v>106</v>
      </c>
      <c r="L63" s="1" t="s">
        <v>107</v>
      </c>
      <c r="M63" s="1" t="s">
        <v>108</v>
      </c>
      <c r="N63" s="1" t="s">
        <v>109</v>
      </c>
      <c r="O63" s="1" t="s">
        <v>110</v>
      </c>
      <c r="P63" s="1" t="s">
        <v>111</v>
      </c>
      <c r="Q63" s="1" t="s">
        <v>112</v>
      </c>
      <c r="R63" s="1" t="s">
        <v>113</v>
      </c>
      <c r="S63" s="1" t="s">
        <v>114</v>
      </c>
      <c r="T63" s="1" t="s">
        <v>115</v>
      </c>
      <c r="U63" s="1"/>
      <c r="V63" s="1"/>
      <c r="W63" s="42"/>
    </row>
    <row r="64" spans="1:23" x14ac:dyDescent="0.2">
      <c r="A64" s="6" t="s">
        <v>14</v>
      </c>
      <c r="B64" t="s">
        <v>204</v>
      </c>
      <c r="C64" s="1" t="s">
        <v>119</v>
      </c>
      <c r="D64" s="1" t="s">
        <v>117</v>
      </c>
      <c r="E64" s="1">
        <v>0.10639999999999999</v>
      </c>
      <c r="F64" s="1" t="s">
        <v>117</v>
      </c>
      <c r="G64" s="1">
        <v>1.6199999999999999E-2</v>
      </c>
      <c r="H64" s="1">
        <v>5.6000000000000001E-2</v>
      </c>
      <c r="I64" s="1">
        <v>2.9000000000000001E-2</v>
      </c>
      <c r="J64" s="1">
        <v>0.43</v>
      </c>
      <c r="K64" s="1">
        <v>0.13800000000000001</v>
      </c>
      <c r="L64" s="1">
        <v>1.45</v>
      </c>
      <c r="M64" s="1">
        <v>0.44800000000000001</v>
      </c>
      <c r="N64" s="1">
        <v>1.6319999999999999</v>
      </c>
      <c r="O64" s="1">
        <v>0.28199999999999997</v>
      </c>
      <c r="P64" s="1">
        <v>2.68</v>
      </c>
      <c r="Q64" s="1">
        <v>0.59099999999999997</v>
      </c>
      <c r="R64" s="2">
        <v>8.9942096268142743E-2</v>
      </c>
      <c r="S64" s="4">
        <v>0.56966397722450635</v>
      </c>
      <c r="T64" s="2">
        <v>0.35409841038708895</v>
      </c>
      <c r="W64" s="1"/>
    </row>
    <row r="65" spans="1:23" x14ac:dyDescent="0.2">
      <c r="A65" s="6" t="s">
        <v>14</v>
      </c>
      <c r="B65" t="s">
        <v>207</v>
      </c>
      <c r="C65" s="1" t="s">
        <v>119</v>
      </c>
      <c r="D65" s="1" t="s">
        <v>117</v>
      </c>
      <c r="E65" s="1">
        <v>0.23100000000000001</v>
      </c>
      <c r="F65" s="1" t="s">
        <v>117</v>
      </c>
      <c r="G65" s="1">
        <v>3.7999999999999999E-2</v>
      </c>
      <c r="H65" s="1">
        <v>0.13600000000000001</v>
      </c>
      <c r="I65" s="1">
        <v>9.8000000000000004E-2</v>
      </c>
      <c r="J65" s="1">
        <v>0.99</v>
      </c>
      <c r="K65" s="1">
        <v>0.23799999999999999</v>
      </c>
      <c r="L65" s="1">
        <v>2.06</v>
      </c>
      <c r="M65" s="1">
        <v>0.52800000000000002</v>
      </c>
      <c r="N65" s="1">
        <v>1.84</v>
      </c>
      <c r="O65" s="1">
        <v>0.26</v>
      </c>
      <c r="P65" s="1">
        <v>2.08</v>
      </c>
      <c r="Q65" s="1">
        <v>0.34699999999999998</v>
      </c>
      <c r="R65" s="2">
        <v>0.35268561829319511</v>
      </c>
      <c r="S65" s="2">
        <v>0.8141192526661446</v>
      </c>
      <c r="T65" s="2">
        <v>0.64817854909318329</v>
      </c>
      <c r="W65" s="1"/>
    </row>
    <row r="66" spans="1:23" x14ac:dyDescent="0.2">
      <c r="A66" s="6" t="s">
        <v>14</v>
      </c>
      <c r="B66" t="s">
        <v>208</v>
      </c>
      <c r="C66" s="1" t="s">
        <v>123</v>
      </c>
      <c r="D66" s="1">
        <v>0.05</v>
      </c>
      <c r="E66" s="1">
        <v>1.25</v>
      </c>
      <c r="F66" s="1">
        <v>0.107</v>
      </c>
      <c r="G66" s="1">
        <v>0.75</v>
      </c>
      <c r="H66" s="1">
        <v>0.67</v>
      </c>
      <c r="I66" s="1">
        <v>0.28299999999999997</v>
      </c>
      <c r="J66" s="1">
        <v>1.77</v>
      </c>
      <c r="K66" s="1">
        <v>0.73</v>
      </c>
      <c r="L66" s="1">
        <v>9.1</v>
      </c>
      <c r="M66" s="1">
        <v>3.73</v>
      </c>
      <c r="N66" s="1">
        <v>22.8</v>
      </c>
      <c r="O66" s="1">
        <v>6.12</v>
      </c>
      <c r="P66" s="1">
        <v>73.099999999999994</v>
      </c>
      <c r="Q66" s="1">
        <v>18.89</v>
      </c>
      <c r="R66" s="2">
        <v>1.1583060884092245E-2</v>
      </c>
      <c r="S66" s="2">
        <v>0.79215725131609627</v>
      </c>
      <c r="T66" s="2">
        <v>8.1473201872921619E-2</v>
      </c>
      <c r="W66" s="1"/>
    </row>
    <row r="67" spans="1:23" x14ac:dyDescent="0.2">
      <c r="A67" s="6" t="s">
        <v>14</v>
      </c>
      <c r="B67" t="s">
        <v>209</v>
      </c>
      <c r="C67" s="1" t="s">
        <v>130</v>
      </c>
      <c r="D67" s="1">
        <v>4.5999999999999999E-3</v>
      </c>
      <c r="E67" s="1">
        <v>3.1099999999999999E-2</v>
      </c>
      <c r="F67" s="1">
        <v>2.3999999999999998E-3</v>
      </c>
      <c r="G67" s="1" t="s">
        <v>117</v>
      </c>
      <c r="H67" s="1">
        <v>1.89E-2</v>
      </c>
      <c r="I67" s="1">
        <v>1.1900000000000001E-2</v>
      </c>
      <c r="J67" s="1">
        <v>0.19600000000000001</v>
      </c>
      <c r="K67" s="1">
        <v>0.11899999999999999</v>
      </c>
      <c r="L67" s="1">
        <v>2.21</v>
      </c>
      <c r="M67" s="1">
        <v>1.026</v>
      </c>
      <c r="N67" s="1">
        <v>5.82</v>
      </c>
      <c r="O67" s="1">
        <v>1.2310000000000001</v>
      </c>
      <c r="P67" s="1">
        <v>12.34</v>
      </c>
      <c r="Q67" s="1">
        <v>2.65</v>
      </c>
      <c r="R67" s="2">
        <v>9.1430738598653645E-3</v>
      </c>
      <c r="S67" s="2">
        <v>0.59598732648373287</v>
      </c>
      <c r="T67" s="2">
        <v>0.11721086821889289</v>
      </c>
      <c r="W67" s="1"/>
    </row>
    <row r="68" spans="1:23" x14ac:dyDescent="0.2">
      <c r="A68" s="6" t="s">
        <v>14</v>
      </c>
      <c r="B68" t="s">
        <v>211</v>
      </c>
      <c r="C68" s="1" t="s">
        <v>119</v>
      </c>
      <c r="D68" s="1" t="s">
        <v>117</v>
      </c>
      <c r="E68" s="1">
        <v>8.6999999999999994E-2</v>
      </c>
      <c r="F68" s="1">
        <v>2.0999999999999999E-3</v>
      </c>
      <c r="G68" s="1">
        <v>3.5000000000000003E-2</v>
      </c>
      <c r="H68" s="1">
        <v>0.13400000000000001</v>
      </c>
      <c r="I68" s="1">
        <v>2.5700000000000001E-2</v>
      </c>
      <c r="J68" s="1">
        <v>0.97</v>
      </c>
      <c r="K68" s="1">
        <v>0.35299999999999998</v>
      </c>
      <c r="L68" s="1">
        <v>4.46</v>
      </c>
      <c r="M68" s="1">
        <v>1.63</v>
      </c>
      <c r="N68" s="1">
        <v>8.4</v>
      </c>
      <c r="O68" s="1">
        <v>1.64</v>
      </c>
      <c r="P68" s="1">
        <v>15.4</v>
      </c>
      <c r="Q68" s="1">
        <v>3.29</v>
      </c>
      <c r="R68" s="2">
        <v>3.6446671045195576E-2</v>
      </c>
      <c r="S68" s="2">
        <v>0.21729206043665275</v>
      </c>
      <c r="T68" s="2">
        <v>0.18954175905395415</v>
      </c>
      <c r="W68" s="1"/>
    </row>
    <row r="69" spans="1:23" x14ac:dyDescent="0.2">
      <c r="A69" s="6" t="s">
        <v>14</v>
      </c>
      <c r="B69" t="s">
        <v>212</v>
      </c>
      <c r="C69" s="1" t="s">
        <v>119</v>
      </c>
      <c r="D69" s="1" t="s">
        <v>117</v>
      </c>
      <c r="E69" s="1">
        <v>0.115</v>
      </c>
      <c r="F69" s="1" t="s">
        <v>117</v>
      </c>
      <c r="G69" s="1">
        <v>1.7999999999999999E-2</v>
      </c>
      <c r="H69" s="1">
        <v>8.5000000000000006E-2</v>
      </c>
      <c r="I69" s="1">
        <v>4.41E-2</v>
      </c>
      <c r="J69" s="1">
        <v>0.5</v>
      </c>
      <c r="K69" s="1">
        <v>0.13</v>
      </c>
      <c r="L69" s="1">
        <v>1.67</v>
      </c>
      <c r="M69" s="1">
        <v>0.56499999999999995</v>
      </c>
      <c r="N69" s="1">
        <v>2.74</v>
      </c>
      <c r="O69" s="1">
        <v>0.55900000000000005</v>
      </c>
      <c r="P69" s="1">
        <v>6.11</v>
      </c>
      <c r="Q69" s="1">
        <v>1.653</v>
      </c>
      <c r="R69" s="2">
        <v>3.7392041879086908E-2</v>
      </c>
      <c r="S69" s="2">
        <v>0.65206835675331631</v>
      </c>
      <c r="T69" s="2">
        <v>0.17888174790094871</v>
      </c>
      <c r="W69" s="1"/>
    </row>
    <row r="70" spans="1:23" x14ac:dyDescent="0.2">
      <c r="A70" s="6" t="s">
        <v>14</v>
      </c>
      <c r="B70" t="s">
        <v>213</v>
      </c>
      <c r="C70" s="1" t="s">
        <v>119</v>
      </c>
      <c r="D70" s="1">
        <v>1.8699999999999999E-3</v>
      </c>
      <c r="E70" s="1">
        <v>5.44</v>
      </c>
      <c r="F70" s="1">
        <v>1.38E-2</v>
      </c>
      <c r="G70" s="1">
        <v>0.186</v>
      </c>
      <c r="H70" s="1">
        <v>0.38900000000000001</v>
      </c>
      <c r="I70" s="1">
        <v>0.106</v>
      </c>
      <c r="J70" s="1">
        <v>2.0299999999999998</v>
      </c>
      <c r="K70" s="1">
        <v>0.67</v>
      </c>
      <c r="L70" s="1">
        <v>8.17</v>
      </c>
      <c r="M70" s="1">
        <v>3.15</v>
      </c>
      <c r="N70" s="1">
        <v>17.170000000000002</v>
      </c>
      <c r="O70" s="1">
        <v>3.6659999999999999</v>
      </c>
      <c r="P70" s="1">
        <v>37.700000000000003</v>
      </c>
      <c r="Q70" s="1">
        <v>8.33</v>
      </c>
      <c r="R70" s="2">
        <v>3.0125417000971239E-2</v>
      </c>
      <c r="S70" s="2">
        <v>0.36360684194826104</v>
      </c>
      <c r="T70" s="2">
        <v>0.14183110133488602</v>
      </c>
      <c r="W70" s="1"/>
    </row>
    <row r="71" spans="1:23" x14ac:dyDescent="0.2">
      <c r="A71" s="6" t="s">
        <v>14</v>
      </c>
      <c r="B71" t="s">
        <v>214</v>
      </c>
      <c r="C71" s="1" t="s">
        <v>119</v>
      </c>
      <c r="D71" s="1" t="s">
        <v>117</v>
      </c>
      <c r="E71" s="1">
        <v>9.1999999999999998E-2</v>
      </c>
      <c r="F71" s="1" t="s">
        <v>117</v>
      </c>
      <c r="G71" s="1" t="s">
        <v>117</v>
      </c>
      <c r="H71" s="1" t="s">
        <v>117</v>
      </c>
      <c r="I71" s="1">
        <v>1.5599999999999999E-2</v>
      </c>
      <c r="J71" s="1">
        <v>0.28599999999999998</v>
      </c>
      <c r="K71" s="1">
        <v>0.126</v>
      </c>
      <c r="L71" s="1">
        <v>1.36</v>
      </c>
      <c r="M71" s="1">
        <v>0.38100000000000001</v>
      </c>
      <c r="N71" s="1">
        <v>1.5</v>
      </c>
      <c r="O71" s="1">
        <v>0.224</v>
      </c>
      <c r="P71" s="1">
        <v>1.74</v>
      </c>
      <c r="Q71" s="1">
        <v>0.52400000000000002</v>
      </c>
      <c r="R71" s="2">
        <v>6.7470942498753295E-2</v>
      </c>
      <c r="S71" s="2" t="s">
        <v>118</v>
      </c>
      <c r="T71" s="2">
        <v>0.51154097747874039</v>
      </c>
      <c r="W71" s="1"/>
    </row>
    <row r="72" spans="1:23" x14ac:dyDescent="0.2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2"/>
      <c r="S72" s="5"/>
      <c r="T72" s="2"/>
      <c r="W72" s="1"/>
    </row>
    <row r="73" spans="1:23" x14ac:dyDescent="0.2">
      <c r="R73" s="2"/>
      <c r="S73" s="2"/>
      <c r="T73" s="2"/>
      <c r="W73" s="1"/>
    </row>
    <row r="74" spans="1:23" x14ac:dyDescent="0.2">
      <c r="D74" s="1" t="s">
        <v>99</v>
      </c>
      <c r="E74" s="1" t="s">
        <v>100</v>
      </c>
      <c r="F74" s="1" t="s">
        <v>101</v>
      </c>
      <c r="G74" s="1" t="s">
        <v>102</v>
      </c>
      <c r="H74" s="1" t="s">
        <v>103</v>
      </c>
      <c r="I74" s="1" t="s">
        <v>104</v>
      </c>
      <c r="J74" s="1" t="s">
        <v>105</v>
      </c>
      <c r="K74" s="1" t="s">
        <v>106</v>
      </c>
      <c r="L74" s="1" t="s">
        <v>107</v>
      </c>
      <c r="M74" s="1" t="s">
        <v>108</v>
      </c>
      <c r="N74" s="1" t="s">
        <v>109</v>
      </c>
      <c r="O74" s="1" t="s">
        <v>110</v>
      </c>
      <c r="P74" s="1" t="s">
        <v>111</v>
      </c>
      <c r="Q74" s="1" t="s">
        <v>112</v>
      </c>
      <c r="R74" s="1" t="s">
        <v>113</v>
      </c>
      <c r="S74" s="1" t="s">
        <v>114</v>
      </c>
      <c r="T74" s="1" t="s">
        <v>115</v>
      </c>
      <c r="U74" s="1"/>
      <c r="W74" s="1"/>
    </row>
    <row r="75" spans="1:23" x14ac:dyDescent="0.2">
      <c r="A75" s="6" t="s">
        <v>14</v>
      </c>
      <c r="B75" t="s">
        <v>205</v>
      </c>
      <c r="C75" s="1" t="s">
        <v>131</v>
      </c>
      <c r="D75" s="1">
        <v>2.8999999999999998E-3</v>
      </c>
      <c r="E75" s="1">
        <v>4.0199999999999996</v>
      </c>
      <c r="F75" s="1">
        <v>1.7999999999999999E-2</v>
      </c>
      <c r="G75" s="1">
        <v>0.26500000000000001</v>
      </c>
      <c r="H75" s="1">
        <v>0.8</v>
      </c>
      <c r="I75" s="1">
        <v>5.3100000000000001E-2</v>
      </c>
      <c r="J75" s="1">
        <v>5.37</v>
      </c>
      <c r="K75" s="1">
        <v>2.004</v>
      </c>
      <c r="L75" s="1">
        <v>27.1</v>
      </c>
      <c r="M75" s="1">
        <v>10.24</v>
      </c>
      <c r="N75" s="1">
        <v>52</v>
      </c>
      <c r="O75" s="1">
        <v>10.89</v>
      </c>
      <c r="P75" s="1">
        <v>104.4</v>
      </c>
      <c r="Q75" s="1">
        <v>21.45</v>
      </c>
      <c r="R75" s="2">
        <v>3.0947745721615072E-2</v>
      </c>
      <c r="S75" s="2">
        <v>7.8092870334154518E-2</v>
      </c>
      <c r="T75" s="2">
        <v>0.16988677070678754</v>
      </c>
      <c r="W75" s="1"/>
    </row>
    <row r="76" spans="1:23" x14ac:dyDescent="0.2">
      <c r="A76" s="6" t="s">
        <v>14</v>
      </c>
      <c r="B76" t="s">
        <v>206</v>
      </c>
      <c r="C76" s="1" t="s">
        <v>131</v>
      </c>
      <c r="D76" s="1" t="s">
        <v>117</v>
      </c>
      <c r="E76" s="1">
        <v>0.218</v>
      </c>
      <c r="F76" s="1" t="s">
        <v>117</v>
      </c>
      <c r="G76" s="1">
        <v>2.7E-2</v>
      </c>
      <c r="H76" s="1">
        <v>0.13200000000000001</v>
      </c>
      <c r="I76" s="1">
        <v>0.08</v>
      </c>
      <c r="J76" s="1">
        <v>1.04</v>
      </c>
      <c r="K76" s="1">
        <v>0.25600000000000001</v>
      </c>
      <c r="L76" s="1">
        <v>2.65</v>
      </c>
      <c r="M76" s="1">
        <v>0.748</v>
      </c>
      <c r="N76" s="1">
        <v>2.89</v>
      </c>
      <c r="O76" s="1">
        <v>0.47399999999999998</v>
      </c>
      <c r="P76" s="1">
        <v>4.16</v>
      </c>
      <c r="Q76" s="1">
        <v>0.89100000000000001</v>
      </c>
      <c r="R76" s="2">
        <v>0.1442904759487674</v>
      </c>
      <c r="S76" s="2">
        <v>0.65816586260810117</v>
      </c>
      <c r="T76" s="2">
        <v>0.41691095997498434</v>
      </c>
      <c r="W76" s="1"/>
    </row>
    <row r="77" spans="1:23" x14ac:dyDescent="0.2">
      <c r="A77" s="6" t="s">
        <v>14</v>
      </c>
      <c r="B77" t="s">
        <v>210</v>
      </c>
      <c r="C77" s="1" t="s">
        <v>131</v>
      </c>
      <c r="D77" s="1">
        <v>3.3E-3</v>
      </c>
      <c r="E77" s="1">
        <v>0.14199999999999999</v>
      </c>
      <c r="F77" s="1">
        <v>1.9499999999999999E-3</v>
      </c>
      <c r="G77" s="1">
        <v>1.9699999999999999E-2</v>
      </c>
      <c r="H77" s="1">
        <v>3.6700000000000003E-2</v>
      </c>
      <c r="I77" s="1">
        <v>2.0500000000000001E-2</v>
      </c>
      <c r="J77" s="1">
        <v>0.25900000000000001</v>
      </c>
      <c r="K77" s="1">
        <v>0.105</v>
      </c>
      <c r="L77" s="1">
        <v>1.3</v>
      </c>
      <c r="M77" s="1">
        <v>0.53800000000000003</v>
      </c>
      <c r="N77" s="1">
        <v>3.02</v>
      </c>
      <c r="O77" s="1">
        <v>0.74099999999999999</v>
      </c>
      <c r="P77" s="1">
        <v>9.5</v>
      </c>
      <c r="Q77" s="1">
        <v>2.61</v>
      </c>
      <c r="R77" s="2">
        <v>1.2267082539132444E-2</v>
      </c>
      <c r="S77" s="2">
        <v>0.64094379568978077</v>
      </c>
      <c r="T77" s="2">
        <v>8.9559264013692769E-2</v>
      </c>
      <c r="W77" s="1"/>
    </row>
    <row r="78" spans="1:23" x14ac:dyDescent="0.2">
      <c r="A78" s="6" t="s">
        <v>14</v>
      </c>
      <c r="B78" t="s">
        <v>215</v>
      </c>
      <c r="C78" s="1" t="s">
        <v>131</v>
      </c>
      <c r="D78" s="1">
        <v>1.2199999999999999E-3</v>
      </c>
      <c r="E78" s="1">
        <v>3.5799999999999998E-2</v>
      </c>
      <c r="F78" s="1" t="s">
        <v>117</v>
      </c>
      <c r="G78" s="1">
        <v>1.0500000000000001E-2</v>
      </c>
      <c r="H78" s="1">
        <v>3.1E-2</v>
      </c>
      <c r="I78" s="1">
        <v>1.5699999999999999E-2</v>
      </c>
      <c r="J78" s="1">
        <v>0.25900000000000001</v>
      </c>
      <c r="K78" s="1">
        <v>0.13</v>
      </c>
      <c r="L78" s="1">
        <v>2.13</v>
      </c>
      <c r="M78" s="1">
        <v>1.1000000000000001</v>
      </c>
      <c r="N78" s="1">
        <v>7.9</v>
      </c>
      <c r="O78" s="1">
        <v>2.12</v>
      </c>
      <c r="P78" s="1">
        <v>26.1</v>
      </c>
      <c r="Q78" s="1">
        <v>7.23</v>
      </c>
      <c r="R78" s="2">
        <v>4.4283658958693874E-3</v>
      </c>
      <c r="S78" s="2">
        <v>0.53409427714755353</v>
      </c>
      <c r="T78" s="2">
        <v>5.3410896177927297E-2</v>
      </c>
      <c r="W78" s="1"/>
    </row>
    <row r="79" spans="1:23" x14ac:dyDescent="0.2">
      <c r="R79" s="2"/>
      <c r="S79" s="2"/>
      <c r="T79" s="2"/>
      <c r="W79" s="1"/>
    </row>
    <row r="80" spans="1:23" x14ac:dyDescent="0.2">
      <c r="R80" s="2"/>
      <c r="S80" s="2"/>
      <c r="T80" s="2"/>
      <c r="W80" s="1"/>
    </row>
    <row r="81" spans="1:23" x14ac:dyDescent="0.2">
      <c r="R81" s="2"/>
      <c r="S81" s="2"/>
      <c r="T81" s="2"/>
      <c r="W81" s="1"/>
    </row>
    <row r="82" spans="1:23" x14ac:dyDescent="0.2">
      <c r="D82" s="1" t="s">
        <v>99</v>
      </c>
      <c r="E82" s="1" t="s">
        <v>100</v>
      </c>
      <c r="F82" s="1" t="s">
        <v>101</v>
      </c>
      <c r="G82" s="1" t="s">
        <v>102</v>
      </c>
      <c r="H82" s="1" t="s">
        <v>103</v>
      </c>
      <c r="I82" s="1" t="s">
        <v>104</v>
      </c>
      <c r="J82" s="1" t="s">
        <v>105</v>
      </c>
      <c r="K82" s="1" t="s">
        <v>106</v>
      </c>
      <c r="L82" s="1" t="s">
        <v>107</v>
      </c>
      <c r="M82" s="1" t="s">
        <v>108</v>
      </c>
      <c r="N82" s="1" t="s">
        <v>109</v>
      </c>
      <c r="O82" s="1" t="s">
        <v>110</v>
      </c>
      <c r="P82" s="1" t="s">
        <v>111</v>
      </c>
      <c r="Q82" s="1" t="s">
        <v>112</v>
      </c>
      <c r="R82" s="2"/>
      <c r="S82" s="2"/>
      <c r="T82" s="2"/>
      <c r="W82" s="1"/>
    </row>
    <row r="83" spans="1:23" x14ac:dyDescent="0.2">
      <c r="A83" s="6" t="s">
        <v>13</v>
      </c>
      <c r="B83" s="43" t="s">
        <v>216</v>
      </c>
      <c r="C83" s="1" t="s">
        <v>129</v>
      </c>
      <c r="D83" s="1" t="s">
        <v>117</v>
      </c>
      <c r="E83" s="1">
        <v>1.01E-2</v>
      </c>
      <c r="F83" s="1" t="s">
        <v>117</v>
      </c>
      <c r="G83" s="1" t="s">
        <v>117</v>
      </c>
      <c r="H83" s="1">
        <v>3.6999999999999998E-2</v>
      </c>
      <c r="I83" s="1">
        <v>5.8400000000000001E-2</v>
      </c>
      <c r="J83" s="1">
        <v>0.53500000000000003</v>
      </c>
      <c r="K83" s="1">
        <v>0.28699999999999998</v>
      </c>
      <c r="L83" s="1">
        <v>3.59</v>
      </c>
      <c r="M83" s="1">
        <v>1.034</v>
      </c>
      <c r="N83" s="1">
        <v>3.71</v>
      </c>
      <c r="O83" s="1">
        <v>0.63</v>
      </c>
      <c r="P83" s="1">
        <v>5.96</v>
      </c>
      <c r="Q83" s="1">
        <v>1.2110000000000001</v>
      </c>
      <c r="R83" s="2">
        <v>5.4612451190718253E-2</v>
      </c>
      <c r="S83" s="2">
        <v>1.2652725761212789</v>
      </c>
      <c r="T83" s="2">
        <v>0.39422027609537841</v>
      </c>
      <c r="W83" s="1"/>
    </row>
    <row r="84" spans="1:23" x14ac:dyDescent="0.2">
      <c r="A84" s="6" t="s">
        <v>13</v>
      </c>
      <c r="B84" s="43" t="s">
        <v>217</v>
      </c>
      <c r="C84" s="1" t="s">
        <v>129</v>
      </c>
      <c r="D84" s="1">
        <v>3.5999999999999999E-3</v>
      </c>
      <c r="E84" s="1">
        <v>1.8200000000000001E-2</v>
      </c>
      <c r="F84" s="1" t="s">
        <v>117</v>
      </c>
      <c r="G84" s="1" t="s">
        <v>117</v>
      </c>
      <c r="H84" s="1">
        <v>2.1999999999999999E-2</v>
      </c>
      <c r="I84" s="1">
        <v>3.2500000000000001E-2</v>
      </c>
      <c r="J84" s="1">
        <v>0.27800000000000002</v>
      </c>
      <c r="K84" s="1">
        <v>0.14000000000000001</v>
      </c>
      <c r="L84" s="1">
        <v>1.69</v>
      </c>
      <c r="M84" s="1">
        <v>0.38400000000000001</v>
      </c>
      <c r="N84" s="1">
        <v>1.1930000000000001</v>
      </c>
      <c r="O84" s="1">
        <v>0.157</v>
      </c>
      <c r="P84" s="1">
        <v>1.1200000000000001</v>
      </c>
      <c r="Q84" s="1">
        <v>0.16400000000000001</v>
      </c>
      <c r="R84" s="2">
        <v>0.20954773869346732</v>
      </c>
      <c r="S84" s="2">
        <v>1.2667724907581241</v>
      </c>
      <c r="T84" s="2">
        <v>0.98755081300812997</v>
      </c>
      <c r="V84" s="43"/>
      <c r="W84" s="1"/>
    </row>
    <row r="85" spans="1:23" x14ac:dyDescent="0.2">
      <c r="A85" s="6" t="s">
        <v>13</v>
      </c>
      <c r="B85" s="43" t="s">
        <v>218</v>
      </c>
      <c r="C85" s="1" t="s">
        <v>129</v>
      </c>
      <c r="D85" s="1">
        <v>2.3999999999999998E-3</v>
      </c>
      <c r="E85" s="1">
        <v>1.1900000000000001E-2</v>
      </c>
      <c r="F85" s="1" t="s">
        <v>117</v>
      </c>
      <c r="G85" s="1" t="s">
        <v>117</v>
      </c>
      <c r="H85" s="1">
        <v>0.03</v>
      </c>
      <c r="I85" s="1">
        <v>5.6500000000000002E-2</v>
      </c>
      <c r="J85" s="1">
        <v>0.67</v>
      </c>
      <c r="K85" s="1">
        <v>0.38300000000000001</v>
      </c>
      <c r="L85" s="1">
        <v>5.16</v>
      </c>
      <c r="M85" s="1">
        <v>1.2969999999999999</v>
      </c>
      <c r="N85" s="1">
        <v>3.15</v>
      </c>
      <c r="O85" s="1">
        <v>0.33700000000000002</v>
      </c>
      <c r="P85" s="1">
        <v>1.79</v>
      </c>
      <c r="Q85" s="1">
        <v>0.27</v>
      </c>
      <c r="R85" s="2">
        <v>0.30675600223338917</v>
      </c>
      <c r="S85" s="2">
        <v>1.2147849985736054</v>
      </c>
      <c r="T85" s="2">
        <v>1.8866330562746969</v>
      </c>
      <c r="V85" s="43"/>
      <c r="W85" s="1"/>
    </row>
    <row r="86" spans="1:23" x14ac:dyDescent="0.2">
      <c r="V86" s="43"/>
      <c r="W86" s="1"/>
    </row>
    <row r="87" spans="1:23" x14ac:dyDescent="0.2">
      <c r="W87" s="1"/>
    </row>
    <row r="88" spans="1:23" x14ac:dyDescent="0.2">
      <c r="W88" s="1"/>
    </row>
    <row r="89" spans="1:23" x14ac:dyDescent="0.2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/>
      <c r="S89"/>
      <c r="T89"/>
      <c r="W89" s="1"/>
    </row>
    <row r="90" spans="1:23" x14ac:dyDescent="0.2">
      <c r="W90" s="1"/>
    </row>
  </sheetData>
  <sortState xmlns:xlrd2="http://schemas.microsoft.com/office/spreadsheetml/2017/richdata2" ref="V2:W41">
    <sortCondition ref="V2:V41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A4F73-EEFA-3342-AB0E-9977C9D59F55}">
  <dimension ref="A1:U60"/>
  <sheetViews>
    <sheetView workbookViewId="0">
      <selection activeCell="I56" sqref="I56"/>
    </sheetView>
  </sheetViews>
  <sheetFormatPr baseColWidth="10" defaultColWidth="11" defaultRowHeight="16" x14ac:dyDescent="0.2"/>
  <cols>
    <col min="2" max="2" width="15.6640625" customWidth="1"/>
    <col min="19" max="19" width="16.6640625" customWidth="1"/>
    <col min="20" max="20" width="21.6640625" customWidth="1"/>
  </cols>
  <sheetData>
    <row r="1" spans="1:21" x14ac:dyDescent="0.2">
      <c r="A1" t="s">
        <v>6</v>
      </c>
      <c r="B1" t="s">
        <v>136</v>
      </c>
      <c r="C1" t="s">
        <v>98</v>
      </c>
      <c r="D1" s="1" t="s">
        <v>99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  <c r="K1" s="1" t="s">
        <v>106</v>
      </c>
      <c r="L1" s="1" t="s">
        <v>107</v>
      </c>
      <c r="M1" s="1" t="s">
        <v>108</v>
      </c>
      <c r="N1" s="1" t="s">
        <v>109</v>
      </c>
      <c r="O1" s="1" t="s">
        <v>110</v>
      </c>
      <c r="P1" s="1" t="s">
        <v>111</v>
      </c>
      <c r="Q1" s="1" t="s">
        <v>112</v>
      </c>
      <c r="R1" t="s">
        <v>147</v>
      </c>
    </row>
    <row r="2" spans="1:21" x14ac:dyDescent="0.2">
      <c r="A2" t="s">
        <v>7</v>
      </c>
      <c r="B2" s="24" t="s">
        <v>225</v>
      </c>
      <c r="C2" t="s">
        <v>119</v>
      </c>
      <c r="D2" s="1" t="s">
        <v>117</v>
      </c>
      <c r="E2" s="1" t="s">
        <v>117</v>
      </c>
      <c r="F2" s="1" t="s">
        <v>117</v>
      </c>
      <c r="G2" s="1" t="s">
        <v>117</v>
      </c>
      <c r="H2" s="1" t="s">
        <v>117</v>
      </c>
      <c r="I2" s="1">
        <v>6.1000000000000004E-3</v>
      </c>
      <c r="J2" s="1">
        <v>0.111</v>
      </c>
      <c r="K2" s="1">
        <v>8.3000000000000004E-2</v>
      </c>
      <c r="L2" s="1">
        <v>2.02</v>
      </c>
      <c r="M2" s="1">
        <v>1.0129999999999999</v>
      </c>
      <c r="N2" s="1">
        <v>4.9400000000000004</v>
      </c>
      <c r="O2" s="1">
        <v>0.87</v>
      </c>
      <c r="P2" s="1">
        <v>6.17</v>
      </c>
      <c r="Q2" s="1">
        <v>0.871</v>
      </c>
      <c r="R2" s="2">
        <v>0.23191733639494833</v>
      </c>
      <c r="T2" s="24"/>
      <c r="U2" s="1"/>
    </row>
    <row r="3" spans="1:21" x14ac:dyDescent="0.2">
      <c r="A3" t="s">
        <v>7</v>
      </c>
      <c r="B3" s="24" t="s">
        <v>226</v>
      </c>
      <c r="C3" t="s">
        <v>119</v>
      </c>
      <c r="D3" s="1" t="s">
        <v>117</v>
      </c>
      <c r="E3" s="1" t="s">
        <v>117</v>
      </c>
      <c r="F3" s="1" t="s">
        <v>117</v>
      </c>
      <c r="G3" s="1" t="s">
        <v>117</v>
      </c>
      <c r="H3" s="1" t="s">
        <v>117</v>
      </c>
      <c r="I3" s="1">
        <v>6.0000000000000001E-3</v>
      </c>
      <c r="J3" s="1">
        <v>8.8999999999999996E-2</v>
      </c>
      <c r="K3" s="1">
        <v>6.0600000000000001E-2</v>
      </c>
      <c r="L3" s="1">
        <v>1.75</v>
      </c>
      <c r="M3" s="1">
        <v>0.90100000000000002</v>
      </c>
      <c r="N3" s="1">
        <v>5.03</v>
      </c>
      <c r="O3" s="1">
        <v>0.89400000000000002</v>
      </c>
      <c r="P3" s="1">
        <v>6.93</v>
      </c>
      <c r="Q3" s="1">
        <v>1.0760000000000001</v>
      </c>
      <c r="R3" s="2">
        <v>0.16263940520446096</v>
      </c>
      <c r="T3" s="24"/>
      <c r="U3" s="1"/>
    </row>
    <row r="4" spans="1:21" x14ac:dyDescent="0.2">
      <c r="A4" t="s">
        <v>7</v>
      </c>
      <c r="B4" s="24" t="s">
        <v>228</v>
      </c>
      <c r="C4" t="s">
        <v>119</v>
      </c>
      <c r="D4" s="1" t="s">
        <v>117</v>
      </c>
      <c r="E4" s="1" t="s">
        <v>117</v>
      </c>
      <c r="F4" s="1" t="s">
        <v>117</v>
      </c>
      <c r="G4" s="1" t="s">
        <v>117</v>
      </c>
      <c r="H4" s="1" t="s">
        <v>117</v>
      </c>
      <c r="I4" s="1">
        <v>6.4999999999999997E-3</v>
      </c>
      <c r="J4" s="1">
        <v>9.9000000000000005E-2</v>
      </c>
      <c r="K4" s="1">
        <v>6.3899999999999998E-2</v>
      </c>
      <c r="L4" s="1">
        <v>1.722</v>
      </c>
      <c r="M4" s="1">
        <v>0.98799999999999999</v>
      </c>
      <c r="N4" s="1">
        <v>5.7</v>
      </c>
      <c r="O4" s="1">
        <v>1.0840000000000001</v>
      </c>
      <c r="P4" s="1">
        <v>8.9600000000000009</v>
      </c>
      <c r="Q4" s="1">
        <v>1.373</v>
      </c>
      <c r="R4" s="2">
        <v>0.12541879096868172</v>
      </c>
      <c r="T4" s="24"/>
      <c r="U4" s="1"/>
    </row>
    <row r="5" spans="1:21" x14ac:dyDescent="0.2">
      <c r="A5" t="s">
        <v>7</v>
      </c>
      <c r="B5" s="24" t="s">
        <v>229</v>
      </c>
      <c r="C5" t="s">
        <v>119</v>
      </c>
      <c r="D5" s="1" t="s">
        <v>117</v>
      </c>
      <c r="E5" s="1" t="s">
        <v>117</v>
      </c>
      <c r="F5" s="1" t="s">
        <v>117</v>
      </c>
      <c r="G5" s="1" t="s">
        <v>117</v>
      </c>
      <c r="H5" s="1">
        <v>1.44E-2</v>
      </c>
      <c r="I5" s="1">
        <v>2.4899999999999999E-2</v>
      </c>
      <c r="J5" s="1">
        <v>0.20599999999999999</v>
      </c>
      <c r="K5" s="1">
        <v>0.14699999999999999</v>
      </c>
      <c r="L5" s="1">
        <v>2.82</v>
      </c>
      <c r="M5" s="1">
        <v>1.3129999999999999</v>
      </c>
      <c r="N5" s="1">
        <v>4.9800000000000004</v>
      </c>
      <c r="O5" s="1">
        <v>0.71199999999999997</v>
      </c>
      <c r="P5" s="1">
        <v>4.3899999999999997</v>
      </c>
      <c r="Q5" s="1">
        <v>0.58199999999999996</v>
      </c>
      <c r="R5" s="2">
        <v>0.4845360824742268</v>
      </c>
      <c r="T5" s="24"/>
      <c r="U5" s="1"/>
    </row>
    <row r="6" spans="1:21" x14ac:dyDescent="0.2">
      <c r="A6" t="s">
        <v>7</v>
      </c>
      <c r="B6" s="24" t="s">
        <v>232</v>
      </c>
      <c r="C6" t="s">
        <v>119</v>
      </c>
      <c r="D6" s="1" t="s">
        <v>117</v>
      </c>
      <c r="E6" s="1" t="s">
        <v>117</v>
      </c>
      <c r="F6" s="1" t="s">
        <v>117</v>
      </c>
      <c r="G6" s="1" t="s">
        <v>117</v>
      </c>
      <c r="H6" s="1" t="s">
        <v>117</v>
      </c>
      <c r="I6" s="1">
        <v>7.4999999999999997E-3</v>
      </c>
      <c r="J6" s="1">
        <v>0.11899999999999999</v>
      </c>
      <c r="K6" s="1">
        <v>9.4E-2</v>
      </c>
      <c r="L6" s="1">
        <v>1.93</v>
      </c>
      <c r="M6" s="1">
        <v>0.96499999999999997</v>
      </c>
      <c r="N6" s="1">
        <v>4.4800000000000004</v>
      </c>
      <c r="O6" s="1">
        <v>0.67900000000000005</v>
      </c>
      <c r="P6" s="1">
        <v>4.38</v>
      </c>
      <c r="Q6" s="1">
        <v>0.60299999999999998</v>
      </c>
      <c r="R6" s="2">
        <v>0.32006633499170811</v>
      </c>
      <c r="T6" s="24"/>
      <c r="U6" s="1"/>
    </row>
    <row r="7" spans="1:21" x14ac:dyDescent="0.2">
      <c r="A7" t="s">
        <v>7</v>
      </c>
      <c r="B7" s="24" t="s">
        <v>234</v>
      </c>
      <c r="C7" t="s">
        <v>119</v>
      </c>
      <c r="D7" s="1" t="s">
        <v>117</v>
      </c>
      <c r="E7" s="1" t="s">
        <v>117</v>
      </c>
      <c r="F7" s="1" t="s">
        <v>117</v>
      </c>
      <c r="G7" s="1" t="s">
        <v>117</v>
      </c>
      <c r="H7" s="1">
        <v>4.3E-3</v>
      </c>
      <c r="I7" s="1">
        <v>9.4999999999999998E-3</v>
      </c>
      <c r="J7" s="1">
        <v>0.12</v>
      </c>
      <c r="K7" s="1">
        <v>9.2999999999999999E-2</v>
      </c>
      <c r="L7" s="1">
        <v>1.83</v>
      </c>
      <c r="M7" s="1">
        <v>0.90800000000000003</v>
      </c>
      <c r="N7" s="1">
        <v>4.3</v>
      </c>
      <c r="O7" s="1">
        <v>0.67400000000000004</v>
      </c>
      <c r="P7" s="1">
        <v>4.5199999999999996</v>
      </c>
      <c r="Q7" s="1">
        <v>0.67900000000000005</v>
      </c>
      <c r="R7" s="2">
        <v>0.26951399116347574</v>
      </c>
      <c r="T7" s="24"/>
      <c r="U7" s="1"/>
    </row>
    <row r="8" spans="1:21" x14ac:dyDescent="0.2">
      <c r="A8" t="s">
        <v>7</v>
      </c>
      <c r="B8" s="24" t="s">
        <v>241</v>
      </c>
      <c r="C8" t="s">
        <v>119</v>
      </c>
      <c r="D8" s="1" t="s">
        <v>117</v>
      </c>
      <c r="E8" s="1" t="s">
        <v>117</v>
      </c>
      <c r="F8" s="1" t="s">
        <v>117</v>
      </c>
      <c r="G8" s="1" t="s">
        <v>117</v>
      </c>
      <c r="H8" s="1" t="s">
        <v>117</v>
      </c>
      <c r="I8" s="1">
        <v>1.41E-2</v>
      </c>
      <c r="J8" s="1">
        <v>0.16700000000000001</v>
      </c>
      <c r="K8" s="1">
        <v>0.13100000000000001</v>
      </c>
      <c r="L8" s="1">
        <v>2.91</v>
      </c>
      <c r="M8" s="1">
        <v>1.258</v>
      </c>
      <c r="N8" s="1">
        <v>5.31</v>
      </c>
      <c r="O8" s="1">
        <v>0.72799999999999998</v>
      </c>
      <c r="P8" s="1">
        <v>5.0599999999999996</v>
      </c>
      <c r="Q8" s="1">
        <v>0.69199999999999995</v>
      </c>
      <c r="R8" s="2">
        <v>0.42052023121387289</v>
      </c>
      <c r="T8" s="24"/>
      <c r="U8" s="1"/>
    </row>
    <row r="9" spans="1:21" x14ac:dyDescent="0.2">
      <c r="A9" t="s">
        <v>7</v>
      </c>
      <c r="B9" s="24" t="s">
        <v>242</v>
      </c>
      <c r="C9" t="s">
        <v>119</v>
      </c>
      <c r="D9" s="1" t="s">
        <v>117</v>
      </c>
      <c r="E9" s="1" t="s">
        <v>117</v>
      </c>
      <c r="F9" s="1" t="s">
        <v>117</v>
      </c>
      <c r="G9" s="1" t="s">
        <v>117</v>
      </c>
      <c r="H9" s="1" t="s">
        <v>117</v>
      </c>
      <c r="I9" s="1">
        <v>1.44E-2</v>
      </c>
      <c r="J9" s="1">
        <v>0.14299999999999999</v>
      </c>
      <c r="K9" s="1">
        <v>0.108</v>
      </c>
      <c r="L9" s="1">
        <v>2.5099999999999998</v>
      </c>
      <c r="M9" s="1">
        <v>1.222</v>
      </c>
      <c r="N9" s="1">
        <v>5.6</v>
      </c>
      <c r="O9" s="1">
        <v>0.86099999999999999</v>
      </c>
      <c r="P9" s="1">
        <v>6.19</v>
      </c>
      <c r="Q9" s="1">
        <v>0.877</v>
      </c>
      <c r="R9" s="2">
        <v>0.2862029646522235</v>
      </c>
      <c r="T9" s="24"/>
      <c r="U9" s="1"/>
    </row>
    <row r="10" spans="1:21" x14ac:dyDescent="0.2">
      <c r="A10" t="s">
        <v>7</v>
      </c>
      <c r="B10" s="24" t="s">
        <v>246</v>
      </c>
      <c r="C10" t="s">
        <v>119</v>
      </c>
      <c r="D10" s="1" t="s">
        <v>117</v>
      </c>
      <c r="E10" s="1" t="s">
        <v>117</v>
      </c>
      <c r="F10" s="1" t="s">
        <v>117</v>
      </c>
      <c r="G10" s="1" t="s">
        <v>117</v>
      </c>
      <c r="H10" s="1">
        <v>1.03E-2</v>
      </c>
      <c r="I10" s="1">
        <v>9.9000000000000008E-3</v>
      </c>
      <c r="J10" s="1">
        <v>0.14299999999999999</v>
      </c>
      <c r="K10" s="1">
        <v>0.121</v>
      </c>
      <c r="L10" s="1">
        <v>2.56</v>
      </c>
      <c r="M10" s="1">
        <v>1.2809999999999999</v>
      </c>
      <c r="N10" s="1">
        <v>6.03</v>
      </c>
      <c r="O10" s="1">
        <v>0.93700000000000006</v>
      </c>
      <c r="P10" s="1">
        <v>6.43</v>
      </c>
      <c r="Q10" s="1">
        <v>0.94299999999999995</v>
      </c>
      <c r="R10" s="2">
        <v>0.27147401908801699</v>
      </c>
      <c r="T10" s="24"/>
      <c r="U10" s="1"/>
    </row>
    <row r="11" spans="1:21" x14ac:dyDescent="0.2">
      <c r="A11" t="s">
        <v>7</v>
      </c>
      <c r="B11" s="24" t="s">
        <v>231</v>
      </c>
      <c r="C11" t="s">
        <v>132</v>
      </c>
      <c r="D11" s="1" t="s">
        <v>117</v>
      </c>
      <c r="E11" s="1" t="s">
        <v>117</v>
      </c>
      <c r="F11" s="1" t="s">
        <v>117</v>
      </c>
      <c r="G11" s="1" t="s">
        <v>117</v>
      </c>
      <c r="H11" s="1" t="s">
        <v>117</v>
      </c>
      <c r="I11" s="1">
        <v>8.6999999999999994E-3</v>
      </c>
      <c r="J11" s="1">
        <v>8.5999999999999993E-2</v>
      </c>
      <c r="K11" s="1">
        <v>8.8999999999999996E-2</v>
      </c>
      <c r="L11" s="1">
        <v>1.84</v>
      </c>
      <c r="M11" s="1">
        <v>0.876</v>
      </c>
      <c r="N11" s="1">
        <v>4.25</v>
      </c>
      <c r="O11" s="1">
        <v>0.68500000000000005</v>
      </c>
      <c r="P11" s="1">
        <v>5.05</v>
      </c>
      <c r="Q11" s="1">
        <v>0.72299999999999998</v>
      </c>
      <c r="R11" s="2">
        <v>0.25449515905947445</v>
      </c>
      <c r="T11" s="24"/>
      <c r="U11" s="1"/>
    </row>
    <row r="12" spans="1:21" x14ac:dyDescent="0.2">
      <c r="A12" t="s">
        <v>7</v>
      </c>
      <c r="B12" s="24" t="s">
        <v>233</v>
      </c>
      <c r="C12" t="s">
        <v>132</v>
      </c>
      <c r="D12" s="1" t="s">
        <v>117</v>
      </c>
      <c r="E12" s="1" t="s">
        <v>117</v>
      </c>
      <c r="F12" s="1" t="s">
        <v>117</v>
      </c>
      <c r="G12" s="1" t="s">
        <v>117</v>
      </c>
      <c r="H12" s="1" t="s">
        <v>117</v>
      </c>
      <c r="I12" s="1">
        <v>6.7999999999999996E-3</v>
      </c>
      <c r="J12" s="1">
        <v>9.7000000000000003E-2</v>
      </c>
      <c r="K12" s="1">
        <v>5.8700000000000002E-2</v>
      </c>
      <c r="L12" s="1">
        <v>1.429</v>
      </c>
      <c r="M12" s="1">
        <v>0.65400000000000003</v>
      </c>
      <c r="N12" s="1">
        <v>3.24</v>
      </c>
      <c r="O12" s="1">
        <v>0.504</v>
      </c>
      <c r="P12" s="1">
        <v>3.81</v>
      </c>
      <c r="Q12" s="1">
        <v>0.495</v>
      </c>
      <c r="R12" s="2">
        <v>0.28868686868686871</v>
      </c>
      <c r="T12" s="24"/>
      <c r="U12" s="1"/>
    </row>
    <row r="13" spans="1:21" x14ac:dyDescent="0.2">
      <c r="A13" t="s">
        <v>7</v>
      </c>
      <c r="B13" s="24" t="s">
        <v>230</v>
      </c>
      <c r="C13" t="s">
        <v>132</v>
      </c>
      <c r="D13" s="1" t="s">
        <v>117</v>
      </c>
      <c r="E13" s="1" t="s">
        <v>117</v>
      </c>
      <c r="F13" s="1" t="s">
        <v>117</v>
      </c>
      <c r="G13" s="1" t="s">
        <v>117</v>
      </c>
      <c r="H13" s="1" t="s">
        <v>117</v>
      </c>
      <c r="I13" s="1" t="s">
        <v>117</v>
      </c>
      <c r="J13" s="1">
        <v>0.111</v>
      </c>
      <c r="K13" s="1">
        <v>6.9000000000000006E-2</v>
      </c>
      <c r="L13" s="1">
        <v>1.542</v>
      </c>
      <c r="M13" s="1">
        <v>0.72499999999999998</v>
      </c>
      <c r="N13" s="1">
        <v>3.49</v>
      </c>
      <c r="O13" s="1">
        <v>0.53500000000000003</v>
      </c>
      <c r="P13" s="1">
        <v>3.93</v>
      </c>
      <c r="Q13" s="1">
        <v>0.53300000000000003</v>
      </c>
      <c r="R13" s="2">
        <v>0.28930581613508444</v>
      </c>
      <c r="T13" s="24"/>
      <c r="U13" s="1"/>
    </row>
    <row r="14" spans="1:21" x14ac:dyDescent="0.2">
      <c r="A14" t="s">
        <v>7</v>
      </c>
      <c r="B14" s="24" t="s">
        <v>245</v>
      </c>
      <c r="C14" t="s">
        <v>132</v>
      </c>
      <c r="D14" s="1" t="s">
        <v>117</v>
      </c>
      <c r="E14" s="1" t="s">
        <v>117</v>
      </c>
      <c r="F14" s="1" t="s">
        <v>117</v>
      </c>
      <c r="G14" s="1" t="s">
        <v>117</v>
      </c>
      <c r="H14" s="1">
        <v>1.2699999999999999E-2</v>
      </c>
      <c r="I14" s="1">
        <v>1.46E-2</v>
      </c>
      <c r="J14" s="1">
        <v>0.127</v>
      </c>
      <c r="K14" s="1">
        <v>9.4E-2</v>
      </c>
      <c r="L14" s="1">
        <v>1.89</v>
      </c>
      <c r="M14" s="1">
        <v>0.96599999999999997</v>
      </c>
      <c r="N14" s="1">
        <v>4.93</v>
      </c>
      <c r="O14" s="1">
        <v>0.88900000000000001</v>
      </c>
      <c r="P14" s="1">
        <v>6.29</v>
      </c>
      <c r="Q14" s="1">
        <v>0.91400000000000003</v>
      </c>
      <c r="R14" s="2">
        <v>0.20678336980306344</v>
      </c>
      <c r="T14" s="24"/>
      <c r="U14" s="1"/>
    </row>
    <row r="15" spans="1:21" x14ac:dyDescent="0.2">
      <c r="A15" t="s">
        <v>7</v>
      </c>
      <c r="B15" s="24" t="s">
        <v>240</v>
      </c>
      <c r="C15" t="s">
        <v>132</v>
      </c>
      <c r="D15" s="1" t="s">
        <v>117</v>
      </c>
      <c r="E15" s="1" t="s">
        <v>117</v>
      </c>
      <c r="F15" s="1" t="s">
        <v>117</v>
      </c>
      <c r="G15" s="1" t="s">
        <v>117</v>
      </c>
      <c r="H15" s="1" t="s">
        <v>117</v>
      </c>
      <c r="I15" s="1">
        <v>1.4500000000000001E-2</v>
      </c>
      <c r="J15" s="1">
        <v>0.13</v>
      </c>
      <c r="K15" s="1">
        <v>0.122</v>
      </c>
      <c r="L15" s="1">
        <v>2.61</v>
      </c>
      <c r="M15" s="1">
        <v>1.264</v>
      </c>
      <c r="N15" s="1">
        <v>5.87</v>
      </c>
      <c r="O15" s="1">
        <v>0.93700000000000006</v>
      </c>
      <c r="P15" s="1">
        <v>6.11</v>
      </c>
      <c r="Q15" s="1">
        <v>0.90200000000000002</v>
      </c>
      <c r="R15" s="2">
        <v>0.28935698447893571</v>
      </c>
      <c r="T15" s="24"/>
      <c r="U15" s="1"/>
    </row>
    <row r="16" spans="1:21" x14ac:dyDescent="0.2">
      <c r="A16" t="s">
        <v>7</v>
      </c>
      <c r="B16" s="24" t="s">
        <v>239</v>
      </c>
      <c r="C16" t="s">
        <v>132</v>
      </c>
      <c r="D16" s="1" t="s">
        <v>117</v>
      </c>
      <c r="E16" s="1" t="s">
        <v>117</v>
      </c>
      <c r="F16" s="1" t="s">
        <v>117</v>
      </c>
      <c r="G16" s="1" t="s">
        <v>117</v>
      </c>
      <c r="H16" s="1">
        <v>9.5999999999999992E-3</v>
      </c>
      <c r="I16" s="1">
        <v>1.43E-2</v>
      </c>
      <c r="J16" s="1">
        <v>0.13800000000000001</v>
      </c>
      <c r="K16" s="1">
        <v>9.4E-2</v>
      </c>
      <c r="L16" s="1">
        <v>1.91</v>
      </c>
      <c r="M16" s="1">
        <v>1.0609999999999999</v>
      </c>
      <c r="N16" s="1">
        <v>6.04</v>
      </c>
      <c r="O16" s="1">
        <v>1.125</v>
      </c>
      <c r="P16" s="1">
        <v>8.7799999999999994</v>
      </c>
      <c r="Q16" s="1">
        <v>1.3839999999999999</v>
      </c>
      <c r="R16" s="2">
        <v>0.13800578034682082</v>
      </c>
      <c r="T16" s="24"/>
      <c r="U16" s="1"/>
    </row>
    <row r="17" spans="1:21" x14ac:dyDescent="0.2">
      <c r="A17" t="s">
        <v>7</v>
      </c>
      <c r="B17" s="24" t="s">
        <v>243</v>
      </c>
      <c r="C17" t="s">
        <v>132</v>
      </c>
      <c r="D17" s="1" t="s">
        <v>117</v>
      </c>
      <c r="E17" s="1">
        <v>1.1999999999999999E-3</v>
      </c>
      <c r="F17" s="1" t="s">
        <v>117</v>
      </c>
      <c r="G17" s="1" t="s">
        <v>117</v>
      </c>
      <c r="H17" s="1">
        <v>1.12E-2</v>
      </c>
      <c r="I17" s="1">
        <v>8.5000000000000006E-3</v>
      </c>
      <c r="J17" s="1">
        <v>0.16800000000000001</v>
      </c>
      <c r="K17" s="1">
        <v>0.10299999999999999</v>
      </c>
      <c r="L17" s="1">
        <v>2.1</v>
      </c>
      <c r="M17" s="1">
        <v>1.1319999999999999</v>
      </c>
      <c r="N17" s="1">
        <v>5.9</v>
      </c>
      <c r="O17" s="1">
        <v>1.0760000000000001</v>
      </c>
      <c r="P17" s="1">
        <v>8.23</v>
      </c>
      <c r="Q17" s="1">
        <v>1.3280000000000001</v>
      </c>
      <c r="R17" s="2">
        <v>0.15813253012048192</v>
      </c>
      <c r="T17" s="24"/>
      <c r="U17" s="1"/>
    </row>
    <row r="18" spans="1:21" x14ac:dyDescent="0.2">
      <c r="A18" t="s">
        <v>7</v>
      </c>
      <c r="B18" s="24" t="s">
        <v>227</v>
      </c>
      <c r="C18" t="s">
        <v>132</v>
      </c>
      <c r="D18" s="1" t="s">
        <v>117</v>
      </c>
      <c r="E18" s="1" t="s">
        <v>117</v>
      </c>
      <c r="F18" s="1" t="s">
        <v>117</v>
      </c>
      <c r="G18" s="1" t="s">
        <v>117</v>
      </c>
      <c r="H18" s="1">
        <v>5.1000000000000004E-3</v>
      </c>
      <c r="I18" s="1">
        <v>1.34E-2</v>
      </c>
      <c r="J18" s="1">
        <v>0.16900000000000001</v>
      </c>
      <c r="K18" s="1">
        <v>0.1047</v>
      </c>
      <c r="L18" s="1">
        <v>1.81</v>
      </c>
      <c r="M18" s="1">
        <v>0.83799999999999997</v>
      </c>
      <c r="N18" s="1">
        <v>4.0999999999999996</v>
      </c>
      <c r="O18" s="1">
        <v>0.79</v>
      </c>
      <c r="P18" s="1">
        <v>7.06</v>
      </c>
      <c r="Q18" s="1">
        <v>1.149</v>
      </c>
      <c r="R18" s="2">
        <v>0.15752828546562228</v>
      </c>
      <c r="T18" s="24"/>
      <c r="U18" s="1"/>
    </row>
    <row r="19" spans="1:21" x14ac:dyDescent="0.2">
      <c r="A19" t="s">
        <v>7</v>
      </c>
      <c r="B19" s="24" t="s">
        <v>224</v>
      </c>
      <c r="C19" t="s">
        <v>132</v>
      </c>
      <c r="D19" s="1" t="s">
        <v>117</v>
      </c>
      <c r="E19" s="1" t="s">
        <v>117</v>
      </c>
      <c r="F19" s="1" t="s">
        <v>117</v>
      </c>
      <c r="G19" s="1" t="s">
        <v>117</v>
      </c>
      <c r="H19" s="1">
        <v>1.4999999999999999E-2</v>
      </c>
      <c r="I19" s="1">
        <v>1.03E-2</v>
      </c>
      <c r="J19" s="1">
        <v>0.17199999999999999</v>
      </c>
      <c r="K19" s="1">
        <v>0.124</v>
      </c>
      <c r="L19" s="1">
        <v>1.91</v>
      </c>
      <c r="M19" s="1">
        <v>0.79500000000000004</v>
      </c>
      <c r="N19" s="1">
        <v>4.2300000000000004</v>
      </c>
      <c r="O19" s="1">
        <v>0.86799999999999999</v>
      </c>
      <c r="P19" s="1">
        <v>8.1300000000000008</v>
      </c>
      <c r="Q19" s="1">
        <v>1.411</v>
      </c>
      <c r="R19" s="2">
        <v>0.13536498936924166</v>
      </c>
      <c r="T19" s="24"/>
      <c r="U19" s="1"/>
    </row>
    <row r="20" spans="1:21" x14ac:dyDescent="0.2">
      <c r="A20" t="s">
        <v>7</v>
      </c>
      <c r="B20" s="24" t="s">
        <v>237</v>
      </c>
      <c r="C20" t="s">
        <v>132</v>
      </c>
      <c r="D20" s="1" t="s">
        <v>117</v>
      </c>
      <c r="E20" s="1" t="s">
        <v>117</v>
      </c>
      <c r="F20" s="1" t="s">
        <v>117</v>
      </c>
      <c r="G20" s="1" t="s">
        <v>117</v>
      </c>
      <c r="H20" s="1">
        <v>1.41E-2</v>
      </c>
      <c r="I20" s="1">
        <v>1.8800000000000001E-2</v>
      </c>
      <c r="J20" s="1">
        <v>0.182</v>
      </c>
      <c r="K20" s="1">
        <v>9.6000000000000002E-2</v>
      </c>
      <c r="L20" s="1">
        <v>2.0099999999999998</v>
      </c>
      <c r="M20" s="1">
        <v>1.1180000000000001</v>
      </c>
      <c r="N20" s="1">
        <v>6.66</v>
      </c>
      <c r="O20" s="1">
        <v>1.2350000000000001</v>
      </c>
      <c r="P20" s="1">
        <v>9.9499999999999993</v>
      </c>
      <c r="Q20" s="1">
        <v>1.5649999999999999</v>
      </c>
      <c r="R20" s="2">
        <v>0.12843450479233226</v>
      </c>
      <c r="T20" s="24"/>
      <c r="U20" s="1"/>
    </row>
    <row r="21" spans="1:21" x14ac:dyDescent="0.2">
      <c r="A21" t="s">
        <v>7</v>
      </c>
      <c r="B21" s="24" t="s">
        <v>223</v>
      </c>
      <c r="C21" t="s">
        <v>132</v>
      </c>
      <c r="D21" s="1" t="s">
        <v>117</v>
      </c>
      <c r="E21" s="1" t="s">
        <v>117</v>
      </c>
      <c r="F21" s="1" t="s">
        <v>117</v>
      </c>
      <c r="G21" s="1" t="s">
        <v>117</v>
      </c>
      <c r="H21" s="1" t="s">
        <v>117</v>
      </c>
      <c r="I21" s="1">
        <v>1.2200000000000001E-2</v>
      </c>
      <c r="J21" s="1">
        <v>0.21</v>
      </c>
      <c r="K21" s="1">
        <v>0.11600000000000001</v>
      </c>
      <c r="L21" s="1">
        <v>1.84</v>
      </c>
      <c r="M21" s="1">
        <v>0.71399999999999997</v>
      </c>
      <c r="N21" s="1">
        <v>3.6</v>
      </c>
      <c r="O21" s="1">
        <v>0.72799999999999998</v>
      </c>
      <c r="P21" s="1">
        <v>6.85</v>
      </c>
      <c r="Q21" s="1">
        <v>1.1279999999999999</v>
      </c>
      <c r="R21" s="2">
        <v>0.16312056737588654</v>
      </c>
      <c r="T21" s="24"/>
      <c r="U21" s="1"/>
    </row>
    <row r="22" spans="1:21" x14ac:dyDescent="0.2">
      <c r="A22" t="s">
        <v>7</v>
      </c>
      <c r="B22" s="24" t="s">
        <v>238</v>
      </c>
      <c r="C22" t="s">
        <v>132</v>
      </c>
      <c r="D22" s="1" t="s">
        <v>117</v>
      </c>
      <c r="E22" s="1">
        <v>2.5000000000000001E-3</v>
      </c>
      <c r="F22" s="1" t="s">
        <v>117</v>
      </c>
      <c r="G22" s="1">
        <v>9.7000000000000003E-3</v>
      </c>
      <c r="H22" s="1">
        <v>4.9000000000000002E-2</v>
      </c>
      <c r="I22" s="1">
        <v>5.04E-2</v>
      </c>
      <c r="J22" s="1">
        <v>0.51300000000000001</v>
      </c>
      <c r="K22" s="1">
        <v>0.25700000000000001</v>
      </c>
      <c r="L22" s="1">
        <v>3.79</v>
      </c>
      <c r="M22" s="1">
        <v>1.63</v>
      </c>
      <c r="N22" s="1">
        <v>7.5</v>
      </c>
      <c r="O22" s="1">
        <v>1.26</v>
      </c>
      <c r="P22" s="1">
        <v>9.7200000000000006</v>
      </c>
      <c r="Q22" s="1">
        <v>1.72</v>
      </c>
      <c r="R22" s="2">
        <v>0.22034883720930232</v>
      </c>
      <c r="T22" s="24"/>
      <c r="U22" s="3"/>
    </row>
    <row r="23" spans="1:21" x14ac:dyDescent="0.2">
      <c r="A23" t="s">
        <v>7</v>
      </c>
      <c r="B23" s="24" t="s">
        <v>235</v>
      </c>
      <c r="C23" t="s">
        <v>132</v>
      </c>
      <c r="D23" s="1" t="s">
        <v>117</v>
      </c>
      <c r="E23" s="1" t="s">
        <v>117</v>
      </c>
      <c r="F23" s="1" t="s">
        <v>117</v>
      </c>
      <c r="G23" s="1" t="s">
        <v>117</v>
      </c>
      <c r="H23" s="1">
        <v>9.9000000000000008E-3</v>
      </c>
      <c r="I23" s="1">
        <v>1.67E-2</v>
      </c>
      <c r="J23" s="1">
        <v>0.14899999999999999</v>
      </c>
      <c r="K23" s="1">
        <v>7.0400000000000004E-2</v>
      </c>
      <c r="L23" s="1">
        <v>1.42</v>
      </c>
      <c r="M23" s="1">
        <v>0.73499999999999999</v>
      </c>
      <c r="N23" s="1">
        <v>4.18</v>
      </c>
      <c r="O23" s="1">
        <v>0.82099999999999995</v>
      </c>
      <c r="P23" s="1">
        <v>6.78</v>
      </c>
      <c r="Q23" s="1">
        <v>1.141</v>
      </c>
      <c r="R23" s="2">
        <v>0.12445223488168274</v>
      </c>
      <c r="T23" s="24"/>
      <c r="U23" s="1"/>
    </row>
    <row r="24" spans="1:21" x14ac:dyDescent="0.2">
      <c r="A24" t="s">
        <v>7</v>
      </c>
      <c r="B24" s="24" t="s">
        <v>236</v>
      </c>
      <c r="C24" t="s">
        <v>132</v>
      </c>
      <c r="D24" s="1" t="s">
        <v>117</v>
      </c>
      <c r="E24" s="1" t="s">
        <v>117</v>
      </c>
      <c r="F24" s="1" t="s">
        <v>117</v>
      </c>
      <c r="G24" s="1" t="s">
        <v>117</v>
      </c>
      <c r="H24" s="1">
        <v>1.49E-2</v>
      </c>
      <c r="I24" s="1">
        <v>1.8499999999999999E-2</v>
      </c>
      <c r="J24" s="1">
        <v>0.17499999999999999</v>
      </c>
      <c r="K24" s="1">
        <v>9.2999999999999999E-2</v>
      </c>
      <c r="L24" s="1">
        <v>1.61</v>
      </c>
      <c r="M24" s="1">
        <v>0.72799999999999998</v>
      </c>
      <c r="N24" s="1">
        <v>3.86</v>
      </c>
      <c r="O24" s="1">
        <v>0.71599999999999997</v>
      </c>
      <c r="P24" s="1">
        <v>5.73</v>
      </c>
      <c r="Q24" s="1">
        <v>0.93400000000000005</v>
      </c>
      <c r="R24" s="2">
        <v>0.17237687366167023</v>
      </c>
      <c r="T24" s="24"/>
      <c r="U24" s="1"/>
    </row>
    <row r="25" spans="1:21" x14ac:dyDescent="0.2">
      <c r="A25" t="s">
        <v>7</v>
      </c>
      <c r="B25" s="24" t="s">
        <v>221</v>
      </c>
      <c r="C25" t="s">
        <v>132</v>
      </c>
      <c r="D25" s="1" t="s">
        <v>117</v>
      </c>
      <c r="E25" s="1" t="s">
        <v>117</v>
      </c>
      <c r="F25" s="1" t="s">
        <v>117</v>
      </c>
      <c r="G25" s="1" t="s">
        <v>117</v>
      </c>
      <c r="H25" s="1">
        <v>1.6799999999999999E-2</v>
      </c>
      <c r="I25" s="1">
        <v>1.6500000000000001E-2</v>
      </c>
      <c r="J25" s="1">
        <v>0.312</v>
      </c>
      <c r="K25" s="1">
        <v>0.154</v>
      </c>
      <c r="L25" s="1">
        <v>2.27</v>
      </c>
      <c r="M25" s="1">
        <v>0.749</v>
      </c>
      <c r="N25" s="1">
        <v>3.1</v>
      </c>
      <c r="O25" s="1">
        <v>0.53600000000000003</v>
      </c>
      <c r="P25" s="1">
        <v>4.5599999999999996</v>
      </c>
      <c r="Q25" s="1">
        <v>0.72</v>
      </c>
      <c r="R25" s="2">
        <v>0.31527777777777782</v>
      </c>
      <c r="T25" s="24"/>
      <c r="U25" s="1"/>
    </row>
    <row r="26" spans="1:21" x14ac:dyDescent="0.2">
      <c r="A26" t="s">
        <v>7</v>
      </c>
      <c r="B26" s="24" t="s">
        <v>244</v>
      </c>
      <c r="C26" t="s">
        <v>132</v>
      </c>
      <c r="D26" s="1" t="s">
        <v>117</v>
      </c>
      <c r="E26" s="1">
        <v>5.4000000000000003E-3</v>
      </c>
      <c r="F26" s="1" t="s">
        <v>117</v>
      </c>
      <c r="G26" s="1" t="s">
        <v>117</v>
      </c>
      <c r="H26" s="1">
        <v>2.7099999999999999E-2</v>
      </c>
      <c r="I26" s="1">
        <v>2.1299999999999999E-2</v>
      </c>
      <c r="J26" s="1">
        <v>0.216</v>
      </c>
      <c r="K26" s="1">
        <v>0.107</v>
      </c>
      <c r="L26" s="1">
        <v>1.9</v>
      </c>
      <c r="M26" s="1">
        <v>0.98499999999999999</v>
      </c>
      <c r="N26" s="1">
        <v>5.05</v>
      </c>
      <c r="O26" s="1">
        <v>0.92500000000000004</v>
      </c>
      <c r="P26" s="1">
        <v>7.13</v>
      </c>
      <c r="Q26" s="1">
        <v>1.1399999999999999</v>
      </c>
      <c r="R26" s="2">
        <v>0.16666666666666669</v>
      </c>
      <c r="T26" s="24"/>
      <c r="U26" s="1"/>
    </row>
    <row r="27" spans="1:21" x14ac:dyDescent="0.2">
      <c r="A27" t="s">
        <v>7</v>
      </c>
      <c r="B27" s="24" t="s">
        <v>219</v>
      </c>
      <c r="C27" t="s">
        <v>131</v>
      </c>
      <c r="D27" s="1" t="s">
        <v>117</v>
      </c>
      <c r="E27" s="1" t="s">
        <v>117</v>
      </c>
      <c r="F27" s="1" t="s">
        <v>117</v>
      </c>
      <c r="G27" s="1" t="s">
        <v>117</v>
      </c>
      <c r="H27" s="1" t="s">
        <v>117</v>
      </c>
      <c r="I27" s="1" t="s">
        <v>117</v>
      </c>
      <c r="J27" s="1">
        <v>6.9000000000000006E-2</v>
      </c>
      <c r="K27" s="1">
        <v>4.1300000000000003E-2</v>
      </c>
      <c r="L27" s="1">
        <v>0.89600000000000002</v>
      </c>
      <c r="M27" s="1">
        <v>0.53100000000000003</v>
      </c>
      <c r="N27" s="1">
        <v>3.84</v>
      </c>
      <c r="O27" s="1">
        <v>1.0229999999999999</v>
      </c>
      <c r="P27" s="1">
        <v>14.04</v>
      </c>
      <c r="Q27" s="1">
        <v>3.84</v>
      </c>
      <c r="R27" s="2">
        <v>2.3333333333333334E-2</v>
      </c>
      <c r="T27" s="24"/>
      <c r="U27" s="1"/>
    </row>
    <row r="28" spans="1:21" x14ac:dyDescent="0.2">
      <c r="A28" t="s">
        <v>7</v>
      </c>
      <c r="B28" s="24" t="s">
        <v>220</v>
      </c>
      <c r="C28" t="s">
        <v>131</v>
      </c>
      <c r="D28" s="1" t="s">
        <v>117</v>
      </c>
      <c r="E28" s="1" t="s">
        <v>117</v>
      </c>
      <c r="F28" s="1" t="s">
        <v>117</v>
      </c>
      <c r="G28" s="1" t="s">
        <v>117</v>
      </c>
      <c r="H28" s="1">
        <v>1.38E-2</v>
      </c>
      <c r="I28" s="1">
        <v>1.4200000000000001E-2</v>
      </c>
      <c r="J28" s="1">
        <v>0.19700000000000001</v>
      </c>
      <c r="K28" s="1">
        <v>9.7000000000000003E-2</v>
      </c>
      <c r="L28" s="1">
        <v>1.85</v>
      </c>
      <c r="M28" s="1">
        <v>0.88900000000000001</v>
      </c>
      <c r="N28" s="1">
        <v>6.6</v>
      </c>
      <c r="O28" s="1">
        <v>2.2509999999999999</v>
      </c>
      <c r="P28" s="1">
        <v>33.9</v>
      </c>
      <c r="Q28" s="1">
        <v>8.18</v>
      </c>
      <c r="R28" s="2">
        <v>2.2616136919315404E-2</v>
      </c>
      <c r="T28" s="24"/>
      <c r="U28" s="1"/>
    </row>
    <row r="29" spans="1:21" x14ac:dyDescent="0.2">
      <c r="A29" t="s">
        <v>7</v>
      </c>
      <c r="B29" s="24" t="s">
        <v>222</v>
      </c>
      <c r="C29" t="s">
        <v>131</v>
      </c>
      <c r="D29" s="1" t="s">
        <v>117</v>
      </c>
      <c r="E29" s="1" t="s">
        <v>117</v>
      </c>
      <c r="F29" s="1" t="s">
        <v>117</v>
      </c>
      <c r="G29" s="1" t="s">
        <v>117</v>
      </c>
      <c r="H29" s="1" t="s">
        <v>117</v>
      </c>
      <c r="I29" s="1">
        <v>6.0000000000000001E-3</v>
      </c>
      <c r="J29" s="1">
        <v>7.9000000000000001E-2</v>
      </c>
      <c r="K29" s="1">
        <v>4.48E-2</v>
      </c>
      <c r="L29" s="1">
        <v>0.91500000000000004</v>
      </c>
      <c r="M29" s="1">
        <v>0.496</v>
      </c>
      <c r="N29" s="1">
        <v>3.28</v>
      </c>
      <c r="O29" s="1">
        <v>0.877</v>
      </c>
      <c r="P29" s="1">
        <v>11.29</v>
      </c>
      <c r="Q29" s="1">
        <v>3</v>
      </c>
      <c r="R29" s="2">
        <v>3.0500000000000003E-2</v>
      </c>
      <c r="T29" s="24"/>
      <c r="U29" s="1"/>
    </row>
    <row r="30" spans="1:21" x14ac:dyDescent="0.2">
      <c r="S30" s="24"/>
      <c r="T30" s="2"/>
      <c r="U30" s="1"/>
    </row>
    <row r="31" spans="1:21" x14ac:dyDescent="0.2">
      <c r="S31" s="24"/>
      <c r="T31" s="2"/>
      <c r="U31" s="1"/>
    </row>
    <row r="32" spans="1:21" x14ac:dyDescent="0.2">
      <c r="S32" s="24"/>
      <c r="T32" s="2"/>
      <c r="U32" s="1"/>
    </row>
    <row r="33" spans="1:21" x14ac:dyDescent="0.2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S33" s="24"/>
      <c r="T33" s="2"/>
      <c r="U33" s="1"/>
    </row>
    <row r="34" spans="1:21" x14ac:dyDescent="0.2">
      <c r="A34" t="s">
        <v>8</v>
      </c>
      <c r="B34" s="24" t="s">
        <v>260</v>
      </c>
      <c r="C34" t="s">
        <v>131</v>
      </c>
      <c r="D34" s="1" t="s">
        <v>117</v>
      </c>
      <c r="E34" s="1" t="s">
        <v>117</v>
      </c>
      <c r="F34" s="1" t="s">
        <v>117</v>
      </c>
      <c r="G34" s="1" t="s">
        <v>117</v>
      </c>
      <c r="H34" s="1" t="s">
        <v>117</v>
      </c>
      <c r="I34" s="1">
        <v>1.9400000000000001E-2</v>
      </c>
      <c r="J34" s="1">
        <v>0.11600000000000001</v>
      </c>
      <c r="K34" s="1">
        <v>0.08</v>
      </c>
      <c r="L34" s="1">
        <v>1.91</v>
      </c>
      <c r="M34" s="1">
        <v>1.1120000000000001</v>
      </c>
      <c r="N34" s="1">
        <v>7.76</v>
      </c>
      <c r="O34" s="1">
        <v>1.875</v>
      </c>
      <c r="P34" s="1">
        <v>21.11</v>
      </c>
      <c r="Q34" s="1">
        <v>4.25</v>
      </c>
      <c r="R34" s="2">
        <v>4.4941176470588234E-2</v>
      </c>
      <c r="S34" s="24"/>
      <c r="T34" s="2"/>
      <c r="U34" s="1"/>
    </row>
    <row r="35" spans="1:21" x14ac:dyDescent="0.2">
      <c r="A35" t="s">
        <v>8</v>
      </c>
      <c r="B35" s="24" t="s">
        <v>253</v>
      </c>
      <c r="C35" t="s">
        <v>131</v>
      </c>
      <c r="D35" s="1" t="s">
        <v>117</v>
      </c>
      <c r="E35" s="1" t="s">
        <v>117</v>
      </c>
      <c r="F35" s="1" t="s">
        <v>117</v>
      </c>
      <c r="G35" s="1" t="s">
        <v>117</v>
      </c>
      <c r="H35" s="1">
        <v>3.3000000000000002E-2</v>
      </c>
      <c r="I35" s="1">
        <v>4.1000000000000002E-2</v>
      </c>
      <c r="J35" s="1">
        <v>0.32</v>
      </c>
      <c r="K35" s="1">
        <v>0.2</v>
      </c>
      <c r="L35" s="1">
        <v>2.71</v>
      </c>
      <c r="M35" s="1">
        <v>1.25</v>
      </c>
      <c r="N35" s="1">
        <v>8.75</v>
      </c>
      <c r="O35" s="1">
        <v>2.17</v>
      </c>
      <c r="P35" s="1">
        <v>23.95</v>
      </c>
      <c r="Q35" s="1">
        <v>4.72</v>
      </c>
      <c r="R35" s="2">
        <v>5.7415254237288139E-2</v>
      </c>
      <c r="S35" s="24"/>
      <c r="T35" s="2"/>
      <c r="U35" s="1"/>
    </row>
    <row r="36" spans="1:21" x14ac:dyDescent="0.2">
      <c r="A36" t="s">
        <v>8</v>
      </c>
      <c r="B36" s="24" t="s">
        <v>261</v>
      </c>
      <c r="C36" t="s">
        <v>131</v>
      </c>
      <c r="D36" s="1" t="s">
        <v>117</v>
      </c>
      <c r="E36" s="1" t="s">
        <v>117</v>
      </c>
      <c r="F36" s="1" t="s">
        <v>117</v>
      </c>
      <c r="G36" s="1" t="s">
        <v>117</v>
      </c>
      <c r="H36" s="1" t="s">
        <v>117</v>
      </c>
      <c r="I36" s="1">
        <v>1.8800000000000001E-2</v>
      </c>
      <c r="J36" s="1">
        <v>0.221</v>
      </c>
      <c r="K36" s="1">
        <v>0.1</v>
      </c>
      <c r="L36" s="1">
        <v>2.2400000000000002</v>
      </c>
      <c r="M36" s="1">
        <v>1.3859999999999999</v>
      </c>
      <c r="N36" s="1">
        <v>9.1999999999999993</v>
      </c>
      <c r="O36" s="1">
        <v>2.1440000000000001</v>
      </c>
      <c r="P36" s="1">
        <v>22.85</v>
      </c>
      <c r="Q36" s="1">
        <v>4.92</v>
      </c>
      <c r="R36" s="2">
        <v>4.5528455284552856E-2</v>
      </c>
      <c r="S36" s="24"/>
      <c r="T36" s="2"/>
      <c r="U36" s="1"/>
    </row>
    <row r="37" spans="1:21" x14ac:dyDescent="0.2">
      <c r="A37" t="s">
        <v>8</v>
      </c>
      <c r="B37" s="24" t="s">
        <v>252</v>
      </c>
      <c r="C37" t="s">
        <v>131</v>
      </c>
      <c r="D37" s="1" t="s">
        <v>117</v>
      </c>
      <c r="E37" s="1" t="s">
        <v>117</v>
      </c>
      <c r="F37" s="1" t="s">
        <v>117</v>
      </c>
      <c r="G37" s="1" t="s">
        <v>117</v>
      </c>
      <c r="H37" s="1">
        <v>3.4000000000000002E-2</v>
      </c>
      <c r="I37" s="1">
        <v>5.3999999999999999E-2</v>
      </c>
      <c r="J37" s="1">
        <v>0.57799999999999996</v>
      </c>
      <c r="K37" s="1">
        <v>0.24299999999999999</v>
      </c>
      <c r="L37" s="1">
        <v>3.72</v>
      </c>
      <c r="M37" s="1">
        <v>1.637</v>
      </c>
      <c r="N37" s="1">
        <v>10.07</v>
      </c>
      <c r="O37" s="1">
        <v>2.5859999999999999</v>
      </c>
      <c r="P37" s="1">
        <v>28.59</v>
      </c>
      <c r="Q37" s="1">
        <v>5.74</v>
      </c>
      <c r="R37" s="2">
        <v>6.4808362369337985E-2</v>
      </c>
      <c r="S37" s="24"/>
      <c r="T37" s="2"/>
      <c r="U37" s="1"/>
    </row>
    <row r="38" spans="1:21" x14ac:dyDescent="0.2">
      <c r="A38" t="s">
        <v>8</v>
      </c>
      <c r="B38" s="24" t="s">
        <v>254</v>
      </c>
      <c r="C38" t="s">
        <v>131</v>
      </c>
      <c r="D38" s="1">
        <v>2.0999999999999999E-3</v>
      </c>
      <c r="E38" s="1" t="s">
        <v>117</v>
      </c>
      <c r="F38" s="1" t="s">
        <v>117</v>
      </c>
      <c r="G38" s="1" t="s">
        <v>117</v>
      </c>
      <c r="H38" s="1">
        <v>3.5999999999999997E-2</v>
      </c>
      <c r="I38" s="1">
        <v>3.4000000000000002E-2</v>
      </c>
      <c r="J38" s="1">
        <v>0.32800000000000001</v>
      </c>
      <c r="K38" s="1">
        <v>0.16800000000000001</v>
      </c>
      <c r="L38" s="1">
        <v>2.4900000000000002</v>
      </c>
      <c r="M38" s="1">
        <v>1.208</v>
      </c>
      <c r="N38" s="1">
        <v>8.0399999999999991</v>
      </c>
      <c r="O38" s="1">
        <v>2.2450000000000001</v>
      </c>
      <c r="P38" s="1">
        <v>27.48</v>
      </c>
      <c r="Q38" s="1">
        <v>6.49</v>
      </c>
      <c r="R38" s="2">
        <v>3.8366718027734982E-2</v>
      </c>
      <c r="S38" s="24"/>
      <c r="T38" s="2"/>
    </row>
    <row r="39" spans="1:21" x14ac:dyDescent="0.2">
      <c r="A39" t="s">
        <v>8</v>
      </c>
      <c r="B39" s="24" t="s">
        <v>247</v>
      </c>
      <c r="C39" t="s">
        <v>131</v>
      </c>
      <c r="D39" s="1" t="s">
        <v>117</v>
      </c>
      <c r="E39" s="1" t="s">
        <v>117</v>
      </c>
      <c r="F39" s="1" t="s">
        <v>117</v>
      </c>
      <c r="G39" s="1" t="s">
        <v>117</v>
      </c>
      <c r="H39" s="1">
        <v>0.03</v>
      </c>
      <c r="I39" s="1">
        <v>3.6999999999999998E-2</v>
      </c>
      <c r="J39" s="1">
        <v>0.41</v>
      </c>
      <c r="K39" s="1">
        <v>0.17699999999999999</v>
      </c>
      <c r="L39" s="1">
        <v>3.52</v>
      </c>
      <c r="M39" s="1">
        <v>1.7450000000000001</v>
      </c>
      <c r="N39" s="1">
        <v>11.93</v>
      </c>
      <c r="O39" s="1">
        <v>3.33</v>
      </c>
      <c r="P39" s="1">
        <v>43.6</v>
      </c>
      <c r="Q39" s="1">
        <v>11.27</v>
      </c>
      <c r="R39" s="2">
        <v>3.1233362910381545E-2</v>
      </c>
      <c r="S39" s="24"/>
      <c r="T39" s="2"/>
    </row>
    <row r="40" spans="1:21" x14ac:dyDescent="0.2">
      <c r="A40" t="s">
        <v>8</v>
      </c>
      <c r="B40" s="24" t="s">
        <v>257</v>
      </c>
      <c r="C40" t="s">
        <v>132</v>
      </c>
      <c r="D40" s="1" t="s">
        <v>117</v>
      </c>
      <c r="E40" s="1" t="s">
        <v>117</v>
      </c>
      <c r="F40" s="1" t="s">
        <v>117</v>
      </c>
      <c r="G40" s="1" t="s">
        <v>117</v>
      </c>
      <c r="H40" s="1">
        <v>6.2E-2</v>
      </c>
      <c r="I40" s="1">
        <v>0.106</v>
      </c>
      <c r="J40" s="1">
        <v>1.43</v>
      </c>
      <c r="K40" s="1">
        <v>0.59899999999999998</v>
      </c>
      <c r="L40" s="1">
        <v>6.46</v>
      </c>
      <c r="M40" s="1">
        <v>1.637</v>
      </c>
      <c r="N40" s="1">
        <v>5.33</v>
      </c>
      <c r="O40" s="1">
        <v>0.61799999999999999</v>
      </c>
      <c r="P40" s="1">
        <v>3.93</v>
      </c>
      <c r="Q40" s="1">
        <v>0.50800000000000001</v>
      </c>
      <c r="R40" s="2">
        <v>1.2716535433070866</v>
      </c>
      <c r="S40" s="24"/>
      <c r="T40" s="2"/>
    </row>
    <row r="41" spans="1:21" x14ac:dyDescent="0.2">
      <c r="A41" t="s">
        <v>8</v>
      </c>
      <c r="B41" s="24" t="s">
        <v>256</v>
      </c>
      <c r="C41" t="s">
        <v>132</v>
      </c>
      <c r="D41" s="1" t="s">
        <v>117</v>
      </c>
      <c r="E41" s="1" t="s">
        <v>117</v>
      </c>
      <c r="F41" s="1" t="s">
        <v>117</v>
      </c>
      <c r="G41" s="1" t="s">
        <v>117</v>
      </c>
      <c r="H41" s="1">
        <v>4.2000000000000003E-2</v>
      </c>
      <c r="I41" s="1">
        <v>5.7000000000000002E-2</v>
      </c>
      <c r="J41" s="1">
        <v>0.49399999999999999</v>
      </c>
      <c r="K41" s="1">
        <v>0.245</v>
      </c>
      <c r="L41" s="1">
        <v>3.42</v>
      </c>
      <c r="M41" s="1">
        <v>1.01</v>
      </c>
      <c r="N41" s="1">
        <v>3.61</v>
      </c>
      <c r="O41" s="1">
        <v>0.52500000000000002</v>
      </c>
      <c r="P41" s="1">
        <v>3.65</v>
      </c>
      <c r="Q41" s="1">
        <v>0.54500000000000004</v>
      </c>
      <c r="R41" s="2">
        <v>0.62752293577981644</v>
      </c>
      <c r="S41" s="24"/>
      <c r="T41" s="2"/>
    </row>
    <row r="42" spans="1:21" x14ac:dyDescent="0.2">
      <c r="A42" t="s">
        <v>8</v>
      </c>
      <c r="B42" s="24" t="s">
        <v>258</v>
      </c>
      <c r="C42" t="s">
        <v>132</v>
      </c>
      <c r="D42" s="1" t="s">
        <v>117</v>
      </c>
      <c r="E42" s="1" t="s">
        <v>117</v>
      </c>
      <c r="F42" s="1" t="s">
        <v>117</v>
      </c>
      <c r="G42" s="1" t="s">
        <v>117</v>
      </c>
      <c r="H42" s="1">
        <v>0.106</v>
      </c>
      <c r="I42" s="1">
        <v>9.8000000000000004E-2</v>
      </c>
      <c r="J42" s="1">
        <v>2.16</v>
      </c>
      <c r="K42" s="1">
        <v>0.91400000000000003</v>
      </c>
      <c r="L42" s="1">
        <v>8.9700000000000006</v>
      </c>
      <c r="M42" s="1">
        <v>2.1890000000000001</v>
      </c>
      <c r="N42" s="1">
        <v>6.84</v>
      </c>
      <c r="O42" s="1">
        <v>0.88900000000000001</v>
      </c>
      <c r="P42" s="1">
        <v>5.59</v>
      </c>
      <c r="Q42" s="1">
        <v>0.73499999999999999</v>
      </c>
      <c r="R42" s="2">
        <v>1.2204081632653063</v>
      </c>
      <c r="S42" s="24"/>
      <c r="T42" s="2"/>
    </row>
    <row r="43" spans="1:21" x14ac:dyDescent="0.2">
      <c r="A43" t="s">
        <v>8</v>
      </c>
      <c r="B43" s="24" t="s">
        <v>248</v>
      </c>
      <c r="C43" t="s">
        <v>132</v>
      </c>
      <c r="D43" s="1">
        <v>6.1000000000000004E-3</v>
      </c>
      <c r="E43" s="1">
        <v>1.54E-2</v>
      </c>
      <c r="F43" s="1" t="s">
        <v>117</v>
      </c>
      <c r="G43" s="1">
        <v>1.0999999999999999E-2</v>
      </c>
      <c r="H43" s="1">
        <v>3.1E-2</v>
      </c>
      <c r="I43" s="1">
        <v>2.3300000000000001E-2</v>
      </c>
      <c r="J43" s="1">
        <v>0.27800000000000002</v>
      </c>
      <c r="K43" s="1">
        <v>0.161</v>
      </c>
      <c r="L43" s="1">
        <v>2.08</v>
      </c>
      <c r="M43" s="1">
        <v>0.85399999999999998</v>
      </c>
      <c r="N43" s="1">
        <v>4.26</v>
      </c>
      <c r="O43" s="1">
        <v>0.81499999999999995</v>
      </c>
      <c r="P43" s="1">
        <v>6.4</v>
      </c>
      <c r="Q43" s="1">
        <v>1.0309999999999999</v>
      </c>
      <c r="R43" s="2">
        <v>0.20174587778855482</v>
      </c>
      <c r="S43" s="24"/>
      <c r="T43" s="2"/>
    </row>
    <row r="44" spans="1:21" x14ac:dyDescent="0.2">
      <c r="A44" t="s">
        <v>8</v>
      </c>
      <c r="B44" s="24" t="s">
        <v>255</v>
      </c>
      <c r="C44" t="s">
        <v>132</v>
      </c>
      <c r="D44" s="1" t="s">
        <v>117</v>
      </c>
      <c r="E44" s="1">
        <v>2.8E-3</v>
      </c>
      <c r="F44" s="1" t="s">
        <v>117</v>
      </c>
      <c r="G44" s="1" t="s">
        <v>117</v>
      </c>
      <c r="H44" s="1">
        <v>4.8000000000000001E-2</v>
      </c>
      <c r="I44" s="1">
        <v>6.2E-2</v>
      </c>
      <c r="J44" s="1">
        <v>0.36299999999999999</v>
      </c>
      <c r="K44" s="1">
        <v>0.158</v>
      </c>
      <c r="L44" s="1">
        <v>2.13</v>
      </c>
      <c r="M44" s="1">
        <v>0.90300000000000002</v>
      </c>
      <c r="N44" s="1">
        <v>4.4000000000000004</v>
      </c>
      <c r="O44" s="1">
        <v>0.82299999999999995</v>
      </c>
      <c r="P44" s="1">
        <v>6.84</v>
      </c>
      <c r="Q44" s="1">
        <v>1.1819999999999999</v>
      </c>
      <c r="R44" s="2">
        <v>0.1802030456852792</v>
      </c>
      <c r="S44" s="24"/>
      <c r="T44" s="2"/>
    </row>
    <row r="45" spans="1:21" x14ac:dyDescent="0.2">
      <c r="A45" t="s">
        <v>8</v>
      </c>
      <c r="B45" s="24" t="s">
        <v>259</v>
      </c>
      <c r="C45" t="s">
        <v>119</v>
      </c>
      <c r="D45" s="1" t="s">
        <v>117</v>
      </c>
      <c r="E45" s="1" t="s">
        <v>117</v>
      </c>
      <c r="F45" s="1" t="s">
        <v>117</v>
      </c>
      <c r="G45" s="1" t="s">
        <v>117</v>
      </c>
      <c r="H45" s="1">
        <v>0.03</v>
      </c>
      <c r="I45" s="1">
        <v>1.61E-2</v>
      </c>
      <c r="J45" s="1">
        <v>0.4</v>
      </c>
      <c r="K45" s="1">
        <v>0.309</v>
      </c>
      <c r="L45" s="1">
        <v>6.1</v>
      </c>
      <c r="M45" s="1">
        <v>2.76</v>
      </c>
      <c r="N45" s="1">
        <v>12.19</v>
      </c>
      <c r="O45" s="1">
        <v>1.9350000000000001</v>
      </c>
      <c r="P45" s="1">
        <v>11.92</v>
      </c>
      <c r="Q45" s="1">
        <v>1.6459999999999999</v>
      </c>
      <c r="R45" s="2">
        <v>0.37059538274605108</v>
      </c>
      <c r="S45" s="24"/>
      <c r="T45" s="2"/>
    </row>
    <row r="46" spans="1:21" x14ac:dyDescent="0.2">
      <c r="A46" t="s">
        <v>8</v>
      </c>
      <c r="B46" s="24" t="s">
        <v>249</v>
      </c>
      <c r="C46" t="s">
        <v>119</v>
      </c>
      <c r="D46" s="1" t="s">
        <v>117</v>
      </c>
      <c r="E46" s="1">
        <v>3.3E-3</v>
      </c>
      <c r="F46" s="1" t="s">
        <v>117</v>
      </c>
      <c r="G46" s="1" t="s">
        <v>117</v>
      </c>
      <c r="H46" s="1" t="s">
        <v>117</v>
      </c>
      <c r="I46" s="1">
        <v>2.0899999999999998E-2</v>
      </c>
      <c r="J46" s="1">
        <v>0.33400000000000002</v>
      </c>
      <c r="K46" s="1">
        <v>0.20499999999999999</v>
      </c>
      <c r="L46" s="1">
        <v>4.4400000000000004</v>
      </c>
      <c r="M46" s="1">
        <v>2.09</v>
      </c>
      <c r="N46" s="1">
        <v>10.029999999999999</v>
      </c>
      <c r="O46" s="1">
        <v>1.665</v>
      </c>
      <c r="P46" s="1">
        <v>11.79</v>
      </c>
      <c r="Q46" s="1">
        <v>1.681</v>
      </c>
      <c r="R46" s="2">
        <v>0.26412849494348606</v>
      </c>
      <c r="S46" s="24"/>
      <c r="T46" s="2"/>
    </row>
    <row r="47" spans="1:21" x14ac:dyDescent="0.2">
      <c r="A47" t="s">
        <v>8</v>
      </c>
      <c r="B47" s="24" t="s">
        <v>263</v>
      </c>
      <c r="C47" t="s">
        <v>119</v>
      </c>
      <c r="D47" s="1">
        <v>8.0999999999999996E-3</v>
      </c>
      <c r="E47" s="1">
        <v>1.7399999999999999E-2</v>
      </c>
      <c r="F47" s="1" t="s">
        <v>117</v>
      </c>
      <c r="G47" s="1" t="s">
        <v>117</v>
      </c>
      <c r="H47" s="1" t="s">
        <v>117</v>
      </c>
      <c r="I47" s="1">
        <v>2.7E-2</v>
      </c>
      <c r="J47" s="1">
        <v>0.39800000000000002</v>
      </c>
      <c r="K47" s="1">
        <v>0.23699999999999999</v>
      </c>
      <c r="L47" s="1">
        <v>4.45</v>
      </c>
      <c r="M47" s="1">
        <v>1.925</v>
      </c>
      <c r="N47" s="1">
        <v>9.1999999999999993</v>
      </c>
      <c r="O47" s="1">
        <v>1.5449999999999999</v>
      </c>
      <c r="P47" s="1">
        <v>12.06</v>
      </c>
      <c r="Q47" s="1">
        <v>1.84</v>
      </c>
      <c r="R47" s="2">
        <v>0.24184782608695651</v>
      </c>
      <c r="S47" s="24"/>
      <c r="T47" s="2"/>
    </row>
    <row r="48" spans="1:21" x14ac:dyDescent="0.2">
      <c r="A48" t="s">
        <v>8</v>
      </c>
      <c r="B48" s="24" t="s">
        <v>251</v>
      </c>
      <c r="C48" t="s">
        <v>119</v>
      </c>
      <c r="D48" s="1" t="s">
        <v>117</v>
      </c>
      <c r="E48" s="1">
        <v>4.4999999999999997E-3</v>
      </c>
      <c r="F48" s="1" t="s">
        <v>117</v>
      </c>
      <c r="G48" s="1" t="s">
        <v>117</v>
      </c>
      <c r="H48" s="1">
        <v>0.03</v>
      </c>
      <c r="I48" s="1">
        <v>7.2999999999999995E-2</v>
      </c>
      <c r="J48" s="1">
        <v>0.85</v>
      </c>
      <c r="K48" s="1">
        <v>0.62</v>
      </c>
      <c r="L48" s="1">
        <v>10.91</v>
      </c>
      <c r="M48" s="1">
        <v>4</v>
      </c>
      <c r="N48" s="1">
        <v>15.29</v>
      </c>
      <c r="O48" s="1">
        <v>2.2469999999999999</v>
      </c>
      <c r="P48" s="1">
        <v>15.19</v>
      </c>
      <c r="Q48" s="1">
        <v>2.0910000000000002</v>
      </c>
      <c r="R48" s="2">
        <v>0.52175992348158773</v>
      </c>
      <c r="S48" s="24"/>
      <c r="T48" s="2"/>
    </row>
    <row r="49" spans="1:20" x14ac:dyDescent="0.2">
      <c r="A49" t="s">
        <v>8</v>
      </c>
      <c r="B49" s="24" t="s">
        <v>250</v>
      </c>
      <c r="C49" t="s">
        <v>119</v>
      </c>
      <c r="D49" s="1" t="s">
        <v>117</v>
      </c>
      <c r="E49" s="1" t="s">
        <v>117</v>
      </c>
      <c r="F49" s="1" t="s">
        <v>117</v>
      </c>
      <c r="G49" s="1" t="s">
        <v>117</v>
      </c>
      <c r="H49" s="1">
        <v>4.2000000000000003E-2</v>
      </c>
      <c r="I49" s="1">
        <v>8.4000000000000005E-2</v>
      </c>
      <c r="J49" s="1">
        <v>1.4</v>
      </c>
      <c r="K49" s="1">
        <v>1.018</v>
      </c>
      <c r="L49" s="1">
        <v>17.88</v>
      </c>
      <c r="M49" s="1">
        <v>5.78</v>
      </c>
      <c r="N49" s="1">
        <v>19.57</v>
      </c>
      <c r="O49" s="1">
        <v>2.5659999999999998</v>
      </c>
      <c r="P49" s="1">
        <v>15.97</v>
      </c>
      <c r="Q49" s="1">
        <v>2.2189999999999999</v>
      </c>
      <c r="R49" s="2">
        <v>0.80576836412798547</v>
      </c>
      <c r="S49" s="24"/>
      <c r="T49" s="2"/>
    </row>
    <row r="50" spans="1:20" x14ac:dyDescent="0.2">
      <c r="A50" t="s">
        <v>8</v>
      </c>
      <c r="B50" s="24" t="s">
        <v>262</v>
      </c>
      <c r="C50" t="s">
        <v>119</v>
      </c>
      <c r="D50" s="1" t="s">
        <v>117</v>
      </c>
      <c r="E50" s="1" t="s">
        <v>117</v>
      </c>
      <c r="F50" s="1" t="s">
        <v>117</v>
      </c>
      <c r="G50" s="1" t="s">
        <v>117</v>
      </c>
      <c r="H50" s="1">
        <v>2.9000000000000001E-2</v>
      </c>
      <c r="I50" s="1">
        <v>2.18E-2</v>
      </c>
      <c r="J50" s="1">
        <v>0.71599999999999997</v>
      </c>
      <c r="K50" s="1">
        <v>0.497</v>
      </c>
      <c r="L50" s="1">
        <v>9.0500000000000007</v>
      </c>
      <c r="M50" s="1">
        <v>4</v>
      </c>
      <c r="N50" s="1">
        <v>18.07</v>
      </c>
      <c r="O50" s="1">
        <v>2.92</v>
      </c>
      <c r="P50" s="1">
        <v>20.56</v>
      </c>
      <c r="Q50" s="1">
        <v>2.97</v>
      </c>
      <c r="R50" s="2">
        <v>0.30471380471380471</v>
      </c>
      <c r="S50" s="24"/>
      <c r="T50" s="2"/>
    </row>
    <row r="51" spans="1:20" x14ac:dyDescent="0.2">
      <c r="H51" s="1"/>
      <c r="S51" s="24"/>
      <c r="T51" s="2"/>
    </row>
    <row r="52" spans="1:20" x14ac:dyDescent="0.2">
      <c r="S52" s="24"/>
      <c r="T52" s="2"/>
    </row>
    <row r="53" spans="1:20" x14ac:dyDescent="0.2">
      <c r="S53" s="24"/>
      <c r="T53" s="2"/>
    </row>
    <row r="54" spans="1:20" x14ac:dyDescent="0.2">
      <c r="S54" s="24"/>
      <c r="T54" s="2"/>
    </row>
    <row r="55" spans="1:20" x14ac:dyDescent="0.2">
      <c r="S55" s="24"/>
      <c r="T55" s="2"/>
    </row>
    <row r="56" spans="1:20" x14ac:dyDescent="0.2">
      <c r="S56" s="24"/>
      <c r="T56" s="2"/>
    </row>
    <row r="57" spans="1:20" x14ac:dyDescent="0.2">
      <c r="S57" s="24"/>
      <c r="T57" s="2"/>
    </row>
    <row r="58" spans="1:20" x14ac:dyDescent="0.2">
      <c r="S58" s="24"/>
      <c r="T58" s="2"/>
    </row>
    <row r="59" spans="1:20" x14ac:dyDescent="0.2">
      <c r="S59" s="24"/>
      <c r="T59" s="2"/>
    </row>
    <row r="60" spans="1:20" x14ac:dyDescent="0.2">
      <c r="S60" s="24"/>
      <c r="T60" s="2"/>
    </row>
  </sheetData>
  <sortState xmlns:xlrd2="http://schemas.microsoft.com/office/spreadsheetml/2017/richdata2" ref="A34:R50">
    <sortCondition ref="C34:C50"/>
  </sortState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7E44D-558F-E14B-B471-C1F17C4703BC}">
  <dimension ref="A1:Y76"/>
  <sheetViews>
    <sheetView topLeftCell="A11" zoomScale="125" workbookViewId="0">
      <selection activeCell="Q35" sqref="Q35:Q68"/>
    </sheetView>
  </sheetViews>
  <sheetFormatPr baseColWidth="10" defaultColWidth="11" defaultRowHeight="16" x14ac:dyDescent="0.2"/>
  <cols>
    <col min="2" max="2" width="14.1640625" customWidth="1"/>
    <col min="3" max="3" width="16" customWidth="1"/>
    <col min="23" max="23" width="26.5" customWidth="1"/>
  </cols>
  <sheetData>
    <row r="1" spans="1:25" x14ac:dyDescent="0.2">
      <c r="A1" t="s">
        <v>6</v>
      </c>
      <c r="B1" t="s">
        <v>136</v>
      </c>
      <c r="C1" t="s">
        <v>98</v>
      </c>
      <c r="D1" s="1" t="s">
        <v>99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  <c r="K1" s="1" t="s">
        <v>106</v>
      </c>
      <c r="L1" s="1" t="s">
        <v>107</v>
      </c>
      <c r="M1" s="1" t="s">
        <v>108</v>
      </c>
      <c r="N1" s="1" t="s">
        <v>109</v>
      </c>
      <c r="O1" s="1" t="s">
        <v>110</v>
      </c>
      <c r="P1" s="1" t="s">
        <v>111</v>
      </c>
      <c r="Q1" s="1" t="s">
        <v>112</v>
      </c>
      <c r="R1" t="s">
        <v>133</v>
      </c>
      <c r="S1" t="s">
        <v>113</v>
      </c>
      <c r="T1" s="1" t="s">
        <v>148</v>
      </c>
      <c r="V1" s="30"/>
    </row>
    <row r="2" spans="1:25" x14ac:dyDescent="0.2">
      <c r="A2" t="s">
        <v>7</v>
      </c>
      <c r="B2" s="1" t="s">
        <v>277</v>
      </c>
      <c r="C2" t="s">
        <v>134</v>
      </c>
      <c r="D2" s="1">
        <v>2.76</v>
      </c>
      <c r="E2" s="1">
        <v>11.07</v>
      </c>
      <c r="F2" s="1">
        <v>2.33</v>
      </c>
      <c r="G2" s="1">
        <v>14.49</v>
      </c>
      <c r="H2" s="1">
        <v>5.95</v>
      </c>
      <c r="I2" s="1">
        <v>1.97</v>
      </c>
      <c r="J2" s="1">
        <v>8.1199999999999992</v>
      </c>
      <c r="K2" s="1">
        <v>1.4179999999999999</v>
      </c>
      <c r="L2" s="1">
        <v>9.44</v>
      </c>
      <c r="M2" s="1">
        <v>1.98</v>
      </c>
      <c r="N2" s="1">
        <v>5.52</v>
      </c>
      <c r="O2" s="1">
        <v>0.72099999999999997</v>
      </c>
      <c r="P2" s="1">
        <v>4.91</v>
      </c>
      <c r="Q2" s="20">
        <v>0.69099999999999995</v>
      </c>
      <c r="R2" s="2">
        <v>0.41458901976588697</v>
      </c>
      <c r="S2" s="2">
        <v>1.452646735850017</v>
      </c>
      <c r="T2" s="29">
        <v>0.86393034726690254</v>
      </c>
      <c r="V2" s="31"/>
      <c r="W2" s="1"/>
      <c r="X2" s="1"/>
    </row>
    <row r="3" spans="1:25" x14ac:dyDescent="0.2">
      <c r="A3" t="s">
        <v>7</v>
      </c>
      <c r="B3" s="1" t="s">
        <v>278</v>
      </c>
      <c r="C3" t="s">
        <v>134</v>
      </c>
      <c r="D3" s="1">
        <v>3.62</v>
      </c>
      <c r="E3" s="1">
        <v>14.7</v>
      </c>
      <c r="F3" s="1">
        <v>3.1720000000000002</v>
      </c>
      <c r="G3" s="1">
        <v>20.54</v>
      </c>
      <c r="H3" s="1">
        <v>8.59</v>
      </c>
      <c r="I3" s="1">
        <v>3.1179999999999999</v>
      </c>
      <c r="J3" s="1">
        <v>12.58</v>
      </c>
      <c r="K3" s="1">
        <v>2.234</v>
      </c>
      <c r="L3" s="1">
        <v>15.27</v>
      </c>
      <c r="M3" s="1">
        <v>3.206</v>
      </c>
      <c r="N3" s="1">
        <v>9.5299999999999994</v>
      </c>
      <c r="O3" s="1">
        <v>1.282</v>
      </c>
      <c r="P3" s="1">
        <v>8.4499999999999993</v>
      </c>
      <c r="Q3" s="20">
        <v>1.19</v>
      </c>
      <c r="R3" s="2">
        <v>0.31575364322944371</v>
      </c>
      <c r="S3" s="2">
        <v>1.3068198133524769</v>
      </c>
      <c r="T3" s="29">
        <v>0.91429892561746318</v>
      </c>
      <c r="W3" s="1"/>
      <c r="X3" s="1"/>
    </row>
    <row r="4" spans="1:25" x14ac:dyDescent="0.2">
      <c r="A4" t="s">
        <v>7</v>
      </c>
      <c r="B4" s="1" t="s">
        <v>279</v>
      </c>
      <c r="C4" t="s">
        <v>134</v>
      </c>
      <c r="D4" s="1">
        <v>4.93</v>
      </c>
      <c r="E4" s="1">
        <v>20.059999999999999</v>
      </c>
      <c r="F4" s="1">
        <v>4.1900000000000004</v>
      </c>
      <c r="G4" s="1">
        <v>26.6</v>
      </c>
      <c r="H4" s="1">
        <v>10.23</v>
      </c>
      <c r="I4" s="1">
        <v>3.35</v>
      </c>
      <c r="J4" s="1">
        <v>13.36</v>
      </c>
      <c r="K4" s="1">
        <v>2.1720000000000002</v>
      </c>
      <c r="L4" s="1">
        <v>13.99</v>
      </c>
      <c r="M4" s="1">
        <v>2.8069999999999999</v>
      </c>
      <c r="N4" s="1">
        <v>7.8</v>
      </c>
      <c r="O4" s="1">
        <v>1.1040000000000001</v>
      </c>
      <c r="P4" s="1">
        <v>7.13</v>
      </c>
      <c r="Q4" s="20">
        <v>0.90800000000000003</v>
      </c>
      <c r="R4" s="2">
        <v>0.56356995483187411</v>
      </c>
      <c r="S4" s="2">
        <v>1.8188741062138882</v>
      </c>
      <c r="T4" s="29">
        <v>0.87347959117964968</v>
      </c>
      <c r="W4" s="1"/>
      <c r="X4" s="1"/>
    </row>
    <row r="5" spans="1:25" x14ac:dyDescent="0.2">
      <c r="A5" t="s">
        <v>7</v>
      </c>
      <c r="B5" s="1" t="s">
        <v>280</v>
      </c>
      <c r="C5" t="s">
        <v>134</v>
      </c>
      <c r="D5" s="1">
        <v>3.2229999999999999</v>
      </c>
      <c r="E5" s="1">
        <v>11.95</v>
      </c>
      <c r="F5" s="1">
        <v>2.3519999999999999</v>
      </c>
      <c r="G5" s="1">
        <v>14.85</v>
      </c>
      <c r="H5" s="1">
        <v>6.14</v>
      </c>
      <c r="I5" s="1">
        <v>2.97</v>
      </c>
      <c r="J5" s="1">
        <v>8.66</v>
      </c>
      <c r="K5" s="1">
        <v>1.421</v>
      </c>
      <c r="L5" s="1">
        <v>9.17</v>
      </c>
      <c r="M5" s="1">
        <v>1.8640000000000001</v>
      </c>
      <c r="N5" s="1">
        <v>5.25</v>
      </c>
      <c r="O5" s="1">
        <v>0.61699999999999999</v>
      </c>
      <c r="P5" s="1">
        <v>3.75</v>
      </c>
      <c r="Q5" s="20">
        <v>0.52500000000000002</v>
      </c>
      <c r="R5" s="2">
        <v>0.63721760096443636</v>
      </c>
      <c r="S5" s="2">
        <v>2.0391098348887291</v>
      </c>
      <c r="T5" s="29">
        <v>1.2415445813030939</v>
      </c>
      <c r="W5" s="1"/>
      <c r="X5" s="1"/>
    </row>
    <row r="6" spans="1:25" ht="16" customHeight="1" x14ac:dyDescent="0.25">
      <c r="A6" t="s">
        <v>7</v>
      </c>
      <c r="B6" s="1" t="s">
        <v>281</v>
      </c>
      <c r="C6" t="s">
        <v>134</v>
      </c>
      <c r="D6" s="1">
        <v>2.2080000000000002</v>
      </c>
      <c r="E6" s="1">
        <v>9.02</v>
      </c>
      <c r="F6" s="1">
        <v>1.9039999999999999</v>
      </c>
      <c r="G6" s="1">
        <v>12.19</v>
      </c>
      <c r="H6" s="1">
        <v>5.16</v>
      </c>
      <c r="I6" s="1">
        <v>1.931</v>
      </c>
      <c r="J6" s="1">
        <v>7.61</v>
      </c>
      <c r="K6" s="1">
        <v>1.3560000000000001</v>
      </c>
      <c r="L6" s="1">
        <v>9.64</v>
      </c>
      <c r="M6" s="1">
        <v>2.0129999999999999</v>
      </c>
      <c r="N6" s="1">
        <v>5.92</v>
      </c>
      <c r="O6" s="1">
        <v>0.77600000000000002</v>
      </c>
      <c r="P6" s="1">
        <v>5.59</v>
      </c>
      <c r="Q6" s="20">
        <v>0.79900000000000004</v>
      </c>
      <c r="R6" s="2">
        <v>0.28683956211086642</v>
      </c>
      <c r="S6" s="2">
        <v>1.177388821453953</v>
      </c>
      <c r="T6" s="29">
        <v>0.93932113809773354</v>
      </c>
      <c r="W6" s="1"/>
      <c r="X6" s="1"/>
      <c r="Y6" s="28"/>
    </row>
    <row r="7" spans="1:25" x14ac:dyDescent="0.2">
      <c r="A7" t="s">
        <v>7</v>
      </c>
      <c r="B7" s="1" t="s">
        <v>282</v>
      </c>
      <c r="C7" t="s">
        <v>134</v>
      </c>
      <c r="D7" s="1">
        <v>3.23</v>
      </c>
      <c r="E7" s="1">
        <v>12.68</v>
      </c>
      <c r="F7" s="1">
        <v>2.5350000000000001</v>
      </c>
      <c r="G7" s="1">
        <v>15.63</v>
      </c>
      <c r="H7" s="1">
        <v>6.21</v>
      </c>
      <c r="I7" s="1">
        <v>2.0299999999999998</v>
      </c>
      <c r="J7" s="1">
        <v>8.3699999999999992</v>
      </c>
      <c r="K7" s="1">
        <v>1.3859999999999999</v>
      </c>
      <c r="L7" s="1">
        <v>8.69</v>
      </c>
      <c r="M7" s="1">
        <v>1.7290000000000001</v>
      </c>
      <c r="N7" s="1">
        <v>4.74</v>
      </c>
      <c r="O7" s="1">
        <v>0.57499999999999996</v>
      </c>
      <c r="P7" s="1">
        <v>3.91</v>
      </c>
      <c r="Q7" s="20">
        <v>0.54500000000000004</v>
      </c>
      <c r="R7" s="2">
        <v>0.61516664731157822</v>
      </c>
      <c r="S7" s="2">
        <v>1.8985016827255539</v>
      </c>
      <c r="T7" s="29">
        <v>0.85829485638395597</v>
      </c>
      <c r="W7" s="1"/>
      <c r="X7" s="1"/>
    </row>
    <row r="8" spans="1:25" x14ac:dyDescent="0.2">
      <c r="A8" t="s">
        <v>7</v>
      </c>
      <c r="B8" s="1" t="s">
        <v>283</v>
      </c>
      <c r="C8" t="s">
        <v>134</v>
      </c>
      <c r="D8" s="1">
        <v>6.56</v>
      </c>
      <c r="E8" s="1">
        <v>23.1</v>
      </c>
      <c r="F8" s="1">
        <v>4.03</v>
      </c>
      <c r="G8" s="1">
        <v>21.98</v>
      </c>
      <c r="H8" s="1">
        <v>7.86</v>
      </c>
      <c r="I8" s="1">
        <v>2.8220000000000001</v>
      </c>
      <c r="J8" s="1">
        <v>10.51</v>
      </c>
      <c r="K8" s="1">
        <v>1.7190000000000001</v>
      </c>
      <c r="L8" s="1">
        <v>10.02</v>
      </c>
      <c r="M8" s="1">
        <v>1.74</v>
      </c>
      <c r="N8" s="1">
        <v>3.94</v>
      </c>
      <c r="O8" s="1">
        <v>0.42199999999999999</v>
      </c>
      <c r="P8" s="1">
        <v>2.5499999999999998</v>
      </c>
      <c r="Q8" s="20">
        <v>0.34100000000000003</v>
      </c>
      <c r="R8" s="2">
        <v>1.9968076023608892</v>
      </c>
      <c r="S8" s="2">
        <v>3.8100473039685228</v>
      </c>
      <c r="T8" s="29">
        <v>0.94644063756813046</v>
      </c>
      <c r="W8" s="1"/>
      <c r="X8" s="1"/>
    </row>
    <row r="9" spans="1:25" x14ac:dyDescent="0.2">
      <c r="A9" t="s">
        <v>7</v>
      </c>
      <c r="B9" s="1" t="s">
        <v>284</v>
      </c>
      <c r="C9" t="s">
        <v>134</v>
      </c>
      <c r="D9" s="1">
        <v>3.1309999999999998</v>
      </c>
      <c r="E9" s="1">
        <v>11.32</v>
      </c>
      <c r="F9" s="1">
        <v>2.2610000000000001</v>
      </c>
      <c r="G9" s="1">
        <v>14.32</v>
      </c>
      <c r="H9" s="1">
        <v>5.77</v>
      </c>
      <c r="I9" s="1">
        <v>1.903</v>
      </c>
      <c r="J9" s="1">
        <v>8.5500000000000007</v>
      </c>
      <c r="K9" s="1">
        <v>1.3240000000000001</v>
      </c>
      <c r="L9" s="1">
        <v>8.68</v>
      </c>
      <c r="M9" s="1">
        <v>1.7509999999999999</v>
      </c>
      <c r="N9" s="1">
        <v>4.68</v>
      </c>
      <c r="O9" s="1">
        <v>0.52100000000000002</v>
      </c>
      <c r="P9" s="1">
        <v>3.24</v>
      </c>
      <c r="Q9" s="20">
        <v>0.44600000000000001</v>
      </c>
      <c r="R9" s="2">
        <v>0.72867684622807527</v>
      </c>
      <c r="S9" s="2">
        <v>2.369808684679001</v>
      </c>
      <c r="T9" s="29">
        <v>0.82587976474298774</v>
      </c>
      <c r="W9" s="1"/>
      <c r="X9" s="1"/>
    </row>
    <row r="10" spans="1:25" x14ac:dyDescent="0.2">
      <c r="A10" t="s">
        <v>7</v>
      </c>
      <c r="B10" s="1" t="s">
        <v>285</v>
      </c>
      <c r="C10" t="s">
        <v>134</v>
      </c>
      <c r="D10" s="1">
        <v>2.8109999999999999</v>
      </c>
      <c r="E10" s="1">
        <v>10.35</v>
      </c>
      <c r="F10" s="1">
        <v>2.0510000000000002</v>
      </c>
      <c r="G10" s="1">
        <v>13.13</v>
      </c>
      <c r="H10" s="1">
        <v>5.38</v>
      </c>
      <c r="I10" s="1">
        <v>1.728</v>
      </c>
      <c r="J10" s="1">
        <v>8.15</v>
      </c>
      <c r="K10" s="1">
        <v>1.3</v>
      </c>
      <c r="L10" s="1">
        <v>8.41</v>
      </c>
      <c r="M10" s="1">
        <v>1.6950000000000001</v>
      </c>
      <c r="N10" s="1">
        <v>4.25</v>
      </c>
      <c r="O10" s="1">
        <v>0.46500000000000002</v>
      </c>
      <c r="P10" s="1">
        <v>2.69</v>
      </c>
      <c r="Q10" s="20">
        <v>0.377</v>
      </c>
      <c r="R10" s="2">
        <v>0.77393815263741073</v>
      </c>
      <c r="S10" s="2">
        <v>2.6723804699892031</v>
      </c>
      <c r="T10" s="29">
        <v>0.79546815277240335</v>
      </c>
      <c r="W10" s="1"/>
      <c r="X10" s="1"/>
    </row>
    <row r="11" spans="1:25" x14ac:dyDescent="0.2">
      <c r="A11" t="s">
        <v>7</v>
      </c>
      <c r="B11" s="1" t="s">
        <v>286</v>
      </c>
      <c r="C11" t="s">
        <v>134</v>
      </c>
      <c r="D11" s="1">
        <v>3.93</v>
      </c>
      <c r="E11" s="1">
        <v>14.98</v>
      </c>
      <c r="F11" s="1">
        <v>3.1379999999999999</v>
      </c>
      <c r="G11" s="1">
        <v>19.87</v>
      </c>
      <c r="H11" s="1">
        <v>8.8800000000000008</v>
      </c>
      <c r="I11" s="1">
        <v>2.6160000000000001</v>
      </c>
      <c r="J11" s="1">
        <v>11.63</v>
      </c>
      <c r="K11" s="1">
        <v>2.0249999999999999</v>
      </c>
      <c r="L11" s="1">
        <v>13.9</v>
      </c>
      <c r="M11" s="1">
        <v>2.74</v>
      </c>
      <c r="N11" s="1">
        <v>7.73</v>
      </c>
      <c r="O11" s="1">
        <v>1</v>
      </c>
      <c r="P11" s="1">
        <v>6.36</v>
      </c>
      <c r="Q11" s="20">
        <v>0.75</v>
      </c>
      <c r="R11" s="2">
        <v>0.54389873417721524</v>
      </c>
      <c r="S11" s="2">
        <v>1.9169045226130652</v>
      </c>
      <c r="T11" s="29">
        <v>0.78467605585295896</v>
      </c>
      <c r="W11" s="1"/>
      <c r="X11" s="1"/>
    </row>
    <row r="12" spans="1:25" x14ac:dyDescent="0.2">
      <c r="A12" t="s">
        <v>7</v>
      </c>
      <c r="B12" s="1" t="s">
        <v>287</v>
      </c>
      <c r="C12" t="s">
        <v>134</v>
      </c>
      <c r="D12" s="1">
        <v>5.4</v>
      </c>
      <c r="E12" s="1">
        <v>19.48</v>
      </c>
      <c r="F12" s="1">
        <v>3.86</v>
      </c>
      <c r="G12" s="1">
        <v>23.9</v>
      </c>
      <c r="H12" s="1">
        <v>8.8699999999999992</v>
      </c>
      <c r="I12" s="1">
        <v>2.52</v>
      </c>
      <c r="J12" s="1">
        <v>12.11</v>
      </c>
      <c r="K12" s="1">
        <v>1.8160000000000001</v>
      </c>
      <c r="L12" s="1">
        <v>11.02</v>
      </c>
      <c r="M12" s="1">
        <v>2.0790000000000002</v>
      </c>
      <c r="N12" s="1">
        <v>5.22</v>
      </c>
      <c r="O12" s="1">
        <v>0.51600000000000001</v>
      </c>
      <c r="P12" s="1">
        <v>2.91</v>
      </c>
      <c r="Q12" s="20">
        <v>0.36699999999999999</v>
      </c>
      <c r="R12" s="2">
        <v>1.5272652019452975</v>
      </c>
      <c r="S12" s="2">
        <v>4.079060150890693</v>
      </c>
      <c r="T12" s="29">
        <v>0.74116629339910112</v>
      </c>
      <c r="W12" s="1"/>
      <c r="X12" s="1"/>
    </row>
    <row r="13" spans="1:25" x14ac:dyDescent="0.2">
      <c r="A13" t="s">
        <v>7</v>
      </c>
      <c r="B13" s="1" t="s">
        <v>288</v>
      </c>
      <c r="C13" t="s">
        <v>134</v>
      </c>
      <c r="D13" s="1">
        <v>3.97</v>
      </c>
      <c r="E13" s="1">
        <v>13.32</v>
      </c>
      <c r="F13" s="1">
        <v>2.4300000000000002</v>
      </c>
      <c r="G13" s="1">
        <v>14.6</v>
      </c>
      <c r="H13" s="1">
        <v>5.67</v>
      </c>
      <c r="I13" s="1">
        <v>1.744</v>
      </c>
      <c r="J13" s="1">
        <v>8.68</v>
      </c>
      <c r="K13" s="1">
        <v>1.3169999999999999</v>
      </c>
      <c r="L13" s="1">
        <v>8.44</v>
      </c>
      <c r="M13" s="1">
        <v>1.653</v>
      </c>
      <c r="N13" s="1">
        <v>4.08</v>
      </c>
      <c r="O13" s="1">
        <v>0.45300000000000001</v>
      </c>
      <c r="P13" s="1">
        <v>2.4500000000000002</v>
      </c>
      <c r="Q13" s="20">
        <v>0.33400000000000002</v>
      </c>
      <c r="R13" s="2">
        <v>1.2337603274463733</v>
      </c>
      <c r="S13" s="2">
        <v>3.2125898955857126</v>
      </c>
      <c r="T13" s="29">
        <v>0.75778165901966066</v>
      </c>
      <c r="W13" s="1"/>
      <c r="X13" s="1"/>
    </row>
    <row r="14" spans="1:25" x14ac:dyDescent="0.2">
      <c r="A14" t="s">
        <v>7</v>
      </c>
      <c r="B14" s="1" t="s">
        <v>285</v>
      </c>
      <c r="C14" t="s">
        <v>134</v>
      </c>
      <c r="D14" s="1">
        <v>3.06</v>
      </c>
      <c r="E14" s="1">
        <v>9.49</v>
      </c>
      <c r="F14" s="1">
        <v>1.72</v>
      </c>
      <c r="G14" s="1">
        <v>10.1</v>
      </c>
      <c r="H14" s="1">
        <v>4.2</v>
      </c>
      <c r="I14" s="1">
        <v>1.4730000000000001</v>
      </c>
      <c r="J14" s="1">
        <v>7.12</v>
      </c>
      <c r="K14" s="1">
        <v>1.198</v>
      </c>
      <c r="L14" s="1">
        <v>8.25</v>
      </c>
      <c r="M14" s="1">
        <v>1.663</v>
      </c>
      <c r="N14" s="1">
        <v>4.2300000000000004</v>
      </c>
      <c r="O14" s="1">
        <v>0.46</v>
      </c>
      <c r="P14" s="1">
        <v>2.35</v>
      </c>
      <c r="Q14" s="20">
        <v>0.33700000000000002</v>
      </c>
      <c r="R14" s="2">
        <v>0.94249333283251335</v>
      </c>
      <c r="S14" s="2">
        <v>2.6117531276560841</v>
      </c>
      <c r="T14" s="29">
        <v>0.82108308591650336</v>
      </c>
      <c r="W14" s="1"/>
      <c r="X14" s="1"/>
    </row>
    <row r="15" spans="1:25" x14ac:dyDescent="0.2">
      <c r="R15" s="2"/>
      <c r="S15" s="2"/>
      <c r="T15" s="29"/>
      <c r="W15" s="1"/>
      <c r="X15" s="1"/>
    </row>
    <row r="16" spans="1:25" x14ac:dyDescent="0.2">
      <c r="A16" t="s">
        <v>7</v>
      </c>
      <c r="C16" s="1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"/>
      <c r="S16" s="2"/>
      <c r="T16" s="29"/>
      <c r="W16" s="1"/>
      <c r="X16" s="1"/>
    </row>
    <row r="17" spans="1:24" x14ac:dyDescent="0.2">
      <c r="A17" t="s">
        <v>7</v>
      </c>
      <c r="C17" s="1" t="s">
        <v>98</v>
      </c>
      <c r="D17" s="1" t="s">
        <v>99</v>
      </c>
      <c r="E17" s="1" t="s">
        <v>100</v>
      </c>
      <c r="F17" s="1" t="s">
        <v>101</v>
      </c>
      <c r="G17" s="1" t="s">
        <v>102</v>
      </c>
      <c r="H17" s="1" t="s">
        <v>103</v>
      </c>
      <c r="I17" s="1" t="s">
        <v>104</v>
      </c>
      <c r="J17" s="1" t="s">
        <v>105</v>
      </c>
      <c r="K17" s="1" t="s">
        <v>106</v>
      </c>
      <c r="L17" s="1" t="s">
        <v>107</v>
      </c>
      <c r="M17" s="1" t="s">
        <v>108</v>
      </c>
      <c r="N17" s="1" t="s">
        <v>109</v>
      </c>
      <c r="O17" s="1" t="s">
        <v>110</v>
      </c>
      <c r="P17" s="1" t="s">
        <v>111</v>
      </c>
      <c r="Q17" s="1" t="s">
        <v>112</v>
      </c>
      <c r="R17" t="s">
        <v>133</v>
      </c>
      <c r="S17" t="s">
        <v>113</v>
      </c>
      <c r="T17" s="1" t="s">
        <v>148</v>
      </c>
      <c r="W17" s="1"/>
      <c r="X17" s="1"/>
    </row>
    <row r="18" spans="1:24" x14ac:dyDescent="0.2">
      <c r="A18" t="s">
        <v>7</v>
      </c>
      <c r="B18" s="1" t="s">
        <v>264</v>
      </c>
      <c r="C18" s="1" t="s">
        <v>135</v>
      </c>
      <c r="D18" s="1">
        <v>10.98</v>
      </c>
      <c r="E18" s="1">
        <v>32.1</v>
      </c>
      <c r="F18" s="1">
        <v>5.51</v>
      </c>
      <c r="G18" s="1">
        <v>31.7</v>
      </c>
      <c r="H18" s="1">
        <v>11.88</v>
      </c>
      <c r="I18" s="1">
        <v>4.7699999999999996</v>
      </c>
      <c r="J18" s="1">
        <v>16.87</v>
      </c>
      <c r="K18" s="1">
        <v>2.75</v>
      </c>
      <c r="L18" s="1">
        <v>15.84</v>
      </c>
      <c r="M18" s="1">
        <v>2.2599999999999998</v>
      </c>
      <c r="N18" s="1">
        <v>3.95</v>
      </c>
      <c r="O18" s="1">
        <v>0.25800000000000001</v>
      </c>
      <c r="P18" s="1">
        <v>0.99</v>
      </c>
      <c r="Q18" s="1">
        <v>6.3E-2</v>
      </c>
      <c r="R18" s="2">
        <v>18.090415913200726</v>
      </c>
      <c r="S18" s="2">
        <v>33.10217755443886</v>
      </c>
      <c r="T18" s="29">
        <v>1.0270737235880811</v>
      </c>
      <c r="W18" s="1"/>
      <c r="X18" s="1"/>
    </row>
    <row r="19" spans="1:24" x14ac:dyDescent="0.2">
      <c r="A19" t="s">
        <v>7</v>
      </c>
      <c r="B19" s="1" t="s">
        <v>265</v>
      </c>
      <c r="C19" s="1" t="s">
        <v>135</v>
      </c>
      <c r="D19" s="1">
        <v>12.88</v>
      </c>
      <c r="E19" s="1">
        <v>38.08</v>
      </c>
      <c r="F19" s="1">
        <v>6.69</v>
      </c>
      <c r="G19" s="1">
        <v>38.43</v>
      </c>
      <c r="H19" s="1">
        <v>13.86</v>
      </c>
      <c r="I19" s="1">
        <v>5.2</v>
      </c>
      <c r="J19" s="1">
        <v>19.23</v>
      </c>
      <c r="K19" s="1">
        <v>2.99</v>
      </c>
      <c r="L19" s="1">
        <v>17.010000000000002</v>
      </c>
      <c r="M19" s="1">
        <v>2.4750000000000001</v>
      </c>
      <c r="N19" s="1">
        <v>4.18</v>
      </c>
      <c r="O19" s="1">
        <v>0.28000000000000003</v>
      </c>
      <c r="P19" s="1">
        <v>0.94199999999999995</v>
      </c>
      <c r="Q19" s="1">
        <v>6.7000000000000004E-2</v>
      </c>
      <c r="R19" s="2">
        <v>19.953901379180053</v>
      </c>
      <c r="S19" s="2">
        <v>35.480237005925147</v>
      </c>
      <c r="T19" s="29">
        <v>0.9709147244032319</v>
      </c>
      <c r="W19" s="1"/>
      <c r="X19" s="1"/>
    </row>
    <row r="20" spans="1:24" x14ac:dyDescent="0.2">
      <c r="A20" t="s">
        <v>7</v>
      </c>
      <c r="B20" s="1" t="s">
        <v>266</v>
      </c>
      <c r="C20" s="1" t="s">
        <v>135</v>
      </c>
      <c r="D20" s="1">
        <v>12.58</v>
      </c>
      <c r="E20" s="1">
        <v>34.299999999999997</v>
      </c>
      <c r="F20" s="1">
        <v>5.83</v>
      </c>
      <c r="G20" s="1">
        <v>32.799999999999997</v>
      </c>
      <c r="H20" s="1">
        <v>11.05</v>
      </c>
      <c r="I20" s="1">
        <v>4.16</v>
      </c>
      <c r="J20" s="1">
        <v>13.84</v>
      </c>
      <c r="K20" s="1">
        <v>1.873</v>
      </c>
      <c r="L20" s="1">
        <v>9.9600000000000009</v>
      </c>
      <c r="M20" s="1">
        <v>1.361</v>
      </c>
      <c r="N20" s="1">
        <v>2.15</v>
      </c>
      <c r="O20" s="1">
        <v>0.13900000000000001</v>
      </c>
      <c r="P20" s="1">
        <v>0.49</v>
      </c>
      <c r="Q20" s="1">
        <v>4.07E-2</v>
      </c>
      <c r="R20" s="2">
        <v>32.082853855005752</v>
      </c>
      <c r="S20" s="2">
        <v>42.036225352808266</v>
      </c>
      <c r="T20" s="29">
        <v>1.0253996092485638</v>
      </c>
      <c r="W20" s="1"/>
      <c r="X20" s="1"/>
    </row>
    <row r="21" spans="1:24" x14ac:dyDescent="0.2">
      <c r="A21" t="s">
        <v>7</v>
      </c>
      <c r="B21" s="1" t="s">
        <v>267</v>
      </c>
      <c r="C21" s="1" t="s">
        <v>135</v>
      </c>
      <c r="D21" s="1">
        <v>10.54</v>
      </c>
      <c r="E21" s="1">
        <v>29</v>
      </c>
      <c r="F21" s="1">
        <v>4.99</v>
      </c>
      <c r="G21" s="1">
        <v>28.9</v>
      </c>
      <c r="H21" s="1">
        <v>10.72</v>
      </c>
      <c r="I21" s="1">
        <v>4.53</v>
      </c>
      <c r="J21" s="1">
        <v>15.28</v>
      </c>
      <c r="K21" s="1">
        <v>2.31</v>
      </c>
      <c r="L21" s="1">
        <v>12.95</v>
      </c>
      <c r="M21" s="1">
        <v>1.9339999999999999</v>
      </c>
      <c r="N21" s="1">
        <v>3.16</v>
      </c>
      <c r="O21" s="1">
        <v>0.217</v>
      </c>
      <c r="P21" s="1">
        <v>0.64500000000000002</v>
      </c>
      <c r="Q21" s="1">
        <v>3.8399999999999997E-2</v>
      </c>
      <c r="R21" s="2">
        <v>28.490242616033758</v>
      </c>
      <c r="S21" s="2">
        <v>49.189698492462306</v>
      </c>
      <c r="T21" s="29">
        <v>1.0789172413135635</v>
      </c>
      <c r="W21" s="1"/>
      <c r="X21" s="1"/>
    </row>
    <row r="22" spans="1:24" x14ac:dyDescent="0.2">
      <c r="A22" t="s">
        <v>7</v>
      </c>
      <c r="B22" s="1" t="s">
        <v>268</v>
      </c>
      <c r="C22" s="1" t="s">
        <v>135</v>
      </c>
      <c r="D22" s="1">
        <v>12.81</v>
      </c>
      <c r="E22" s="1">
        <v>35.65</v>
      </c>
      <c r="F22" s="1">
        <v>6.26</v>
      </c>
      <c r="G22" s="1">
        <v>34.700000000000003</v>
      </c>
      <c r="H22" s="1">
        <v>11.24</v>
      </c>
      <c r="I22" s="1">
        <v>4.12</v>
      </c>
      <c r="J22" s="1">
        <v>13.56</v>
      </c>
      <c r="K22" s="1">
        <v>1.8680000000000001</v>
      </c>
      <c r="L22" s="1">
        <v>9.74</v>
      </c>
      <c r="M22" s="1">
        <v>1.3069999999999999</v>
      </c>
      <c r="N22" s="1">
        <v>2.21</v>
      </c>
      <c r="O22" s="1">
        <v>0.14799999999999999</v>
      </c>
      <c r="P22" s="1">
        <v>0.504</v>
      </c>
      <c r="Q22" s="1">
        <v>4.65E-2</v>
      </c>
      <c r="R22" s="2">
        <v>28.594528378930182</v>
      </c>
      <c r="S22" s="2">
        <v>36.048630248014263</v>
      </c>
      <c r="T22" s="29">
        <v>1.0172629253333834</v>
      </c>
      <c r="W22" s="1"/>
      <c r="X22" s="1"/>
    </row>
    <row r="23" spans="1:24" x14ac:dyDescent="0.2">
      <c r="A23" t="s">
        <v>7</v>
      </c>
      <c r="B23" s="1" t="s">
        <v>269</v>
      </c>
      <c r="C23" s="1" t="s">
        <v>135</v>
      </c>
      <c r="D23" s="1">
        <v>14.23</v>
      </c>
      <c r="E23" s="1">
        <v>39.799999999999997</v>
      </c>
      <c r="F23" s="1">
        <v>6.92</v>
      </c>
      <c r="G23" s="1">
        <v>39.5</v>
      </c>
      <c r="H23" s="1">
        <v>13.32</v>
      </c>
      <c r="I23" s="1">
        <v>4.93</v>
      </c>
      <c r="J23" s="1">
        <v>16.29</v>
      </c>
      <c r="K23" s="1">
        <v>2.27</v>
      </c>
      <c r="L23" s="1">
        <v>11.39</v>
      </c>
      <c r="M23" s="1">
        <v>1.4630000000000001</v>
      </c>
      <c r="N23" s="1">
        <v>2.1800000000000002</v>
      </c>
      <c r="O23" s="1">
        <v>0.123</v>
      </c>
      <c r="P23" s="1">
        <v>0.442</v>
      </c>
      <c r="Q23" s="1">
        <v>3.1399999999999997E-2</v>
      </c>
      <c r="R23" s="2">
        <v>47.039425945335815</v>
      </c>
      <c r="S23" s="2">
        <v>64.131805524437468</v>
      </c>
      <c r="T23" s="29">
        <v>1.0201951762849</v>
      </c>
      <c r="W23" s="1"/>
      <c r="X23" s="1"/>
    </row>
    <row r="24" spans="1:24" x14ac:dyDescent="0.2">
      <c r="A24" t="s">
        <v>7</v>
      </c>
      <c r="B24" s="1" t="s">
        <v>270</v>
      </c>
      <c r="C24" s="1" t="s">
        <v>135</v>
      </c>
      <c r="D24" s="1">
        <v>11.97</v>
      </c>
      <c r="E24" s="1">
        <v>31.2</v>
      </c>
      <c r="F24" s="1">
        <v>5.4</v>
      </c>
      <c r="G24" s="1">
        <v>30.1</v>
      </c>
      <c r="H24" s="1">
        <v>9.9</v>
      </c>
      <c r="I24" s="1">
        <v>3.98</v>
      </c>
      <c r="J24" s="1">
        <v>14.36</v>
      </c>
      <c r="K24" s="1">
        <v>2.2000000000000002</v>
      </c>
      <c r="L24" s="1">
        <v>12.37</v>
      </c>
      <c r="M24" s="1">
        <v>1.786</v>
      </c>
      <c r="N24" s="1">
        <v>2.9</v>
      </c>
      <c r="O24" s="1">
        <v>0.17499999999999999</v>
      </c>
      <c r="P24" s="1">
        <v>0.71499999999999997</v>
      </c>
      <c r="Q24" s="1">
        <v>0.05</v>
      </c>
      <c r="R24" s="2">
        <v>24.849113924050631</v>
      </c>
      <c r="S24" s="2">
        <v>35.503115577889446</v>
      </c>
      <c r="T24" s="29">
        <v>1.0175066490587072</v>
      </c>
      <c r="W24" s="1"/>
      <c r="X24" s="1"/>
    </row>
    <row r="25" spans="1:24" x14ac:dyDescent="0.2">
      <c r="A25" t="s">
        <v>7</v>
      </c>
      <c r="B25" s="1" t="s">
        <v>271</v>
      </c>
      <c r="C25" s="1" t="s">
        <v>135</v>
      </c>
      <c r="D25" s="1">
        <v>9.14</v>
      </c>
      <c r="E25" s="1">
        <v>22.51</v>
      </c>
      <c r="F25" s="1">
        <v>4.08</v>
      </c>
      <c r="G25" s="1">
        <v>22.8</v>
      </c>
      <c r="H25" s="1">
        <v>8.23</v>
      </c>
      <c r="I25" s="1">
        <v>3.55</v>
      </c>
      <c r="J25" s="1">
        <v>12.88</v>
      </c>
      <c r="K25" s="1">
        <v>2.11</v>
      </c>
      <c r="L25" s="1">
        <v>12.65</v>
      </c>
      <c r="M25" s="1">
        <v>1.974</v>
      </c>
      <c r="N25" s="1">
        <v>3.58</v>
      </c>
      <c r="O25" s="1">
        <v>0.23899999999999999</v>
      </c>
      <c r="P25" s="1">
        <v>0.78200000000000003</v>
      </c>
      <c r="Q25" s="1">
        <v>6.9000000000000006E-2</v>
      </c>
      <c r="R25" s="2">
        <v>13.749403779123098</v>
      </c>
      <c r="S25" s="2">
        <v>23.075376884422109</v>
      </c>
      <c r="T25" s="29">
        <v>1.0510406303523527</v>
      </c>
      <c r="W25" s="1"/>
      <c r="X25" s="1"/>
    </row>
    <row r="26" spans="1:24" x14ac:dyDescent="0.2">
      <c r="A26" t="s">
        <v>7</v>
      </c>
      <c r="B26" s="1" t="s">
        <v>272</v>
      </c>
      <c r="C26" s="1" t="s">
        <v>135</v>
      </c>
      <c r="D26" s="1">
        <v>8.92</v>
      </c>
      <c r="E26" s="1">
        <v>21.9</v>
      </c>
      <c r="F26" s="1">
        <v>4.1100000000000003</v>
      </c>
      <c r="G26" s="1">
        <v>23.02</v>
      </c>
      <c r="H26" s="1">
        <v>8.5299999999999994</v>
      </c>
      <c r="I26" s="1">
        <v>3.7189999999999999</v>
      </c>
      <c r="J26" s="1">
        <v>12.87</v>
      </c>
      <c r="K26" s="1">
        <v>2.1829999999999998</v>
      </c>
      <c r="L26" s="1">
        <v>13.02</v>
      </c>
      <c r="M26" s="1">
        <v>2.077</v>
      </c>
      <c r="N26" s="1">
        <v>3.57</v>
      </c>
      <c r="O26" s="1">
        <v>0.25800000000000001</v>
      </c>
      <c r="P26" s="1">
        <v>0.84099999999999997</v>
      </c>
      <c r="Q26" s="1">
        <v>7.0400000000000004E-2</v>
      </c>
      <c r="R26" s="2">
        <v>13.151611047180669</v>
      </c>
      <c r="S26" s="2">
        <v>22.598932160804019</v>
      </c>
      <c r="T26" s="29">
        <v>1.0819604612629681</v>
      </c>
      <c r="W26" s="1"/>
      <c r="X26" s="1"/>
    </row>
    <row r="27" spans="1:24" x14ac:dyDescent="0.2">
      <c r="A27" t="s">
        <v>7</v>
      </c>
      <c r="B27" s="1" t="s">
        <v>266</v>
      </c>
      <c r="C27" s="1" t="s">
        <v>135</v>
      </c>
      <c r="D27" s="1">
        <v>8.41</v>
      </c>
      <c r="E27" s="1">
        <v>22.73</v>
      </c>
      <c r="F27" s="1">
        <v>3.98</v>
      </c>
      <c r="G27" s="1">
        <v>22.83</v>
      </c>
      <c r="H27" s="1">
        <v>8.42</v>
      </c>
      <c r="I27" s="1">
        <v>3.35</v>
      </c>
      <c r="J27" s="1">
        <v>11.9</v>
      </c>
      <c r="K27" s="1">
        <v>1.8089999999999999</v>
      </c>
      <c r="L27" s="1">
        <v>10.53</v>
      </c>
      <c r="M27" s="1">
        <v>1.601</v>
      </c>
      <c r="N27" s="1">
        <v>2.75</v>
      </c>
      <c r="O27" s="1">
        <v>0.20499999999999999</v>
      </c>
      <c r="P27" s="1">
        <v>0.58499999999999996</v>
      </c>
      <c r="Q27" s="1">
        <v>4.7E-2</v>
      </c>
      <c r="R27" s="2">
        <v>18.573121465122544</v>
      </c>
      <c r="S27" s="2">
        <v>31.299048433657646</v>
      </c>
      <c r="T27" s="29">
        <v>1.0201505819367296</v>
      </c>
      <c r="W27" s="1"/>
      <c r="X27" s="1"/>
    </row>
    <row r="28" spans="1:24" x14ac:dyDescent="0.2">
      <c r="A28" t="s">
        <v>7</v>
      </c>
      <c r="B28" s="1" t="s">
        <v>273</v>
      </c>
      <c r="C28" s="1" t="s">
        <v>135</v>
      </c>
      <c r="D28" s="1">
        <v>10.050000000000001</v>
      </c>
      <c r="E28" s="1">
        <v>21.83</v>
      </c>
      <c r="F28" s="1">
        <v>3.97</v>
      </c>
      <c r="G28" s="1">
        <v>21.35</v>
      </c>
      <c r="H28" s="1">
        <v>7.54</v>
      </c>
      <c r="I28" s="1">
        <v>3.3250000000000002</v>
      </c>
      <c r="J28" s="1">
        <v>11.95</v>
      </c>
      <c r="K28" s="1">
        <v>2.0470000000000002</v>
      </c>
      <c r="L28" s="1">
        <v>12.48</v>
      </c>
      <c r="M28" s="1">
        <v>1.855</v>
      </c>
      <c r="N28" s="1">
        <v>3.1</v>
      </c>
      <c r="O28" s="1">
        <v>0.191</v>
      </c>
      <c r="P28" s="1">
        <v>0.625</v>
      </c>
      <c r="Q28" s="1">
        <v>4.8500000000000001E-2</v>
      </c>
      <c r="R28" s="2">
        <v>21.508547566227325</v>
      </c>
      <c r="S28" s="2">
        <v>30.458477956794276</v>
      </c>
      <c r="T28" s="29">
        <v>1.0677535526966864</v>
      </c>
      <c r="W28" s="1"/>
      <c r="X28" s="1"/>
    </row>
    <row r="29" spans="1:24" x14ac:dyDescent="0.2">
      <c r="A29" t="s">
        <v>7</v>
      </c>
      <c r="B29" s="1" t="s">
        <v>274</v>
      </c>
      <c r="C29" s="1" t="s">
        <v>135</v>
      </c>
      <c r="D29" s="1">
        <v>8.83</v>
      </c>
      <c r="E29" s="1">
        <v>24.12</v>
      </c>
      <c r="F29" s="1">
        <v>4.09</v>
      </c>
      <c r="G29" s="1">
        <v>22.66</v>
      </c>
      <c r="H29" s="1">
        <v>8.26</v>
      </c>
      <c r="I29" s="1">
        <v>4</v>
      </c>
      <c r="J29" s="1">
        <v>13.22</v>
      </c>
      <c r="K29" s="1">
        <v>2.1819999999999999</v>
      </c>
      <c r="L29" s="1">
        <v>12.4</v>
      </c>
      <c r="M29" s="1">
        <v>1.8740000000000001</v>
      </c>
      <c r="N29" s="1">
        <v>3.23</v>
      </c>
      <c r="O29" s="1">
        <v>0.224</v>
      </c>
      <c r="P29" s="1">
        <v>0.69</v>
      </c>
      <c r="Q29" s="1">
        <v>5.1400000000000001E-2</v>
      </c>
      <c r="R29" s="2">
        <v>17.831354972171603</v>
      </c>
      <c r="S29" s="2">
        <v>31.794380462624407</v>
      </c>
      <c r="T29" s="29">
        <v>1.1668183250049873</v>
      </c>
      <c r="W29" s="1"/>
      <c r="X29" s="1"/>
    </row>
    <row r="30" spans="1:24" x14ac:dyDescent="0.2">
      <c r="A30" t="s">
        <v>7</v>
      </c>
      <c r="B30" s="1" t="s">
        <v>275</v>
      </c>
      <c r="C30" s="1" t="s">
        <v>135</v>
      </c>
      <c r="D30" s="1">
        <v>12.29</v>
      </c>
      <c r="E30" s="1">
        <v>33.159999999999997</v>
      </c>
      <c r="F30" s="1">
        <v>5.22</v>
      </c>
      <c r="G30" s="1">
        <v>25.84</v>
      </c>
      <c r="H30" s="1">
        <v>6.95</v>
      </c>
      <c r="I30" s="1">
        <v>2.97</v>
      </c>
      <c r="J30" s="1">
        <v>9.66</v>
      </c>
      <c r="K30" s="1">
        <v>1.53</v>
      </c>
      <c r="L30" s="1">
        <v>8.59</v>
      </c>
      <c r="M30" s="1">
        <v>1.274</v>
      </c>
      <c r="N30" s="1">
        <v>2.1</v>
      </c>
      <c r="O30" s="1">
        <v>0.14199999999999999</v>
      </c>
      <c r="P30" s="1">
        <v>0.47099999999999997</v>
      </c>
      <c r="Q30" s="1">
        <v>3.0200000000000001E-2</v>
      </c>
      <c r="R30" s="2">
        <v>42.240757817084415</v>
      </c>
      <c r="S30" s="2">
        <v>39.541415687710071</v>
      </c>
      <c r="T30" s="29">
        <v>1.1049038449213635</v>
      </c>
      <c r="W30" s="1"/>
      <c r="X30" s="1"/>
    </row>
    <row r="31" spans="1:24" x14ac:dyDescent="0.2">
      <c r="A31" t="s">
        <v>7</v>
      </c>
      <c r="B31" s="1" t="s">
        <v>276</v>
      </c>
      <c r="C31" s="1" t="s">
        <v>135</v>
      </c>
      <c r="D31" s="1">
        <v>15.17</v>
      </c>
      <c r="E31" s="1">
        <v>42.5</v>
      </c>
      <c r="F31" s="1">
        <v>6.48</v>
      </c>
      <c r="G31" s="1">
        <v>32</v>
      </c>
      <c r="H31" s="1">
        <v>8.2200000000000006</v>
      </c>
      <c r="I31" s="1">
        <v>3.63</v>
      </c>
      <c r="J31" s="1">
        <v>11.4</v>
      </c>
      <c r="K31" s="1">
        <v>1.7390000000000001</v>
      </c>
      <c r="L31" s="1">
        <v>10.3</v>
      </c>
      <c r="M31" s="1">
        <v>1.5980000000000001</v>
      </c>
      <c r="N31" s="1">
        <v>2.83</v>
      </c>
      <c r="O31" s="1">
        <v>0.20799999999999999</v>
      </c>
      <c r="P31" s="1">
        <v>0.79700000000000004</v>
      </c>
      <c r="Q31" s="1">
        <v>7.4999999999999997E-2</v>
      </c>
      <c r="R31" s="2">
        <v>20.994767932489452</v>
      </c>
      <c r="S31" s="2">
        <v>18.789949748743719</v>
      </c>
      <c r="T31" s="29">
        <v>1.1430554315045212</v>
      </c>
      <c r="W31" s="1"/>
      <c r="X31" s="1"/>
    </row>
    <row r="32" spans="1:24" x14ac:dyDescent="0.2">
      <c r="W32" s="1"/>
      <c r="X32" s="1"/>
    </row>
    <row r="33" spans="3:24" x14ac:dyDescent="0.2">
      <c r="W33" s="1"/>
      <c r="X33" s="1"/>
    </row>
    <row r="34" spans="3:24" x14ac:dyDescent="0.2">
      <c r="W34" s="1"/>
      <c r="X34" s="1"/>
    </row>
    <row r="35" spans="3:24" x14ac:dyDescent="0.2">
      <c r="W35" s="1"/>
      <c r="X35" s="1"/>
    </row>
    <row r="36" spans="3:24" x14ac:dyDescent="0.2">
      <c r="C36" s="1"/>
      <c r="D36" s="1"/>
      <c r="W36" s="1"/>
      <c r="X36" s="1"/>
    </row>
    <row r="37" spans="3:24" x14ac:dyDescent="0.2">
      <c r="C37" s="1"/>
      <c r="D37" s="1"/>
      <c r="W37" s="1"/>
      <c r="X37" s="1"/>
    </row>
    <row r="38" spans="3:24" x14ac:dyDescent="0.2">
      <c r="C38" s="1"/>
      <c r="D38" s="1"/>
      <c r="W38" s="1"/>
      <c r="X38" s="1"/>
    </row>
    <row r="39" spans="3:24" x14ac:dyDescent="0.2">
      <c r="C39" s="1"/>
      <c r="D39" s="1"/>
      <c r="W39" s="1"/>
      <c r="X39" s="1"/>
    </row>
    <row r="40" spans="3:24" x14ac:dyDescent="0.2">
      <c r="C40" s="1"/>
      <c r="D40" s="1"/>
      <c r="W40" s="1"/>
      <c r="X40" s="1"/>
    </row>
    <row r="41" spans="3:24" x14ac:dyDescent="0.2">
      <c r="C41" s="1"/>
      <c r="D41" s="1"/>
      <c r="W41" s="1"/>
      <c r="X41" s="1"/>
    </row>
    <row r="42" spans="3:24" x14ac:dyDescent="0.2">
      <c r="C42" s="1"/>
      <c r="D42" s="1"/>
      <c r="W42" s="1"/>
      <c r="X42" s="1"/>
    </row>
    <row r="43" spans="3:24" x14ac:dyDescent="0.2">
      <c r="C43" s="1"/>
      <c r="D43" s="1"/>
    </row>
    <row r="44" spans="3:24" x14ac:dyDescent="0.2">
      <c r="C44" s="1"/>
      <c r="D44" s="1"/>
    </row>
    <row r="45" spans="3:24" x14ac:dyDescent="0.2">
      <c r="C45" s="1"/>
      <c r="D45" s="1"/>
    </row>
    <row r="46" spans="3:24" x14ac:dyDescent="0.2">
      <c r="C46" s="1"/>
      <c r="D46" s="1"/>
    </row>
    <row r="47" spans="3:24" x14ac:dyDescent="0.2">
      <c r="C47" s="1"/>
      <c r="D47" s="1"/>
    </row>
    <row r="48" spans="3:24" x14ac:dyDescent="0.2">
      <c r="C48" s="1"/>
      <c r="D48" s="1"/>
    </row>
    <row r="49" spans="3:4" x14ac:dyDescent="0.2">
      <c r="C49" s="1"/>
      <c r="D49" s="1"/>
    </row>
    <row r="50" spans="3:4" x14ac:dyDescent="0.2">
      <c r="C50" s="1"/>
      <c r="D50" s="1"/>
    </row>
    <row r="51" spans="3:4" x14ac:dyDescent="0.2">
      <c r="C51" s="1"/>
      <c r="D51" s="1"/>
    </row>
    <row r="52" spans="3:4" x14ac:dyDescent="0.2">
      <c r="C52" s="1"/>
      <c r="D52" s="1"/>
    </row>
    <row r="53" spans="3:4" x14ac:dyDescent="0.2">
      <c r="C53" s="1"/>
      <c r="D53" s="1"/>
    </row>
    <row r="54" spans="3:4" x14ac:dyDescent="0.2">
      <c r="C54" s="1"/>
      <c r="D54" s="1"/>
    </row>
    <row r="55" spans="3:4" x14ac:dyDescent="0.2">
      <c r="C55" s="1"/>
      <c r="D55" s="1"/>
    </row>
    <row r="56" spans="3:4" x14ac:dyDescent="0.2">
      <c r="C56" s="1"/>
      <c r="D56" s="1"/>
    </row>
    <row r="57" spans="3:4" x14ac:dyDescent="0.2">
      <c r="C57" s="1"/>
      <c r="D57" s="1"/>
    </row>
    <row r="58" spans="3:4" x14ac:dyDescent="0.2">
      <c r="C58" s="1"/>
      <c r="D58" s="1"/>
    </row>
    <row r="59" spans="3:4" x14ac:dyDescent="0.2">
      <c r="C59" s="1"/>
      <c r="D59" s="1"/>
    </row>
    <row r="60" spans="3:4" x14ac:dyDescent="0.2">
      <c r="C60" s="1"/>
      <c r="D60" s="1"/>
    </row>
    <row r="61" spans="3:4" x14ac:dyDescent="0.2">
      <c r="C61" s="1"/>
      <c r="D61" s="1"/>
    </row>
    <row r="62" spans="3:4" x14ac:dyDescent="0.2">
      <c r="C62" s="1"/>
      <c r="D62" s="1"/>
    </row>
    <row r="63" spans="3:4" x14ac:dyDescent="0.2">
      <c r="C63" s="1"/>
      <c r="D63" s="1"/>
    </row>
    <row r="64" spans="3:4" x14ac:dyDescent="0.2">
      <c r="C64" s="1"/>
      <c r="D64" s="1"/>
    </row>
    <row r="65" spans="3:4" x14ac:dyDescent="0.2">
      <c r="C65" s="1"/>
      <c r="D65" s="1"/>
    </row>
    <row r="66" spans="3:4" x14ac:dyDescent="0.2">
      <c r="C66" s="1"/>
      <c r="D66" s="1"/>
    </row>
    <row r="67" spans="3:4" x14ac:dyDescent="0.2">
      <c r="C67" s="1"/>
      <c r="D67" s="1"/>
    </row>
    <row r="68" spans="3:4" x14ac:dyDescent="0.2">
      <c r="C68" s="1"/>
      <c r="D68" s="1"/>
    </row>
    <row r="69" spans="3:4" x14ac:dyDescent="0.2">
      <c r="C69" s="1"/>
      <c r="D69" s="1"/>
    </row>
    <row r="70" spans="3:4" x14ac:dyDescent="0.2">
      <c r="C70" s="1"/>
      <c r="D70" s="1"/>
    </row>
    <row r="71" spans="3:4" x14ac:dyDescent="0.2">
      <c r="C71" s="1"/>
      <c r="D71" s="1"/>
    </row>
    <row r="72" spans="3:4" x14ac:dyDescent="0.2">
      <c r="C72" s="1"/>
      <c r="D72" s="1"/>
    </row>
    <row r="73" spans="3:4" x14ac:dyDescent="0.2">
      <c r="C73" s="1"/>
      <c r="D73" s="1"/>
    </row>
    <row r="74" spans="3:4" x14ac:dyDescent="0.2">
      <c r="C74" s="1"/>
      <c r="D74" s="1"/>
    </row>
    <row r="75" spans="3:4" x14ac:dyDescent="0.2">
      <c r="C75" s="1"/>
      <c r="D75" s="1"/>
    </row>
    <row r="76" spans="3:4" x14ac:dyDescent="0.2">
      <c r="C76" s="1"/>
      <c r="D76" s="1"/>
    </row>
  </sheetData>
  <sortState xmlns:xlrd2="http://schemas.microsoft.com/office/spreadsheetml/2017/richdata2" ref="W2:X26">
    <sortCondition ref="X2:X26"/>
  </sortState>
  <phoneticPr fontId="3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01364-69E5-0144-B734-07F577A91E31}">
  <dimension ref="A1:M29"/>
  <sheetViews>
    <sheetView zoomScale="75" workbookViewId="0">
      <selection activeCell="E47" sqref="E47"/>
    </sheetView>
  </sheetViews>
  <sheetFormatPr baseColWidth="10" defaultColWidth="11" defaultRowHeight="16" x14ac:dyDescent="0.2"/>
  <cols>
    <col min="1" max="1" width="19.5" customWidth="1"/>
    <col min="4" max="4" width="13.33203125" customWidth="1"/>
    <col min="5" max="5" width="14.6640625" customWidth="1"/>
    <col min="6" max="7" width="13.83203125" customWidth="1"/>
    <col min="8" max="8" width="13" customWidth="1"/>
    <col min="9" max="9" width="13.6640625" customWidth="1"/>
    <col min="12" max="12" width="13.6640625" customWidth="1"/>
    <col min="13" max="13" width="14.5" customWidth="1"/>
  </cols>
  <sheetData>
    <row r="1" spans="1:13" x14ac:dyDescent="0.2">
      <c r="A1" s="21" t="s">
        <v>6</v>
      </c>
      <c r="B1" s="21" t="s">
        <v>136</v>
      </c>
      <c r="C1" s="21" t="s">
        <v>137</v>
      </c>
      <c r="D1" s="21" t="s">
        <v>149</v>
      </c>
      <c r="E1" s="21" t="s">
        <v>138</v>
      </c>
      <c r="F1" s="21" t="s">
        <v>150</v>
      </c>
      <c r="G1" s="21" t="s">
        <v>151</v>
      </c>
      <c r="H1" s="21" t="s">
        <v>139</v>
      </c>
      <c r="I1" s="21" t="s">
        <v>6</v>
      </c>
      <c r="J1" s="21" t="s">
        <v>136</v>
      </c>
      <c r="K1" s="21" t="s">
        <v>137</v>
      </c>
      <c r="L1" s="21" t="s">
        <v>140</v>
      </c>
      <c r="M1" s="21" t="s">
        <v>152</v>
      </c>
    </row>
    <row r="2" spans="1:13" x14ac:dyDescent="0.2">
      <c r="A2" s="22" t="s">
        <v>141</v>
      </c>
      <c r="B2" s="1">
        <v>12</v>
      </c>
      <c r="C2" s="23">
        <v>415</v>
      </c>
      <c r="D2" s="23">
        <v>741.7146593730107</v>
      </c>
      <c r="E2" s="23">
        <v>751.65388081625269</v>
      </c>
      <c r="F2" s="23">
        <v>761.59310225949457</v>
      </c>
      <c r="G2" s="23">
        <v>771.53232370273668</v>
      </c>
      <c r="H2" s="23">
        <v>776.50193442435761</v>
      </c>
      <c r="I2" s="22" t="s">
        <v>142</v>
      </c>
      <c r="J2" s="24">
        <v>4</v>
      </c>
      <c r="K2" s="25">
        <v>424</v>
      </c>
      <c r="L2" s="26">
        <v>679</v>
      </c>
      <c r="M2" s="26">
        <v>698.82960028615048</v>
      </c>
    </row>
    <row r="3" spans="1:13" x14ac:dyDescent="0.2">
      <c r="A3" s="22" t="s">
        <v>143</v>
      </c>
      <c r="B3" s="1">
        <v>11</v>
      </c>
      <c r="C3" s="23">
        <v>390.5</v>
      </c>
      <c r="D3" s="23">
        <v>736.34930824511503</v>
      </c>
      <c r="E3" s="23">
        <v>746.23597559101711</v>
      </c>
      <c r="F3" s="23">
        <v>756.12264293691919</v>
      </c>
      <c r="G3" s="23">
        <v>766.00931028282139</v>
      </c>
      <c r="H3" s="23">
        <v>770.95264395577237</v>
      </c>
      <c r="I3" s="22" t="s">
        <v>144</v>
      </c>
      <c r="J3" s="24">
        <v>13</v>
      </c>
      <c r="K3" s="25">
        <v>338</v>
      </c>
      <c r="L3" s="26">
        <v>660</v>
      </c>
      <c r="M3" s="26">
        <v>680.00096079246237</v>
      </c>
    </row>
    <row r="4" spans="1:13" x14ac:dyDescent="0.2">
      <c r="A4" s="22" t="s">
        <v>8</v>
      </c>
      <c r="B4" s="1">
        <v>8</v>
      </c>
      <c r="C4" s="23">
        <v>382.6</v>
      </c>
      <c r="D4" s="23">
        <v>734.55995070848985</v>
      </c>
      <c r="E4" s="23">
        <v>744.429091136225</v>
      </c>
      <c r="F4" s="23">
        <v>754.29823156396014</v>
      </c>
      <c r="G4" s="23">
        <v>764.16737199169529</v>
      </c>
      <c r="H4" s="23">
        <v>769.10194220556264</v>
      </c>
      <c r="I4" s="22" t="s">
        <v>9</v>
      </c>
      <c r="J4" s="24">
        <v>21</v>
      </c>
      <c r="K4" s="25">
        <v>330</v>
      </c>
      <c r="L4" s="26">
        <v>658</v>
      </c>
      <c r="M4" s="26">
        <v>677.9247755886089</v>
      </c>
    </row>
    <row r="5" spans="1:13" x14ac:dyDescent="0.2">
      <c r="A5" s="1"/>
      <c r="B5" s="1">
        <v>17</v>
      </c>
      <c r="C5" s="23">
        <v>358.6</v>
      </c>
      <c r="D5" s="23">
        <v>728.92987662830376</v>
      </c>
      <c r="E5" s="23">
        <v>738.74386997354827</v>
      </c>
      <c r="F5" s="23">
        <v>748.5578633187929</v>
      </c>
      <c r="G5" s="23">
        <v>758.3718566640373</v>
      </c>
      <c r="H5" s="23">
        <v>763.27885333665972</v>
      </c>
      <c r="I5" s="1"/>
      <c r="J5" s="24">
        <v>22</v>
      </c>
      <c r="K5" s="25">
        <v>293</v>
      </c>
      <c r="L5" s="26">
        <v>649</v>
      </c>
      <c r="M5" s="26">
        <v>668.36218756838934</v>
      </c>
    </row>
    <row r="6" spans="1:13" x14ac:dyDescent="0.2">
      <c r="A6" s="1"/>
      <c r="B6" s="1">
        <v>14</v>
      </c>
      <c r="C6" s="23">
        <v>350.8</v>
      </c>
      <c r="D6" s="23">
        <v>727.03294899647972</v>
      </c>
      <c r="E6" s="23">
        <v>736.82836176479032</v>
      </c>
      <c r="F6" s="23">
        <v>746.62377453310091</v>
      </c>
      <c r="G6" s="23">
        <v>756.41918730141151</v>
      </c>
      <c r="H6" s="23">
        <v>761.31689368556681</v>
      </c>
      <c r="I6" s="1"/>
      <c r="J6" s="24">
        <v>10</v>
      </c>
      <c r="K6" s="25">
        <v>282</v>
      </c>
      <c r="L6" s="26">
        <v>646</v>
      </c>
      <c r="M6" s="26">
        <v>665.43062093888318</v>
      </c>
    </row>
    <row r="7" spans="1:13" x14ac:dyDescent="0.2">
      <c r="A7" s="1"/>
      <c r="B7" s="1">
        <v>15</v>
      </c>
      <c r="C7" s="23">
        <v>343.2</v>
      </c>
      <c r="D7" s="23">
        <v>725.1507733656814</v>
      </c>
      <c r="E7" s="23">
        <v>734.92775005423618</v>
      </c>
      <c r="F7" s="23">
        <v>744.70472674279097</v>
      </c>
      <c r="G7" s="23">
        <v>754.48170343134575</v>
      </c>
      <c r="H7" s="23">
        <v>759.3701917756232</v>
      </c>
      <c r="I7" s="1"/>
      <c r="J7" s="24">
        <v>16</v>
      </c>
      <c r="K7" s="25">
        <v>280</v>
      </c>
      <c r="L7" s="26">
        <v>646</v>
      </c>
      <c r="M7" s="26">
        <v>664.83901766449333</v>
      </c>
    </row>
    <row r="8" spans="1:13" x14ac:dyDescent="0.2">
      <c r="A8" s="1"/>
      <c r="B8" s="1">
        <v>1</v>
      </c>
      <c r="C8" s="23">
        <v>341.1</v>
      </c>
      <c r="D8" s="23">
        <v>724.62461603207942</v>
      </c>
      <c r="E8" s="23">
        <v>734.39643896218161</v>
      </c>
      <c r="F8" s="23">
        <v>744.16826189228391</v>
      </c>
      <c r="G8" s="23">
        <v>753.9400848223861</v>
      </c>
      <c r="H8" s="23">
        <v>758.82599628743719</v>
      </c>
      <c r="I8" s="1"/>
      <c r="J8" s="24">
        <v>6</v>
      </c>
      <c r="K8" s="25">
        <v>278</v>
      </c>
      <c r="L8" s="26">
        <v>645</v>
      </c>
      <c r="M8" s="26">
        <v>664.12990589890239</v>
      </c>
    </row>
    <row r="9" spans="1:13" x14ac:dyDescent="0.2">
      <c r="A9" s="1"/>
      <c r="B9" s="1">
        <v>18</v>
      </c>
      <c r="C9" s="23">
        <v>338.1</v>
      </c>
      <c r="D9" s="23">
        <v>723.86828913531986</v>
      </c>
      <c r="E9" s="23">
        <v>733.63270377537629</v>
      </c>
      <c r="F9" s="23">
        <v>743.39711841543271</v>
      </c>
      <c r="G9" s="23">
        <v>753.16153305548914</v>
      </c>
      <c r="H9" s="23">
        <v>758.04374037551747</v>
      </c>
      <c r="I9" s="1"/>
      <c r="J9" s="24">
        <v>11</v>
      </c>
      <c r="K9" s="25">
        <v>276</v>
      </c>
      <c r="L9" s="26">
        <v>644</v>
      </c>
      <c r="M9" s="26">
        <v>663.53014104070189</v>
      </c>
    </row>
    <row r="10" spans="1:13" x14ac:dyDescent="0.2">
      <c r="A10" s="1"/>
      <c r="B10" s="1">
        <v>2</v>
      </c>
      <c r="C10" s="23">
        <v>331.8</v>
      </c>
      <c r="D10" s="23">
        <v>722.26173018067618</v>
      </c>
      <c r="E10" s="23">
        <v>732.01040843113356</v>
      </c>
      <c r="F10" s="23">
        <v>741.75908668159082</v>
      </c>
      <c r="G10" s="23">
        <v>751.50776493204808</v>
      </c>
      <c r="H10" s="23">
        <v>756.38210405727682</v>
      </c>
      <c r="I10" s="1"/>
      <c r="J10" s="24">
        <v>12</v>
      </c>
      <c r="K10" s="25">
        <v>276</v>
      </c>
      <c r="L10" s="26">
        <v>644</v>
      </c>
      <c r="M10" s="26">
        <v>663.53014104070189</v>
      </c>
    </row>
    <row r="11" spans="1:13" x14ac:dyDescent="0.2">
      <c r="A11" s="1"/>
      <c r="B11" s="1">
        <v>13</v>
      </c>
      <c r="C11" s="23">
        <v>326</v>
      </c>
      <c r="D11" s="23">
        <v>720.76017092078655</v>
      </c>
      <c r="E11" s="23">
        <v>730.49414126310796</v>
      </c>
      <c r="F11" s="23">
        <v>740.22811160542938</v>
      </c>
      <c r="G11" s="23">
        <v>749.9620819477509</v>
      </c>
      <c r="H11" s="23">
        <v>754.82906711891155</v>
      </c>
      <c r="I11" s="1"/>
      <c r="J11" s="24">
        <v>9</v>
      </c>
      <c r="K11" s="25">
        <v>273</v>
      </c>
      <c r="L11" s="26">
        <v>643</v>
      </c>
      <c r="M11" s="26">
        <v>662.60886945842537</v>
      </c>
    </row>
    <row r="12" spans="1:13" x14ac:dyDescent="0.2">
      <c r="A12" s="1"/>
      <c r="B12" s="1">
        <v>9</v>
      </c>
      <c r="C12" s="23">
        <v>323.7</v>
      </c>
      <c r="D12" s="23">
        <v>720.15858844278262</v>
      </c>
      <c r="E12" s="23">
        <v>729.88666623057156</v>
      </c>
      <c r="F12" s="23">
        <v>739.61474401836051</v>
      </c>
      <c r="G12" s="23">
        <v>749.34282180614946</v>
      </c>
      <c r="H12" s="23">
        <v>754.20686070004399</v>
      </c>
      <c r="I12" s="1"/>
      <c r="J12" s="24">
        <v>23</v>
      </c>
      <c r="K12" s="25">
        <v>271</v>
      </c>
      <c r="L12" s="26">
        <v>643</v>
      </c>
      <c r="M12" s="26">
        <v>662.11577961708667</v>
      </c>
    </row>
    <row r="13" spans="1:13" x14ac:dyDescent="0.2">
      <c r="A13" s="1"/>
      <c r="B13" s="1">
        <v>7</v>
      </c>
      <c r="C13" s="23">
        <v>322.60000000000002</v>
      </c>
      <c r="D13" s="23">
        <v>719.86962162205521</v>
      </c>
      <c r="E13" s="23">
        <v>729.59486895381951</v>
      </c>
      <c r="F13" s="23">
        <v>739.32011628558382</v>
      </c>
      <c r="G13" s="23">
        <v>749.04536361734813</v>
      </c>
      <c r="H13" s="23">
        <v>753.90798728323011</v>
      </c>
      <c r="I13" s="1"/>
      <c r="J13" s="24">
        <v>19</v>
      </c>
      <c r="K13" s="25">
        <v>269</v>
      </c>
      <c r="L13" s="26">
        <v>642</v>
      </c>
      <c r="M13" s="26">
        <v>661.53236744949663</v>
      </c>
    </row>
    <row r="14" spans="1:13" x14ac:dyDescent="0.2">
      <c r="A14" s="1"/>
      <c r="B14" s="1">
        <v>20</v>
      </c>
      <c r="C14" s="23">
        <v>292</v>
      </c>
      <c r="D14" s="23">
        <v>711.4833884339721</v>
      </c>
      <c r="E14" s="23">
        <v>721.12649185664714</v>
      </c>
      <c r="F14" s="23">
        <v>730.76959527932229</v>
      </c>
      <c r="G14" s="23">
        <v>740.41269870199733</v>
      </c>
      <c r="H14" s="23">
        <v>745.23425041333485</v>
      </c>
      <c r="I14" s="1"/>
      <c r="J14" s="24">
        <v>7</v>
      </c>
      <c r="K14" s="25">
        <v>269</v>
      </c>
      <c r="L14" s="26">
        <v>642</v>
      </c>
      <c r="M14" s="26">
        <v>661.47382787659126</v>
      </c>
    </row>
    <row r="15" spans="1:13" x14ac:dyDescent="0.2">
      <c r="A15" s="1"/>
      <c r="B15" s="1">
        <v>6</v>
      </c>
      <c r="C15" s="23">
        <v>289.89999999999998</v>
      </c>
      <c r="D15" s="23">
        <v>710.88151908878501</v>
      </c>
      <c r="E15" s="23">
        <v>720.51872714703768</v>
      </c>
      <c r="F15" s="23">
        <v>730.15593520529046</v>
      </c>
      <c r="G15" s="23">
        <v>739.79314326354313</v>
      </c>
      <c r="H15" s="23">
        <v>744.61174729266952</v>
      </c>
      <c r="I15" s="1"/>
      <c r="J15" s="24">
        <v>20</v>
      </c>
      <c r="K15" s="25">
        <v>269</v>
      </c>
      <c r="L15" s="26">
        <v>642</v>
      </c>
      <c r="M15" s="26">
        <v>661.44454449453383</v>
      </c>
    </row>
    <row r="16" spans="1:13" x14ac:dyDescent="0.2">
      <c r="A16" s="1"/>
      <c r="B16" s="1">
        <v>19</v>
      </c>
      <c r="C16" s="23">
        <v>288.3</v>
      </c>
      <c r="D16" s="23">
        <v>710.42051659256595</v>
      </c>
      <c r="E16" s="23">
        <v>720.05320908986425</v>
      </c>
      <c r="F16" s="23">
        <v>729.68590158716245</v>
      </c>
      <c r="G16" s="23">
        <v>739.31859408446064</v>
      </c>
      <c r="H16" s="23">
        <v>744.13494033310974</v>
      </c>
      <c r="I16" s="1"/>
      <c r="J16" s="24">
        <v>3</v>
      </c>
      <c r="K16" s="25">
        <v>259</v>
      </c>
      <c r="L16" s="26">
        <v>640</v>
      </c>
      <c r="M16" s="26">
        <v>658.62033895092713</v>
      </c>
    </row>
    <row r="17" spans="1:13" x14ac:dyDescent="0.2">
      <c r="A17" s="1"/>
      <c r="B17" s="1">
        <v>110</v>
      </c>
      <c r="C17" s="23">
        <v>284.2</v>
      </c>
      <c r="D17" s="23">
        <v>709.22942214597481</v>
      </c>
      <c r="E17" s="23">
        <v>718.85044776593452</v>
      </c>
      <c r="F17" s="23">
        <v>728.47147338589423</v>
      </c>
      <c r="G17" s="23">
        <v>738.09249900585394</v>
      </c>
      <c r="H17" s="23">
        <v>742.90301181583391</v>
      </c>
      <c r="I17" s="1"/>
      <c r="J17" s="24">
        <v>14</v>
      </c>
      <c r="K17" s="25">
        <v>259</v>
      </c>
      <c r="L17" s="26">
        <v>639</v>
      </c>
      <c r="M17" s="26">
        <v>658.49954557344768</v>
      </c>
    </row>
    <row r="18" spans="1:13" x14ac:dyDescent="0.2">
      <c r="A18" s="1"/>
      <c r="B18" s="1">
        <v>5</v>
      </c>
      <c r="C18" s="23">
        <v>281.7</v>
      </c>
      <c r="D18" s="23">
        <v>708.49612014189233</v>
      </c>
      <c r="E18" s="23">
        <v>718.10996300270301</v>
      </c>
      <c r="F18" s="23">
        <v>727.72380586351358</v>
      </c>
      <c r="G18" s="23">
        <v>737.33764872432425</v>
      </c>
      <c r="H18" s="23">
        <v>742.14457015472954</v>
      </c>
      <c r="I18" s="1"/>
      <c r="J18" s="24">
        <v>2</v>
      </c>
      <c r="K18" s="25">
        <v>258</v>
      </c>
      <c r="L18" s="26">
        <v>639</v>
      </c>
      <c r="M18" s="26">
        <v>658.25749159038776</v>
      </c>
    </row>
    <row r="19" spans="1:13" x14ac:dyDescent="0.2">
      <c r="A19" s="1"/>
      <c r="B19" s="1">
        <v>4</v>
      </c>
      <c r="C19" s="23">
        <v>271.8</v>
      </c>
      <c r="D19" s="23">
        <v>705.53805046871742</v>
      </c>
      <c r="E19" s="23">
        <v>715.1229187707645</v>
      </c>
      <c r="F19" s="23">
        <v>724.70778707281158</v>
      </c>
      <c r="G19" s="23">
        <v>734.29265537485867</v>
      </c>
      <c r="H19" s="23">
        <v>739.08508952588215</v>
      </c>
      <c r="I19" s="1"/>
      <c r="J19" s="24">
        <v>5</v>
      </c>
      <c r="K19" s="25">
        <v>252</v>
      </c>
      <c r="L19" s="26">
        <v>638</v>
      </c>
      <c r="M19" s="26">
        <v>656.60707178192717</v>
      </c>
    </row>
    <row r="20" spans="1:13" x14ac:dyDescent="0.2">
      <c r="A20" s="1"/>
      <c r="B20" s="1">
        <v>3</v>
      </c>
      <c r="C20" s="23">
        <v>271.60000000000002</v>
      </c>
      <c r="D20" s="23">
        <v>705.47737444778068</v>
      </c>
      <c r="E20" s="23">
        <v>715.06164842274006</v>
      </c>
      <c r="F20" s="23">
        <v>724.64592239769945</v>
      </c>
      <c r="G20" s="23">
        <v>734.23019637265872</v>
      </c>
      <c r="H20" s="23">
        <v>739.02233336013842</v>
      </c>
      <c r="I20" s="1"/>
      <c r="J20" s="24">
        <v>1</v>
      </c>
      <c r="K20" s="25">
        <v>249</v>
      </c>
      <c r="L20" s="26">
        <v>636</v>
      </c>
      <c r="M20" s="26">
        <v>655.42795306962614</v>
      </c>
    </row>
    <row r="21" spans="1:13" x14ac:dyDescent="0.2">
      <c r="A21" s="1"/>
      <c r="B21" s="1">
        <v>16</v>
      </c>
      <c r="C21" s="23">
        <v>205.2</v>
      </c>
      <c r="D21" s="23">
        <v>682.90349001886523</v>
      </c>
      <c r="E21" s="23">
        <v>692.26665076351821</v>
      </c>
      <c r="F21" s="23">
        <v>701.6298115081712</v>
      </c>
      <c r="G21" s="23">
        <v>710.9929722528243</v>
      </c>
      <c r="H21" s="23">
        <v>715.6745526251508</v>
      </c>
      <c r="I21" s="1"/>
      <c r="J21" s="24">
        <v>8</v>
      </c>
      <c r="K21" s="25">
        <v>245</v>
      </c>
      <c r="L21" s="26">
        <v>635</v>
      </c>
      <c r="M21" s="26">
        <v>654.32856822511337</v>
      </c>
    </row>
    <row r="22" spans="1:13" x14ac:dyDescent="0.2">
      <c r="J22" s="24">
        <v>17</v>
      </c>
      <c r="K22" s="25">
        <v>236</v>
      </c>
      <c r="L22" s="26">
        <v>633</v>
      </c>
      <c r="M22" s="26">
        <v>651.50548419987877</v>
      </c>
    </row>
    <row r="23" spans="1:13" x14ac:dyDescent="0.2">
      <c r="J23" s="24">
        <v>15</v>
      </c>
      <c r="K23" s="25">
        <v>231</v>
      </c>
      <c r="L23" s="26">
        <v>631</v>
      </c>
      <c r="M23" s="26">
        <v>649.86219459635254</v>
      </c>
    </row>
    <row r="24" spans="1:13" x14ac:dyDescent="0.2">
      <c r="J24" s="24">
        <v>18</v>
      </c>
      <c r="K24" s="25">
        <v>230</v>
      </c>
      <c r="L24" s="26">
        <v>630</v>
      </c>
      <c r="M24" s="26">
        <v>649.29672740578235</v>
      </c>
    </row>
    <row r="25" spans="1:13" x14ac:dyDescent="0.2">
      <c r="I25" s="1"/>
      <c r="J25" s="1"/>
      <c r="K25" s="27"/>
      <c r="L25" s="27"/>
      <c r="M25" s="27"/>
    </row>
    <row r="28" spans="1:13" x14ac:dyDescent="0.2">
      <c r="A28" t="s">
        <v>145</v>
      </c>
      <c r="C28" s="23">
        <v>379.49999999999994</v>
      </c>
      <c r="D28" s="32">
        <v>733.71734879027986</v>
      </c>
      <c r="E28" s="32">
        <v>743.57823585636675</v>
      </c>
      <c r="F28" s="32">
        <v>753.43912292245363</v>
      </c>
      <c r="G28" s="32">
        <v>763.30000998854052</v>
      </c>
      <c r="H28" s="32">
        <v>768.23045352158385</v>
      </c>
      <c r="I28" s="23"/>
      <c r="J28" s="23"/>
      <c r="K28" s="33">
        <v>333.4</v>
      </c>
      <c r="L28" s="33">
        <v>658.4</v>
      </c>
      <c r="M28" s="33">
        <v>678.10962903489894</v>
      </c>
    </row>
    <row r="29" spans="1:13" x14ac:dyDescent="0.2">
      <c r="A29" s="6" t="s">
        <v>146</v>
      </c>
      <c r="C29" s="23">
        <v>320.435</v>
      </c>
      <c r="D29" s="23">
        <v>718.48552074946667</v>
      </c>
      <c r="E29" s="23">
        <v>728.19721068857348</v>
      </c>
      <c r="F29" s="23">
        <v>737.9089006276804</v>
      </c>
      <c r="G29" s="23">
        <v>747.62059056678709</v>
      </c>
      <c r="H29" s="23">
        <v>752.47643553634043</v>
      </c>
      <c r="K29" s="27">
        <v>276.13690476190476</v>
      </c>
      <c r="L29" s="27">
        <v>643.6521739130435</v>
      </c>
      <c r="M29" s="27">
        <v>662.96339630908142</v>
      </c>
    </row>
  </sheetData>
  <sortState xmlns:xlrd2="http://schemas.microsoft.com/office/spreadsheetml/2017/richdata2" ref="M2:M24">
    <sortCondition descending="1" ref="M2:M2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915B6-C9B7-CE4A-A179-BF49B55658DB}">
  <dimension ref="A1:BL65"/>
  <sheetViews>
    <sheetView zoomScale="75" workbookViewId="0">
      <selection activeCell="F33" sqref="F33"/>
    </sheetView>
  </sheetViews>
  <sheetFormatPr baseColWidth="10" defaultRowHeight="16" x14ac:dyDescent="0.2"/>
  <cols>
    <col min="1" max="1" width="13.33203125" customWidth="1"/>
    <col min="2" max="2" width="11.1640625" style="6" customWidth="1"/>
    <col min="4" max="4" width="12.33203125" customWidth="1"/>
    <col min="5" max="5" width="12.1640625" customWidth="1"/>
    <col min="6" max="6" width="15.1640625" customWidth="1"/>
    <col min="10" max="10" width="10.33203125" customWidth="1"/>
    <col min="15" max="15" width="13.6640625" customWidth="1"/>
  </cols>
  <sheetData>
    <row r="1" spans="1:14" ht="17" thickBot="1" x14ac:dyDescent="0.25">
      <c r="A1" s="34" t="s">
        <v>6</v>
      </c>
      <c r="B1" s="50" t="s">
        <v>136</v>
      </c>
      <c r="C1" s="35" t="s">
        <v>153</v>
      </c>
      <c r="D1" s="35" t="s">
        <v>295</v>
      </c>
      <c r="E1" s="35" t="s">
        <v>296</v>
      </c>
      <c r="F1" s="35" t="s">
        <v>6</v>
      </c>
      <c r="G1" s="35" t="s">
        <v>136</v>
      </c>
      <c r="H1" s="35" t="s">
        <v>153</v>
      </c>
      <c r="I1" s="35" t="s">
        <v>295</v>
      </c>
      <c r="J1" s="35" t="s">
        <v>296</v>
      </c>
      <c r="K1" s="35" t="s">
        <v>6</v>
      </c>
      <c r="L1" s="35" t="s">
        <v>136</v>
      </c>
      <c r="M1" s="35" t="s">
        <v>153</v>
      </c>
      <c r="N1" s="36" t="s">
        <v>154</v>
      </c>
    </row>
    <row r="2" spans="1:14" x14ac:dyDescent="0.2">
      <c r="A2" s="57" t="s">
        <v>141</v>
      </c>
      <c r="B2" s="58" t="s">
        <v>169</v>
      </c>
      <c r="C2" s="59">
        <v>13.5</v>
      </c>
      <c r="D2" s="60">
        <v>870.27464729408575</v>
      </c>
      <c r="E2" s="60">
        <v>826.52259309567353</v>
      </c>
      <c r="F2" s="61" t="s">
        <v>141</v>
      </c>
      <c r="G2" s="58" t="s">
        <v>179</v>
      </c>
      <c r="H2" s="59">
        <v>12.9</v>
      </c>
      <c r="I2" s="60">
        <v>864.92335382608985</v>
      </c>
      <c r="J2" s="60">
        <v>821.57215381385572</v>
      </c>
      <c r="K2" s="61" t="s">
        <v>142</v>
      </c>
      <c r="L2" s="8" t="s">
        <v>198</v>
      </c>
      <c r="M2" s="62">
        <v>3.24</v>
      </c>
      <c r="N2" s="37">
        <v>649.39311230126691</v>
      </c>
    </row>
    <row r="3" spans="1:14" x14ac:dyDescent="0.2">
      <c r="A3" s="46" t="s">
        <v>155</v>
      </c>
      <c r="B3" s="8" t="s">
        <v>162</v>
      </c>
      <c r="C3" s="62">
        <v>5.12</v>
      </c>
      <c r="D3" s="63">
        <v>766.06673610763096</v>
      </c>
      <c r="E3" s="63">
        <v>729.80056311984902</v>
      </c>
      <c r="F3" s="64" t="s">
        <v>143</v>
      </c>
      <c r="G3" s="8" t="s">
        <v>183</v>
      </c>
      <c r="H3" s="62">
        <v>10.6</v>
      </c>
      <c r="I3" s="63">
        <v>842.37272962852967</v>
      </c>
      <c r="J3" s="65">
        <v>800.69124757646932</v>
      </c>
      <c r="K3" s="64" t="s">
        <v>144</v>
      </c>
      <c r="L3" s="8" t="s">
        <v>187</v>
      </c>
      <c r="M3" s="62">
        <v>3.11</v>
      </c>
      <c r="N3" s="37">
        <v>646.25149141141503</v>
      </c>
    </row>
    <row r="4" spans="1:14" x14ac:dyDescent="0.2">
      <c r="A4" s="46" t="s">
        <v>7</v>
      </c>
      <c r="B4" s="8" t="s">
        <v>165</v>
      </c>
      <c r="C4" s="62">
        <v>3.33</v>
      </c>
      <c r="D4" s="63">
        <v>725.67763295052214</v>
      </c>
      <c r="E4" s="63">
        <v>692.13052452028137</v>
      </c>
      <c r="F4" s="64" t="s">
        <v>8</v>
      </c>
      <c r="G4" s="8" t="s">
        <v>180</v>
      </c>
      <c r="H4" s="62">
        <v>9.1</v>
      </c>
      <c r="I4" s="63">
        <v>825.45884657450824</v>
      </c>
      <c r="J4" s="63">
        <v>785.00900071967726</v>
      </c>
      <c r="K4" s="64" t="s">
        <v>9</v>
      </c>
      <c r="L4" s="8" t="s">
        <v>196</v>
      </c>
      <c r="M4" s="62">
        <v>2.94</v>
      </c>
      <c r="N4" s="37">
        <v>641.97365778012932</v>
      </c>
    </row>
    <row r="5" spans="1:14" x14ac:dyDescent="0.2">
      <c r="A5" s="47"/>
      <c r="B5" s="8" t="s">
        <v>170</v>
      </c>
      <c r="C5" s="62">
        <v>3.32</v>
      </c>
      <c r="D5" s="63">
        <v>725.40631133607951</v>
      </c>
      <c r="E5" s="63">
        <v>691.87712265206403</v>
      </c>
      <c r="F5" s="11"/>
      <c r="G5" s="8" t="s">
        <v>186</v>
      </c>
      <c r="H5" s="62">
        <v>8.48</v>
      </c>
      <c r="I5" s="63">
        <v>817.80889819214553</v>
      </c>
      <c r="J5" s="63">
        <v>777.91026450691129</v>
      </c>
      <c r="K5" s="11"/>
      <c r="L5" s="8" t="s">
        <v>189</v>
      </c>
      <c r="M5" s="62">
        <v>2.79</v>
      </c>
      <c r="N5" s="37">
        <v>638.02410971826362</v>
      </c>
    </row>
    <row r="6" spans="1:14" x14ac:dyDescent="0.2">
      <c r="A6" s="47"/>
      <c r="B6" s="8" t="s">
        <v>176</v>
      </c>
      <c r="C6" s="62">
        <v>3.23</v>
      </c>
      <c r="D6" s="63">
        <v>722.93379369134061</v>
      </c>
      <c r="E6" s="63">
        <v>689.5676921204788</v>
      </c>
      <c r="F6" s="11"/>
      <c r="G6" s="8" t="s">
        <v>184</v>
      </c>
      <c r="H6" s="62">
        <v>6.6</v>
      </c>
      <c r="I6" s="63">
        <v>791.47714021687671</v>
      </c>
      <c r="J6" s="63">
        <v>753.44795751332595</v>
      </c>
      <c r="K6" s="11"/>
      <c r="L6" s="8" t="s">
        <v>202</v>
      </c>
      <c r="M6" s="62">
        <v>1.7</v>
      </c>
      <c r="N6" s="37">
        <v>602.28133113951446</v>
      </c>
    </row>
    <row r="7" spans="1:14" x14ac:dyDescent="0.2">
      <c r="A7" s="47"/>
      <c r="B7" s="8" t="s">
        <v>174</v>
      </c>
      <c r="C7" s="62">
        <v>3.22</v>
      </c>
      <c r="D7" s="63">
        <v>722.65559613495554</v>
      </c>
      <c r="E7" s="63">
        <v>689.30782041360783</v>
      </c>
      <c r="F7" s="11"/>
      <c r="G7" s="8" t="s">
        <v>185</v>
      </c>
      <c r="H7" s="62">
        <v>3.86</v>
      </c>
      <c r="I7" s="63">
        <v>739.18572602799634</v>
      </c>
      <c r="J7" s="63">
        <v>704.74061551170519</v>
      </c>
      <c r="K7" s="11"/>
      <c r="L7" s="8" t="s">
        <v>193</v>
      </c>
      <c r="M7" s="62">
        <v>1.69</v>
      </c>
      <c r="N7" s="37">
        <v>601.87257235599463</v>
      </c>
    </row>
    <row r="8" spans="1:14" x14ac:dyDescent="0.2">
      <c r="A8" s="47"/>
      <c r="B8" s="8" t="s">
        <v>166</v>
      </c>
      <c r="C8" s="62">
        <v>3.16</v>
      </c>
      <c r="D8" s="63">
        <v>720.97137364984599</v>
      </c>
      <c r="E8" s="63">
        <v>687.73443970996107</v>
      </c>
      <c r="F8" s="11"/>
      <c r="G8" s="8" t="s">
        <v>182</v>
      </c>
      <c r="H8" s="62">
        <v>2.76</v>
      </c>
      <c r="I8" s="63">
        <v>709.01864169834676</v>
      </c>
      <c r="J8" s="63">
        <v>676.56321436601127</v>
      </c>
      <c r="K8" s="11"/>
      <c r="L8" s="8" t="s">
        <v>197</v>
      </c>
      <c r="M8" s="62">
        <v>1.68</v>
      </c>
      <c r="N8" s="37">
        <v>601.46177269761029</v>
      </c>
    </row>
    <row r="9" spans="1:14" x14ac:dyDescent="0.2">
      <c r="A9" s="47"/>
      <c r="B9" s="8" t="s">
        <v>161</v>
      </c>
      <c r="C9" s="62">
        <v>3.08</v>
      </c>
      <c r="D9" s="63">
        <v>718.68446062545468</v>
      </c>
      <c r="E9" s="63">
        <v>685.59774720688858</v>
      </c>
      <c r="F9" s="11"/>
      <c r="G9" s="8" t="s">
        <v>181</v>
      </c>
      <c r="H9" s="62">
        <v>2.39</v>
      </c>
      <c r="I9" s="63">
        <v>696.61820554320877</v>
      </c>
      <c r="J9" s="63">
        <v>664.96405422560122</v>
      </c>
      <c r="K9" s="11"/>
      <c r="L9" s="8" t="s">
        <v>191</v>
      </c>
      <c r="M9" s="62">
        <v>1.65</v>
      </c>
      <c r="N9" s="37">
        <v>600.21690040135979</v>
      </c>
    </row>
    <row r="10" spans="1:14" x14ac:dyDescent="0.2">
      <c r="A10" s="47"/>
      <c r="B10" s="8" t="s">
        <v>160</v>
      </c>
      <c r="C10" s="62">
        <v>2.62</v>
      </c>
      <c r="D10" s="63">
        <v>704.4974569314262</v>
      </c>
      <c r="E10" s="63">
        <v>672.3352955200362</v>
      </c>
      <c r="F10" s="11"/>
      <c r="G10" s="8" t="s">
        <v>178</v>
      </c>
      <c r="H10" s="62">
        <v>2.33</v>
      </c>
      <c r="I10" s="63">
        <v>694.46026430930431</v>
      </c>
      <c r="J10" s="63">
        <v>662.94456269329828</v>
      </c>
      <c r="K10" s="11"/>
      <c r="L10" s="8" t="s">
        <v>200</v>
      </c>
      <c r="M10" s="62">
        <v>1.59</v>
      </c>
      <c r="N10" s="37">
        <v>597.66887288868668</v>
      </c>
    </row>
    <row r="11" spans="1:14" x14ac:dyDescent="0.2">
      <c r="A11" s="47"/>
      <c r="B11" s="8" t="s">
        <v>157</v>
      </c>
      <c r="C11" s="62">
        <v>2.57</v>
      </c>
      <c r="D11" s="63">
        <v>702.8345001706557</v>
      </c>
      <c r="E11" s="63">
        <v>670.77988245882386</v>
      </c>
      <c r="F11" s="11"/>
      <c r="G11" s="14"/>
      <c r="H11" s="62"/>
      <c r="I11" s="63"/>
      <c r="J11" s="8"/>
      <c r="K11" s="11"/>
      <c r="L11" s="8" t="s">
        <v>194</v>
      </c>
      <c r="M11" s="62">
        <v>1.57</v>
      </c>
      <c r="N11" s="37">
        <v>596.80152172964085</v>
      </c>
    </row>
    <row r="12" spans="1:14" x14ac:dyDescent="0.2">
      <c r="A12" s="47"/>
      <c r="B12" s="8" t="s">
        <v>156</v>
      </c>
      <c r="C12" s="62">
        <v>2.5499999999999998</v>
      </c>
      <c r="D12" s="63">
        <v>702.16185166007301</v>
      </c>
      <c r="E12" s="63">
        <v>670.15068477775458</v>
      </c>
      <c r="F12" s="11"/>
      <c r="G12" s="14"/>
      <c r="H12" s="62"/>
      <c r="I12" s="63"/>
      <c r="J12" s="8"/>
      <c r="K12" s="11"/>
      <c r="L12" s="8" t="s">
        <v>201</v>
      </c>
      <c r="M12" s="62">
        <v>1.54</v>
      </c>
      <c r="N12" s="37">
        <v>595.48287388800247</v>
      </c>
    </row>
    <row r="13" spans="1:14" x14ac:dyDescent="0.2">
      <c r="A13" s="47"/>
      <c r="B13" s="8" t="s">
        <v>171</v>
      </c>
      <c r="C13" s="62">
        <v>2.15</v>
      </c>
      <c r="D13" s="63">
        <v>687.69909302818837</v>
      </c>
      <c r="E13" s="63">
        <v>656.61527556555507</v>
      </c>
      <c r="F13" s="11"/>
      <c r="G13" s="14"/>
      <c r="H13" s="62"/>
      <c r="I13" s="63"/>
      <c r="J13" s="8"/>
      <c r="K13" s="11"/>
      <c r="L13" s="8" t="s">
        <v>192</v>
      </c>
      <c r="M13" s="62">
        <v>1.54</v>
      </c>
      <c r="N13" s="37">
        <v>595.48287388800247</v>
      </c>
    </row>
    <row r="14" spans="1:14" x14ac:dyDescent="0.2">
      <c r="A14" s="47"/>
      <c r="B14" s="8" t="s">
        <v>167</v>
      </c>
      <c r="C14" s="62">
        <v>2.04</v>
      </c>
      <c r="D14" s="63">
        <v>683.33344957731822</v>
      </c>
      <c r="E14" s="63">
        <v>652.52696514187608</v>
      </c>
      <c r="F14" s="11"/>
      <c r="G14" s="14"/>
      <c r="H14" s="62"/>
      <c r="I14" s="63"/>
      <c r="J14" s="8"/>
      <c r="K14" s="11"/>
      <c r="L14" s="8" t="s">
        <v>199</v>
      </c>
      <c r="M14" s="62">
        <v>1.45</v>
      </c>
      <c r="N14" s="37">
        <v>591.39264206147141</v>
      </c>
    </row>
    <row r="15" spans="1:14" x14ac:dyDescent="0.2">
      <c r="A15" s="47"/>
      <c r="B15" s="8" t="s">
        <v>177</v>
      </c>
      <c r="C15" s="62">
        <v>2.04</v>
      </c>
      <c r="D15" s="63">
        <v>683.33344957731822</v>
      </c>
      <c r="E15" s="63">
        <v>652.52696514187608</v>
      </c>
      <c r="F15" s="11"/>
      <c r="G15" s="14"/>
      <c r="H15" s="62"/>
      <c r="I15" s="63"/>
      <c r="J15" s="8"/>
      <c r="K15" s="11"/>
      <c r="L15" s="8" t="s">
        <v>195</v>
      </c>
      <c r="M15" s="62">
        <v>1.2030000000000001</v>
      </c>
      <c r="N15" s="37">
        <v>578.94986177329702</v>
      </c>
    </row>
    <row r="16" spans="1:14" x14ac:dyDescent="0.2">
      <c r="A16" s="47"/>
      <c r="B16" s="8" t="s">
        <v>164</v>
      </c>
      <c r="C16" s="62">
        <v>1.93</v>
      </c>
      <c r="D16" s="63">
        <v>678.76859296763905</v>
      </c>
      <c r="E16" s="63">
        <v>648.25081068601412</v>
      </c>
      <c r="F16" s="11"/>
      <c r="G16" s="14"/>
      <c r="H16" s="62"/>
      <c r="I16" s="63"/>
      <c r="J16" s="8"/>
      <c r="K16" s="11"/>
      <c r="L16" s="8"/>
      <c r="M16" s="8"/>
      <c r="N16" s="66"/>
    </row>
    <row r="17" spans="1:14" x14ac:dyDescent="0.2">
      <c r="A17" s="47"/>
      <c r="B17" s="8" t="s">
        <v>168</v>
      </c>
      <c r="C17" s="62">
        <v>1.92</v>
      </c>
      <c r="D17" s="63">
        <v>678.34301237113004</v>
      </c>
      <c r="E17" s="63">
        <v>647.85207870302497</v>
      </c>
      <c r="F17" s="11"/>
      <c r="G17" s="14"/>
      <c r="H17" s="62"/>
      <c r="I17" s="63"/>
      <c r="J17" s="8"/>
      <c r="K17" s="11"/>
      <c r="L17" s="8"/>
      <c r="M17" s="62"/>
      <c r="N17" s="37"/>
    </row>
    <row r="18" spans="1:14" x14ac:dyDescent="0.2">
      <c r="A18" s="47"/>
      <c r="B18" s="8" t="s">
        <v>173</v>
      </c>
      <c r="C18" s="62">
        <v>1.92</v>
      </c>
      <c r="D18" s="63">
        <v>678.34301237113004</v>
      </c>
      <c r="E18" s="63">
        <v>647.85207870302497</v>
      </c>
      <c r="F18" s="11"/>
      <c r="G18" s="14"/>
      <c r="H18" s="62"/>
      <c r="I18" s="63"/>
      <c r="J18" s="8"/>
      <c r="K18" s="11"/>
      <c r="L18" s="8"/>
      <c r="M18" s="62"/>
      <c r="N18" s="37"/>
    </row>
    <row r="19" spans="1:14" x14ac:dyDescent="0.2">
      <c r="A19" s="47"/>
      <c r="B19" s="8" t="s">
        <v>172</v>
      </c>
      <c r="C19" s="62">
        <v>1.85</v>
      </c>
      <c r="D19" s="63">
        <v>675.31144099121298</v>
      </c>
      <c r="E19" s="63">
        <v>645.01142929469154</v>
      </c>
      <c r="F19" s="11"/>
      <c r="G19" s="14"/>
      <c r="H19" s="62"/>
      <c r="I19" s="63"/>
      <c r="J19" s="8"/>
      <c r="K19" s="11"/>
      <c r="L19" s="8"/>
      <c r="M19" s="62"/>
      <c r="N19" s="37"/>
    </row>
    <row r="20" spans="1:14" x14ac:dyDescent="0.2">
      <c r="A20" s="47"/>
      <c r="B20" s="8" t="s">
        <v>175</v>
      </c>
      <c r="C20" s="62">
        <v>1.84</v>
      </c>
      <c r="D20" s="63">
        <v>674.87063465785184</v>
      </c>
      <c r="E20" s="63">
        <v>644.59833568949261</v>
      </c>
      <c r="F20" s="11"/>
      <c r="G20" s="14"/>
      <c r="H20" s="62"/>
      <c r="I20" s="63"/>
      <c r="J20" s="8"/>
      <c r="K20" s="11"/>
      <c r="L20" s="8"/>
      <c r="M20" s="62"/>
      <c r="N20" s="37"/>
    </row>
    <row r="21" spans="1:14" x14ac:dyDescent="0.2">
      <c r="A21" s="47"/>
      <c r="B21" s="8" t="s">
        <v>158</v>
      </c>
      <c r="C21" s="62">
        <v>1.81</v>
      </c>
      <c r="D21" s="63">
        <v>673.5361993133854</v>
      </c>
      <c r="E21" s="63">
        <v>643.34771917260878</v>
      </c>
      <c r="F21" s="11"/>
      <c r="G21" s="14"/>
      <c r="H21" s="62"/>
      <c r="I21" s="63"/>
      <c r="J21" s="8"/>
      <c r="K21" s="11"/>
      <c r="L21" s="8"/>
      <c r="M21" s="62"/>
      <c r="N21" s="37"/>
    </row>
    <row r="22" spans="1:14" x14ac:dyDescent="0.2">
      <c r="A22" s="38"/>
      <c r="B22" s="8" t="s">
        <v>163</v>
      </c>
      <c r="C22" s="62">
        <v>1.73</v>
      </c>
      <c r="D22" s="63">
        <v>669.8858863026353</v>
      </c>
      <c r="E22" s="63">
        <v>639.92611570200381</v>
      </c>
      <c r="F22" s="8"/>
      <c r="G22" s="14"/>
      <c r="H22" s="62"/>
      <c r="I22" s="63"/>
      <c r="J22" s="8"/>
      <c r="K22" s="8"/>
      <c r="L22" s="8"/>
      <c r="M22" s="62"/>
      <c r="N22" s="37"/>
    </row>
    <row r="23" spans="1:14" ht="17" thickBot="1" x14ac:dyDescent="0.25">
      <c r="A23" s="48"/>
      <c r="B23" s="39" t="s">
        <v>159</v>
      </c>
      <c r="C23" s="49">
        <v>1.26</v>
      </c>
      <c r="D23" s="40">
        <v>645.05771530830179</v>
      </c>
      <c r="E23" s="40">
        <v>616.63119470592176</v>
      </c>
      <c r="F23" s="39"/>
      <c r="G23" s="51"/>
      <c r="H23" s="49"/>
      <c r="I23" s="40"/>
      <c r="J23" s="39"/>
      <c r="K23" s="39"/>
      <c r="L23" s="39"/>
      <c r="M23" s="39"/>
      <c r="N23" s="77"/>
    </row>
    <row r="24" spans="1:14" ht="17" thickBot="1" x14ac:dyDescent="0.25">
      <c r="A24" s="48" t="s">
        <v>297</v>
      </c>
      <c r="B24" s="74"/>
      <c r="C24" s="49"/>
      <c r="D24" s="40">
        <f>AVERAGE(D2:D23)</f>
        <v>705.02940213718989</v>
      </c>
      <c r="E24" s="40">
        <f>AVERAGE(E2:E23)</f>
        <v>672.77015155006859</v>
      </c>
      <c r="F24" s="75"/>
      <c r="G24" s="75"/>
      <c r="H24" s="40"/>
      <c r="I24" s="76">
        <f>AVERAGE(I2:I10)</f>
        <v>775.70264511300081</v>
      </c>
      <c r="J24" s="76">
        <f>AVERAGE(J2:J10)</f>
        <v>738.64923010298401</v>
      </c>
      <c r="K24" s="49"/>
      <c r="L24" s="40"/>
      <c r="M24" s="39"/>
      <c r="N24" s="41">
        <f>AVERAGE(N2:N15)</f>
        <v>609.80382814533243</v>
      </c>
    </row>
    <row r="25" spans="1:14" ht="17" thickBot="1" x14ac:dyDescent="0.25">
      <c r="A25" s="67" t="s">
        <v>290</v>
      </c>
      <c r="B25" s="68"/>
      <c r="C25" s="69"/>
      <c r="D25" s="70">
        <f>STDEV(D2:D23)</f>
        <v>45.737460384425361</v>
      </c>
      <c r="E25" s="70">
        <f>STDEV(E2:E23)</f>
        <v>42.634149590887674</v>
      </c>
      <c r="F25" s="73"/>
      <c r="G25" s="71"/>
      <c r="H25" s="71"/>
      <c r="I25" s="72">
        <v>66.649831744148301</v>
      </c>
      <c r="J25" s="72">
        <v>62.048622064965279</v>
      </c>
      <c r="K25" s="69"/>
      <c r="L25" s="70"/>
      <c r="M25" s="73"/>
      <c r="N25" s="78">
        <v>23</v>
      </c>
    </row>
    <row r="26" spans="1:14" x14ac:dyDescent="0.2">
      <c r="B26" s="54"/>
      <c r="C26" s="42"/>
      <c r="D26" s="23"/>
      <c r="G26" s="1"/>
      <c r="H26" s="1"/>
      <c r="K26" s="42"/>
      <c r="L26" s="23"/>
      <c r="N26" s="6"/>
    </row>
    <row r="27" spans="1:14" x14ac:dyDescent="0.2">
      <c r="B27" s="54"/>
      <c r="C27" s="42"/>
      <c r="D27" s="23"/>
      <c r="G27" s="1"/>
      <c r="H27" s="1"/>
      <c r="K27" s="42"/>
      <c r="L27" s="23"/>
      <c r="N27" s="6"/>
    </row>
    <row r="28" spans="1:14" x14ac:dyDescent="0.2">
      <c r="C28" s="42"/>
      <c r="D28" s="55"/>
      <c r="E28" s="55"/>
      <c r="G28" s="1"/>
      <c r="H28" s="42"/>
      <c r="I28" s="55"/>
      <c r="K28" s="1"/>
      <c r="L28" s="23"/>
      <c r="N28" s="6"/>
    </row>
    <row r="29" spans="1:14" x14ac:dyDescent="0.2">
      <c r="C29" s="42"/>
      <c r="D29" s="55"/>
      <c r="E29" s="55"/>
      <c r="F29" s="1"/>
      <c r="G29" s="27"/>
      <c r="H29" s="42"/>
      <c r="I29" s="55"/>
      <c r="K29" s="1"/>
      <c r="L29" s="23"/>
      <c r="N29" s="6"/>
    </row>
    <row r="30" spans="1:14" x14ac:dyDescent="0.2">
      <c r="C30" s="2"/>
      <c r="D30" s="55"/>
      <c r="E30" s="55"/>
      <c r="G30" s="1"/>
      <c r="H30" s="42"/>
      <c r="I30" s="55"/>
      <c r="K30" s="1"/>
      <c r="L30" s="23"/>
      <c r="N30" s="6"/>
    </row>
    <row r="31" spans="1:14" x14ac:dyDescent="0.2">
      <c r="C31" s="2"/>
      <c r="D31" s="55"/>
      <c r="E31" s="55"/>
      <c r="G31" s="1"/>
      <c r="H31" s="42"/>
      <c r="I31" s="55"/>
      <c r="K31" s="1"/>
      <c r="L31" s="27"/>
      <c r="N31" s="6"/>
    </row>
    <row r="32" spans="1:14" x14ac:dyDescent="0.2">
      <c r="C32" s="2"/>
      <c r="D32" s="55"/>
      <c r="E32" s="55"/>
      <c r="G32" s="1"/>
      <c r="H32" s="42"/>
      <c r="I32" s="55"/>
      <c r="J32" s="1"/>
      <c r="K32" s="27"/>
      <c r="L32" s="23"/>
      <c r="N32" s="6"/>
    </row>
    <row r="33" spans="2:14" x14ac:dyDescent="0.2">
      <c r="C33" s="42"/>
      <c r="D33" s="55"/>
      <c r="E33" s="55"/>
      <c r="G33" s="1"/>
      <c r="H33" s="42"/>
      <c r="I33" s="55"/>
      <c r="K33" s="1"/>
      <c r="L33" s="23"/>
      <c r="N33" s="6"/>
    </row>
    <row r="34" spans="2:14" x14ac:dyDescent="0.2">
      <c r="C34" s="2"/>
      <c r="D34" s="55"/>
      <c r="E34" s="55"/>
      <c r="G34" s="1"/>
      <c r="H34" s="42"/>
      <c r="I34" s="55"/>
      <c r="K34" s="1"/>
      <c r="L34" s="23"/>
      <c r="N34" s="6"/>
    </row>
    <row r="35" spans="2:14" x14ac:dyDescent="0.2">
      <c r="C35" s="42"/>
      <c r="D35" s="55"/>
      <c r="E35" s="55"/>
      <c r="G35" s="1"/>
      <c r="H35" s="42"/>
      <c r="I35" s="55"/>
      <c r="K35" s="1"/>
      <c r="L35" s="23"/>
      <c r="N35" s="6"/>
    </row>
    <row r="36" spans="2:14" x14ac:dyDescent="0.2">
      <c r="C36" s="42"/>
      <c r="D36" s="55"/>
      <c r="E36" s="55"/>
      <c r="G36" s="1"/>
      <c r="H36" s="42"/>
      <c r="I36" s="55"/>
      <c r="K36" s="1"/>
      <c r="L36" s="23"/>
      <c r="N36" s="6"/>
    </row>
    <row r="37" spans="2:14" x14ac:dyDescent="0.2">
      <c r="C37" s="2"/>
      <c r="D37" s="55"/>
      <c r="E37" s="55"/>
      <c r="G37" s="1"/>
      <c r="H37" s="42"/>
      <c r="I37" s="55"/>
      <c r="K37" s="1"/>
      <c r="L37" s="23"/>
      <c r="N37" s="6"/>
    </row>
    <row r="38" spans="2:14" x14ac:dyDescent="0.2">
      <c r="C38" s="42"/>
      <c r="D38" s="55"/>
      <c r="E38" s="55"/>
      <c r="G38" s="1"/>
      <c r="H38" s="42"/>
      <c r="I38" s="55"/>
      <c r="K38" s="1"/>
      <c r="L38" s="23"/>
      <c r="N38" s="6"/>
    </row>
    <row r="39" spans="2:14" x14ac:dyDescent="0.2">
      <c r="C39" s="2"/>
      <c r="D39" s="55"/>
      <c r="E39" s="55"/>
      <c r="G39" s="1"/>
      <c r="H39" s="42"/>
      <c r="I39" s="55"/>
      <c r="K39" s="1"/>
      <c r="L39" s="23"/>
      <c r="N39" s="6"/>
    </row>
    <row r="40" spans="2:14" x14ac:dyDescent="0.2">
      <c r="C40" s="2"/>
      <c r="D40" s="55"/>
      <c r="E40" s="55"/>
      <c r="G40" s="1"/>
      <c r="H40" s="42"/>
      <c r="I40" s="55"/>
      <c r="K40" s="1"/>
      <c r="L40" s="23"/>
      <c r="N40" s="6"/>
    </row>
    <row r="41" spans="2:14" x14ac:dyDescent="0.2">
      <c r="C41" s="2"/>
      <c r="D41" s="55"/>
      <c r="E41" s="55"/>
      <c r="G41" s="1"/>
      <c r="H41" s="42"/>
      <c r="I41" s="55"/>
      <c r="K41" s="1"/>
      <c r="L41" s="23"/>
      <c r="N41" s="6"/>
    </row>
    <row r="42" spans="2:14" x14ac:dyDescent="0.2">
      <c r="C42" s="2"/>
      <c r="D42" s="55"/>
      <c r="E42" s="55"/>
      <c r="G42" s="1"/>
      <c r="H42" s="42"/>
      <c r="I42" s="55"/>
      <c r="K42" s="1"/>
    </row>
    <row r="43" spans="2:14" x14ac:dyDescent="0.2">
      <c r="C43" s="2"/>
      <c r="D43" s="55"/>
      <c r="E43" s="55"/>
    </row>
    <row r="44" spans="2:14" x14ac:dyDescent="0.2">
      <c r="C44" s="2"/>
      <c r="D44" s="55"/>
      <c r="E44" s="55"/>
    </row>
    <row r="45" spans="2:14" x14ac:dyDescent="0.2">
      <c r="C45" s="2"/>
      <c r="D45" s="55"/>
      <c r="E45" s="55"/>
      <c r="L45" s="23"/>
      <c r="N45" s="6"/>
    </row>
    <row r="46" spans="2:14" x14ac:dyDescent="0.2">
      <c r="C46" s="2"/>
      <c r="D46" s="55"/>
      <c r="E46" s="55"/>
      <c r="G46" s="1"/>
      <c r="H46" s="1"/>
      <c r="J46" s="1"/>
      <c r="K46" s="42"/>
      <c r="L46" s="23"/>
    </row>
    <row r="47" spans="2:14" x14ac:dyDescent="0.2">
      <c r="C47" s="2"/>
      <c r="D47" s="55"/>
      <c r="E47" s="55"/>
      <c r="G47" s="1"/>
      <c r="H47" s="1"/>
      <c r="J47" s="1"/>
      <c r="K47" s="42"/>
      <c r="L47" s="23"/>
    </row>
    <row r="48" spans="2:14" x14ac:dyDescent="0.2">
      <c r="B48" s="52"/>
      <c r="C48" s="42"/>
      <c r="D48" s="55"/>
      <c r="E48" s="55"/>
      <c r="G48" s="1"/>
      <c r="H48" s="1"/>
      <c r="J48" s="1"/>
      <c r="K48" s="42"/>
      <c r="L48" s="23"/>
    </row>
    <row r="49" spans="1:64" x14ac:dyDescent="0.2">
      <c r="A49" s="45"/>
      <c r="B49" s="53"/>
      <c r="C49" s="2"/>
      <c r="D49" s="55"/>
      <c r="E49" s="55"/>
      <c r="F49" s="45"/>
      <c r="G49" s="42"/>
      <c r="H49" s="23"/>
      <c r="I49" s="45"/>
      <c r="J49" s="45"/>
      <c r="K49" s="42"/>
      <c r="L49" s="23"/>
    </row>
    <row r="50" spans="1:64" x14ac:dyDescent="0.2">
      <c r="A50" s="23"/>
      <c r="D50" s="23"/>
      <c r="E50" s="23"/>
      <c r="F50" s="23"/>
      <c r="G50" s="23"/>
      <c r="H50" s="23"/>
      <c r="I50" s="23"/>
      <c r="J50" s="23"/>
      <c r="K50" s="23"/>
    </row>
    <row r="59" spans="1:64" x14ac:dyDescent="0.2">
      <c r="C59" s="44"/>
      <c r="L59" s="1"/>
      <c r="M59" s="1"/>
      <c r="N59" s="1"/>
    </row>
    <row r="60" spans="1:64" s="1" customFormat="1" x14ac:dyDescent="0.2">
      <c r="A60"/>
      <c r="B60" s="6"/>
      <c r="C60" s="44"/>
      <c r="BH60"/>
      <c r="BI60"/>
      <c r="BJ60"/>
      <c r="BL60" s="24"/>
    </row>
    <row r="61" spans="1:64" s="1" customFormat="1" x14ac:dyDescent="0.2">
      <c r="A61"/>
      <c r="B61" s="6"/>
      <c r="C61" s="44"/>
      <c r="BH61"/>
      <c r="BI61"/>
      <c r="BJ61"/>
      <c r="BL61" s="24"/>
    </row>
    <row r="62" spans="1:64" s="1" customFormat="1" x14ac:dyDescent="0.2">
      <c r="A62"/>
      <c r="B62" s="6"/>
      <c r="C62" s="44"/>
      <c r="BH62"/>
      <c r="BI62"/>
      <c r="BJ62"/>
      <c r="BL62" s="24"/>
    </row>
    <row r="63" spans="1:64" s="1" customFormat="1" x14ac:dyDescent="0.2">
      <c r="A63"/>
      <c r="B63" s="6"/>
      <c r="C63" s="44"/>
      <c r="BH63"/>
      <c r="BI63"/>
      <c r="BJ63"/>
      <c r="BL63" s="24"/>
    </row>
    <row r="64" spans="1:64" s="1" customFormat="1" x14ac:dyDescent="0.2">
      <c r="A64"/>
      <c r="B64" s="6"/>
      <c r="C64" s="44"/>
      <c r="BH64"/>
      <c r="BI64"/>
      <c r="BJ64"/>
      <c r="BL64" s="24"/>
    </row>
    <row r="65" spans="1:64" s="1" customFormat="1" x14ac:dyDescent="0.2">
      <c r="A65"/>
      <c r="B65" s="6"/>
      <c r="C65"/>
      <c r="L65"/>
      <c r="M65"/>
      <c r="N65"/>
      <c r="BH65"/>
      <c r="BI65"/>
      <c r="BJ65"/>
      <c r="BL65" s="24"/>
    </row>
  </sheetData>
  <sortState xmlns:xlrd2="http://schemas.microsoft.com/office/spreadsheetml/2017/richdata2" ref="H28:I42">
    <sortCondition descending="1" ref="H28:H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S5.1 Trace elements conditions</vt:lpstr>
      <vt:lpstr>S5.2 REE_Ti Zircon</vt:lpstr>
      <vt:lpstr>S5.3 REE Garnet</vt:lpstr>
      <vt:lpstr>S5.4 REE Czo_Ep</vt:lpstr>
      <vt:lpstr>S5.5 Zr in Rutile thermometer</vt:lpstr>
      <vt:lpstr>S5.6 Ti In Zircon thermometer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Kim Lemke</cp:lastModifiedBy>
  <cp:revision/>
  <dcterms:created xsi:type="dcterms:W3CDTF">2023-04-26T09:43:46Z</dcterms:created>
  <dcterms:modified xsi:type="dcterms:W3CDTF">2024-03-21T18:05:50Z</dcterms:modified>
  <cp:category/>
  <cp:contentStatus/>
</cp:coreProperties>
</file>