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3. 撰寫中論文\AGR2-affected secretome\Supplemenary Materials\"/>
    </mc:Choice>
  </mc:AlternateContent>
  <xr:revisionPtr revIDLastSave="0" documentId="13_ncr:1_{0FDA159B-AD40-4BD8-B5C3-FCF5EB7508C1}" xr6:coauthVersionLast="47" xr6:coauthVersionMax="47" xr10:uidLastSave="{00000000-0000-0000-0000-000000000000}"/>
  <bookViews>
    <workbookView xWindow="-25125" yWindow="0" windowWidth="23400" windowHeight="15600" xr2:uid="{00000000-000D-0000-FFFF-FFFF00000000}"/>
  </bookViews>
  <sheets>
    <sheet name="20220525 ver" sheetId="5" r:id="rId1"/>
  </sheets>
  <definedNames>
    <definedName name="_xlnm._FilterDatabase" localSheetId="0" hidden="1">'20220525 ver'!$A$3:$AJ$789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789" i="5" l="1"/>
  <c r="P789" i="5"/>
  <c r="O789" i="5"/>
  <c r="N789" i="5"/>
  <c r="M789" i="5"/>
  <c r="L789" i="5"/>
  <c r="AE788" i="5"/>
  <c r="AF788" i="5" s="1"/>
  <c r="W788" i="5"/>
  <c r="V788" i="5"/>
  <c r="U788" i="5"/>
  <c r="T788" i="5"/>
  <c r="S788" i="5"/>
  <c r="R788" i="5"/>
  <c r="AE787" i="5"/>
  <c r="AF787" i="5" s="1"/>
  <c r="W787" i="5"/>
  <c r="V787" i="5"/>
  <c r="U787" i="5"/>
  <c r="T787" i="5"/>
  <c r="S787" i="5"/>
  <c r="R787" i="5"/>
  <c r="AE786" i="5"/>
  <c r="AF786" i="5" s="1"/>
  <c r="W786" i="5"/>
  <c r="V786" i="5"/>
  <c r="U786" i="5"/>
  <c r="T786" i="5"/>
  <c r="S786" i="5"/>
  <c r="R786" i="5"/>
  <c r="AE785" i="5"/>
  <c r="AF785" i="5" s="1"/>
  <c r="W785" i="5"/>
  <c r="V785" i="5"/>
  <c r="U785" i="5"/>
  <c r="T785" i="5"/>
  <c r="S785" i="5"/>
  <c r="R785" i="5"/>
  <c r="AE784" i="5"/>
  <c r="AF784" i="5" s="1"/>
  <c r="W784" i="5"/>
  <c r="V784" i="5"/>
  <c r="U784" i="5"/>
  <c r="T784" i="5"/>
  <c r="S784" i="5"/>
  <c r="R784" i="5"/>
  <c r="AE783" i="5"/>
  <c r="AF783" i="5" s="1"/>
  <c r="W783" i="5"/>
  <c r="V783" i="5"/>
  <c r="U783" i="5"/>
  <c r="T783" i="5"/>
  <c r="S783" i="5"/>
  <c r="R783" i="5"/>
  <c r="AE782" i="5"/>
  <c r="AF782" i="5" s="1"/>
  <c r="W782" i="5"/>
  <c r="V782" i="5"/>
  <c r="U782" i="5"/>
  <c r="T782" i="5"/>
  <c r="S782" i="5"/>
  <c r="R782" i="5"/>
  <c r="AE781" i="5"/>
  <c r="AF781" i="5" s="1"/>
  <c r="W781" i="5"/>
  <c r="V781" i="5"/>
  <c r="U781" i="5"/>
  <c r="T781" i="5"/>
  <c r="S781" i="5"/>
  <c r="R781" i="5"/>
  <c r="AE780" i="5"/>
  <c r="AF780" i="5" s="1"/>
  <c r="W780" i="5"/>
  <c r="V780" i="5"/>
  <c r="U780" i="5"/>
  <c r="T780" i="5"/>
  <c r="S780" i="5"/>
  <c r="R780" i="5"/>
  <c r="AE779" i="5"/>
  <c r="AF779" i="5" s="1"/>
  <c r="W779" i="5"/>
  <c r="V779" i="5"/>
  <c r="U779" i="5"/>
  <c r="T779" i="5"/>
  <c r="S779" i="5"/>
  <c r="R779" i="5"/>
  <c r="AE777" i="5"/>
  <c r="AF777" i="5" s="1"/>
  <c r="W777" i="5"/>
  <c r="V777" i="5"/>
  <c r="U777" i="5"/>
  <c r="T777" i="5"/>
  <c r="S777" i="5"/>
  <c r="R777" i="5"/>
  <c r="AE775" i="5"/>
  <c r="AF775" i="5" s="1"/>
  <c r="W775" i="5"/>
  <c r="V775" i="5"/>
  <c r="U775" i="5"/>
  <c r="T775" i="5"/>
  <c r="S775" i="5"/>
  <c r="R775" i="5"/>
  <c r="AE774" i="5"/>
  <c r="AF774" i="5" s="1"/>
  <c r="W774" i="5"/>
  <c r="V774" i="5"/>
  <c r="U774" i="5"/>
  <c r="T774" i="5"/>
  <c r="S774" i="5"/>
  <c r="R774" i="5"/>
  <c r="AE773" i="5"/>
  <c r="AF773" i="5" s="1"/>
  <c r="W773" i="5"/>
  <c r="V773" i="5"/>
  <c r="U773" i="5"/>
  <c r="T773" i="5"/>
  <c r="S773" i="5"/>
  <c r="R773" i="5"/>
  <c r="AE772" i="5"/>
  <c r="AF772" i="5" s="1"/>
  <c r="W772" i="5"/>
  <c r="V772" i="5"/>
  <c r="U772" i="5"/>
  <c r="T772" i="5"/>
  <c r="S772" i="5"/>
  <c r="R772" i="5"/>
  <c r="AE771" i="5"/>
  <c r="AF771" i="5" s="1"/>
  <c r="W771" i="5"/>
  <c r="V771" i="5"/>
  <c r="U771" i="5"/>
  <c r="T771" i="5"/>
  <c r="S771" i="5"/>
  <c r="R771" i="5"/>
  <c r="AE770" i="5"/>
  <c r="AF770" i="5" s="1"/>
  <c r="W770" i="5"/>
  <c r="V770" i="5"/>
  <c r="U770" i="5"/>
  <c r="T770" i="5"/>
  <c r="S770" i="5"/>
  <c r="R770" i="5"/>
  <c r="AE769" i="5"/>
  <c r="AF769" i="5" s="1"/>
  <c r="W769" i="5"/>
  <c r="V769" i="5"/>
  <c r="U769" i="5"/>
  <c r="T769" i="5"/>
  <c r="S769" i="5"/>
  <c r="R769" i="5"/>
  <c r="AE768" i="5"/>
  <c r="AF768" i="5" s="1"/>
  <c r="W768" i="5"/>
  <c r="V768" i="5"/>
  <c r="U768" i="5"/>
  <c r="T768" i="5"/>
  <c r="S768" i="5"/>
  <c r="R768" i="5"/>
  <c r="AE767" i="5"/>
  <c r="AF767" i="5" s="1"/>
  <c r="W767" i="5"/>
  <c r="V767" i="5"/>
  <c r="U767" i="5"/>
  <c r="T767" i="5"/>
  <c r="S767" i="5"/>
  <c r="R767" i="5"/>
  <c r="AE766" i="5"/>
  <c r="AF766" i="5" s="1"/>
  <c r="W766" i="5"/>
  <c r="V766" i="5"/>
  <c r="U766" i="5"/>
  <c r="T766" i="5"/>
  <c r="S766" i="5"/>
  <c r="R766" i="5"/>
  <c r="AE765" i="5"/>
  <c r="AF765" i="5" s="1"/>
  <c r="W765" i="5"/>
  <c r="V765" i="5"/>
  <c r="U765" i="5"/>
  <c r="T765" i="5"/>
  <c r="S765" i="5"/>
  <c r="R765" i="5"/>
  <c r="AE764" i="5"/>
  <c r="AF764" i="5" s="1"/>
  <c r="W764" i="5"/>
  <c r="V764" i="5"/>
  <c r="U764" i="5"/>
  <c r="T764" i="5"/>
  <c r="S764" i="5"/>
  <c r="R764" i="5"/>
  <c r="AE763" i="5"/>
  <c r="AF763" i="5" s="1"/>
  <c r="W763" i="5"/>
  <c r="V763" i="5"/>
  <c r="U763" i="5"/>
  <c r="T763" i="5"/>
  <c r="S763" i="5"/>
  <c r="R763" i="5"/>
  <c r="AE762" i="5"/>
  <c r="AF762" i="5" s="1"/>
  <c r="W762" i="5"/>
  <c r="V762" i="5"/>
  <c r="U762" i="5"/>
  <c r="T762" i="5"/>
  <c r="S762" i="5"/>
  <c r="R762" i="5"/>
  <c r="AE761" i="5"/>
  <c r="AF761" i="5" s="1"/>
  <c r="W761" i="5"/>
  <c r="V761" i="5"/>
  <c r="U761" i="5"/>
  <c r="T761" i="5"/>
  <c r="S761" i="5"/>
  <c r="R761" i="5"/>
  <c r="AE760" i="5"/>
  <c r="AF760" i="5" s="1"/>
  <c r="W760" i="5"/>
  <c r="V760" i="5"/>
  <c r="U760" i="5"/>
  <c r="T760" i="5"/>
  <c r="S760" i="5"/>
  <c r="R760" i="5"/>
  <c r="AE759" i="5"/>
  <c r="AF759" i="5" s="1"/>
  <c r="W759" i="5"/>
  <c r="V759" i="5"/>
  <c r="U759" i="5"/>
  <c r="T759" i="5"/>
  <c r="S759" i="5"/>
  <c r="R759" i="5"/>
  <c r="AE757" i="5"/>
  <c r="AF757" i="5" s="1"/>
  <c r="W757" i="5"/>
  <c r="V757" i="5"/>
  <c r="U757" i="5"/>
  <c r="T757" i="5"/>
  <c r="S757" i="5"/>
  <c r="R757" i="5"/>
  <c r="AF756" i="5"/>
  <c r="AE756" i="5"/>
  <c r="W756" i="5"/>
  <c r="V756" i="5"/>
  <c r="U756" i="5"/>
  <c r="T756" i="5"/>
  <c r="S756" i="5"/>
  <c r="R756" i="5"/>
  <c r="AE755" i="5"/>
  <c r="AF755" i="5" s="1"/>
  <c r="W755" i="5"/>
  <c r="V755" i="5"/>
  <c r="U755" i="5"/>
  <c r="T755" i="5"/>
  <c r="S755" i="5"/>
  <c r="R755" i="5"/>
  <c r="AE754" i="5"/>
  <c r="AF754" i="5" s="1"/>
  <c r="W754" i="5"/>
  <c r="V754" i="5"/>
  <c r="U754" i="5"/>
  <c r="T754" i="5"/>
  <c r="S754" i="5"/>
  <c r="R754" i="5"/>
  <c r="AE753" i="5"/>
  <c r="AF753" i="5" s="1"/>
  <c r="W753" i="5"/>
  <c r="V753" i="5"/>
  <c r="U753" i="5"/>
  <c r="T753" i="5"/>
  <c r="S753" i="5"/>
  <c r="R753" i="5"/>
  <c r="AE752" i="5"/>
  <c r="AF752" i="5" s="1"/>
  <c r="W752" i="5"/>
  <c r="V752" i="5"/>
  <c r="U752" i="5"/>
  <c r="T752" i="5"/>
  <c r="S752" i="5"/>
  <c r="R752" i="5"/>
  <c r="AE751" i="5"/>
  <c r="AF751" i="5" s="1"/>
  <c r="W751" i="5"/>
  <c r="V751" i="5"/>
  <c r="U751" i="5"/>
  <c r="T751" i="5"/>
  <c r="S751" i="5"/>
  <c r="R751" i="5"/>
  <c r="AE750" i="5"/>
  <c r="AF750" i="5" s="1"/>
  <c r="W750" i="5"/>
  <c r="V750" i="5"/>
  <c r="U750" i="5"/>
  <c r="T750" i="5"/>
  <c r="S750" i="5"/>
  <c r="R750" i="5"/>
  <c r="AE749" i="5"/>
  <c r="AF749" i="5" s="1"/>
  <c r="W749" i="5"/>
  <c r="V749" i="5"/>
  <c r="U749" i="5"/>
  <c r="T749" i="5"/>
  <c r="S749" i="5"/>
  <c r="R749" i="5"/>
  <c r="AE748" i="5"/>
  <c r="AF748" i="5" s="1"/>
  <c r="W748" i="5"/>
  <c r="V748" i="5"/>
  <c r="U748" i="5"/>
  <c r="T748" i="5"/>
  <c r="S748" i="5"/>
  <c r="R748" i="5"/>
  <c r="AE747" i="5"/>
  <c r="AF747" i="5" s="1"/>
  <c r="W747" i="5"/>
  <c r="V747" i="5"/>
  <c r="U747" i="5"/>
  <c r="T747" i="5"/>
  <c r="S747" i="5"/>
  <c r="R747" i="5"/>
  <c r="AE746" i="5"/>
  <c r="AF746" i="5" s="1"/>
  <c r="W746" i="5"/>
  <c r="V746" i="5"/>
  <c r="U746" i="5"/>
  <c r="T746" i="5"/>
  <c r="S746" i="5"/>
  <c r="R746" i="5"/>
  <c r="AE745" i="5"/>
  <c r="AF745" i="5" s="1"/>
  <c r="W745" i="5"/>
  <c r="V745" i="5"/>
  <c r="U745" i="5"/>
  <c r="T745" i="5"/>
  <c r="S745" i="5"/>
  <c r="R745" i="5"/>
  <c r="AE744" i="5"/>
  <c r="AF744" i="5" s="1"/>
  <c r="W744" i="5"/>
  <c r="V744" i="5"/>
  <c r="U744" i="5"/>
  <c r="T744" i="5"/>
  <c r="S744" i="5"/>
  <c r="R744" i="5"/>
  <c r="AE743" i="5"/>
  <c r="AF743" i="5" s="1"/>
  <c r="W743" i="5"/>
  <c r="V743" i="5"/>
  <c r="U743" i="5"/>
  <c r="T743" i="5"/>
  <c r="S743" i="5"/>
  <c r="R743" i="5"/>
  <c r="AE742" i="5"/>
  <c r="AF742" i="5" s="1"/>
  <c r="W742" i="5"/>
  <c r="V742" i="5"/>
  <c r="U742" i="5"/>
  <c r="T742" i="5"/>
  <c r="S742" i="5"/>
  <c r="R742" i="5"/>
  <c r="AE741" i="5"/>
  <c r="AF741" i="5" s="1"/>
  <c r="W741" i="5"/>
  <c r="V741" i="5"/>
  <c r="U741" i="5"/>
  <c r="T741" i="5"/>
  <c r="S741" i="5"/>
  <c r="R741" i="5"/>
  <c r="AE739" i="5"/>
  <c r="AF739" i="5" s="1"/>
  <c r="W739" i="5"/>
  <c r="V739" i="5"/>
  <c r="U739" i="5"/>
  <c r="T739" i="5"/>
  <c r="S739" i="5"/>
  <c r="R739" i="5"/>
  <c r="AE737" i="5"/>
  <c r="AF737" i="5" s="1"/>
  <c r="W737" i="5"/>
  <c r="V737" i="5"/>
  <c r="U737" i="5"/>
  <c r="T737" i="5"/>
  <c r="S737" i="5"/>
  <c r="R737" i="5"/>
  <c r="AE736" i="5"/>
  <c r="AF736" i="5" s="1"/>
  <c r="W736" i="5"/>
  <c r="V736" i="5"/>
  <c r="U736" i="5"/>
  <c r="T736" i="5"/>
  <c r="S736" i="5"/>
  <c r="R736" i="5"/>
  <c r="AE735" i="5"/>
  <c r="AF735" i="5" s="1"/>
  <c r="W735" i="5"/>
  <c r="V735" i="5"/>
  <c r="U735" i="5"/>
  <c r="T735" i="5"/>
  <c r="S735" i="5"/>
  <c r="R735" i="5"/>
  <c r="AE733" i="5"/>
  <c r="AF733" i="5" s="1"/>
  <c r="W733" i="5"/>
  <c r="V733" i="5"/>
  <c r="U733" i="5"/>
  <c r="T733" i="5"/>
  <c r="S733" i="5"/>
  <c r="R733" i="5"/>
  <c r="AE732" i="5"/>
  <c r="AF732" i="5" s="1"/>
  <c r="W732" i="5"/>
  <c r="V732" i="5"/>
  <c r="U732" i="5"/>
  <c r="T732" i="5"/>
  <c r="S732" i="5"/>
  <c r="R732" i="5"/>
  <c r="AE731" i="5"/>
  <c r="AF731" i="5" s="1"/>
  <c r="W731" i="5"/>
  <c r="V731" i="5"/>
  <c r="U731" i="5"/>
  <c r="T731" i="5"/>
  <c r="S731" i="5"/>
  <c r="R731" i="5"/>
  <c r="AE730" i="5"/>
  <c r="AF730" i="5" s="1"/>
  <c r="W730" i="5"/>
  <c r="V730" i="5"/>
  <c r="U730" i="5"/>
  <c r="T730" i="5"/>
  <c r="S730" i="5"/>
  <c r="R730" i="5"/>
  <c r="AE729" i="5"/>
  <c r="AF729" i="5" s="1"/>
  <c r="W729" i="5"/>
  <c r="V729" i="5"/>
  <c r="U729" i="5"/>
  <c r="T729" i="5"/>
  <c r="S729" i="5"/>
  <c r="R729" i="5"/>
  <c r="AE728" i="5"/>
  <c r="AF728" i="5" s="1"/>
  <c r="W728" i="5"/>
  <c r="V728" i="5"/>
  <c r="U728" i="5"/>
  <c r="T728" i="5"/>
  <c r="S728" i="5"/>
  <c r="R728" i="5"/>
  <c r="AE727" i="5"/>
  <c r="AF727" i="5" s="1"/>
  <c r="W727" i="5"/>
  <c r="V727" i="5"/>
  <c r="U727" i="5"/>
  <c r="T727" i="5"/>
  <c r="S727" i="5"/>
  <c r="R727" i="5"/>
  <c r="AE726" i="5"/>
  <c r="AF726" i="5" s="1"/>
  <c r="W726" i="5"/>
  <c r="V726" i="5"/>
  <c r="U726" i="5"/>
  <c r="T726" i="5"/>
  <c r="S726" i="5"/>
  <c r="R726" i="5"/>
  <c r="AE725" i="5"/>
  <c r="AF725" i="5" s="1"/>
  <c r="W725" i="5"/>
  <c r="V725" i="5"/>
  <c r="U725" i="5"/>
  <c r="T725" i="5"/>
  <c r="S725" i="5"/>
  <c r="R725" i="5"/>
  <c r="AE724" i="5"/>
  <c r="AF724" i="5" s="1"/>
  <c r="W724" i="5"/>
  <c r="V724" i="5"/>
  <c r="U724" i="5"/>
  <c r="T724" i="5"/>
  <c r="S724" i="5"/>
  <c r="R724" i="5"/>
  <c r="AE723" i="5"/>
  <c r="AF723" i="5" s="1"/>
  <c r="W723" i="5"/>
  <c r="V723" i="5"/>
  <c r="U723" i="5"/>
  <c r="T723" i="5"/>
  <c r="S723" i="5"/>
  <c r="R723" i="5"/>
  <c r="AE722" i="5"/>
  <c r="AF722" i="5" s="1"/>
  <c r="W722" i="5"/>
  <c r="V722" i="5"/>
  <c r="U722" i="5"/>
  <c r="T722" i="5"/>
  <c r="S722" i="5"/>
  <c r="R722" i="5"/>
  <c r="AE721" i="5"/>
  <c r="AF721" i="5" s="1"/>
  <c r="W721" i="5"/>
  <c r="V721" i="5"/>
  <c r="U721" i="5"/>
  <c r="T721" i="5"/>
  <c r="S721" i="5"/>
  <c r="R721" i="5"/>
  <c r="AE720" i="5"/>
  <c r="AF720" i="5" s="1"/>
  <c r="W720" i="5"/>
  <c r="V720" i="5"/>
  <c r="U720" i="5"/>
  <c r="T720" i="5"/>
  <c r="S720" i="5"/>
  <c r="R720" i="5"/>
  <c r="AE719" i="5"/>
  <c r="AF719" i="5" s="1"/>
  <c r="W719" i="5"/>
  <c r="V719" i="5"/>
  <c r="U719" i="5"/>
  <c r="T719" i="5"/>
  <c r="S719" i="5"/>
  <c r="R719" i="5"/>
  <c r="AE717" i="5"/>
  <c r="AF717" i="5" s="1"/>
  <c r="W717" i="5"/>
  <c r="V717" i="5"/>
  <c r="U717" i="5"/>
  <c r="T717" i="5"/>
  <c r="S717" i="5"/>
  <c r="R717" i="5"/>
  <c r="AE716" i="5"/>
  <c r="AF716" i="5" s="1"/>
  <c r="W716" i="5"/>
  <c r="V716" i="5"/>
  <c r="U716" i="5"/>
  <c r="T716" i="5"/>
  <c r="S716" i="5"/>
  <c r="R716" i="5"/>
  <c r="AE715" i="5"/>
  <c r="AF715" i="5" s="1"/>
  <c r="W715" i="5"/>
  <c r="V715" i="5"/>
  <c r="U715" i="5"/>
  <c r="T715" i="5"/>
  <c r="S715" i="5"/>
  <c r="R715" i="5"/>
  <c r="AE714" i="5"/>
  <c r="AF714" i="5" s="1"/>
  <c r="W714" i="5"/>
  <c r="V714" i="5"/>
  <c r="U714" i="5"/>
  <c r="T714" i="5"/>
  <c r="S714" i="5"/>
  <c r="R714" i="5"/>
  <c r="AE712" i="5"/>
  <c r="AF712" i="5" s="1"/>
  <c r="W712" i="5"/>
  <c r="V712" i="5"/>
  <c r="U712" i="5"/>
  <c r="T712" i="5"/>
  <c r="S712" i="5"/>
  <c r="R712" i="5"/>
  <c r="AE711" i="5"/>
  <c r="AF711" i="5" s="1"/>
  <c r="W711" i="5"/>
  <c r="V711" i="5"/>
  <c r="U711" i="5"/>
  <c r="T711" i="5"/>
  <c r="S711" i="5"/>
  <c r="R711" i="5"/>
  <c r="AE710" i="5"/>
  <c r="AF710" i="5" s="1"/>
  <c r="W710" i="5"/>
  <c r="V710" i="5"/>
  <c r="U710" i="5"/>
  <c r="T710" i="5"/>
  <c r="S710" i="5"/>
  <c r="R710" i="5"/>
  <c r="AE709" i="5"/>
  <c r="AF709" i="5" s="1"/>
  <c r="W709" i="5"/>
  <c r="V709" i="5"/>
  <c r="U709" i="5"/>
  <c r="T709" i="5"/>
  <c r="S709" i="5"/>
  <c r="R709" i="5"/>
  <c r="AE707" i="5"/>
  <c r="AF707" i="5" s="1"/>
  <c r="W707" i="5"/>
  <c r="V707" i="5"/>
  <c r="U707" i="5"/>
  <c r="T707" i="5"/>
  <c r="S707" i="5"/>
  <c r="R707" i="5"/>
  <c r="AE705" i="5"/>
  <c r="AF705" i="5" s="1"/>
  <c r="W705" i="5"/>
  <c r="V705" i="5"/>
  <c r="U705" i="5"/>
  <c r="T705" i="5"/>
  <c r="S705" i="5"/>
  <c r="R705" i="5"/>
  <c r="AE704" i="5"/>
  <c r="AF704" i="5" s="1"/>
  <c r="W704" i="5"/>
  <c r="V704" i="5"/>
  <c r="U704" i="5"/>
  <c r="T704" i="5"/>
  <c r="S704" i="5"/>
  <c r="R704" i="5"/>
  <c r="AE703" i="5"/>
  <c r="AF703" i="5" s="1"/>
  <c r="W703" i="5"/>
  <c r="V703" i="5"/>
  <c r="U703" i="5"/>
  <c r="T703" i="5"/>
  <c r="S703" i="5"/>
  <c r="R703" i="5"/>
  <c r="AE702" i="5"/>
  <c r="AF702" i="5" s="1"/>
  <c r="W702" i="5"/>
  <c r="V702" i="5"/>
  <c r="U702" i="5"/>
  <c r="T702" i="5"/>
  <c r="S702" i="5"/>
  <c r="R702" i="5"/>
  <c r="AE701" i="5"/>
  <c r="AF701" i="5" s="1"/>
  <c r="W701" i="5"/>
  <c r="V701" i="5"/>
  <c r="U701" i="5"/>
  <c r="T701" i="5"/>
  <c r="S701" i="5"/>
  <c r="R701" i="5"/>
  <c r="AE700" i="5"/>
  <c r="AF700" i="5" s="1"/>
  <c r="W700" i="5"/>
  <c r="V700" i="5"/>
  <c r="U700" i="5"/>
  <c r="T700" i="5"/>
  <c r="S700" i="5"/>
  <c r="R700" i="5"/>
  <c r="AE699" i="5"/>
  <c r="AF699" i="5" s="1"/>
  <c r="W699" i="5"/>
  <c r="V699" i="5"/>
  <c r="U699" i="5"/>
  <c r="T699" i="5"/>
  <c r="S699" i="5"/>
  <c r="R699" i="5"/>
  <c r="AE698" i="5"/>
  <c r="AF698" i="5" s="1"/>
  <c r="W698" i="5"/>
  <c r="V698" i="5"/>
  <c r="U698" i="5"/>
  <c r="T698" i="5"/>
  <c r="S698" i="5"/>
  <c r="R698" i="5"/>
  <c r="AE697" i="5"/>
  <c r="AF697" i="5" s="1"/>
  <c r="W697" i="5"/>
  <c r="V697" i="5"/>
  <c r="U697" i="5"/>
  <c r="T697" i="5"/>
  <c r="S697" i="5"/>
  <c r="R697" i="5"/>
  <c r="AE695" i="5"/>
  <c r="AF695" i="5" s="1"/>
  <c r="W695" i="5"/>
  <c r="V695" i="5"/>
  <c r="U695" i="5"/>
  <c r="T695" i="5"/>
  <c r="S695" i="5"/>
  <c r="R695" i="5"/>
  <c r="AE693" i="5"/>
  <c r="AF693" i="5" s="1"/>
  <c r="W693" i="5"/>
  <c r="V693" i="5"/>
  <c r="U693" i="5"/>
  <c r="T693" i="5"/>
  <c r="S693" i="5"/>
  <c r="R693" i="5"/>
  <c r="AE691" i="5"/>
  <c r="AF691" i="5" s="1"/>
  <c r="W691" i="5"/>
  <c r="V691" i="5"/>
  <c r="U691" i="5"/>
  <c r="T691" i="5"/>
  <c r="S691" i="5"/>
  <c r="R691" i="5"/>
  <c r="AE690" i="5"/>
  <c r="AF690" i="5" s="1"/>
  <c r="W690" i="5"/>
  <c r="V690" i="5"/>
  <c r="U690" i="5"/>
  <c r="T690" i="5"/>
  <c r="S690" i="5"/>
  <c r="R690" i="5"/>
  <c r="AE689" i="5"/>
  <c r="AF689" i="5" s="1"/>
  <c r="W689" i="5"/>
  <c r="V689" i="5"/>
  <c r="U689" i="5"/>
  <c r="T689" i="5"/>
  <c r="S689" i="5"/>
  <c r="R689" i="5"/>
  <c r="AE688" i="5"/>
  <c r="AF688" i="5" s="1"/>
  <c r="W688" i="5"/>
  <c r="V688" i="5"/>
  <c r="U688" i="5"/>
  <c r="T688" i="5"/>
  <c r="S688" i="5"/>
  <c r="R688" i="5"/>
  <c r="AE687" i="5"/>
  <c r="AF687" i="5" s="1"/>
  <c r="W687" i="5"/>
  <c r="V687" i="5"/>
  <c r="U687" i="5"/>
  <c r="T687" i="5"/>
  <c r="S687" i="5"/>
  <c r="R687" i="5"/>
  <c r="AE686" i="5"/>
  <c r="AF686" i="5" s="1"/>
  <c r="W686" i="5"/>
  <c r="V686" i="5"/>
  <c r="U686" i="5"/>
  <c r="T686" i="5"/>
  <c r="S686" i="5"/>
  <c r="R686" i="5"/>
  <c r="AE685" i="5"/>
  <c r="AF685" i="5" s="1"/>
  <c r="W685" i="5"/>
  <c r="V685" i="5"/>
  <c r="U685" i="5"/>
  <c r="T685" i="5"/>
  <c r="S685" i="5"/>
  <c r="R685" i="5"/>
  <c r="AE684" i="5"/>
  <c r="AF684" i="5" s="1"/>
  <c r="W684" i="5"/>
  <c r="V684" i="5"/>
  <c r="U684" i="5"/>
  <c r="T684" i="5"/>
  <c r="S684" i="5"/>
  <c r="R684" i="5"/>
  <c r="AE683" i="5"/>
  <c r="AF683" i="5" s="1"/>
  <c r="W683" i="5"/>
  <c r="V683" i="5"/>
  <c r="U683" i="5"/>
  <c r="T683" i="5"/>
  <c r="S683" i="5"/>
  <c r="R683" i="5"/>
  <c r="AE682" i="5"/>
  <c r="AF682" i="5" s="1"/>
  <c r="W682" i="5"/>
  <c r="V682" i="5"/>
  <c r="U682" i="5"/>
  <c r="T682" i="5"/>
  <c r="S682" i="5"/>
  <c r="R682" i="5"/>
  <c r="AE681" i="5"/>
  <c r="AF681" i="5" s="1"/>
  <c r="W681" i="5"/>
  <c r="V681" i="5"/>
  <c r="U681" i="5"/>
  <c r="T681" i="5"/>
  <c r="S681" i="5"/>
  <c r="R681" i="5"/>
  <c r="AE680" i="5"/>
  <c r="AF680" i="5" s="1"/>
  <c r="W680" i="5"/>
  <c r="V680" i="5"/>
  <c r="U680" i="5"/>
  <c r="T680" i="5"/>
  <c r="S680" i="5"/>
  <c r="R680" i="5"/>
  <c r="AE679" i="5"/>
  <c r="AF679" i="5" s="1"/>
  <c r="W679" i="5"/>
  <c r="V679" i="5"/>
  <c r="U679" i="5"/>
  <c r="T679" i="5"/>
  <c r="S679" i="5"/>
  <c r="R679" i="5"/>
  <c r="AF678" i="5"/>
  <c r="AE678" i="5"/>
  <c r="W678" i="5"/>
  <c r="V678" i="5"/>
  <c r="U678" i="5"/>
  <c r="T678" i="5"/>
  <c r="S678" i="5"/>
  <c r="R678" i="5"/>
  <c r="AE677" i="5"/>
  <c r="AF677" i="5" s="1"/>
  <c r="W677" i="5"/>
  <c r="V677" i="5"/>
  <c r="U677" i="5"/>
  <c r="T677" i="5"/>
  <c r="S677" i="5"/>
  <c r="R677" i="5"/>
  <c r="AE676" i="5"/>
  <c r="AF676" i="5" s="1"/>
  <c r="W676" i="5"/>
  <c r="V676" i="5"/>
  <c r="U676" i="5"/>
  <c r="T676" i="5"/>
  <c r="S676" i="5"/>
  <c r="R676" i="5"/>
  <c r="AE675" i="5"/>
  <c r="AF675" i="5" s="1"/>
  <c r="W675" i="5"/>
  <c r="V675" i="5"/>
  <c r="U675" i="5"/>
  <c r="T675" i="5"/>
  <c r="S675" i="5"/>
  <c r="R675" i="5"/>
  <c r="AE674" i="5"/>
  <c r="AF674" i="5" s="1"/>
  <c r="W674" i="5"/>
  <c r="V674" i="5"/>
  <c r="U674" i="5"/>
  <c r="T674" i="5"/>
  <c r="S674" i="5"/>
  <c r="R674" i="5"/>
  <c r="AE673" i="5"/>
  <c r="AF673" i="5" s="1"/>
  <c r="W673" i="5"/>
  <c r="V673" i="5"/>
  <c r="U673" i="5"/>
  <c r="T673" i="5"/>
  <c r="S673" i="5"/>
  <c r="R673" i="5"/>
  <c r="AE672" i="5"/>
  <c r="AF672" i="5" s="1"/>
  <c r="W672" i="5"/>
  <c r="V672" i="5"/>
  <c r="U672" i="5"/>
  <c r="T672" i="5"/>
  <c r="S672" i="5"/>
  <c r="R672" i="5"/>
  <c r="AE671" i="5"/>
  <c r="AF671" i="5" s="1"/>
  <c r="W671" i="5"/>
  <c r="V671" i="5"/>
  <c r="U671" i="5"/>
  <c r="T671" i="5"/>
  <c r="S671" i="5"/>
  <c r="R671" i="5"/>
  <c r="AE669" i="5"/>
  <c r="AF669" i="5" s="1"/>
  <c r="W669" i="5"/>
  <c r="V669" i="5"/>
  <c r="U669" i="5"/>
  <c r="T669" i="5"/>
  <c r="S669" i="5"/>
  <c r="R669" i="5"/>
  <c r="AE664" i="5"/>
  <c r="AF664" i="5" s="1"/>
  <c r="W664" i="5"/>
  <c r="V664" i="5"/>
  <c r="U664" i="5"/>
  <c r="T664" i="5"/>
  <c r="S664" i="5"/>
  <c r="R664" i="5"/>
  <c r="AE663" i="5"/>
  <c r="AF663" i="5" s="1"/>
  <c r="W663" i="5"/>
  <c r="V663" i="5"/>
  <c r="U663" i="5"/>
  <c r="T663" i="5"/>
  <c r="S663" i="5"/>
  <c r="R663" i="5"/>
  <c r="AE662" i="5"/>
  <c r="AF662" i="5" s="1"/>
  <c r="W662" i="5"/>
  <c r="V662" i="5"/>
  <c r="U662" i="5"/>
  <c r="T662" i="5"/>
  <c r="S662" i="5"/>
  <c r="R662" i="5"/>
  <c r="AE661" i="5"/>
  <c r="AF661" i="5" s="1"/>
  <c r="W661" i="5"/>
  <c r="V661" i="5"/>
  <c r="U661" i="5"/>
  <c r="T661" i="5"/>
  <c r="S661" i="5"/>
  <c r="R661" i="5"/>
  <c r="AE660" i="5"/>
  <c r="AF660" i="5" s="1"/>
  <c r="W660" i="5"/>
  <c r="V660" i="5"/>
  <c r="U660" i="5"/>
  <c r="T660" i="5"/>
  <c r="S660" i="5"/>
  <c r="R660" i="5"/>
  <c r="AE659" i="5"/>
  <c r="AF659" i="5" s="1"/>
  <c r="W659" i="5"/>
  <c r="V659" i="5"/>
  <c r="U659" i="5"/>
  <c r="T659" i="5"/>
  <c r="S659" i="5"/>
  <c r="R659" i="5"/>
  <c r="AE658" i="5"/>
  <c r="AF658" i="5" s="1"/>
  <c r="W658" i="5"/>
  <c r="V658" i="5"/>
  <c r="U658" i="5"/>
  <c r="T658" i="5"/>
  <c r="S658" i="5"/>
  <c r="R658" i="5"/>
  <c r="AE657" i="5"/>
  <c r="AF657" i="5" s="1"/>
  <c r="W657" i="5"/>
  <c r="V657" i="5"/>
  <c r="U657" i="5"/>
  <c r="T657" i="5"/>
  <c r="S657" i="5"/>
  <c r="R657" i="5"/>
  <c r="AE656" i="5"/>
  <c r="AF656" i="5" s="1"/>
  <c r="W656" i="5"/>
  <c r="V656" i="5"/>
  <c r="U656" i="5"/>
  <c r="T656" i="5"/>
  <c r="S656" i="5"/>
  <c r="R656" i="5"/>
  <c r="AE654" i="5"/>
  <c r="AF654" i="5" s="1"/>
  <c r="W654" i="5"/>
  <c r="V654" i="5"/>
  <c r="U654" i="5"/>
  <c r="T654" i="5"/>
  <c r="S654" i="5"/>
  <c r="R654" i="5"/>
  <c r="AE653" i="5"/>
  <c r="AF653" i="5" s="1"/>
  <c r="W653" i="5"/>
  <c r="V653" i="5"/>
  <c r="U653" i="5"/>
  <c r="T653" i="5"/>
  <c r="S653" i="5"/>
  <c r="R653" i="5"/>
  <c r="AF652" i="5"/>
  <c r="AE652" i="5"/>
  <c r="W652" i="5"/>
  <c r="V652" i="5"/>
  <c r="U652" i="5"/>
  <c r="T652" i="5"/>
  <c r="S652" i="5"/>
  <c r="R652" i="5"/>
  <c r="AE651" i="5"/>
  <c r="AF651" i="5" s="1"/>
  <c r="W651" i="5"/>
  <c r="V651" i="5"/>
  <c r="U651" i="5"/>
  <c r="T651" i="5"/>
  <c r="S651" i="5"/>
  <c r="R651" i="5"/>
  <c r="AE650" i="5"/>
  <c r="AF650" i="5" s="1"/>
  <c r="W650" i="5"/>
  <c r="V650" i="5"/>
  <c r="U650" i="5"/>
  <c r="T650" i="5"/>
  <c r="S650" i="5"/>
  <c r="R650" i="5"/>
  <c r="AE649" i="5"/>
  <c r="AF649" i="5" s="1"/>
  <c r="W649" i="5"/>
  <c r="V649" i="5"/>
  <c r="U649" i="5"/>
  <c r="T649" i="5"/>
  <c r="S649" i="5"/>
  <c r="R649" i="5"/>
  <c r="AE648" i="5"/>
  <c r="AF648" i="5" s="1"/>
  <c r="W648" i="5"/>
  <c r="V648" i="5"/>
  <c r="U648" i="5"/>
  <c r="T648" i="5"/>
  <c r="S648" i="5"/>
  <c r="R648" i="5"/>
  <c r="AE647" i="5"/>
  <c r="AF647" i="5" s="1"/>
  <c r="W647" i="5"/>
  <c r="V647" i="5"/>
  <c r="U647" i="5"/>
  <c r="T647" i="5"/>
  <c r="S647" i="5"/>
  <c r="R647" i="5"/>
  <c r="AE646" i="5"/>
  <c r="AF646" i="5" s="1"/>
  <c r="W646" i="5"/>
  <c r="V646" i="5"/>
  <c r="U646" i="5"/>
  <c r="T646" i="5"/>
  <c r="S646" i="5"/>
  <c r="R646" i="5"/>
  <c r="AE645" i="5"/>
  <c r="AF645" i="5" s="1"/>
  <c r="W645" i="5"/>
  <c r="V645" i="5"/>
  <c r="U645" i="5"/>
  <c r="T645" i="5"/>
  <c r="S645" i="5"/>
  <c r="R645" i="5"/>
  <c r="AE644" i="5"/>
  <c r="AF644" i="5" s="1"/>
  <c r="W644" i="5"/>
  <c r="V644" i="5"/>
  <c r="U644" i="5"/>
  <c r="T644" i="5"/>
  <c r="S644" i="5"/>
  <c r="R644" i="5"/>
  <c r="AE643" i="5"/>
  <c r="AF643" i="5" s="1"/>
  <c r="W643" i="5"/>
  <c r="V643" i="5"/>
  <c r="U643" i="5"/>
  <c r="T643" i="5"/>
  <c r="S643" i="5"/>
  <c r="R643" i="5"/>
  <c r="AE642" i="5"/>
  <c r="AF642" i="5" s="1"/>
  <c r="W642" i="5"/>
  <c r="V642" i="5"/>
  <c r="U642" i="5"/>
  <c r="T642" i="5"/>
  <c r="S642" i="5"/>
  <c r="R642" i="5"/>
  <c r="AE641" i="5"/>
  <c r="AF641" i="5" s="1"/>
  <c r="W641" i="5"/>
  <c r="V641" i="5"/>
  <c r="U641" i="5"/>
  <c r="T641" i="5"/>
  <c r="S641" i="5"/>
  <c r="R641" i="5"/>
  <c r="AE640" i="5"/>
  <c r="AF640" i="5" s="1"/>
  <c r="W640" i="5"/>
  <c r="V640" i="5"/>
  <c r="U640" i="5"/>
  <c r="T640" i="5"/>
  <c r="S640" i="5"/>
  <c r="R640" i="5"/>
  <c r="AE639" i="5"/>
  <c r="AF639" i="5" s="1"/>
  <c r="W639" i="5"/>
  <c r="V639" i="5"/>
  <c r="U639" i="5"/>
  <c r="T639" i="5"/>
  <c r="S639" i="5"/>
  <c r="R639" i="5"/>
  <c r="AE638" i="5"/>
  <c r="AF638" i="5" s="1"/>
  <c r="W638" i="5"/>
  <c r="V638" i="5"/>
  <c r="U638" i="5"/>
  <c r="T638" i="5"/>
  <c r="S638" i="5"/>
  <c r="R638" i="5"/>
  <c r="AE636" i="5"/>
  <c r="AF636" i="5" s="1"/>
  <c r="W636" i="5"/>
  <c r="V636" i="5"/>
  <c r="U636" i="5"/>
  <c r="T636" i="5"/>
  <c r="S636" i="5"/>
  <c r="R636" i="5"/>
  <c r="AE634" i="5"/>
  <c r="AF634" i="5" s="1"/>
  <c r="W634" i="5"/>
  <c r="V634" i="5"/>
  <c r="U634" i="5"/>
  <c r="T634" i="5"/>
  <c r="S634" i="5"/>
  <c r="R634" i="5"/>
  <c r="AE633" i="5"/>
  <c r="AF633" i="5" s="1"/>
  <c r="W633" i="5"/>
  <c r="V633" i="5"/>
  <c r="U633" i="5"/>
  <c r="T633" i="5"/>
  <c r="S633" i="5"/>
  <c r="R633" i="5"/>
  <c r="AE632" i="5"/>
  <c r="AF632" i="5" s="1"/>
  <c r="W632" i="5"/>
  <c r="V632" i="5"/>
  <c r="U632" i="5"/>
  <c r="T632" i="5"/>
  <c r="S632" i="5"/>
  <c r="R632" i="5"/>
  <c r="AE631" i="5"/>
  <c r="AF631" i="5" s="1"/>
  <c r="W631" i="5"/>
  <c r="V631" i="5"/>
  <c r="U631" i="5"/>
  <c r="T631" i="5"/>
  <c r="S631" i="5"/>
  <c r="R631" i="5"/>
  <c r="AE630" i="5"/>
  <c r="AF630" i="5" s="1"/>
  <c r="W630" i="5"/>
  <c r="V630" i="5"/>
  <c r="U630" i="5"/>
  <c r="T630" i="5"/>
  <c r="S630" i="5"/>
  <c r="R630" i="5"/>
  <c r="AE629" i="5"/>
  <c r="AF629" i="5" s="1"/>
  <c r="W629" i="5"/>
  <c r="V629" i="5"/>
  <c r="U629" i="5"/>
  <c r="T629" i="5"/>
  <c r="S629" i="5"/>
  <c r="R629" i="5"/>
  <c r="AE628" i="5"/>
  <c r="AF628" i="5" s="1"/>
  <c r="W628" i="5"/>
  <c r="V628" i="5"/>
  <c r="U628" i="5"/>
  <c r="T628" i="5"/>
  <c r="S628" i="5"/>
  <c r="R628" i="5"/>
  <c r="AE627" i="5"/>
  <c r="AF627" i="5" s="1"/>
  <c r="W627" i="5"/>
  <c r="V627" i="5"/>
  <c r="U627" i="5"/>
  <c r="T627" i="5"/>
  <c r="S627" i="5"/>
  <c r="R627" i="5"/>
  <c r="AE626" i="5"/>
  <c r="AF626" i="5" s="1"/>
  <c r="W626" i="5"/>
  <c r="V626" i="5"/>
  <c r="U626" i="5"/>
  <c r="T626" i="5"/>
  <c r="S626" i="5"/>
  <c r="R626" i="5"/>
  <c r="AE625" i="5"/>
  <c r="AF625" i="5" s="1"/>
  <c r="W625" i="5"/>
  <c r="V625" i="5"/>
  <c r="U625" i="5"/>
  <c r="T625" i="5"/>
  <c r="S625" i="5"/>
  <c r="R625" i="5"/>
  <c r="AE624" i="5"/>
  <c r="AF624" i="5" s="1"/>
  <c r="W624" i="5"/>
  <c r="V624" i="5"/>
  <c r="U624" i="5"/>
  <c r="T624" i="5"/>
  <c r="S624" i="5"/>
  <c r="R624" i="5"/>
  <c r="AE623" i="5"/>
  <c r="AF623" i="5" s="1"/>
  <c r="W623" i="5"/>
  <c r="V623" i="5"/>
  <c r="U623" i="5"/>
  <c r="T623" i="5"/>
  <c r="S623" i="5"/>
  <c r="R623" i="5"/>
  <c r="AE622" i="5"/>
  <c r="AF622" i="5" s="1"/>
  <c r="W622" i="5"/>
  <c r="V622" i="5"/>
  <c r="U622" i="5"/>
  <c r="T622" i="5"/>
  <c r="S622" i="5"/>
  <c r="R622" i="5"/>
  <c r="AE621" i="5"/>
  <c r="AF621" i="5" s="1"/>
  <c r="W621" i="5"/>
  <c r="V621" i="5"/>
  <c r="U621" i="5"/>
  <c r="T621" i="5"/>
  <c r="S621" i="5"/>
  <c r="R621" i="5"/>
  <c r="AE620" i="5"/>
  <c r="AF620" i="5" s="1"/>
  <c r="W620" i="5"/>
  <c r="V620" i="5"/>
  <c r="U620" i="5"/>
  <c r="T620" i="5"/>
  <c r="S620" i="5"/>
  <c r="R620" i="5"/>
  <c r="AE619" i="5"/>
  <c r="AF619" i="5" s="1"/>
  <c r="W619" i="5"/>
  <c r="V619" i="5"/>
  <c r="U619" i="5"/>
  <c r="T619" i="5"/>
  <c r="S619" i="5"/>
  <c r="R619" i="5"/>
  <c r="AE618" i="5"/>
  <c r="AF618" i="5" s="1"/>
  <c r="W618" i="5"/>
  <c r="V618" i="5"/>
  <c r="U618" i="5"/>
  <c r="T618" i="5"/>
  <c r="S618" i="5"/>
  <c r="R618" i="5"/>
  <c r="AE617" i="5"/>
  <c r="AF617" i="5" s="1"/>
  <c r="W617" i="5"/>
  <c r="V617" i="5"/>
  <c r="U617" i="5"/>
  <c r="T617" i="5"/>
  <c r="S617" i="5"/>
  <c r="R617" i="5"/>
  <c r="AE616" i="5"/>
  <c r="AF616" i="5" s="1"/>
  <c r="W616" i="5"/>
  <c r="V616" i="5"/>
  <c r="U616" i="5"/>
  <c r="T616" i="5"/>
  <c r="S616" i="5"/>
  <c r="R616" i="5"/>
  <c r="AE615" i="5"/>
  <c r="AF615" i="5" s="1"/>
  <c r="W615" i="5"/>
  <c r="V615" i="5"/>
  <c r="U615" i="5"/>
  <c r="T615" i="5"/>
  <c r="S615" i="5"/>
  <c r="R615" i="5"/>
  <c r="AE614" i="5"/>
  <c r="AF614" i="5" s="1"/>
  <c r="W614" i="5"/>
  <c r="V614" i="5"/>
  <c r="U614" i="5"/>
  <c r="T614" i="5"/>
  <c r="S614" i="5"/>
  <c r="R614" i="5"/>
  <c r="AE613" i="5"/>
  <c r="AF613" i="5" s="1"/>
  <c r="W613" i="5"/>
  <c r="V613" i="5"/>
  <c r="U613" i="5"/>
  <c r="T613" i="5"/>
  <c r="S613" i="5"/>
  <c r="R613" i="5"/>
  <c r="AE612" i="5"/>
  <c r="AF612" i="5" s="1"/>
  <c r="W612" i="5"/>
  <c r="V612" i="5"/>
  <c r="U612" i="5"/>
  <c r="T612" i="5"/>
  <c r="S612" i="5"/>
  <c r="R612" i="5"/>
  <c r="AE611" i="5"/>
  <c r="AF611" i="5" s="1"/>
  <c r="W611" i="5"/>
  <c r="V611" i="5"/>
  <c r="U611" i="5"/>
  <c r="T611" i="5"/>
  <c r="S611" i="5"/>
  <c r="R611" i="5"/>
  <c r="AE610" i="5"/>
  <c r="AF610" i="5" s="1"/>
  <c r="W610" i="5"/>
  <c r="V610" i="5"/>
  <c r="U610" i="5"/>
  <c r="T610" i="5"/>
  <c r="S610" i="5"/>
  <c r="R610" i="5"/>
  <c r="AE609" i="5"/>
  <c r="AF609" i="5" s="1"/>
  <c r="W609" i="5"/>
  <c r="V609" i="5"/>
  <c r="U609" i="5"/>
  <c r="T609" i="5"/>
  <c r="S609" i="5"/>
  <c r="R609" i="5"/>
  <c r="AE608" i="5"/>
  <c r="AF608" i="5" s="1"/>
  <c r="W608" i="5"/>
  <c r="V608" i="5"/>
  <c r="U608" i="5"/>
  <c r="T608" i="5"/>
  <c r="S608" i="5"/>
  <c r="R608" i="5"/>
  <c r="AE607" i="5"/>
  <c r="AF607" i="5" s="1"/>
  <c r="W607" i="5"/>
  <c r="V607" i="5"/>
  <c r="U607" i="5"/>
  <c r="T607" i="5"/>
  <c r="S607" i="5"/>
  <c r="R607" i="5"/>
  <c r="AE606" i="5"/>
  <c r="AF606" i="5" s="1"/>
  <c r="W606" i="5"/>
  <c r="V606" i="5"/>
  <c r="U606" i="5"/>
  <c r="T606" i="5"/>
  <c r="S606" i="5"/>
  <c r="R606" i="5"/>
  <c r="AE605" i="5"/>
  <c r="AF605" i="5" s="1"/>
  <c r="W605" i="5"/>
  <c r="V605" i="5"/>
  <c r="U605" i="5"/>
  <c r="T605" i="5"/>
  <c r="S605" i="5"/>
  <c r="R605" i="5"/>
  <c r="AE603" i="5"/>
  <c r="AF603" i="5" s="1"/>
  <c r="W603" i="5"/>
  <c r="V603" i="5"/>
  <c r="U603" i="5"/>
  <c r="T603" i="5"/>
  <c r="S603" i="5"/>
  <c r="R603" i="5"/>
  <c r="AE601" i="5"/>
  <c r="AF601" i="5" s="1"/>
  <c r="W601" i="5"/>
  <c r="V601" i="5"/>
  <c r="U601" i="5"/>
  <c r="T601" i="5"/>
  <c r="S601" i="5"/>
  <c r="R601" i="5"/>
  <c r="AE600" i="5"/>
  <c r="AF600" i="5" s="1"/>
  <c r="W600" i="5"/>
  <c r="V600" i="5"/>
  <c r="U600" i="5"/>
  <c r="T600" i="5"/>
  <c r="S600" i="5"/>
  <c r="R600" i="5"/>
  <c r="AE598" i="5"/>
  <c r="AF598" i="5" s="1"/>
  <c r="W598" i="5"/>
  <c r="V598" i="5"/>
  <c r="U598" i="5"/>
  <c r="T598" i="5"/>
  <c r="S598" i="5"/>
  <c r="R598" i="5"/>
  <c r="AF596" i="5"/>
  <c r="AE596" i="5"/>
  <c r="W596" i="5"/>
  <c r="V596" i="5"/>
  <c r="U596" i="5"/>
  <c r="T596" i="5"/>
  <c r="S596" i="5"/>
  <c r="R596" i="5"/>
  <c r="AE595" i="5"/>
  <c r="AF595" i="5" s="1"/>
  <c r="W595" i="5"/>
  <c r="V595" i="5"/>
  <c r="U595" i="5"/>
  <c r="T595" i="5"/>
  <c r="S595" i="5"/>
  <c r="R595" i="5"/>
  <c r="AE594" i="5"/>
  <c r="AF594" i="5" s="1"/>
  <c r="W594" i="5"/>
  <c r="V594" i="5"/>
  <c r="U594" i="5"/>
  <c r="T594" i="5"/>
  <c r="S594" i="5"/>
  <c r="R594" i="5"/>
  <c r="AE593" i="5"/>
  <c r="AF593" i="5" s="1"/>
  <c r="W593" i="5"/>
  <c r="V593" i="5"/>
  <c r="U593" i="5"/>
  <c r="T593" i="5"/>
  <c r="S593" i="5"/>
  <c r="R593" i="5"/>
  <c r="AE592" i="5"/>
  <c r="AF592" i="5" s="1"/>
  <c r="W592" i="5"/>
  <c r="V592" i="5"/>
  <c r="U592" i="5"/>
  <c r="T592" i="5"/>
  <c r="S592" i="5"/>
  <c r="R592" i="5"/>
  <c r="AE591" i="5"/>
  <c r="AF591" i="5" s="1"/>
  <c r="W591" i="5"/>
  <c r="V591" i="5"/>
  <c r="U591" i="5"/>
  <c r="T591" i="5"/>
  <c r="S591" i="5"/>
  <c r="R591" i="5"/>
  <c r="AE590" i="5"/>
  <c r="AF590" i="5" s="1"/>
  <c r="W590" i="5"/>
  <c r="V590" i="5"/>
  <c r="U590" i="5"/>
  <c r="T590" i="5"/>
  <c r="S590" i="5"/>
  <c r="R590" i="5"/>
  <c r="AE589" i="5"/>
  <c r="AF589" i="5" s="1"/>
  <c r="W589" i="5"/>
  <c r="V589" i="5"/>
  <c r="U589" i="5"/>
  <c r="T589" i="5"/>
  <c r="S589" i="5"/>
  <c r="R589" i="5"/>
  <c r="AE588" i="5"/>
  <c r="AF588" i="5" s="1"/>
  <c r="W588" i="5"/>
  <c r="V588" i="5"/>
  <c r="U588" i="5"/>
  <c r="T588" i="5"/>
  <c r="S588" i="5"/>
  <c r="R588" i="5"/>
  <c r="AE587" i="5"/>
  <c r="AF587" i="5" s="1"/>
  <c r="W587" i="5"/>
  <c r="V587" i="5"/>
  <c r="U587" i="5"/>
  <c r="T587" i="5"/>
  <c r="S587" i="5"/>
  <c r="R587" i="5"/>
  <c r="AE586" i="5"/>
  <c r="AF586" i="5" s="1"/>
  <c r="W586" i="5"/>
  <c r="V586" i="5"/>
  <c r="U586" i="5"/>
  <c r="T586" i="5"/>
  <c r="S586" i="5"/>
  <c r="R586" i="5"/>
  <c r="AE585" i="5"/>
  <c r="AF585" i="5" s="1"/>
  <c r="W585" i="5"/>
  <c r="V585" i="5"/>
  <c r="U585" i="5"/>
  <c r="T585" i="5"/>
  <c r="S585" i="5"/>
  <c r="R585" i="5"/>
  <c r="AE584" i="5"/>
  <c r="AF584" i="5" s="1"/>
  <c r="W584" i="5"/>
  <c r="V584" i="5"/>
  <c r="U584" i="5"/>
  <c r="T584" i="5"/>
  <c r="S584" i="5"/>
  <c r="R584" i="5"/>
  <c r="AE583" i="5"/>
  <c r="AF583" i="5" s="1"/>
  <c r="W583" i="5"/>
  <c r="V583" i="5"/>
  <c r="U583" i="5"/>
  <c r="T583" i="5"/>
  <c r="S583" i="5"/>
  <c r="R583" i="5"/>
  <c r="AE582" i="5"/>
  <c r="AF582" i="5" s="1"/>
  <c r="W582" i="5"/>
  <c r="V582" i="5"/>
  <c r="U582" i="5"/>
  <c r="T582" i="5"/>
  <c r="S582" i="5"/>
  <c r="R582" i="5"/>
  <c r="AE581" i="5"/>
  <c r="AF581" i="5" s="1"/>
  <c r="W581" i="5"/>
  <c r="V581" i="5"/>
  <c r="U581" i="5"/>
  <c r="T581" i="5"/>
  <c r="S581" i="5"/>
  <c r="R581" i="5"/>
  <c r="AE580" i="5"/>
  <c r="AF580" i="5" s="1"/>
  <c r="W580" i="5"/>
  <c r="V580" i="5"/>
  <c r="U580" i="5"/>
  <c r="T580" i="5"/>
  <c r="S580" i="5"/>
  <c r="R580" i="5"/>
  <c r="AE579" i="5"/>
  <c r="AF579" i="5" s="1"/>
  <c r="W579" i="5"/>
  <c r="V579" i="5"/>
  <c r="U579" i="5"/>
  <c r="T579" i="5"/>
  <c r="S579" i="5"/>
  <c r="R579" i="5"/>
  <c r="AE578" i="5"/>
  <c r="AF578" i="5" s="1"/>
  <c r="W578" i="5"/>
  <c r="V578" i="5"/>
  <c r="U578" i="5"/>
  <c r="T578" i="5"/>
  <c r="S578" i="5"/>
  <c r="R578" i="5"/>
  <c r="AE576" i="5"/>
  <c r="AF576" i="5" s="1"/>
  <c r="W576" i="5"/>
  <c r="V576" i="5"/>
  <c r="U576" i="5"/>
  <c r="T576" i="5"/>
  <c r="S576" i="5"/>
  <c r="R576" i="5"/>
  <c r="AE575" i="5"/>
  <c r="AF575" i="5" s="1"/>
  <c r="W575" i="5"/>
  <c r="V575" i="5"/>
  <c r="U575" i="5"/>
  <c r="T575" i="5"/>
  <c r="S575" i="5"/>
  <c r="R575" i="5"/>
  <c r="AE574" i="5"/>
  <c r="AF574" i="5" s="1"/>
  <c r="W574" i="5"/>
  <c r="V574" i="5"/>
  <c r="U574" i="5"/>
  <c r="T574" i="5"/>
  <c r="S574" i="5"/>
  <c r="R574" i="5"/>
  <c r="AE573" i="5"/>
  <c r="AF573" i="5" s="1"/>
  <c r="W573" i="5"/>
  <c r="V573" i="5"/>
  <c r="U573" i="5"/>
  <c r="T573" i="5"/>
  <c r="S573" i="5"/>
  <c r="R573" i="5"/>
  <c r="AE572" i="5"/>
  <c r="AF572" i="5" s="1"/>
  <c r="W572" i="5"/>
  <c r="V572" i="5"/>
  <c r="U572" i="5"/>
  <c r="T572" i="5"/>
  <c r="S572" i="5"/>
  <c r="R572" i="5"/>
  <c r="AE571" i="5"/>
  <c r="AF571" i="5" s="1"/>
  <c r="W571" i="5"/>
  <c r="V571" i="5"/>
  <c r="U571" i="5"/>
  <c r="T571" i="5"/>
  <c r="S571" i="5"/>
  <c r="R571" i="5"/>
  <c r="AE570" i="5"/>
  <c r="AF570" i="5" s="1"/>
  <c r="W570" i="5"/>
  <c r="V570" i="5"/>
  <c r="U570" i="5"/>
  <c r="T570" i="5"/>
  <c r="S570" i="5"/>
  <c r="R570" i="5"/>
  <c r="AE569" i="5"/>
  <c r="AF569" i="5" s="1"/>
  <c r="W569" i="5"/>
  <c r="V569" i="5"/>
  <c r="U569" i="5"/>
  <c r="T569" i="5"/>
  <c r="S569" i="5"/>
  <c r="R569" i="5"/>
  <c r="AE568" i="5"/>
  <c r="AF568" i="5" s="1"/>
  <c r="W568" i="5"/>
  <c r="V568" i="5"/>
  <c r="U568" i="5"/>
  <c r="T568" i="5"/>
  <c r="S568" i="5"/>
  <c r="R568" i="5"/>
  <c r="AE567" i="5"/>
  <c r="AF567" i="5" s="1"/>
  <c r="W567" i="5"/>
  <c r="V567" i="5"/>
  <c r="U567" i="5"/>
  <c r="T567" i="5"/>
  <c r="S567" i="5"/>
  <c r="R567" i="5"/>
  <c r="AE566" i="5"/>
  <c r="AF566" i="5" s="1"/>
  <c r="W566" i="5"/>
  <c r="V566" i="5"/>
  <c r="U566" i="5"/>
  <c r="T566" i="5"/>
  <c r="S566" i="5"/>
  <c r="R566" i="5"/>
  <c r="AE565" i="5"/>
  <c r="AF565" i="5" s="1"/>
  <c r="W565" i="5"/>
  <c r="V565" i="5"/>
  <c r="U565" i="5"/>
  <c r="T565" i="5"/>
  <c r="S565" i="5"/>
  <c r="R565" i="5"/>
  <c r="AE564" i="5"/>
  <c r="AF564" i="5" s="1"/>
  <c r="W564" i="5"/>
  <c r="V564" i="5"/>
  <c r="U564" i="5"/>
  <c r="T564" i="5"/>
  <c r="S564" i="5"/>
  <c r="R564" i="5"/>
  <c r="AE563" i="5"/>
  <c r="AF563" i="5" s="1"/>
  <c r="W563" i="5"/>
  <c r="V563" i="5"/>
  <c r="U563" i="5"/>
  <c r="T563" i="5"/>
  <c r="S563" i="5"/>
  <c r="R563" i="5"/>
  <c r="AE562" i="5"/>
  <c r="AF562" i="5" s="1"/>
  <c r="W562" i="5"/>
  <c r="V562" i="5"/>
  <c r="U562" i="5"/>
  <c r="T562" i="5"/>
  <c r="S562" i="5"/>
  <c r="R562" i="5"/>
  <c r="AE561" i="5"/>
  <c r="AF561" i="5" s="1"/>
  <c r="W561" i="5"/>
  <c r="V561" i="5"/>
  <c r="U561" i="5"/>
  <c r="T561" i="5"/>
  <c r="S561" i="5"/>
  <c r="R561" i="5"/>
  <c r="AE560" i="5"/>
  <c r="AF560" i="5" s="1"/>
  <c r="W560" i="5"/>
  <c r="V560" i="5"/>
  <c r="U560" i="5"/>
  <c r="T560" i="5"/>
  <c r="S560" i="5"/>
  <c r="R560" i="5"/>
  <c r="AE559" i="5"/>
  <c r="AF559" i="5" s="1"/>
  <c r="W559" i="5"/>
  <c r="V559" i="5"/>
  <c r="U559" i="5"/>
  <c r="T559" i="5"/>
  <c r="S559" i="5"/>
  <c r="R559" i="5"/>
  <c r="AE558" i="5"/>
  <c r="AF558" i="5" s="1"/>
  <c r="W558" i="5"/>
  <c r="V558" i="5"/>
  <c r="U558" i="5"/>
  <c r="T558" i="5"/>
  <c r="S558" i="5"/>
  <c r="R558" i="5"/>
  <c r="AE557" i="5"/>
  <c r="AF557" i="5" s="1"/>
  <c r="W557" i="5"/>
  <c r="V557" i="5"/>
  <c r="U557" i="5"/>
  <c r="T557" i="5"/>
  <c r="S557" i="5"/>
  <c r="R557" i="5"/>
  <c r="AE556" i="5"/>
  <c r="AF556" i="5" s="1"/>
  <c r="W556" i="5"/>
  <c r="V556" i="5"/>
  <c r="U556" i="5"/>
  <c r="T556" i="5"/>
  <c r="S556" i="5"/>
  <c r="R556" i="5"/>
  <c r="AE555" i="5"/>
  <c r="AF555" i="5" s="1"/>
  <c r="W555" i="5"/>
  <c r="V555" i="5"/>
  <c r="U555" i="5"/>
  <c r="T555" i="5"/>
  <c r="S555" i="5"/>
  <c r="R555" i="5"/>
  <c r="AE554" i="5"/>
  <c r="AF554" i="5" s="1"/>
  <c r="W554" i="5"/>
  <c r="V554" i="5"/>
  <c r="U554" i="5"/>
  <c r="T554" i="5"/>
  <c r="S554" i="5"/>
  <c r="R554" i="5"/>
  <c r="AE553" i="5"/>
  <c r="AF553" i="5" s="1"/>
  <c r="W553" i="5"/>
  <c r="V553" i="5"/>
  <c r="U553" i="5"/>
  <c r="T553" i="5"/>
  <c r="S553" i="5"/>
  <c r="R553" i="5"/>
  <c r="AE552" i="5"/>
  <c r="AF552" i="5" s="1"/>
  <c r="W552" i="5"/>
  <c r="V552" i="5"/>
  <c r="U552" i="5"/>
  <c r="T552" i="5"/>
  <c r="S552" i="5"/>
  <c r="R552" i="5"/>
  <c r="AE551" i="5"/>
  <c r="AF551" i="5" s="1"/>
  <c r="W551" i="5"/>
  <c r="V551" i="5"/>
  <c r="U551" i="5"/>
  <c r="T551" i="5"/>
  <c r="S551" i="5"/>
  <c r="R551" i="5"/>
  <c r="AE550" i="5"/>
  <c r="AF550" i="5" s="1"/>
  <c r="W550" i="5"/>
  <c r="V550" i="5"/>
  <c r="U550" i="5"/>
  <c r="T550" i="5"/>
  <c r="S550" i="5"/>
  <c r="R550" i="5"/>
  <c r="AE549" i="5"/>
  <c r="AF549" i="5" s="1"/>
  <c r="W549" i="5"/>
  <c r="V549" i="5"/>
  <c r="U549" i="5"/>
  <c r="T549" i="5"/>
  <c r="S549" i="5"/>
  <c r="R549" i="5"/>
  <c r="AE548" i="5"/>
  <c r="AF548" i="5" s="1"/>
  <c r="W548" i="5"/>
  <c r="V548" i="5"/>
  <c r="U548" i="5"/>
  <c r="T548" i="5"/>
  <c r="S548" i="5"/>
  <c r="R548" i="5"/>
  <c r="AE547" i="5"/>
  <c r="AF547" i="5" s="1"/>
  <c r="W547" i="5"/>
  <c r="V547" i="5"/>
  <c r="U547" i="5"/>
  <c r="T547" i="5"/>
  <c r="S547" i="5"/>
  <c r="R547" i="5"/>
  <c r="AE546" i="5"/>
  <c r="AF546" i="5" s="1"/>
  <c r="W546" i="5"/>
  <c r="V546" i="5"/>
  <c r="U546" i="5"/>
  <c r="T546" i="5"/>
  <c r="S546" i="5"/>
  <c r="R546" i="5"/>
  <c r="AE545" i="5"/>
  <c r="AF545" i="5" s="1"/>
  <c r="W545" i="5"/>
  <c r="V545" i="5"/>
  <c r="U545" i="5"/>
  <c r="T545" i="5"/>
  <c r="S545" i="5"/>
  <c r="R545" i="5"/>
  <c r="AE544" i="5"/>
  <c r="AF544" i="5" s="1"/>
  <c r="W544" i="5"/>
  <c r="V544" i="5"/>
  <c r="U544" i="5"/>
  <c r="T544" i="5"/>
  <c r="S544" i="5"/>
  <c r="R544" i="5"/>
  <c r="AE543" i="5"/>
  <c r="AF543" i="5" s="1"/>
  <c r="W543" i="5"/>
  <c r="V543" i="5"/>
  <c r="U543" i="5"/>
  <c r="T543" i="5"/>
  <c r="S543" i="5"/>
  <c r="R543" i="5"/>
  <c r="AE540" i="5"/>
  <c r="AF540" i="5" s="1"/>
  <c r="W540" i="5"/>
  <c r="V540" i="5"/>
  <c r="U540" i="5"/>
  <c r="T540" i="5"/>
  <c r="S540" i="5"/>
  <c r="R540" i="5"/>
  <c r="AE539" i="5"/>
  <c r="AF539" i="5" s="1"/>
  <c r="W539" i="5"/>
  <c r="V539" i="5"/>
  <c r="U539" i="5"/>
  <c r="T539" i="5"/>
  <c r="S539" i="5"/>
  <c r="R539" i="5"/>
  <c r="AE538" i="5"/>
  <c r="AF538" i="5" s="1"/>
  <c r="W538" i="5"/>
  <c r="V538" i="5"/>
  <c r="U538" i="5"/>
  <c r="T538" i="5"/>
  <c r="S538" i="5"/>
  <c r="R538" i="5"/>
  <c r="AE537" i="5"/>
  <c r="AF537" i="5" s="1"/>
  <c r="W537" i="5"/>
  <c r="V537" i="5"/>
  <c r="U537" i="5"/>
  <c r="T537" i="5"/>
  <c r="S537" i="5"/>
  <c r="R537" i="5"/>
  <c r="AE536" i="5"/>
  <c r="AF536" i="5" s="1"/>
  <c r="W536" i="5"/>
  <c r="V536" i="5"/>
  <c r="U536" i="5"/>
  <c r="T536" i="5"/>
  <c r="S536" i="5"/>
  <c r="R536" i="5"/>
  <c r="AE535" i="5"/>
  <c r="AF535" i="5" s="1"/>
  <c r="W535" i="5"/>
  <c r="V535" i="5"/>
  <c r="U535" i="5"/>
  <c r="T535" i="5"/>
  <c r="S535" i="5"/>
  <c r="R535" i="5"/>
  <c r="AE534" i="5"/>
  <c r="AF534" i="5" s="1"/>
  <c r="W534" i="5"/>
  <c r="V534" i="5"/>
  <c r="U534" i="5"/>
  <c r="T534" i="5"/>
  <c r="S534" i="5"/>
  <c r="R534" i="5"/>
  <c r="AE533" i="5"/>
  <c r="AF533" i="5" s="1"/>
  <c r="W533" i="5"/>
  <c r="V533" i="5"/>
  <c r="U533" i="5"/>
  <c r="T533" i="5"/>
  <c r="S533" i="5"/>
  <c r="R533" i="5"/>
  <c r="AE532" i="5"/>
  <c r="AF532" i="5" s="1"/>
  <c r="W532" i="5"/>
  <c r="V532" i="5"/>
  <c r="U532" i="5"/>
  <c r="T532" i="5"/>
  <c r="S532" i="5"/>
  <c r="R532" i="5"/>
  <c r="AE531" i="5"/>
  <c r="AF531" i="5" s="1"/>
  <c r="W531" i="5"/>
  <c r="V531" i="5"/>
  <c r="U531" i="5"/>
  <c r="T531" i="5"/>
  <c r="S531" i="5"/>
  <c r="R531" i="5"/>
  <c r="AE530" i="5"/>
  <c r="AF530" i="5" s="1"/>
  <c r="W530" i="5"/>
  <c r="V530" i="5"/>
  <c r="U530" i="5"/>
  <c r="T530" i="5"/>
  <c r="S530" i="5"/>
  <c r="R530" i="5"/>
  <c r="AE529" i="5"/>
  <c r="AF529" i="5" s="1"/>
  <c r="W529" i="5"/>
  <c r="V529" i="5"/>
  <c r="U529" i="5"/>
  <c r="T529" i="5"/>
  <c r="S529" i="5"/>
  <c r="R529" i="5"/>
  <c r="AE528" i="5"/>
  <c r="AF528" i="5" s="1"/>
  <c r="W528" i="5"/>
  <c r="V528" i="5"/>
  <c r="U528" i="5"/>
  <c r="T528" i="5"/>
  <c r="S528" i="5"/>
  <c r="R528" i="5"/>
  <c r="AE527" i="5"/>
  <c r="AF527" i="5" s="1"/>
  <c r="W527" i="5"/>
  <c r="V527" i="5"/>
  <c r="U527" i="5"/>
  <c r="T527" i="5"/>
  <c r="S527" i="5"/>
  <c r="R527" i="5"/>
  <c r="AE526" i="5"/>
  <c r="AF526" i="5" s="1"/>
  <c r="W526" i="5"/>
  <c r="V526" i="5"/>
  <c r="U526" i="5"/>
  <c r="T526" i="5"/>
  <c r="S526" i="5"/>
  <c r="R526" i="5"/>
  <c r="AE525" i="5"/>
  <c r="AF525" i="5" s="1"/>
  <c r="W525" i="5"/>
  <c r="V525" i="5"/>
  <c r="U525" i="5"/>
  <c r="T525" i="5"/>
  <c r="S525" i="5"/>
  <c r="R525" i="5"/>
  <c r="AE524" i="5"/>
  <c r="AF524" i="5" s="1"/>
  <c r="W524" i="5"/>
  <c r="V524" i="5"/>
  <c r="U524" i="5"/>
  <c r="T524" i="5"/>
  <c r="S524" i="5"/>
  <c r="R524" i="5"/>
  <c r="AE523" i="5"/>
  <c r="AF523" i="5" s="1"/>
  <c r="W523" i="5"/>
  <c r="V523" i="5"/>
  <c r="U523" i="5"/>
  <c r="T523" i="5"/>
  <c r="S523" i="5"/>
  <c r="R523" i="5"/>
  <c r="AE522" i="5"/>
  <c r="AF522" i="5" s="1"/>
  <c r="W522" i="5"/>
  <c r="V522" i="5"/>
  <c r="U522" i="5"/>
  <c r="T522" i="5"/>
  <c r="S522" i="5"/>
  <c r="R522" i="5"/>
  <c r="AE521" i="5"/>
  <c r="AF521" i="5" s="1"/>
  <c r="W521" i="5"/>
  <c r="V521" i="5"/>
  <c r="U521" i="5"/>
  <c r="T521" i="5"/>
  <c r="S521" i="5"/>
  <c r="R521" i="5"/>
  <c r="AE520" i="5"/>
  <c r="AF520" i="5" s="1"/>
  <c r="W520" i="5"/>
  <c r="V520" i="5"/>
  <c r="U520" i="5"/>
  <c r="T520" i="5"/>
  <c r="S520" i="5"/>
  <c r="R520" i="5"/>
  <c r="AE519" i="5"/>
  <c r="AF519" i="5" s="1"/>
  <c r="W519" i="5"/>
  <c r="V519" i="5"/>
  <c r="U519" i="5"/>
  <c r="T519" i="5"/>
  <c r="S519" i="5"/>
  <c r="R519" i="5"/>
  <c r="AE518" i="5"/>
  <c r="AF518" i="5" s="1"/>
  <c r="W518" i="5"/>
  <c r="V518" i="5"/>
  <c r="U518" i="5"/>
  <c r="T518" i="5"/>
  <c r="S518" i="5"/>
  <c r="R518" i="5"/>
  <c r="AE517" i="5"/>
  <c r="AF517" i="5" s="1"/>
  <c r="W517" i="5"/>
  <c r="V517" i="5"/>
  <c r="U517" i="5"/>
  <c r="T517" i="5"/>
  <c r="S517" i="5"/>
  <c r="R517" i="5"/>
  <c r="AE516" i="5"/>
  <c r="AF516" i="5" s="1"/>
  <c r="W516" i="5"/>
  <c r="V516" i="5"/>
  <c r="U516" i="5"/>
  <c r="T516" i="5"/>
  <c r="S516" i="5"/>
  <c r="R516" i="5"/>
  <c r="AE515" i="5"/>
  <c r="AF515" i="5" s="1"/>
  <c r="W515" i="5"/>
  <c r="V515" i="5"/>
  <c r="U515" i="5"/>
  <c r="T515" i="5"/>
  <c r="S515" i="5"/>
  <c r="R515" i="5"/>
  <c r="AE514" i="5"/>
  <c r="AF514" i="5" s="1"/>
  <c r="W514" i="5"/>
  <c r="V514" i="5"/>
  <c r="U514" i="5"/>
  <c r="T514" i="5"/>
  <c r="S514" i="5"/>
  <c r="R514" i="5"/>
  <c r="AE513" i="5"/>
  <c r="AF513" i="5" s="1"/>
  <c r="W513" i="5"/>
  <c r="V513" i="5"/>
  <c r="U513" i="5"/>
  <c r="T513" i="5"/>
  <c r="S513" i="5"/>
  <c r="R513" i="5"/>
  <c r="AE511" i="5"/>
  <c r="AF511" i="5" s="1"/>
  <c r="W511" i="5"/>
  <c r="V511" i="5"/>
  <c r="U511" i="5"/>
  <c r="T511" i="5"/>
  <c r="S511" i="5"/>
  <c r="R511" i="5"/>
  <c r="AE510" i="5"/>
  <c r="AF510" i="5" s="1"/>
  <c r="W510" i="5"/>
  <c r="V510" i="5"/>
  <c r="U510" i="5"/>
  <c r="T510" i="5"/>
  <c r="S510" i="5"/>
  <c r="R510" i="5"/>
  <c r="AE509" i="5"/>
  <c r="AF509" i="5" s="1"/>
  <c r="W509" i="5"/>
  <c r="V509" i="5"/>
  <c r="U509" i="5"/>
  <c r="T509" i="5"/>
  <c r="S509" i="5"/>
  <c r="R509" i="5"/>
  <c r="AE508" i="5"/>
  <c r="AF508" i="5" s="1"/>
  <c r="W508" i="5"/>
  <c r="V508" i="5"/>
  <c r="U508" i="5"/>
  <c r="T508" i="5"/>
  <c r="S508" i="5"/>
  <c r="R508" i="5"/>
  <c r="AE507" i="5"/>
  <c r="AF507" i="5" s="1"/>
  <c r="W507" i="5"/>
  <c r="V507" i="5"/>
  <c r="U507" i="5"/>
  <c r="T507" i="5"/>
  <c r="S507" i="5"/>
  <c r="R507" i="5"/>
  <c r="AE506" i="5"/>
  <c r="AF506" i="5" s="1"/>
  <c r="W506" i="5"/>
  <c r="V506" i="5"/>
  <c r="U506" i="5"/>
  <c r="T506" i="5"/>
  <c r="S506" i="5"/>
  <c r="R506" i="5"/>
  <c r="AE505" i="5"/>
  <c r="AF505" i="5" s="1"/>
  <c r="W505" i="5"/>
  <c r="V505" i="5"/>
  <c r="U505" i="5"/>
  <c r="T505" i="5"/>
  <c r="S505" i="5"/>
  <c r="R505" i="5"/>
  <c r="AE504" i="5"/>
  <c r="AF504" i="5" s="1"/>
  <c r="W504" i="5"/>
  <c r="V504" i="5"/>
  <c r="U504" i="5"/>
  <c r="T504" i="5"/>
  <c r="S504" i="5"/>
  <c r="R504" i="5"/>
  <c r="AE503" i="5"/>
  <c r="AF503" i="5" s="1"/>
  <c r="W503" i="5"/>
  <c r="V503" i="5"/>
  <c r="U503" i="5"/>
  <c r="T503" i="5"/>
  <c r="S503" i="5"/>
  <c r="R503" i="5"/>
  <c r="AE502" i="5"/>
  <c r="AF502" i="5" s="1"/>
  <c r="W502" i="5"/>
  <c r="V502" i="5"/>
  <c r="U502" i="5"/>
  <c r="T502" i="5"/>
  <c r="S502" i="5"/>
  <c r="R502" i="5"/>
  <c r="AE501" i="5"/>
  <c r="AF501" i="5" s="1"/>
  <c r="W501" i="5"/>
  <c r="V501" i="5"/>
  <c r="U501" i="5"/>
  <c r="T501" i="5"/>
  <c r="S501" i="5"/>
  <c r="R501" i="5"/>
  <c r="AE500" i="5"/>
  <c r="AF500" i="5" s="1"/>
  <c r="W500" i="5"/>
  <c r="V500" i="5"/>
  <c r="U500" i="5"/>
  <c r="T500" i="5"/>
  <c r="S500" i="5"/>
  <c r="R500" i="5"/>
  <c r="AE499" i="5"/>
  <c r="AF499" i="5" s="1"/>
  <c r="W499" i="5"/>
  <c r="V499" i="5"/>
  <c r="U499" i="5"/>
  <c r="T499" i="5"/>
  <c r="S499" i="5"/>
  <c r="R499" i="5"/>
  <c r="AE498" i="5"/>
  <c r="AF498" i="5" s="1"/>
  <c r="W498" i="5"/>
  <c r="V498" i="5"/>
  <c r="U498" i="5"/>
  <c r="T498" i="5"/>
  <c r="S498" i="5"/>
  <c r="R498" i="5"/>
  <c r="AE497" i="5"/>
  <c r="AF497" i="5" s="1"/>
  <c r="W497" i="5"/>
  <c r="V497" i="5"/>
  <c r="U497" i="5"/>
  <c r="T497" i="5"/>
  <c r="S497" i="5"/>
  <c r="R497" i="5"/>
  <c r="AE496" i="5"/>
  <c r="AF496" i="5" s="1"/>
  <c r="W496" i="5"/>
  <c r="V496" i="5"/>
  <c r="U496" i="5"/>
  <c r="T496" i="5"/>
  <c r="S496" i="5"/>
  <c r="R496" i="5"/>
  <c r="AE495" i="5"/>
  <c r="AF495" i="5" s="1"/>
  <c r="W495" i="5"/>
  <c r="V495" i="5"/>
  <c r="U495" i="5"/>
  <c r="T495" i="5"/>
  <c r="S495" i="5"/>
  <c r="R495" i="5"/>
  <c r="AE494" i="5"/>
  <c r="AF494" i="5" s="1"/>
  <c r="W494" i="5"/>
  <c r="V494" i="5"/>
  <c r="U494" i="5"/>
  <c r="T494" i="5"/>
  <c r="S494" i="5"/>
  <c r="R494" i="5"/>
  <c r="AE493" i="5"/>
  <c r="AF493" i="5" s="1"/>
  <c r="W493" i="5"/>
  <c r="V493" i="5"/>
  <c r="U493" i="5"/>
  <c r="T493" i="5"/>
  <c r="S493" i="5"/>
  <c r="R493" i="5"/>
  <c r="AE492" i="5"/>
  <c r="AF492" i="5" s="1"/>
  <c r="W492" i="5"/>
  <c r="V492" i="5"/>
  <c r="U492" i="5"/>
  <c r="T492" i="5"/>
  <c r="S492" i="5"/>
  <c r="R492" i="5"/>
  <c r="AE491" i="5"/>
  <c r="AF491" i="5" s="1"/>
  <c r="W491" i="5"/>
  <c r="V491" i="5"/>
  <c r="U491" i="5"/>
  <c r="T491" i="5"/>
  <c r="S491" i="5"/>
  <c r="R491" i="5"/>
  <c r="AE490" i="5"/>
  <c r="AF490" i="5" s="1"/>
  <c r="W490" i="5"/>
  <c r="V490" i="5"/>
  <c r="U490" i="5"/>
  <c r="T490" i="5"/>
  <c r="S490" i="5"/>
  <c r="R490" i="5"/>
  <c r="AE489" i="5"/>
  <c r="AF489" i="5" s="1"/>
  <c r="W489" i="5"/>
  <c r="V489" i="5"/>
  <c r="U489" i="5"/>
  <c r="T489" i="5"/>
  <c r="S489" i="5"/>
  <c r="R489" i="5"/>
  <c r="AE488" i="5"/>
  <c r="AF488" i="5" s="1"/>
  <c r="W488" i="5"/>
  <c r="V488" i="5"/>
  <c r="U488" i="5"/>
  <c r="T488" i="5"/>
  <c r="S488" i="5"/>
  <c r="R488" i="5"/>
  <c r="AE487" i="5"/>
  <c r="AF487" i="5" s="1"/>
  <c r="W487" i="5"/>
  <c r="V487" i="5"/>
  <c r="U487" i="5"/>
  <c r="T487" i="5"/>
  <c r="S487" i="5"/>
  <c r="R487" i="5"/>
  <c r="AE486" i="5"/>
  <c r="AF486" i="5" s="1"/>
  <c r="W486" i="5"/>
  <c r="V486" i="5"/>
  <c r="U486" i="5"/>
  <c r="T486" i="5"/>
  <c r="S486" i="5"/>
  <c r="R486" i="5"/>
  <c r="AE485" i="5"/>
  <c r="AF485" i="5" s="1"/>
  <c r="W485" i="5"/>
  <c r="V485" i="5"/>
  <c r="U485" i="5"/>
  <c r="T485" i="5"/>
  <c r="S485" i="5"/>
  <c r="R485" i="5"/>
  <c r="AE484" i="5"/>
  <c r="AF484" i="5" s="1"/>
  <c r="W484" i="5"/>
  <c r="V484" i="5"/>
  <c r="U484" i="5"/>
  <c r="T484" i="5"/>
  <c r="S484" i="5"/>
  <c r="R484" i="5"/>
  <c r="AE483" i="5"/>
  <c r="AF483" i="5" s="1"/>
  <c r="W483" i="5"/>
  <c r="V483" i="5"/>
  <c r="U483" i="5"/>
  <c r="T483" i="5"/>
  <c r="S483" i="5"/>
  <c r="R483" i="5"/>
  <c r="AE482" i="5"/>
  <c r="AF482" i="5" s="1"/>
  <c r="W482" i="5"/>
  <c r="V482" i="5"/>
  <c r="U482" i="5"/>
  <c r="T482" i="5"/>
  <c r="S482" i="5"/>
  <c r="R482" i="5"/>
  <c r="AE481" i="5"/>
  <c r="AF481" i="5" s="1"/>
  <c r="W481" i="5"/>
  <c r="V481" i="5"/>
  <c r="U481" i="5"/>
  <c r="T481" i="5"/>
  <c r="S481" i="5"/>
  <c r="R481" i="5"/>
  <c r="AE479" i="5"/>
  <c r="AF479" i="5" s="1"/>
  <c r="W479" i="5"/>
  <c r="V479" i="5"/>
  <c r="U479" i="5"/>
  <c r="T479" i="5"/>
  <c r="S479" i="5"/>
  <c r="R479" i="5"/>
  <c r="AE478" i="5"/>
  <c r="AF478" i="5" s="1"/>
  <c r="W478" i="5"/>
  <c r="V478" i="5"/>
  <c r="U478" i="5"/>
  <c r="T478" i="5"/>
  <c r="S478" i="5"/>
  <c r="R478" i="5"/>
  <c r="AE476" i="5"/>
  <c r="AF476" i="5" s="1"/>
  <c r="W476" i="5"/>
  <c r="V476" i="5"/>
  <c r="U476" i="5"/>
  <c r="T476" i="5"/>
  <c r="S476" i="5"/>
  <c r="R476" i="5"/>
  <c r="AE475" i="5"/>
  <c r="AF475" i="5" s="1"/>
  <c r="W475" i="5"/>
  <c r="V475" i="5"/>
  <c r="U475" i="5"/>
  <c r="T475" i="5"/>
  <c r="S475" i="5"/>
  <c r="R475" i="5"/>
  <c r="AE474" i="5"/>
  <c r="AF474" i="5" s="1"/>
  <c r="W474" i="5"/>
  <c r="V474" i="5"/>
  <c r="U474" i="5"/>
  <c r="T474" i="5"/>
  <c r="S474" i="5"/>
  <c r="R474" i="5"/>
  <c r="AE473" i="5"/>
  <c r="AF473" i="5" s="1"/>
  <c r="W473" i="5"/>
  <c r="V473" i="5"/>
  <c r="U473" i="5"/>
  <c r="T473" i="5"/>
  <c r="S473" i="5"/>
  <c r="R473" i="5"/>
  <c r="AE472" i="5"/>
  <c r="AF472" i="5" s="1"/>
  <c r="W472" i="5"/>
  <c r="V472" i="5"/>
  <c r="U472" i="5"/>
  <c r="T472" i="5"/>
  <c r="S472" i="5"/>
  <c r="R472" i="5"/>
  <c r="AE471" i="5"/>
  <c r="AF471" i="5" s="1"/>
  <c r="W471" i="5"/>
  <c r="V471" i="5"/>
  <c r="U471" i="5"/>
  <c r="T471" i="5"/>
  <c r="S471" i="5"/>
  <c r="R471" i="5"/>
  <c r="AE470" i="5"/>
  <c r="AF470" i="5" s="1"/>
  <c r="W470" i="5"/>
  <c r="V470" i="5"/>
  <c r="U470" i="5"/>
  <c r="T470" i="5"/>
  <c r="S470" i="5"/>
  <c r="R470" i="5"/>
  <c r="AE469" i="5"/>
  <c r="AF469" i="5" s="1"/>
  <c r="W469" i="5"/>
  <c r="V469" i="5"/>
  <c r="U469" i="5"/>
  <c r="T469" i="5"/>
  <c r="S469" i="5"/>
  <c r="R469" i="5"/>
  <c r="AE468" i="5"/>
  <c r="AF468" i="5" s="1"/>
  <c r="W468" i="5"/>
  <c r="V468" i="5"/>
  <c r="U468" i="5"/>
  <c r="T468" i="5"/>
  <c r="S468" i="5"/>
  <c r="R468" i="5"/>
  <c r="AE467" i="5"/>
  <c r="AF467" i="5" s="1"/>
  <c r="W467" i="5"/>
  <c r="V467" i="5"/>
  <c r="U467" i="5"/>
  <c r="T467" i="5"/>
  <c r="S467" i="5"/>
  <c r="R467" i="5"/>
  <c r="AE466" i="5"/>
  <c r="AF466" i="5" s="1"/>
  <c r="W466" i="5"/>
  <c r="V466" i="5"/>
  <c r="U466" i="5"/>
  <c r="T466" i="5"/>
  <c r="S466" i="5"/>
  <c r="R466" i="5"/>
  <c r="AE465" i="5"/>
  <c r="AF465" i="5" s="1"/>
  <c r="W465" i="5"/>
  <c r="V465" i="5"/>
  <c r="U465" i="5"/>
  <c r="T465" i="5"/>
  <c r="S465" i="5"/>
  <c r="R465" i="5"/>
  <c r="AE464" i="5"/>
  <c r="AF464" i="5" s="1"/>
  <c r="W464" i="5"/>
  <c r="V464" i="5"/>
  <c r="U464" i="5"/>
  <c r="T464" i="5"/>
  <c r="S464" i="5"/>
  <c r="R464" i="5"/>
  <c r="AE463" i="5"/>
  <c r="AF463" i="5" s="1"/>
  <c r="W463" i="5"/>
  <c r="V463" i="5"/>
  <c r="U463" i="5"/>
  <c r="T463" i="5"/>
  <c r="S463" i="5"/>
  <c r="R463" i="5"/>
  <c r="AE462" i="5"/>
  <c r="AF462" i="5" s="1"/>
  <c r="W462" i="5"/>
  <c r="V462" i="5"/>
  <c r="U462" i="5"/>
  <c r="T462" i="5"/>
  <c r="S462" i="5"/>
  <c r="R462" i="5"/>
  <c r="AE461" i="5"/>
  <c r="AF461" i="5" s="1"/>
  <c r="W461" i="5"/>
  <c r="V461" i="5"/>
  <c r="U461" i="5"/>
  <c r="T461" i="5"/>
  <c r="S461" i="5"/>
  <c r="R461" i="5"/>
  <c r="AE460" i="5"/>
  <c r="AF460" i="5" s="1"/>
  <c r="W460" i="5"/>
  <c r="V460" i="5"/>
  <c r="U460" i="5"/>
  <c r="T460" i="5"/>
  <c r="S460" i="5"/>
  <c r="R460" i="5"/>
  <c r="AE459" i="5"/>
  <c r="AF459" i="5" s="1"/>
  <c r="W459" i="5"/>
  <c r="V459" i="5"/>
  <c r="U459" i="5"/>
  <c r="T459" i="5"/>
  <c r="S459" i="5"/>
  <c r="R459" i="5"/>
  <c r="AE458" i="5"/>
  <c r="AF458" i="5" s="1"/>
  <c r="W458" i="5"/>
  <c r="V458" i="5"/>
  <c r="U458" i="5"/>
  <c r="T458" i="5"/>
  <c r="S458" i="5"/>
  <c r="R458" i="5"/>
  <c r="AE457" i="5"/>
  <c r="AF457" i="5" s="1"/>
  <c r="W457" i="5"/>
  <c r="V457" i="5"/>
  <c r="U457" i="5"/>
  <c r="T457" i="5"/>
  <c r="S457" i="5"/>
  <c r="R457" i="5"/>
  <c r="AE456" i="5"/>
  <c r="AF456" i="5" s="1"/>
  <c r="W456" i="5"/>
  <c r="V456" i="5"/>
  <c r="U456" i="5"/>
  <c r="T456" i="5"/>
  <c r="S456" i="5"/>
  <c r="R456" i="5"/>
  <c r="AE455" i="5"/>
  <c r="AF455" i="5" s="1"/>
  <c r="W455" i="5"/>
  <c r="V455" i="5"/>
  <c r="U455" i="5"/>
  <c r="T455" i="5"/>
  <c r="S455" i="5"/>
  <c r="R455" i="5"/>
  <c r="AE454" i="5"/>
  <c r="AF454" i="5" s="1"/>
  <c r="W454" i="5"/>
  <c r="V454" i="5"/>
  <c r="U454" i="5"/>
  <c r="T454" i="5"/>
  <c r="S454" i="5"/>
  <c r="R454" i="5"/>
  <c r="AE453" i="5"/>
  <c r="AF453" i="5" s="1"/>
  <c r="W453" i="5"/>
  <c r="V453" i="5"/>
  <c r="U453" i="5"/>
  <c r="T453" i="5"/>
  <c r="S453" i="5"/>
  <c r="R453" i="5"/>
  <c r="AE452" i="5"/>
  <c r="AF452" i="5" s="1"/>
  <c r="W452" i="5"/>
  <c r="V452" i="5"/>
  <c r="U452" i="5"/>
  <c r="T452" i="5"/>
  <c r="S452" i="5"/>
  <c r="R452" i="5"/>
  <c r="AE451" i="5"/>
  <c r="AF451" i="5" s="1"/>
  <c r="W451" i="5"/>
  <c r="V451" i="5"/>
  <c r="U451" i="5"/>
  <c r="T451" i="5"/>
  <c r="S451" i="5"/>
  <c r="R451" i="5"/>
  <c r="AE450" i="5"/>
  <c r="AF450" i="5" s="1"/>
  <c r="W450" i="5"/>
  <c r="V450" i="5"/>
  <c r="U450" i="5"/>
  <c r="T450" i="5"/>
  <c r="S450" i="5"/>
  <c r="R450" i="5"/>
  <c r="AE449" i="5"/>
  <c r="AF449" i="5" s="1"/>
  <c r="W449" i="5"/>
  <c r="V449" i="5"/>
  <c r="U449" i="5"/>
  <c r="T449" i="5"/>
  <c r="S449" i="5"/>
  <c r="R449" i="5"/>
  <c r="AE448" i="5"/>
  <c r="AF448" i="5" s="1"/>
  <c r="W448" i="5"/>
  <c r="V448" i="5"/>
  <c r="U448" i="5"/>
  <c r="T448" i="5"/>
  <c r="S448" i="5"/>
  <c r="R448" i="5"/>
  <c r="AE447" i="5"/>
  <c r="AF447" i="5" s="1"/>
  <c r="W447" i="5"/>
  <c r="V447" i="5"/>
  <c r="U447" i="5"/>
  <c r="T447" i="5"/>
  <c r="S447" i="5"/>
  <c r="R447" i="5"/>
  <c r="AE446" i="5"/>
  <c r="AF446" i="5" s="1"/>
  <c r="W446" i="5"/>
  <c r="V446" i="5"/>
  <c r="U446" i="5"/>
  <c r="T446" i="5"/>
  <c r="S446" i="5"/>
  <c r="R446" i="5"/>
  <c r="AE445" i="5"/>
  <c r="AF445" i="5" s="1"/>
  <c r="W445" i="5"/>
  <c r="V445" i="5"/>
  <c r="U445" i="5"/>
  <c r="T445" i="5"/>
  <c r="S445" i="5"/>
  <c r="R445" i="5"/>
  <c r="AE444" i="5"/>
  <c r="AF444" i="5" s="1"/>
  <c r="W444" i="5"/>
  <c r="V444" i="5"/>
  <c r="U444" i="5"/>
  <c r="T444" i="5"/>
  <c r="S444" i="5"/>
  <c r="R444" i="5"/>
  <c r="AE443" i="5"/>
  <c r="AF443" i="5" s="1"/>
  <c r="W443" i="5"/>
  <c r="V443" i="5"/>
  <c r="U443" i="5"/>
  <c r="T443" i="5"/>
  <c r="S443" i="5"/>
  <c r="R443" i="5"/>
  <c r="AE442" i="5"/>
  <c r="AF442" i="5" s="1"/>
  <c r="W442" i="5"/>
  <c r="V442" i="5"/>
  <c r="U442" i="5"/>
  <c r="T442" i="5"/>
  <c r="S442" i="5"/>
  <c r="R442" i="5"/>
  <c r="AE440" i="5"/>
  <c r="AF440" i="5" s="1"/>
  <c r="W440" i="5"/>
  <c r="V440" i="5"/>
  <c r="U440" i="5"/>
  <c r="T440" i="5"/>
  <c r="S440" i="5"/>
  <c r="R440" i="5"/>
  <c r="AE439" i="5"/>
  <c r="AF439" i="5" s="1"/>
  <c r="W439" i="5"/>
  <c r="V439" i="5"/>
  <c r="U439" i="5"/>
  <c r="T439" i="5"/>
  <c r="S439" i="5"/>
  <c r="R439" i="5"/>
  <c r="AE438" i="5"/>
  <c r="AF438" i="5" s="1"/>
  <c r="W438" i="5"/>
  <c r="V438" i="5"/>
  <c r="U438" i="5"/>
  <c r="T438" i="5"/>
  <c r="S438" i="5"/>
  <c r="R438" i="5"/>
  <c r="AE437" i="5"/>
  <c r="AF437" i="5" s="1"/>
  <c r="W437" i="5"/>
  <c r="V437" i="5"/>
  <c r="U437" i="5"/>
  <c r="T437" i="5"/>
  <c r="S437" i="5"/>
  <c r="R437" i="5"/>
  <c r="AE436" i="5"/>
  <c r="AF436" i="5" s="1"/>
  <c r="W436" i="5"/>
  <c r="V436" i="5"/>
  <c r="U436" i="5"/>
  <c r="T436" i="5"/>
  <c r="S436" i="5"/>
  <c r="R436" i="5"/>
  <c r="AE435" i="5"/>
  <c r="AF435" i="5" s="1"/>
  <c r="W435" i="5"/>
  <c r="V435" i="5"/>
  <c r="U435" i="5"/>
  <c r="T435" i="5"/>
  <c r="S435" i="5"/>
  <c r="R435" i="5"/>
  <c r="AE434" i="5"/>
  <c r="AF434" i="5" s="1"/>
  <c r="W434" i="5"/>
  <c r="V434" i="5"/>
  <c r="U434" i="5"/>
  <c r="T434" i="5"/>
  <c r="S434" i="5"/>
  <c r="R434" i="5"/>
  <c r="AE433" i="5"/>
  <c r="AF433" i="5" s="1"/>
  <c r="W433" i="5"/>
  <c r="V433" i="5"/>
  <c r="U433" i="5"/>
  <c r="T433" i="5"/>
  <c r="S433" i="5"/>
  <c r="R433" i="5"/>
  <c r="AE432" i="5"/>
  <c r="AF432" i="5" s="1"/>
  <c r="W432" i="5"/>
  <c r="V432" i="5"/>
  <c r="U432" i="5"/>
  <c r="T432" i="5"/>
  <c r="S432" i="5"/>
  <c r="R432" i="5"/>
  <c r="AE431" i="5"/>
  <c r="AF431" i="5" s="1"/>
  <c r="W431" i="5"/>
  <c r="V431" i="5"/>
  <c r="U431" i="5"/>
  <c r="T431" i="5"/>
  <c r="S431" i="5"/>
  <c r="R431" i="5"/>
  <c r="AE429" i="5"/>
  <c r="AF429" i="5" s="1"/>
  <c r="W429" i="5"/>
  <c r="V429" i="5"/>
  <c r="U429" i="5"/>
  <c r="T429" i="5"/>
  <c r="S429" i="5"/>
  <c r="R429" i="5"/>
  <c r="AE428" i="5"/>
  <c r="AF428" i="5" s="1"/>
  <c r="W428" i="5"/>
  <c r="V428" i="5"/>
  <c r="U428" i="5"/>
  <c r="T428" i="5"/>
  <c r="S428" i="5"/>
  <c r="R428" i="5"/>
  <c r="AE427" i="5"/>
  <c r="AF427" i="5" s="1"/>
  <c r="W427" i="5"/>
  <c r="V427" i="5"/>
  <c r="U427" i="5"/>
  <c r="T427" i="5"/>
  <c r="S427" i="5"/>
  <c r="R427" i="5"/>
  <c r="AE426" i="5"/>
  <c r="AF426" i="5" s="1"/>
  <c r="W426" i="5"/>
  <c r="V426" i="5"/>
  <c r="U426" i="5"/>
  <c r="T426" i="5"/>
  <c r="S426" i="5"/>
  <c r="R426" i="5"/>
  <c r="AE425" i="5"/>
  <c r="AF425" i="5" s="1"/>
  <c r="W425" i="5"/>
  <c r="V425" i="5"/>
  <c r="U425" i="5"/>
  <c r="T425" i="5"/>
  <c r="S425" i="5"/>
  <c r="R425" i="5"/>
  <c r="AE424" i="5"/>
  <c r="AF424" i="5" s="1"/>
  <c r="W424" i="5"/>
  <c r="V424" i="5"/>
  <c r="U424" i="5"/>
  <c r="T424" i="5"/>
  <c r="S424" i="5"/>
  <c r="R424" i="5"/>
  <c r="AE423" i="5"/>
  <c r="AF423" i="5" s="1"/>
  <c r="W423" i="5"/>
  <c r="V423" i="5"/>
  <c r="U423" i="5"/>
  <c r="T423" i="5"/>
  <c r="S423" i="5"/>
  <c r="R423" i="5"/>
  <c r="AE421" i="5"/>
  <c r="AF421" i="5" s="1"/>
  <c r="W421" i="5"/>
  <c r="V421" i="5"/>
  <c r="U421" i="5"/>
  <c r="T421" i="5"/>
  <c r="S421" i="5"/>
  <c r="R421" i="5"/>
  <c r="AE420" i="5"/>
  <c r="AF420" i="5" s="1"/>
  <c r="W420" i="5"/>
  <c r="V420" i="5"/>
  <c r="U420" i="5"/>
  <c r="T420" i="5"/>
  <c r="S420" i="5"/>
  <c r="R420" i="5"/>
  <c r="AE419" i="5"/>
  <c r="AF419" i="5" s="1"/>
  <c r="W419" i="5"/>
  <c r="V419" i="5"/>
  <c r="U419" i="5"/>
  <c r="T419" i="5"/>
  <c r="S419" i="5"/>
  <c r="R419" i="5"/>
  <c r="AE418" i="5"/>
  <c r="AF418" i="5" s="1"/>
  <c r="W418" i="5"/>
  <c r="V418" i="5"/>
  <c r="U418" i="5"/>
  <c r="T418" i="5"/>
  <c r="S418" i="5"/>
  <c r="R418" i="5"/>
  <c r="AE417" i="5"/>
  <c r="AF417" i="5" s="1"/>
  <c r="W417" i="5"/>
  <c r="V417" i="5"/>
  <c r="U417" i="5"/>
  <c r="T417" i="5"/>
  <c r="S417" i="5"/>
  <c r="R417" i="5"/>
  <c r="AE416" i="5"/>
  <c r="AF416" i="5" s="1"/>
  <c r="W416" i="5"/>
  <c r="V416" i="5"/>
  <c r="U416" i="5"/>
  <c r="T416" i="5"/>
  <c r="S416" i="5"/>
  <c r="R416" i="5"/>
  <c r="AE415" i="5"/>
  <c r="AF415" i="5" s="1"/>
  <c r="W415" i="5"/>
  <c r="V415" i="5"/>
  <c r="U415" i="5"/>
  <c r="T415" i="5"/>
  <c r="S415" i="5"/>
  <c r="R415" i="5"/>
  <c r="AE414" i="5"/>
  <c r="AF414" i="5" s="1"/>
  <c r="W414" i="5"/>
  <c r="V414" i="5"/>
  <c r="U414" i="5"/>
  <c r="T414" i="5"/>
  <c r="S414" i="5"/>
  <c r="R414" i="5"/>
  <c r="AE413" i="5"/>
  <c r="AF413" i="5" s="1"/>
  <c r="W413" i="5"/>
  <c r="V413" i="5"/>
  <c r="U413" i="5"/>
  <c r="T413" i="5"/>
  <c r="S413" i="5"/>
  <c r="R413" i="5"/>
  <c r="AE412" i="5"/>
  <c r="AF412" i="5" s="1"/>
  <c r="W412" i="5"/>
  <c r="V412" i="5"/>
  <c r="U412" i="5"/>
  <c r="T412" i="5"/>
  <c r="S412" i="5"/>
  <c r="R412" i="5"/>
  <c r="AE411" i="5"/>
  <c r="AF411" i="5" s="1"/>
  <c r="W411" i="5"/>
  <c r="V411" i="5"/>
  <c r="U411" i="5"/>
  <c r="T411" i="5"/>
  <c r="S411" i="5"/>
  <c r="R411" i="5"/>
  <c r="AE410" i="5"/>
  <c r="AF410" i="5" s="1"/>
  <c r="W410" i="5"/>
  <c r="V410" i="5"/>
  <c r="U410" i="5"/>
  <c r="T410" i="5"/>
  <c r="S410" i="5"/>
  <c r="R410" i="5"/>
  <c r="AE409" i="5"/>
  <c r="AF409" i="5" s="1"/>
  <c r="W409" i="5"/>
  <c r="V409" i="5"/>
  <c r="U409" i="5"/>
  <c r="T409" i="5"/>
  <c r="S409" i="5"/>
  <c r="R409" i="5"/>
  <c r="AE408" i="5"/>
  <c r="AF408" i="5" s="1"/>
  <c r="W408" i="5"/>
  <c r="V408" i="5"/>
  <c r="U408" i="5"/>
  <c r="T408" i="5"/>
  <c r="S408" i="5"/>
  <c r="R408" i="5"/>
  <c r="AE407" i="5"/>
  <c r="AF407" i="5" s="1"/>
  <c r="W407" i="5"/>
  <c r="V407" i="5"/>
  <c r="U407" i="5"/>
  <c r="T407" i="5"/>
  <c r="S407" i="5"/>
  <c r="R407" i="5"/>
  <c r="AE406" i="5"/>
  <c r="AF406" i="5" s="1"/>
  <c r="W406" i="5"/>
  <c r="V406" i="5"/>
  <c r="U406" i="5"/>
  <c r="T406" i="5"/>
  <c r="S406" i="5"/>
  <c r="R406" i="5"/>
  <c r="AE405" i="5"/>
  <c r="AF405" i="5" s="1"/>
  <c r="W405" i="5"/>
  <c r="V405" i="5"/>
  <c r="U405" i="5"/>
  <c r="T405" i="5"/>
  <c r="S405" i="5"/>
  <c r="R405" i="5"/>
  <c r="AE404" i="5"/>
  <c r="AF404" i="5" s="1"/>
  <c r="W404" i="5"/>
  <c r="V404" i="5"/>
  <c r="U404" i="5"/>
  <c r="T404" i="5"/>
  <c r="S404" i="5"/>
  <c r="R404" i="5"/>
  <c r="AE402" i="5"/>
  <c r="AF402" i="5" s="1"/>
  <c r="W402" i="5"/>
  <c r="V402" i="5"/>
  <c r="U402" i="5"/>
  <c r="T402" i="5"/>
  <c r="S402" i="5"/>
  <c r="R402" i="5"/>
  <c r="AE401" i="5"/>
  <c r="AF401" i="5" s="1"/>
  <c r="W401" i="5"/>
  <c r="V401" i="5"/>
  <c r="U401" i="5"/>
  <c r="T401" i="5"/>
  <c r="S401" i="5"/>
  <c r="R401" i="5"/>
  <c r="AE400" i="5"/>
  <c r="AF400" i="5" s="1"/>
  <c r="W400" i="5"/>
  <c r="V400" i="5"/>
  <c r="U400" i="5"/>
  <c r="T400" i="5"/>
  <c r="S400" i="5"/>
  <c r="R400" i="5"/>
  <c r="AE399" i="5"/>
  <c r="AF399" i="5" s="1"/>
  <c r="W399" i="5"/>
  <c r="V399" i="5"/>
  <c r="U399" i="5"/>
  <c r="T399" i="5"/>
  <c r="S399" i="5"/>
  <c r="R399" i="5"/>
  <c r="AE397" i="5"/>
  <c r="AF397" i="5" s="1"/>
  <c r="W397" i="5"/>
  <c r="V397" i="5"/>
  <c r="U397" i="5"/>
  <c r="T397" i="5"/>
  <c r="S397" i="5"/>
  <c r="R397" i="5"/>
  <c r="AE396" i="5"/>
  <c r="AF396" i="5" s="1"/>
  <c r="W396" i="5"/>
  <c r="V396" i="5"/>
  <c r="U396" i="5"/>
  <c r="T396" i="5"/>
  <c r="S396" i="5"/>
  <c r="R396" i="5"/>
  <c r="AE395" i="5"/>
  <c r="AF395" i="5" s="1"/>
  <c r="W395" i="5"/>
  <c r="V395" i="5"/>
  <c r="U395" i="5"/>
  <c r="T395" i="5"/>
  <c r="S395" i="5"/>
  <c r="R395" i="5"/>
  <c r="AE394" i="5"/>
  <c r="AF394" i="5" s="1"/>
  <c r="W394" i="5"/>
  <c r="V394" i="5"/>
  <c r="U394" i="5"/>
  <c r="T394" i="5"/>
  <c r="S394" i="5"/>
  <c r="R394" i="5"/>
  <c r="AE393" i="5"/>
  <c r="AF393" i="5" s="1"/>
  <c r="W393" i="5"/>
  <c r="V393" i="5"/>
  <c r="U393" i="5"/>
  <c r="T393" i="5"/>
  <c r="S393" i="5"/>
  <c r="R393" i="5"/>
  <c r="AE392" i="5"/>
  <c r="AF392" i="5" s="1"/>
  <c r="W392" i="5"/>
  <c r="V392" i="5"/>
  <c r="U392" i="5"/>
  <c r="T392" i="5"/>
  <c r="S392" i="5"/>
  <c r="R392" i="5"/>
  <c r="AE391" i="5"/>
  <c r="AF391" i="5" s="1"/>
  <c r="W391" i="5"/>
  <c r="V391" i="5"/>
  <c r="U391" i="5"/>
  <c r="T391" i="5"/>
  <c r="S391" i="5"/>
  <c r="R391" i="5"/>
  <c r="AE390" i="5"/>
  <c r="AF390" i="5" s="1"/>
  <c r="W390" i="5"/>
  <c r="V390" i="5"/>
  <c r="U390" i="5"/>
  <c r="T390" i="5"/>
  <c r="S390" i="5"/>
  <c r="R390" i="5"/>
  <c r="AE389" i="5"/>
  <c r="AF389" i="5" s="1"/>
  <c r="W389" i="5"/>
  <c r="V389" i="5"/>
  <c r="U389" i="5"/>
  <c r="T389" i="5"/>
  <c r="S389" i="5"/>
  <c r="R389" i="5"/>
  <c r="AE388" i="5"/>
  <c r="AF388" i="5" s="1"/>
  <c r="W388" i="5"/>
  <c r="V388" i="5"/>
  <c r="U388" i="5"/>
  <c r="T388" i="5"/>
  <c r="S388" i="5"/>
  <c r="R388" i="5"/>
  <c r="AE387" i="5"/>
  <c r="AF387" i="5" s="1"/>
  <c r="W387" i="5"/>
  <c r="V387" i="5"/>
  <c r="U387" i="5"/>
  <c r="T387" i="5"/>
  <c r="S387" i="5"/>
  <c r="R387" i="5"/>
  <c r="AE386" i="5"/>
  <c r="AF386" i="5" s="1"/>
  <c r="W386" i="5"/>
  <c r="V386" i="5"/>
  <c r="U386" i="5"/>
  <c r="T386" i="5"/>
  <c r="S386" i="5"/>
  <c r="R386" i="5"/>
  <c r="AE385" i="5"/>
  <c r="AF385" i="5" s="1"/>
  <c r="W385" i="5"/>
  <c r="V385" i="5"/>
  <c r="U385" i="5"/>
  <c r="T385" i="5"/>
  <c r="S385" i="5"/>
  <c r="R385" i="5"/>
  <c r="AE384" i="5"/>
  <c r="AF384" i="5" s="1"/>
  <c r="W384" i="5"/>
  <c r="V384" i="5"/>
  <c r="U384" i="5"/>
  <c r="T384" i="5"/>
  <c r="S384" i="5"/>
  <c r="R384" i="5"/>
  <c r="AE383" i="5"/>
  <c r="AF383" i="5" s="1"/>
  <c r="W383" i="5"/>
  <c r="V383" i="5"/>
  <c r="U383" i="5"/>
  <c r="T383" i="5"/>
  <c r="S383" i="5"/>
  <c r="R383" i="5"/>
  <c r="AE382" i="5"/>
  <c r="AF382" i="5" s="1"/>
  <c r="W382" i="5"/>
  <c r="V382" i="5"/>
  <c r="U382" i="5"/>
  <c r="T382" i="5"/>
  <c r="S382" i="5"/>
  <c r="R382" i="5"/>
  <c r="AE381" i="5"/>
  <c r="AF381" i="5" s="1"/>
  <c r="W381" i="5"/>
  <c r="V381" i="5"/>
  <c r="U381" i="5"/>
  <c r="T381" i="5"/>
  <c r="S381" i="5"/>
  <c r="R381" i="5"/>
  <c r="AE380" i="5"/>
  <c r="AF380" i="5" s="1"/>
  <c r="W380" i="5"/>
  <c r="V380" i="5"/>
  <c r="U380" i="5"/>
  <c r="T380" i="5"/>
  <c r="S380" i="5"/>
  <c r="R380" i="5"/>
  <c r="AE379" i="5"/>
  <c r="AF379" i="5" s="1"/>
  <c r="W379" i="5"/>
  <c r="V379" i="5"/>
  <c r="U379" i="5"/>
  <c r="T379" i="5"/>
  <c r="S379" i="5"/>
  <c r="R379" i="5"/>
  <c r="AE377" i="5"/>
  <c r="AF377" i="5" s="1"/>
  <c r="W377" i="5"/>
  <c r="V377" i="5"/>
  <c r="U377" i="5"/>
  <c r="T377" i="5"/>
  <c r="S377" i="5"/>
  <c r="R377" i="5"/>
  <c r="AE376" i="5"/>
  <c r="AF376" i="5" s="1"/>
  <c r="W376" i="5"/>
  <c r="V376" i="5"/>
  <c r="U376" i="5"/>
  <c r="T376" i="5"/>
  <c r="S376" i="5"/>
  <c r="R376" i="5"/>
  <c r="AE375" i="5"/>
  <c r="AF375" i="5" s="1"/>
  <c r="W375" i="5"/>
  <c r="V375" i="5"/>
  <c r="U375" i="5"/>
  <c r="T375" i="5"/>
  <c r="S375" i="5"/>
  <c r="R375" i="5"/>
  <c r="AE374" i="5"/>
  <c r="AF374" i="5" s="1"/>
  <c r="W374" i="5"/>
  <c r="V374" i="5"/>
  <c r="U374" i="5"/>
  <c r="T374" i="5"/>
  <c r="S374" i="5"/>
  <c r="R374" i="5"/>
  <c r="AE373" i="5"/>
  <c r="AF373" i="5" s="1"/>
  <c r="W373" i="5"/>
  <c r="V373" i="5"/>
  <c r="U373" i="5"/>
  <c r="T373" i="5"/>
  <c r="S373" i="5"/>
  <c r="R373" i="5"/>
  <c r="AE372" i="5"/>
  <c r="AF372" i="5" s="1"/>
  <c r="W372" i="5"/>
  <c r="V372" i="5"/>
  <c r="U372" i="5"/>
  <c r="T372" i="5"/>
  <c r="S372" i="5"/>
  <c r="R372" i="5"/>
  <c r="AE371" i="5"/>
  <c r="AF371" i="5" s="1"/>
  <c r="W371" i="5"/>
  <c r="V371" i="5"/>
  <c r="U371" i="5"/>
  <c r="T371" i="5"/>
  <c r="S371" i="5"/>
  <c r="R371" i="5"/>
  <c r="AE370" i="5"/>
  <c r="AF370" i="5" s="1"/>
  <c r="W370" i="5"/>
  <c r="V370" i="5"/>
  <c r="U370" i="5"/>
  <c r="T370" i="5"/>
  <c r="S370" i="5"/>
  <c r="R370" i="5"/>
  <c r="AE369" i="5"/>
  <c r="AF369" i="5" s="1"/>
  <c r="W369" i="5"/>
  <c r="V369" i="5"/>
  <c r="U369" i="5"/>
  <c r="T369" i="5"/>
  <c r="S369" i="5"/>
  <c r="R369" i="5"/>
  <c r="AE368" i="5"/>
  <c r="AF368" i="5" s="1"/>
  <c r="W368" i="5"/>
  <c r="V368" i="5"/>
  <c r="U368" i="5"/>
  <c r="T368" i="5"/>
  <c r="S368" i="5"/>
  <c r="R368" i="5"/>
  <c r="AE367" i="5"/>
  <c r="AF367" i="5" s="1"/>
  <c r="W367" i="5"/>
  <c r="V367" i="5"/>
  <c r="U367" i="5"/>
  <c r="T367" i="5"/>
  <c r="S367" i="5"/>
  <c r="R367" i="5"/>
  <c r="AE365" i="5"/>
  <c r="AF365" i="5" s="1"/>
  <c r="W365" i="5"/>
  <c r="V365" i="5"/>
  <c r="U365" i="5"/>
  <c r="T365" i="5"/>
  <c r="S365" i="5"/>
  <c r="R365" i="5"/>
  <c r="AE364" i="5"/>
  <c r="AF364" i="5" s="1"/>
  <c r="W364" i="5"/>
  <c r="V364" i="5"/>
  <c r="U364" i="5"/>
  <c r="T364" i="5"/>
  <c r="S364" i="5"/>
  <c r="R364" i="5"/>
  <c r="AE363" i="5"/>
  <c r="AF363" i="5" s="1"/>
  <c r="W363" i="5"/>
  <c r="V363" i="5"/>
  <c r="U363" i="5"/>
  <c r="T363" i="5"/>
  <c r="S363" i="5"/>
  <c r="R363" i="5"/>
  <c r="AE362" i="5"/>
  <c r="AF362" i="5" s="1"/>
  <c r="W362" i="5"/>
  <c r="V362" i="5"/>
  <c r="U362" i="5"/>
  <c r="T362" i="5"/>
  <c r="S362" i="5"/>
  <c r="R362" i="5"/>
  <c r="AE361" i="5"/>
  <c r="AF361" i="5" s="1"/>
  <c r="W361" i="5"/>
  <c r="V361" i="5"/>
  <c r="U361" i="5"/>
  <c r="T361" i="5"/>
  <c r="S361" i="5"/>
  <c r="R361" i="5"/>
  <c r="AE360" i="5"/>
  <c r="AF360" i="5" s="1"/>
  <c r="W360" i="5"/>
  <c r="V360" i="5"/>
  <c r="U360" i="5"/>
  <c r="T360" i="5"/>
  <c r="S360" i="5"/>
  <c r="R360" i="5"/>
  <c r="AE359" i="5"/>
  <c r="AF359" i="5" s="1"/>
  <c r="W359" i="5"/>
  <c r="V359" i="5"/>
  <c r="U359" i="5"/>
  <c r="T359" i="5"/>
  <c r="S359" i="5"/>
  <c r="R359" i="5"/>
  <c r="AE358" i="5"/>
  <c r="AF358" i="5" s="1"/>
  <c r="W358" i="5"/>
  <c r="V358" i="5"/>
  <c r="U358" i="5"/>
  <c r="T358" i="5"/>
  <c r="S358" i="5"/>
  <c r="R358" i="5"/>
  <c r="AE357" i="5"/>
  <c r="AF357" i="5" s="1"/>
  <c r="W357" i="5"/>
  <c r="V357" i="5"/>
  <c r="U357" i="5"/>
  <c r="T357" i="5"/>
  <c r="S357" i="5"/>
  <c r="R357" i="5"/>
  <c r="AE356" i="5"/>
  <c r="AF356" i="5" s="1"/>
  <c r="W356" i="5"/>
  <c r="V356" i="5"/>
  <c r="U356" i="5"/>
  <c r="T356" i="5"/>
  <c r="S356" i="5"/>
  <c r="R356" i="5"/>
  <c r="AE355" i="5"/>
  <c r="AF355" i="5" s="1"/>
  <c r="W355" i="5"/>
  <c r="V355" i="5"/>
  <c r="U355" i="5"/>
  <c r="T355" i="5"/>
  <c r="S355" i="5"/>
  <c r="R355" i="5"/>
  <c r="AE354" i="5"/>
  <c r="AF354" i="5" s="1"/>
  <c r="W354" i="5"/>
  <c r="V354" i="5"/>
  <c r="U354" i="5"/>
  <c r="T354" i="5"/>
  <c r="S354" i="5"/>
  <c r="R354" i="5"/>
  <c r="AE353" i="5"/>
  <c r="AF353" i="5" s="1"/>
  <c r="W353" i="5"/>
  <c r="V353" i="5"/>
  <c r="U353" i="5"/>
  <c r="T353" i="5"/>
  <c r="S353" i="5"/>
  <c r="R353" i="5"/>
  <c r="AE352" i="5"/>
  <c r="AF352" i="5" s="1"/>
  <c r="W352" i="5"/>
  <c r="V352" i="5"/>
  <c r="U352" i="5"/>
  <c r="T352" i="5"/>
  <c r="S352" i="5"/>
  <c r="R352" i="5"/>
  <c r="AE351" i="5"/>
  <c r="AF351" i="5" s="1"/>
  <c r="W351" i="5"/>
  <c r="V351" i="5"/>
  <c r="U351" i="5"/>
  <c r="T351" i="5"/>
  <c r="S351" i="5"/>
  <c r="R351" i="5"/>
  <c r="AE350" i="5"/>
  <c r="AF350" i="5" s="1"/>
  <c r="W350" i="5"/>
  <c r="V350" i="5"/>
  <c r="U350" i="5"/>
  <c r="T350" i="5"/>
  <c r="S350" i="5"/>
  <c r="R350" i="5"/>
  <c r="AE348" i="5"/>
  <c r="AF348" i="5" s="1"/>
  <c r="W348" i="5"/>
  <c r="V348" i="5"/>
  <c r="U348" i="5"/>
  <c r="T348" i="5"/>
  <c r="S348" i="5"/>
  <c r="R348" i="5"/>
  <c r="AE347" i="5"/>
  <c r="AF347" i="5" s="1"/>
  <c r="W347" i="5"/>
  <c r="V347" i="5"/>
  <c r="U347" i="5"/>
  <c r="T347" i="5"/>
  <c r="S347" i="5"/>
  <c r="R347" i="5"/>
  <c r="AE346" i="5"/>
  <c r="AF346" i="5" s="1"/>
  <c r="W346" i="5"/>
  <c r="V346" i="5"/>
  <c r="U346" i="5"/>
  <c r="T346" i="5"/>
  <c r="S346" i="5"/>
  <c r="R346" i="5"/>
  <c r="AE345" i="5"/>
  <c r="AF345" i="5" s="1"/>
  <c r="W345" i="5"/>
  <c r="V345" i="5"/>
  <c r="U345" i="5"/>
  <c r="T345" i="5"/>
  <c r="S345" i="5"/>
  <c r="R345" i="5"/>
  <c r="AE344" i="5"/>
  <c r="AF344" i="5" s="1"/>
  <c r="W344" i="5"/>
  <c r="V344" i="5"/>
  <c r="U344" i="5"/>
  <c r="T344" i="5"/>
  <c r="S344" i="5"/>
  <c r="R344" i="5"/>
  <c r="AE343" i="5"/>
  <c r="AF343" i="5" s="1"/>
  <c r="W343" i="5"/>
  <c r="V343" i="5"/>
  <c r="U343" i="5"/>
  <c r="T343" i="5"/>
  <c r="S343" i="5"/>
  <c r="R343" i="5"/>
  <c r="AE342" i="5"/>
  <c r="AF342" i="5" s="1"/>
  <c r="W342" i="5"/>
  <c r="V342" i="5"/>
  <c r="U342" i="5"/>
  <c r="T342" i="5"/>
  <c r="S342" i="5"/>
  <c r="R342" i="5"/>
  <c r="AE341" i="5"/>
  <c r="AF341" i="5" s="1"/>
  <c r="W341" i="5"/>
  <c r="V341" i="5"/>
  <c r="U341" i="5"/>
  <c r="T341" i="5"/>
  <c r="S341" i="5"/>
  <c r="R341" i="5"/>
  <c r="AE340" i="5"/>
  <c r="AF340" i="5" s="1"/>
  <c r="W340" i="5"/>
  <c r="V340" i="5"/>
  <c r="U340" i="5"/>
  <c r="T340" i="5"/>
  <c r="S340" i="5"/>
  <c r="R340" i="5"/>
  <c r="AE339" i="5"/>
  <c r="AF339" i="5" s="1"/>
  <c r="W339" i="5"/>
  <c r="V339" i="5"/>
  <c r="U339" i="5"/>
  <c r="T339" i="5"/>
  <c r="S339" i="5"/>
  <c r="R339" i="5"/>
  <c r="AE338" i="5"/>
  <c r="AF338" i="5" s="1"/>
  <c r="W338" i="5"/>
  <c r="V338" i="5"/>
  <c r="U338" i="5"/>
  <c r="T338" i="5"/>
  <c r="S338" i="5"/>
  <c r="R338" i="5"/>
  <c r="AE337" i="5"/>
  <c r="AF337" i="5" s="1"/>
  <c r="W337" i="5"/>
  <c r="V337" i="5"/>
  <c r="U337" i="5"/>
  <c r="T337" i="5"/>
  <c r="S337" i="5"/>
  <c r="R337" i="5"/>
  <c r="AE336" i="5"/>
  <c r="AF336" i="5" s="1"/>
  <c r="W336" i="5"/>
  <c r="V336" i="5"/>
  <c r="U336" i="5"/>
  <c r="T336" i="5"/>
  <c r="S336" i="5"/>
  <c r="R336" i="5"/>
  <c r="AE335" i="5"/>
  <c r="AF335" i="5" s="1"/>
  <c r="W335" i="5"/>
  <c r="V335" i="5"/>
  <c r="U335" i="5"/>
  <c r="T335" i="5"/>
  <c r="S335" i="5"/>
  <c r="R335" i="5"/>
  <c r="AE334" i="5"/>
  <c r="AF334" i="5" s="1"/>
  <c r="W334" i="5"/>
  <c r="V334" i="5"/>
  <c r="U334" i="5"/>
  <c r="T334" i="5"/>
  <c r="S334" i="5"/>
  <c r="R334" i="5"/>
  <c r="AE333" i="5"/>
  <c r="AF333" i="5" s="1"/>
  <c r="W333" i="5"/>
  <c r="V333" i="5"/>
  <c r="U333" i="5"/>
  <c r="T333" i="5"/>
  <c r="S333" i="5"/>
  <c r="R333" i="5"/>
  <c r="AE332" i="5"/>
  <c r="AF332" i="5" s="1"/>
  <c r="W332" i="5"/>
  <c r="V332" i="5"/>
  <c r="U332" i="5"/>
  <c r="T332" i="5"/>
  <c r="S332" i="5"/>
  <c r="R332" i="5"/>
  <c r="AE331" i="5"/>
  <c r="AF331" i="5" s="1"/>
  <c r="W331" i="5"/>
  <c r="V331" i="5"/>
  <c r="U331" i="5"/>
  <c r="T331" i="5"/>
  <c r="S331" i="5"/>
  <c r="R331" i="5"/>
  <c r="AE330" i="5"/>
  <c r="AF330" i="5" s="1"/>
  <c r="W330" i="5"/>
  <c r="V330" i="5"/>
  <c r="U330" i="5"/>
  <c r="T330" i="5"/>
  <c r="S330" i="5"/>
  <c r="R330" i="5"/>
  <c r="AE329" i="5"/>
  <c r="AF329" i="5" s="1"/>
  <c r="W329" i="5"/>
  <c r="V329" i="5"/>
  <c r="U329" i="5"/>
  <c r="T329" i="5"/>
  <c r="S329" i="5"/>
  <c r="R329" i="5"/>
  <c r="AE328" i="5"/>
  <c r="AF328" i="5" s="1"/>
  <c r="W328" i="5"/>
  <c r="V328" i="5"/>
  <c r="U328" i="5"/>
  <c r="T328" i="5"/>
  <c r="S328" i="5"/>
  <c r="R328" i="5"/>
  <c r="AE327" i="5"/>
  <c r="AF327" i="5" s="1"/>
  <c r="W327" i="5"/>
  <c r="V327" i="5"/>
  <c r="U327" i="5"/>
  <c r="T327" i="5"/>
  <c r="S327" i="5"/>
  <c r="R327" i="5"/>
  <c r="AE326" i="5"/>
  <c r="AF326" i="5" s="1"/>
  <c r="W326" i="5"/>
  <c r="V326" i="5"/>
  <c r="U326" i="5"/>
  <c r="T326" i="5"/>
  <c r="S326" i="5"/>
  <c r="R326" i="5"/>
  <c r="AE325" i="5"/>
  <c r="AF325" i="5" s="1"/>
  <c r="W325" i="5"/>
  <c r="V325" i="5"/>
  <c r="U325" i="5"/>
  <c r="T325" i="5"/>
  <c r="S325" i="5"/>
  <c r="R325" i="5"/>
  <c r="AE323" i="5"/>
  <c r="AF323" i="5" s="1"/>
  <c r="W323" i="5"/>
  <c r="V323" i="5"/>
  <c r="U323" i="5"/>
  <c r="T323" i="5"/>
  <c r="S323" i="5"/>
  <c r="R323" i="5"/>
  <c r="AE322" i="5"/>
  <c r="AF322" i="5" s="1"/>
  <c r="W322" i="5"/>
  <c r="V322" i="5"/>
  <c r="U322" i="5"/>
  <c r="T322" i="5"/>
  <c r="S322" i="5"/>
  <c r="R322" i="5"/>
  <c r="AE321" i="5"/>
  <c r="AF321" i="5" s="1"/>
  <c r="W321" i="5"/>
  <c r="V321" i="5"/>
  <c r="U321" i="5"/>
  <c r="T321" i="5"/>
  <c r="S321" i="5"/>
  <c r="R321" i="5"/>
  <c r="AE320" i="5"/>
  <c r="AF320" i="5" s="1"/>
  <c r="W320" i="5"/>
  <c r="V320" i="5"/>
  <c r="U320" i="5"/>
  <c r="T320" i="5"/>
  <c r="S320" i="5"/>
  <c r="R320" i="5"/>
  <c r="AE319" i="5"/>
  <c r="AF319" i="5" s="1"/>
  <c r="W319" i="5"/>
  <c r="V319" i="5"/>
  <c r="U319" i="5"/>
  <c r="T319" i="5"/>
  <c r="S319" i="5"/>
  <c r="R319" i="5"/>
  <c r="AE318" i="5"/>
  <c r="AF318" i="5" s="1"/>
  <c r="W318" i="5"/>
  <c r="V318" i="5"/>
  <c r="U318" i="5"/>
  <c r="T318" i="5"/>
  <c r="S318" i="5"/>
  <c r="R318" i="5"/>
  <c r="AE317" i="5"/>
  <c r="AF317" i="5" s="1"/>
  <c r="W317" i="5"/>
  <c r="V317" i="5"/>
  <c r="U317" i="5"/>
  <c r="T317" i="5"/>
  <c r="S317" i="5"/>
  <c r="R317" i="5"/>
  <c r="AE316" i="5"/>
  <c r="AF316" i="5" s="1"/>
  <c r="W316" i="5"/>
  <c r="V316" i="5"/>
  <c r="U316" i="5"/>
  <c r="T316" i="5"/>
  <c r="S316" i="5"/>
  <c r="R316" i="5"/>
  <c r="AE315" i="5"/>
  <c r="AF315" i="5" s="1"/>
  <c r="W315" i="5"/>
  <c r="V315" i="5"/>
  <c r="U315" i="5"/>
  <c r="T315" i="5"/>
  <c r="S315" i="5"/>
  <c r="R315" i="5"/>
  <c r="AE314" i="5"/>
  <c r="AF314" i="5" s="1"/>
  <c r="W314" i="5"/>
  <c r="V314" i="5"/>
  <c r="U314" i="5"/>
  <c r="T314" i="5"/>
  <c r="S314" i="5"/>
  <c r="R314" i="5"/>
  <c r="AE313" i="5"/>
  <c r="AF313" i="5" s="1"/>
  <c r="W313" i="5"/>
  <c r="V313" i="5"/>
  <c r="U313" i="5"/>
  <c r="T313" i="5"/>
  <c r="S313" i="5"/>
  <c r="R313" i="5"/>
  <c r="AE312" i="5"/>
  <c r="AF312" i="5" s="1"/>
  <c r="W312" i="5"/>
  <c r="V312" i="5"/>
  <c r="U312" i="5"/>
  <c r="T312" i="5"/>
  <c r="S312" i="5"/>
  <c r="R312" i="5"/>
  <c r="AE311" i="5"/>
  <c r="AF311" i="5" s="1"/>
  <c r="W311" i="5"/>
  <c r="V311" i="5"/>
  <c r="U311" i="5"/>
  <c r="T311" i="5"/>
  <c r="S311" i="5"/>
  <c r="R311" i="5"/>
  <c r="AE310" i="5"/>
  <c r="AF310" i="5" s="1"/>
  <c r="W310" i="5"/>
  <c r="V310" i="5"/>
  <c r="U310" i="5"/>
  <c r="T310" i="5"/>
  <c r="S310" i="5"/>
  <c r="R310" i="5"/>
  <c r="AE309" i="5"/>
  <c r="AF309" i="5" s="1"/>
  <c r="W309" i="5"/>
  <c r="V309" i="5"/>
  <c r="U309" i="5"/>
  <c r="T309" i="5"/>
  <c r="S309" i="5"/>
  <c r="R309" i="5"/>
  <c r="AE308" i="5"/>
  <c r="AF308" i="5" s="1"/>
  <c r="W308" i="5"/>
  <c r="V308" i="5"/>
  <c r="U308" i="5"/>
  <c r="T308" i="5"/>
  <c r="S308" i="5"/>
  <c r="R308" i="5"/>
  <c r="AE307" i="5"/>
  <c r="AF307" i="5" s="1"/>
  <c r="W307" i="5"/>
  <c r="V307" i="5"/>
  <c r="U307" i="5"/>
  <c r="T307" i="5"/>
  <c r="S307" i="5"/>
  <c r="R307" i="5"/>
  <c r="AE306" i="5"/>
  <c r="AF306" i="5" s="1"/>
  <c r="W306" i="5"/>
  <c r="V306" i="5"/>
  <c r="U306" i="5"/>
  <c r="T306" i="5"/>
  <c r="S306" i="5"/>
  <c r="R306" i="5"/>
  <c r="AE305" i="5"/>
  <c r="AF305" i="5" s="1"/>
  <c r="W305" i="5"/>
  <c r="V305" i="5"/>
  <c r="U305" i="5"/>
  <c r="T305" i="5"/>
  <c r="S305" i="5"/>
  <c r="R305" i="5"/>
  <c r="AE304" i="5"/>
  <c r="AF304" i="5" s="1"/>
  <c r="W304" i="5"/>
  <c r="V304" i="5"/>
  <c r="U304" i="5"/>
  <c r="T304" i="5"/>
  <c r="S304" i="5"/>
  <c r="R304" i="5"/>
  <c r="AE303" i="5"/>
  <c r="AF303" i="5" s="1"/>
  <c r="W303" i="5"/>
  <c r="V303" i="5"/>
  <c r="U303" i="5"/>
  <c r="T303" i="5"/>
  <c r="S303" i="5"/>
  <c r="R303" i="5"/>
  <c r="AE302" i="5"/>
  <c r="AF302" i="5" s="1"/>
  <c r="W302" i="5"/>
  <c r="V302" i="5"/>
  <c r="U302" i="5"/>
  <c r="T302" i="5"/>
  <c r="S302" i="5"/>
  <c r="R302" i="5"/>
  <c r="AE301" i="5"/>
  <c r="AF301" i="5" s="1"/>
  <c r="W301" i="5"/>
  <c r="V301" i="5"/>
  <c r="U301" i="5"/>
  <c r="T301" i="5"/>
  <c r="S301" i="5"/>
  <c r="R301" i="5"/>
  <c r="AE300" i="5"/>
  <c r="AF300" i="5" s="1"/>
  <c r="W300" i="5"/>
  <c r="V300" i="5"/>
  <c r="U300" i="5"/>
  <c r="T300" i="5"/>
  <c r="S300" i="5"/>
  <c r="R300" i="5"/>
  <c r="AE299" i="5"/>
  <c r="AF299" i="5" s="1"/>
  <c r="W299" i="5"/>
  <c r="V299" i="5"/>
  <c r="U299" i="5"/>
  <c r="T299" i="5"/>
  <c r="S299" i="5"/>
  <c r="R299" i="5"/>
  <c r="AE298" i="5"/>
  <c r="AF298" i="5" s="1"/>
  <c r="W298" i="5"/>
  <c r="V298" i="5"/>
  <c r="U298" i="5"/>
  <c r="T298" i="5"/>
  <c r="S298" i="5"/>
  <c r="R298" i="5"/>
  <c r="AE297" i="5"/>
  <c r="AF297" i="5" s="1"/>
  <c r="W297" i="5"/>
  <c r="V297" i="5"/>
  <c r="U297" i="5"/>
  <c r="T297" i="5"/>
  <c r="S297" i="5"/>
  <c r="R297" i="5"/>
  <c r="AE296" i="5"/>
  <c r="AF296" i="5" s="1"/>
  <c r="W296" i="5"/>
  <c r="V296" i="5"/>
  <c r="U296" i="5"/>
  <c r="T296" i="5"/>
  <c r="S296" i="5"/>
  <c r="R296" i="5"/>
  <c r="AE295" i="5"/>
  <c r="AF295" i="5" s="1"/>
  <c r="W295" i="5"/>
  <c r="V295" i="5"/>
  <c r="U295" i="5"/>
  <c r="T295" i="5"/>
  <c r="S295" i="5"/>
  <c r="R295" i="5"/>
  <c r="AE294" i="5"/>
  <c r="AF294" i="5" s="1"/>
  <c r="W294" i="5"/>
  <c r="V294" i="5"/>
  <c r="U294" i="5"/>
  <c r="T294" i="5"/>
  <c r="S294" i="5"/>
  <c r="R294" i="5"/>
  <c r="AE293" i="5"/>
  <c r="AF293" i="5" s="1"/>
  <c r="W293" i="5"/>
  <c r="V293" i="5"/>
  <c r="U293" i="5"/>
  <c r="T293" i="5"/>
  <c r="S293" i="5"/>
  <c r="R293" i="5"/>
  <c r="AE292" i="5"/>
  <c r="AF292" i="5" s="1"/>
  <c r="W292" i="5"/>
  <c r="V292" i="5"/>
  <c r="U292" i="5"/>
  <c r="T292" i="5"/>
  <c r="S292" i="5"/>
  <c r="R292" i="5"/>
  <c r="AE291" i="5"/>
  <c r="AF291" i="5" s="1"/>
  <c r="W291" i="5"/>
  <c r="V291" i="5"/>
  <c r="U291" i="5"/>
  <c r="T291" i="5"/>
  <c r="S291" i="5"/>
  <c r="R291" i="5"/>
  <c r="AE290" i="5"/>
  <c r="AF290" i="5" s="1"/>
  <c r="W290" i="5"/>
  <c r="V290" i="5"/>
  <c r="U290" i="5"/>
  <c r="T290" i="5"/>
  <c r="S290" i="5"/>
  <c r="R290" i="5"/>
  <c r="AE289" i="5"/>
  <c r="AF289" i="5" s="1"/>
  <c r="W289" i="5"/>
  <c r="V289" i="5"/>
  <c r="U289" i="5"/>
  <c r="T289" i="5"/>
  <c r="S289" i="5"/>
  <c r="R289" i="5"/>
  <c r="AE288" i="5"/>
  <c r="AF288" i="5" s="1"/>
  <c r="W288" i="5"/>
  <c r="V288" i="5"/>
  <c r="U288" i="5"/>
  <c r="T288" i="5"/>
  <c r="S288" i="5"/>
  <c r="R288" i="5"/>
  <c r="AE287" i="5"/>
  <c r="AF287" i="5" s="1"/>
  <c r="W287" i="5"/>
  <c r="V287" i="5"/>
  <c r="U287" i="5"/>
  <c r="T287" i="5"/>
  <c r="S287" i="5"/>
  <c r="R287" i="5"/>
  <c r="AE286" i="5"/>
  <c r="AF286" i="5" s="1"/>
  <c r="W286" i="5"/>
  <c r="V286" i="5"/>
  <c r="U286" i="5"/>
  <c r="T286" i="5"/>
  <c r="S286" i="5"/>
  <c r="R286" i="5"/>
  <c r="AE285" i="5"/>
  <c r="AF285" i="5" s="1"/>
  <c r="W285" i="5"/>
  <c r="V285" i="5"/>
  <c r="U285" i="5"/>
  <c r="T285" i="5"/>
  <c r="S285" i="5"/>
  <c r="R285" i="5"/>
  <c r="AE284" i="5"/>
  <c r="AF284" i="5" s="1"/>
  <c r="W284" i="5"/>
  <c r="V284" i="5"/>
  <c r="U284" i="5"/>
  <c r="T284" i="5"/>
  <c r="S284" i="5"/>
  <c r="R284" i="5"/>
  <c r="AE283" i="5"/>
  <c r="AF283" i="5" s="1"/>
  <c r="W283" i="5"/>
  <c r="V283" i="5"/>
  <c r="U283" i="5"/>
  <c r="T283" i="5"/>
  <c r="S283" i="5"/>
  <c r="R283" i="5"/>
  <c r="AE282" i="5"/>
  <c r="AF282" i="5" s="1"/>
  <c r="W282" i="5"/>
  <c r="V282" i="5"/>
  <c r="U282" i="5"/>
  <c r="T282" i="5"/>
  <c r="S282" i="5"/>
  <c r="R282" i="5"/>
  <c r="AE281" i="5"/>
  <c r="AF281" i="5" s="1"/>
  <c r="W281" i="5"/>
  <c r="V281" i="5"/>
  <c r="U281" i="5"/>
  <c r="T281" i="5"/>
  <c r="S281" i="5"/>
  <c r="R281" i="5"/>
  <c r="AE280" i="5"/>
  <c r="AF280" i="5" s="1"/>
  <c r="W280" i="5"/>
  <c r="V280" i="5"/>
  <c r="U280" i="5"/>
  <c r="T280" i="5"/>
  <c r="S280" i="5"/>
  <c r="R280" i="5"/>
  <c r="AF279" i="5"/>
  <c r="AE279" i="5"/>
  <c r="W279" i="5"/>
  <c r="V279" i="5"/>
  <c r="U279" i="5"/>
  <c r="T279" i="5"/>
  <c r="S279" i="5"/>
  <c r="R279" i="5"/>
  <c r="AE278" i="5"/>
  <c r="AF278" i="5" s="1"/>
  <c r="W278" i="5"/>
  <c r="V278" i="5"/>
  <c r="U278" i="5"/>
  <c r="T278" i="5"/>
  <c r="S278" i="5"/>
  <c r="R278" i="5"/>
  <c r="AE277" i="5"/>
  <c r="AF277" i="5" s="1"/>
  <c r="W277" i="5"/>
  <c r="V277" i="5"/>
  <c r="U277" i="5"/>
  <c r="T277" i="5"/>
  <c r="S277" i="5"/>
  <c r="R277" i="5"/>
  <c r="AE276" i="5"/>
  <c r="AF276" i="5" s="1"/>
  <c r="W276" i="5"/>
  <c r="V276" i="5"/>
  <c r="U276" i="5"/>
  <c r="T276" i="5"/>
  <c r="S276" i="5"/>
  <c r="R276" i="5"/>
  <c r="AE275" i="5"/>
  <c r="AF275" i="5" s="1"/>
  <c r="W275" i="5"/>
  <c r="V275" i="5"/>
  <c r="U275" i="5"/>
  <c r="T275" i="5"/>
  <c r="S275" i="5"/>
  <c r="R275" i="5"/>
  <c r="AE274" i="5"/>
  <c r="AF274" i="5" s="1"/>
  <c r="W274" i="5"/>
  <c r="V274" i="5"/>
  <c r="U274" i="5"/>
  <c r="T274" i="5"/>
  <c r="S274" i="5"/>
  <c r="R274" i="5"/>
  <c r="AE273" i="5"/>
  <c r="AF273" i="5" s="1"/>
  <c r="W273" i="5"/>
  <c r="V273" i="5"/>
  <c r="U273" i="5"/>
  <c r="T273" i="5"/>
  <c r="S273" i="5"/>
  <c r="R273" i="5"/>
  <c r="AE272" i="5"/>
  <c r="AF272" i="5" s="1"/>
  <c r="W272" i="5"/>
  <c r="V272" i="5"/>
  <c r="U272" i="5"/>
  <c r="T272" i="5"/>
  <c r="S272" i="5"/>
  <c r="R272" i="5"/>
  <c r="AE271" i="5"/>
  <c r="AF271" i="5" s="1"/>
  <c r="W271" i="5"/>
  <c r="V271" i="5"/>
  <c r="U271" i="5"/>
  <c r="T271" i="5"/>
  <c r="S271" i="5"/>
  <c r="R271" i="5"/>
  <c r="AE270" i="5"/>
  <c r="AF270" i="5" s="1"/>
  <c r="W270" i="5"/>
  <c r="V270" i="5"/>
  <c r="U270" i="5"/>
  <c r="T270" i="5"/>
  <c r="S270" i="5"/>
  <c r="R270" i="5"/>
  <c r="AE269" i="5"/>
  <c r="AF269" i="5" s="1"/>
  <c r="W269" i="5"/>
  <c r="V269" i="5"/>
  <c r="U269" i="5"/>
  <c r="T269" i="5"/>
  <c r="S269" i="5"/>
  <c r="R269" i="5"/>
  <c r="AE268" i="5"/>
  <c r="AF268" i="5" s="1"/>
  <c r="W268" i="5"/>
  <c r="V268" i="5"/>
  <c r="U268" i="5"/>
  <c r="T268" i="5"/>
  <c r="S268" i="5"/>
  <c r="R268" i="5"/>
  <c r="AE267" i="5"/>
  <c r="AF267" i="5" s="1"/>
  <c r="W267" i="5"/>
  <c r="V267" i="5"/>
  <c r="U267" i="5"/>
  <c r="T267" i="5"/>
  <c r="S267" i="5"/>
  <c r="R267" i="5"/>
  <c r="AE266" i="5"/>
  <c r="AF266" i="5" s="1"/>
  <c r="W266" i="5"/>
  <c r="V266" i="5"/>
  <c r="U266" i="5"/>
  <c r="T266" i="5"/>
  <c r="S266" i="5"/>
  <c r="R266" i="5"/>
  <c r="AE265" i="5"/>
  <c r="AF265" i="5" s="1"/>
  <c r="W265" i="5"/>
  <c r="V265" i="5"/>
  <c r="U265" i="5"/>
  <c r="T265" i="5"/>
  <c r="S265" i="5"/>
  <c r="R265" i="5"/>
  <c r="AE263" i="5"/>
  <c r="AF263" i="5" s="1"/>
  <c r="W263" i="5"/>
  <c r="V263" i="5"/>
  <c r="U263" i="5"/>
  <c r="T263" i="5"/>
  <c r="S263" i="5"/>
  <c r="R263" i="5"/>
  <c r="AE262" i="5"/>
  <c r="AF262" i="5" s="1"/>
  <c r="W262" i="5"/>
  <c r="V262" i="5"/>
  <c r="U262" i="5"/>
  <c r="T262" i="5"/>
  <c r="S262" i="5"/>
  <c r="R262" i="5"/>
  <c r="AE261" i="5"/>
  <c r="AF261" i="5" s="1"/>
  <c r="W261" i="5"/>
  <c r="V261" i="5"/>
  <c r="U261" i="5"/>
  <c r="T261" i="5"/>
  <c r="S261" i="5"/>
  <c r="R261" i="5"/>
  <c r="AE260" i="5"/>
  <c r="AF260" i="5" s="1"/>
  <c r="W260" i="5"/>
  <c r="V260" i="5"/>
  <c r="U260" i="5"/>
  <c r="T260" i="5"/>
  <c r="S260" i="5"/>
  <c r="R260" i="5"/>
  <c r="AE258" i="5"/>
  <c r="AF258" i="5" s="1"/>
  <c r="W258" i="5"/>
  <c r="V258" i="5"/>
  <c r="U258" i="5"/>
  <c r="T258" i="5"/>
  <c r="S258" i="5"/>
  <c r="R258" i="5"/>
  <c r="AE257" i="5"/>
  <c r="AF257" i="5" s="1"/>
  <c r="W257" i="5"/>
  <c r="V257" i="5"/>
  <c r="U257" i="5"/>
  <c r="T257" i="5"/>
  <c r="S257" i="5"/>
  <c r="R257" i="5"/>
  <c r="AE256" i="5"/>
  <c r="AF256" i="5" s="1"/>
  <c r="W256" i="5"/>
  <c r="V256" i="5"/>
  <c r="U256" i="5"/>
  <c r="T256" i="5"/>
  <c r="S256" i="5"/>
  <c r="R256" i="5"/>
  <c r="AE255" i="5"/>
  <c r="AF255" i="5" s="1"/>
  <c r="W255" i="5"/>
  <c r="V255" i="5"/>
  <c r="U255" i="5"/>
  <c r="T255" i="5"/>
  <c r="S255" i="5"/>
  <c r="R255" i="5"/>
  <c r="AE254" i="5"/>
  <c r="AF254" i="5" s="1"/>
  <c r="W254" i="5"/>
  <c r="V254" i="5"/>
  <c r="U254" i="5"/>
  <c r="T254" i="5"/>
  <c r="S254" i="5"/>
  <c r="R254" i="5"/>
  <c r="AE253" i="5"/>
  <c r="AF253" i="5" s="1"/>
  <c r="W253" i="5"/>
  <c r="V253" i="5"/>
  <c r="U253" i="5"/>
  <c r="T253" i="5"/>
  <c r="S253" i="5"/>
  <c r="R253" i="5"/>
  <c r="AE252" i="5"/>
  <c r="AF252" i="5" s="1"/>
  <c r="W252" i="5"/>
  <c r="V252" i="5"/>
  <c r="U252" i="5"/>
  <c r="T252" i="5"/>
  <c r="S252" i="5"/>
  <c r="R252" i="5"/>
  <c r="AE251" i="5"/>
  <c r="AF251" i="5" s="1"/>
  <c r="W251" i="5"/>
  <c r="V251" i="5"/>
  <c r="U251" i="5"/>
  <c r="T251" i="5"/>
  <c r="S251" i="5"/>
  <c r="R251" i="5"/>
  <c r="AE250" i="5"/>
  <c r="AF250" i="5" s="1"/>
  <c r="W250" i="5"/>
  <c r="V250" i="5"/>
  <c r="U250" i="5"/>
  <c r="T250" i="5"/>
  <c r="S250" i="5"/>
  <c r="R250" i="5"/>
  <c r="AE249" i="5"/>
  <c r="AF249" i="5" s="1"/>
  <c r="W249" i="5"/>
  <c r="V249" i="5"/>
  <c r="U249" i="5"/>
  <c r="T249" i="5"/>
  <c r="S249" i="5"/>
  <c r="R249" i="5"/>
  <c r="AE248" i="5"/>
  <c r="AF248" i="5" s="1"/>
  <c r="W248" i="5"/>
  <c r="V248" i="5"/>
  <c r="U248" i="5"/>
  <c r="T248" i="5"/>
  <c r="S248" i="5"/>
  <c r="R248" i="5"/>
  <c r="AE247" i="5"/>
  <c r="AF247" i="5" s="1"/>
  <c r="W247" i="5"/>
  <c r="V247" i="5"/>
  <c r="U247" i="5"/>
  <c r="T247" i="5"/>
  <c r="S247" i="5"/>
  <c r="R247" i="5"/>
  <c r="AE246" i="5"/>
  <c r="AF246" i="5" s="1"/>
  <c r="W246" i="5"/>
  <c r="V246" i="5"/>
  <c r="U246" i="5"/>
  <c r="T246" i="5"/>
  <c r="S246" i="5"/>
  <c r="R246" i="5"/>
  <c r="AE245" i="5"/>
  <c r="AF245" i="5" s="1"/>
  <c r="W245" i="5"/>
  <c r="V245" i="5"/>
  <c r="U245" i="5"/>
  <c r="T245" i="5"/>
  <c r="S245" i="5"/>
  <c r="R245" i="5"/>
  <c r="AE244" i="5"/>
  <c r="AF244" i="5" s="1"/>
  <c r="W244" i="5"/>
  <c r="V244" i="5"/>
  <c r="U244" i="5"/>
  <c r="T244" i="5"/>
  <c r="S244" i="5"/>
  <c r="R244" i="5"/>
  <c r="AE243" i="5"/>
  <c r="AF243" i="5" s="1"/>
  <c r="W243" i="5"/>
  <c r="V243" i="5"/>
  <c r="U243" i="5"/>
  <c r="T243" i="5"/>
  <c r="S243" i="5"/>
  <c r="R243" i="5"/>
  <c r="AE242" i="5"/>
  <c r="AF242" i="5" s="1"/>
  <c r="W242" i="5"/>
  <c r="V242" i="5"/>
  <c r="U242" i="5"/>
  <c r="T242" i="5"/>
  <c r="S242" i="5"/>
  <c r="R242" i="5"/>
  <c r="AE239" i="5"/>
  <c r="AF239" i="5" s="1"/>
  <c r="W239" i="5"/>
  <c r="V239" i="5"/>
  <c r="U239" i="5"/>
  <c r="T239" i="5"/>
  <c r="S239" i="5"/>
  <c r="R239" i="5"/>
  <c r="AE238" i="5"/>
  <c r="AF238" i="5" s="1"/>
  <c r="W238" i="5"/>
  <c r="V238" i="5"/>
  <c r="U238" i="5"/>
  <c r="T238" i="5"/>
  <c r="S238" i="5"/>
  <c r="R238" i="5"/>
  <c r="AE237" i="5"/>
  <c r="AF237" i="5" s="1"/>
  <c r="W237" i="5"/>
  <c r="V237" i="5"/>
  <c r="U237" i="5"/>
  <c r="T237" i="5"/>
  <c r="S237" i="5"/>
  <c r="R237" i="5"/>
  <c r="AE236" i="5"/>
  <c r="AF236" i="5" s="1"/>
  <c r="W236" i="5"/>
  <c r="V236" i="5"/>
  <c r="U236" i="5"/>
  <c r="T236" i="5"/>
  <c r="S236" i="5"/>
  <c r="R236" i="5"/>
  <c r="AE235" i="5"/>
  <c r="AF235" i="5" s="1"/>
  <c r="W235" i="5"/>
  <c r="V235" i="5"/>
  <c r="U235" i="5"/>
  <c r="T235" i="5"/>
  <c r="S235" i="5"/>
  <c r="R235" i="5"/>
  <c r="AE234" i="5"/>
  <c r="AF234" i="5" s="1"/>
  <c r="W234" i="5"/>
  <c r="V234" i="5"/>
  <c r="U234" i="5"/>
  <c r="T234" i="5"/>
  <c r="S234" i="5"/>
  <c r="R234" i="5"/>
  <c r="AE233" i="5"/>
  <c r="AF233" i="5" s="1"/>
  <c r="W233" i="5"/>
  <c r="V233" i="5"/>
  <c r="U233" i="5"/>
  <c r="T233" i="5"/>
  <c r="S233" i="5"/>
  <c r="R233" i="5"/>
  <c r="AE232" i="5"/>
  <c r="AF232" i="5" s="1"/>
  <c r="W232" i="5"/>
  <c r="V232" i="5"/>
  <c r="U232" i="5"/>
  <c r="T232" i="5"/>
  <c r="S232" i="5"/>
  <c r="R232" i="5"/>
  <c r="AE231" i="5"/>
  <c r="AF231" i="5" s="1"/>
  <c r="W231" i="5"/>
  <c r="V231" i="5"/>
  <c r="U231" i="5"/>
  <c r="T231" i="5"/>
  <c r="S231" i="5"/>
  <c r="R231" i="5"/>
  <c r="AE230" i="5"/>
  <c r="AF230" i="5" s="1"/>
  <c r="W230" i="5"/>
  <c r="V230" i="5"/>
  <c r="U230" i="5"/>
  <c r="T230" i="5"/>
  <c r="S230" i="5"/>
  <c r="R230" i="5"/>
  <c r="AE229" i="5"/>
  <c r="AF229" i="5" s="1"/>
  <c r="W229" i="5"/>
  <c r="V229" i="5"/>
  <c r="U229" i="5"/>
  <c r="T229" i="5"/>
  <c r="S229" i="5"/>
  <c r="R229" i="5"/>
  <c r="AE228" i="5"/>
  <c r="AF228" i="5" s="1"/>
  <c r="W228" i="5"/>
  <c r="V228" i="5"/>
  <c r="U228" i="5"/>
  <c r="T228" i="5"/>
  <c r="S228" i="5"/>
  <c r="R228" i="5"/>
  <c r="AE227" i="5"/>
  <c r="AF227" i="5" s="1"/>
  <c r="W227" i="5"/>
  <c r="V227" i="5"/>
  <c r="U227" i="5"/>
  <c r="T227" i="5"/>
  <c r="S227" i="5"/>
  <c r="R227" i="5"/>
  <c r="AE224" i="5"/>
  <c r="AF224" i="5" s="1"/>
  <c r="W224" i="5"/>
  <c r="V224" i="5"/>
  <c r="U224" i="5"/>
  <c r="T224" i="5"/>
  <c r="S224" i="5"/>
  <c r="R224" i="5"/>
  <c r="AE223" i="5"/>
  <c r="AF223" i="5" s="1"/>
  <c r="W223" i="5"/>
  <c r="V223" i="5"/>
  <c r="U223" i="5"/>
  <c r="T223" i="5"/>
  <c r="S223" i="5"/>
  <c r="R223" i="5"/>
  <c r="AE222" i="5"/>
  <c r="AF222" i="5" s="1"/>
  <c r="W222" i="5"/>
  <c r="V222" i="5"/>
  <c r="U222" i="5"/>
  <c r="T222" i="5"/>
  <c r="S222" i="5"/>
  <c r="R222" i="5"/>
  <c r="AE221" i="5"/>
  <c r="AF221" i="5" s="1"/>
  <c r="W221" i="5"/>
  <c r="V221" i="5"/>
  <c r="U221" i="5"/>
  <c r="T221" i="5"/>
  <c r="S221" i="5"/>
  <c r="R221" i="5"/>
  <c r="AE220" i="5"/>
  <c r="AF220" i="5" s="1"/>
  <c r="W220" i="5"/>
  <c r="V220" i="5"/>
  <c r="U220" i="5"/>
  <c r="T220" i="5"/>
  <c r="S220" i="5"/>
  <c r="R220" i="5"/>
  <c r="AE219" i="5"/>
  <c r="AF219" i="5" s="1"/>
  <c r="W219" i="5"/>
  <c r="V219" i="5"/>
  <c r="U219" i="5"/>
  <c r="T219" i="5"/>
  <c r="S219" i="5"/>
  <c r="R219" i="5"/>
  <c r="AE218" i="5"/>
  <c r="AF218" i="5" s="1"/>
  <c r="W218" i="5"/>
  <c r="V218" i="5"/>
  <c r="U218" i="5"/>
  <c r="T218" i="5"/>
  <c r="S218" i="5"/>
  <c r="R218" i="5"/>
  <c r="AE217" i="5"/>
  <c r="AF217" i="5" s="1"/>
  <c r="W217" i="5"/>
  <c r="V217" i="5"/>
  <c r="U217" i="5"/>
  <c r="T217" i="5"/>
  <c r="S217" i="5"/>
  <c r="R217" i="5"/>
  <c r="AE216" i="5"/>
  <c r="AF216" i="5" s="1"/>
  <c r="W216" i="5"/>
  <c r="V216" i="5"/>
  <c r="U216" i="5"/>
  <c r="T216" i="5"/>
  <c r="S216" i="5"/>
  <c r="R216" i="5"/>
  <c r="AE215" i="5"/>
  <c r="AF215" i="5" s="1"/>
  <c r="W215" i="5"/>
  <c r="V215" i="5"/>
  <c r="U215" i="5"/>
  <c r="T215" i="5"/>
  <c r="S215" i="5"/>
  <c r="R215" i="5"/>
  <c r="AE212" i="5"/>
  <c r="AF212" i="5" s="1"/>
  <c r="W212" i="5"/>
  <c r="V212" i="5"/>
  <c r="U212" i="5"/>
  <c r="T212" i="5"/>
  <c r="S212" i="5"/>
  <c r="R212" i="5"/>
  <c r="AE211" i="5"/>
  <c r="AF211" i="5" s="1"/>
  <c r="W211" i="5"/>
  <c r="V211" i="5"/>
  <c r="U211" i="5"/>
  <c r="T211" i="5"/>
  <c r="S211" i="5"/>
  <c r="R211" i="5"/>
  <c r="AE210" i="5"/>
  <c r="AF210" i="5" s="1"/>
  <c r="W210" i="5"/>
  <c r="V210" i="5"/>
  <c r="U210" i="5"/>
  <c r="T210" i="5"/>
  <c r="S210" i="5"/>
  <c r="R210" i="5"/>
  <c r="AE209" i="5"/>
  <c r="AF209" i="5" s="1"/>
  <c r="W209" i="5"/>
  <c r="V209" i="5"/>
  <c r="U209" i="5"/>
  <c r="T209" i="5"/>
  <c r="S209" i="5"/>
  <c r="R209" i="5"/>
  <c r="AE208" i="5"/>
  <c r="AF208" i="5" s="1"/>
  <c r="W208" i="5"/>
  <c r="V208" i="5"/>
  <c r="U208" i="5"/>
  <c r="T208" i="5"/>
  <c r="S208" i="5"/>
  <c r="R208" i="5"/>
  <c r="AE207" i="5"/>
  <c r="AF207" i="5" s="1"/>
  <c r="W207" i="5"/>
  <c r="V207" i="5"/>
  <c r="U207" i="5"/>
  <c r="T207" i="5"/>
  <c r="S207" i="5"/>
  <c r="R207" i="5"/>
  <c r="AE206" i="5"/>
  <c r="AF206" i="5" s="1"/>
  <c r="W206" i="5"/>
  <c r="V206" i="5"/>
  <c r="U206" i="5"/>
  <c r="T206" i="5"/>
  <c r="S206" i="5"/>
  <c r="R206" i="5"/>
  <c r="AE205" i="5"/>
  <c r="AF205" i="5" s="1"/>
  <c r="W205" i="5"/>
  <c r="V205" i="5"/>
  <c r="U205" i="5"/>
  <c r="T205" i="5"/>
  <c r="S205" i="5"/>
  <c r="R205" i="5"/>
  <c r="AE203" i="5"/>
  <c r="AF203" i="5" s="1"/>
  <c r="W203" i="5"/>
  <c r="V203" i="5"/>
  <c r="U203" i="5"/>
  <c r="T203" i="5"/>
  <c r="S203" i="5"/>
  <c r="R203" i="5"/>
  <c r="AE201" i="5"/>
  <c r="AF201" i="5" s="1"/>
  <c r="W201" i="5"/>
  <c r="V201" i="5"/>
  <c r="U201" i="5"/>
  <c r="T201" i="5"/>
  <c r="S201" i="5"/>
  <c r="R201" i="5"/>
  <c r="AE200" i="5"/>
  <c r="AF200" i="5" s="1"/>
  <c r="W200" i="5"/>
  <c r="V200" i="5"/>
  <c r="U200" i="5"/>
  <c r="T200" i="5"/>
  <c r="S200" i="5"/>
  <c r="R200" i="5"/>
  <c r="AE199" i="5"/>
  <c r="AF199" i="5" s="1"/>
  <c r="W199" i="5"/>
  <c r="V199" i="5"/>
  <c r="U199" i="5"/>
  <c r="T199" i="5"/>
  <c r="S199" i="5"/>
  <c r="R199" i="5"/>
  <c r="AE198" i="5"/>
  <c r="AF198" i="5" s="1"/>
  <c r="W198" i="5"/>
  <c r="V198" i="5"/>
  <c r="U198" i="5"/>
  <c r="T198" i="5"/>
  <c r="S198" i="5"/>
  <c r="R198" i="5"/>
  <c r="AE197" i="5"/>
  <c r="AF197" i="5" s="1"/>
  <c r="W197" i="5"/>
  <c r="V197" i="5"/>
  <c r="U197" i="5"/>
  <c r="T197" i="5"/>
  <c r="S197" i="5"/>
  <c r="R197" i="5"/>
  <c r="AE196" i="5"/>
  <c r="AF196" i="5" s="1"/>
  <c r="W196" i="5"/>
  <c r="V196" i="5"/>
  <c r="U196" i="5"/>
  <c r="T196" i="5"/>
  <c r="S196" i="5"/>
  <c r="R196" i="5"/>
  <c r="AE195" i="5"/>
  <c r="AF195" i="5" s="1"/>
  <c r="W195" i="5"/>
  <c r="V195" i="5"/>
  <c r="U195" i="5"/>
  <c r="T195" i="5"/>
  <c r="S195" i="5"/>
  <c r="R195" i="5"/>
  <c r="AE194" i="5"/>
  <c r="AF194" i="5" s="1"/>
  <c r="W194" i="5"/>
  <c r="V194" i="5"/>
  <c r="U194" i="5"/>
  <c r="T194" i="5"/>
  <c r="S194" i="5"/>
  <c r="R194" i="5"/>
  <c r="AE193" i="5"/>
  <c r="AF193" i="5" s="1"/>
  <c r="W193" i="5"/>
  <c r="V193" i="5"/>
  <c r="U193" i="5"/>
  <c r="T193" i="5"/>
  <c r="S193" i="5"/>
  <c r="R193" i="5"/>
  <c r="AE192" i="5"/>
  <c r="AF192" i="5" s="1"/>
  <c r="W192" i="5"/>
  <c r="V192" i="5"/>
  <c r="U192" i="5"/>
  <c r="T192" i="5"/>
  <c r="S192" i="5"/>
  <c r="R192" i="5"/>
  <c r="AE191" i="5"/>
  <c r="AF191" i="5" s="1"/>
  <c r="W191" i="5"/>
  <c r="V191" i="5"/>
  <c r="U191" i="5"/>
  <c r="T191" i="5"/>
  <c r="S191" i="5"/>
  <c r="R191" i="5"/>
  <c r="AE190" i="5"/>
  <c r="AF190" i="5" s="1"/>
  <c r="W190" i="5"/>
  <c r="V190" i="5"/>
  <c r="U190" i="5"/>
  <c r="T190" i="5"/>
  <c r="S190" i="5"/>
  <c r="R190" i="5"/>
  <c r="AE189" i="5"/>
  <c r="AF189" i="5" s="1"/>
  <c r="W189" i="5"/>
  <c r="V189" i="5"/>
  <c r="U189" i="5"/>
  <c r="T189" i="5"/>
  <c r="S189" i="5"/>
  <c r="R189" i="5"/>
  <c r="AE188" i="5"/>
  <c r="AF188" i="5" s="1"/>
  <c r="W188" i="5"/>
  <c r="V188" i="5"/>
  <c r="U188" i="5"/>
  <c r="T188" i="5"/>
  <c r="S188" i="5"/>
  <c r="R188" i="5"/>
  <c r="AE187" i="5"/>
  <c r="AF187" i="5" s="1"/>
  <c r="W187" i="5"/>
  <c r="V187" i="5"/>
  <c r="U187" i="5"/>
  <c r="T187" i="5"/>
  <c r="S187" i="5"/>
  <c r="R187" i="5"/>
  <c r="AE186" i="5"/>
  <c r="AF186" i="5" s="1"/>
  <c r="W186" i="5"/>
  <c r="V186" i="5"/>
  <c r="U186" i="5"/>
  <c r="T186" i="5"/>
  <c r="S186" i="5"/>
  <c r="R186" i="5"/>
  <c r="AE185" i="5"/>
  <c r="AF185" i="5" s="1"/>
  <c r="W185" i="5"/>
  <c r="V185" i="5"/>
  <c r="U185" i="5"/>
  <c r="T185" i="5"/>
  <c r="S185" i="5"/>
  <c r="R185" i="5"/>
  <c r="AE184" i="5"/>
  <c r="AF184" i="5" s="1"/>
  <c r="W184" i="5"/>
  <c r="V184" i="5"/>
  <c r="U184" i="5"/>
  <c r="T184" i="5"/>
  <c r="S184" i="5"/>
  <c r="R184" i="5"/>
  <c r="AE182" i="5"/>
  <c r="AF182" i="5" s="1"/>
  <c r="W182" i="5"/>
  <c r="V182" i="5"/>
  <c r="U182" i="5"/>
  <c r="T182" i="5"/>
  <c r="S182" i="5"/>
  <c r="R182" i="5"/>
  <c r="AE181" i="5"/>
  <c r="AF181" i="5" s="1"/>
  <c r="W181" i="5"/>
  <c r="V181" i="5"/>
  <c r="U181" i="5"/>
  <c r="T181" i="5"/>
  <c r="S181" i="5"/>
  <c r="R181" i="5"/>
  <c r="AE180" i="5"/>
  <c r="AF180" i="5" s="1"/>
  <c r="W180" i="5"/>
  <c r="V180" i="5"/>
  <c r="U180" i="5"/>
  <c r="T180" i="5"/>
  <c r="S180" i="5"/>
  <c r="R180" i="5"/>
  <c r="AE179" i="5"/>
  <c r="AF179" i="5" s="1"/>
  <c r="W179" i="5"/>
  <c r="V179" i="5"/>
  <c r="U179" i="5"/>
  <c r="T179" i="5"/>
  <c r="S179" i="5"/>
  <c r="R179" i="5"/>
  <c r="AE177" i="5"/>
  <c r="AF177" i="5" s="1"/>
  <c r="W177" i="5"/>
  <c r="V177" i="5"/>
  <c r="U177" i="5"/>
  <c r="T177" i="5"/>
  <c r="S177" i="5"/>
  <c r="R177" i="5"/>
  <c r="AE176" i="5"/>
  <c r="AF176" i="5" s="1"/>
  <c r="W176" i="5"/>
  <c r="V176" i="5"/>
  <c r="U176" i="5"/>
  <c r="T176" i="5"/>
  <c r="S176" i="5"/>
  <c r="R176" i="5"/>
  <c r="AE175" i="5"/>
  <c r="AF175" i="5" s="1"/>
  <c r="W175" i="5"/>
  <c r="V175" i="5"/>
  <c r="U175" i="5"/>
  <c r="T175" i="5"/>
  <c r="S175" i="5"/>
  <c r="R175" i="5"/>
  <c r="AE174" i="5"/>
  <c r="AF174" i="5" s="1"/>
  <c r="W174" i="5"/>
  <c r="V174" i="5"/>
  <c r="U174" i="5"/>
  <c r="T174" i="5"/>
  <c r="S174" i="5"/>
  <c r="R174" i="5"/>
  <c r="AE173" i="5"/>
  <c r="AF173" i="5" s="1"/>
  <c r="W173" i="5"/>
  <c r="V173" i="5"/>
  <c r="U173" i="5"/>
  <c r="T173" i="5"/>
  <c r="S173" i="5"/>
  <c r="R173" i="5"/>
  <c r="AE172" i="5"/>
  <c r="AF172" i="5" s="1"/>
  <c r="W172" i="5"/>
  <c r="V172" i="5"/>
  <c r="U172" i="5"/>
  <c r="T172" i="5"/>
  <c r="S172" i="5"/>
  <c r="R172" i="5"/>
  <c r="AE171" i="5"/>
  <c r="AF171" i="5" s="1"/>
  <c r="W171" i="5"/>
  <c r="V171" i="5"/>
  <c r="U171" i="5"/>
  <c r="T171" i="5"/>
  <c r="S171" i="5"/>
  <c r="R171" i="5"/>
  <c r="AE170" i="5"/>
  <c r="AF170" i="5" s="1"/>
  <c r="W170" i="5"/>
  <c r="V170" i="5"/>
  <c r="U170" i="5"/>
  <c r="T170" i="5"/>
  <c r="S170" i="5"/>
  <c r="R170" i="5"/>
  <c r="AE169" i="5"/>
  <c r="AF169" i="5" s="1"/>
  <c r="W169" i="5"/>
  <c r="V169" i="5"/>
  <c r="U169" i="5"/>
  <c r="T169" i="5"/>
  <c r="S169" i="5"/>
  <c r="R169" i="5"/>
  <c r="AE168" i="5"/>
  <c r="AF168" i="5" s="1"/>
  <c r="W168" i="5"/>
  <c r="V168" i="5"/>
  <c r="U168" i="5"/>
  <c r="T168" i="5"/>
  <c r="S168" i="5"/>
  <c r="R168" i="5"/>
  <c r="AE166" i="5"/>
  <c r="AF166" i="5" s="1"/>
  <c r="W166" i="5"/>
  <c r="V166" i="5"/>
  <c r="U166" i="5"/>
  <c r="T166" i="5"/>
  <c r="S166" i="5"/>
  <c r="R166" i="5"/>
  <c r="AE165" i="5"/>
  <c r="AF165" i="5" s="1"/>
  <c r="W165" i="5"/>
  <c r="V165" i="5"/>
  <c r="U165" i="5"/>
  <c r="T165" i="5"/>
  <c r="S165" i="5"/>
  <c r="R165" i="5"/>
  <c r="AE164" i="5"/>
  <c r="AF164" i="5" s="1"/>
  <c r="W164" i="5"/>
  <c r="V164" i="5"/>
  <c r="U164" i="5"/>
  <c r="T164" i="5"/>
  <c r="S164" i="5"/>
  <c r="R164" i="5"/>
  <c r="AE163" i="5"/>
  <c r="AF163" i="5" s="1"/>
  <c r="W163" i="5"/>
  <c r="V163" i="5"/>
  <c r="U163" i="5"/>
  <c r="T163" i="5"/>
  <c r="S163" i="5"/>
  <c r="R163" i="5"/>
  <c r="AE162" i="5"/>
  <c r="AF162" i="5" s="1"/>
  <c r="W162" i="5"/>
  <c r="V162" i="5"/>
  <c r="U162" i="5"/>
  <c r="T162" i="5"/>
  <c r="S162" i="5"/>
  <c r="R162" i="5"/>
  <c r="AE161" i="5"/>
  <c r="AF161" i="5" s="1"/>
  <c r="W161" i="5"/>
  <c r="V161" i="5"/>
  <c r="U161" i="5"/>
  <c r="T161" i="5"/>
  <c r="S161" i="5"/>
  <c r="R161" i="5"/>
  <c r="AE159" i="5"/>
  <c r="AF159" i="5" s="1"/>
  <c r="W159" i="5"/>
  <c r="V159" i="5"/>
  <c r="U159" i="5"/>
  <c r="T159" i="5"/>
  <c r="S159" i="5"/>
  <c r="R159" i="5"/>
  <c r="AE157" i="5"/>
  <c r="AF157" i="5" s="1"/>
  <c r="W157" i="5"/>
  <c r="V157" i="5"/>
  <c r="U157" i="5"/>
  <c r="T157" i="5"/>
  <c r="S157" i="5"/>
  <c r="R157" i="5"/>
  <c r="AE156" i="5"/>
  <c r="AF156" i="5" s="1"/>
  <c r="W156" i="5"/>
  <c r="V156" i="5"/>
  <c r="U156" i="5"/>
  <c r="T156" i="5"/>
  <c r="S156" i="5"/>
  <c r="R156" i="5"/>
  <c r="AE155" i="5"/>
  <c r="AF155" i="5" s="1"/>
  <c r="W155" i="5"/>
  <c r="V155" i="5"/>
  <c r="U155" i="5"/>
  <c r="T155" i="5"/>
  <c r="S155" i="5"/>
  <c r="R155" i="5"/>
  <c r="AE153" i="5"/>
  <c r="AF153" i="5" s="1"/>
  <c r="W153" i="5"/>
  <c r="V153" i="5"/>
  <c r="U153" i="5"/>
  <c r="T153" i="5"/>
  <c r="S153" i="5"/>
  <c r="R153" i="5"/>
  <c r="AE152" i="5"/>
  <c r="AF152" i="5" s="1"/>
  <c r="W152" i="5"/>
  <c r="V152" i="5"/>
  <c r="U152" i="5"/>
  <c r="T152" i="5"/>
  <c r="S152" i="5"/>
  <c r="R152" i="5"/>
  <c r="AE151" i="5"/>
  <c r="AF151" i="5" s="1"/>
  <c r="W151" i="5"/>
  <c r="V151" i="5"/>
  <c r="U151" i="5"/>
  <c r="T151" i="5"/>
  <c r="S151" i="5"/>
  <c r="R151" i="5"/>
  <c r="AE150" i="5"/>
  <c r="AF150" i="5" s="1"/>
  <c r="W150" i="5"/>
  <c r="V150" i="5"/>
  <c r="U150" i="5"/>
  <c r="T150" i="5"/>
  <c r="S150" i="5"/>
  <c r="R150" i="5"/>
  <c r="AE149" i="5"/>
  <c r="AF149" i="5" s="1"/>
  <c r="W149" i="5"/>
  <c r="V149" i="5"/>
  <c r="U149" i="5"/>
  <c r="T149" i="5"/>
  <c r="S149" i="5"/>
  <c r="R149" i="5"/>
  <c r="AE148" i="5"/>
  <c r="AF148" i="5" s="1"/>
  <c r="W148" i="5"/>
  <c r="V148" i="5"/>
  <c r="U148" i="5"/>
  <c r="T148" i="5"/>
  <c r="S148" i="5"/>
  <c r="R148" i="5"/>
  <c r="AE147" i="5"/>
  <c r="AF147" i="5" s="1"/>
  <c r="W147" i="5"/>
  <c r="V147" i="5"/>
  <c r="U147" i="5"/>
  <c r="T147" i="5"/>
  <c r="S147" i="5"/>
  <c r="R147" i="5"/>
  <c r="AE146" i="5"/>
  <c r="AF146" i="5" s="1"/>
  <c r="W146" i="5"/>
  <c r="V146" i="5"/>
  <c r="U146" i="5"/>
  <c r="T146" i="5"/>
  <c r="S146" i="5"/>
  <c r="R146" i="5"/>
  <c r="AE145" i="5"/>
  <c r="AF145" i="5" s="1"/>
  <c r="W145" i="5"/>
  <c r="V145" i="5"/>
  <c r="U145" i="5"/>
  <c r="T145" i="5"/>
  <c r="S145" i="5"/>
  <c r="R145" i="5"/>
  <c r="AE144" i="5"/>
  <c r="AF144" i="5" s="1"/>
  <c r="W144" i="5"/>
  <c r="V144" i="5"/>
  <c r="U144" i="5"/>
  <c r="T144" i="5"/>
  <c r="S144" i="5"/>
  <c r="R144" i="5"/>
  <c r="AE143" i="5"/>
  <c r="AF143" i="5" s="1"/>
  <c r="W143" i="5"/>
  <c r="V143" i="5"/>
  <c r="U143" i="5"/>
  <c r="T143" i="5"/>
  <c r="S143" i="5"/>
  <c r="R143" i="5"/>
  <c r="AE141" i="5"/>
  <c r="AF141" i="5" s="1"/>
  <c r="W141" i="5"/>
  <c r="V141" i="5"/>
  <c r="U141" i="5"/>
  <c r="T141" i="5"/>
  <c r="S141" i="5"/>
  <c r="R141" i="5"/>
  <c r="AE140" i="5"/>
  <c r="AF140" i="5" s="1"/>
  <c r="W140" i="5"/>
  <c r="V140" i="5"/>
  <c r="U140" i="5"/>
  <c r="T140" i="5"/>
  <c r="S140" i="5"/>
  <c r="R140" i="5"/>
  <c r="AE139" i="5"/>
  <c r="AF139" i="5" s="1"/>
  <c r="W139" i="5"/>
  <c r="V139" i="5"/>
  <c r="U139" i="5"/>
  <c r="T139" i="5"/>
  <c r="S139" i="5"/>
  <c r="R139" i="5"/>
  <c r="AE138" i="5"/>
  <c r="AF138" i="5" s="1"/>
  <c r="W138" i="5"/>
  <c r="V138" i="5"/>
  <c r="U138" i="5"/>
  <c r="T138" i="5"/>
  <c r="S138" i="5"/>
  <c r="R138" i="5"/>
  <c r="AE137" i="5"/>
  <c r="AF137" i="5" s="1"/>
  <c r="W137" i="5"/>
  <c r="V137" i="5"/>
  <c r="U137" i="5"/>
  <c r="T137" i="5"/>
  <c r="S137" i="5"/>
  <c r="R137" i="5"/>
  <c r="AE136" i="5"/>
  <c r="AF136" i="5" s="1"/>
  <c r="W136" i="5"/>
  <c r="V136" i="5"/>
  <c r="U136" i="5"/>
  <c r="T136" i="5"/>
  <c r="S136" i="5"/>
  <c r="R136" i="5"/>
  <c r="AE135" i="5"/>
  <c r="AF135" i="5" s="1"/>
  <c r="W135" i="5"/>
  <c r="V135" i="5"/>
  <c r="U135" i="5"/>
  <c r="T135" i="5"/>
  <c r="S135" i="5"/>
  <c r="R135" i="5"/>
  <c r="AE134" i="5"/>
  <c r="AF134" i="5" s="1"/>
  <c r="W134" i="5"/>
  <c r="V134" i="5"/>
  <c r="U134" i="5"/>
  <c r="T134" i="5"/>
  <c r="S134" i="5"/>
  <c r="R134" i="5"/>
  <c r="AE133" i="5"/>
  <c r="AF133" i="5" s="1"/>
  <c r="W133" i="5"/>
  <c r="V133" i="5"/>
  <c r="U133" i="5"/>
  <c r="T133" i="5"/>
  <c r="S133" i="5"/>
  <c r="R133" i="5"/>
  <c r="AE132" i="5"/>
  <c r="AF132" i="5" s="1"/>
  <c r="W132" i="5"/>
  <c r="V132" i="5"/>
  <c r="U132" i="5"/>
  <c r="T132" i="5"/>
  <c r="S132" i="5"/>
  <c r="R132" i="5"/>
  <c r="AE131" i="5"/>
  <c r="AF131" i="5" s="1"/>
  <c r="W131" i="5"/>
  <c r="V131" i="5"/>
  <c r="U131" i="5"/>
  <c r="T131" i="5"/>
  <c r="S131" i="5"/>
  <c r="R131" i="5"/>
  <c r="AE130" i="5"/>
  <c r="AF130" i="5" s="1"/>
  <c r="W130" i="5"/>
  <c r="V130" i="5"/>
  <c r="U130" i="5"/>
  <c r="T130" i="5"/>
  <c r="S130" i="5"/>
  <c r="R130" i="5"/>
  <c r="AE129" i="5"/>
  <c r="AF129" i="5" s="1"/>
  <c r="W129" i="5"/>
  <c r="V129" i="5"/>
  <c r="U129" i="5"/>
  <c r="T129" i="5"/>
  <c r="S129" i="5"/>
  <c r="R129" i="5"/>
  <c r="AE127" i="5"/>
  <c r="AF127" i="5" s="1"/>
  <c r="W127" i="5"/>
  <c r="V127" i="5"/>
  <c r="U127" i="5"/>
  <c r="T127" i="5"/>
  <c r="S127" i="5"/>
  <c r="R127" i="5"/>
  <c r="AE126" i="5"/>
  <c r="AF126" i="5" s="1"/>
  <c r="W126" i="5"/>
  <c r="V126" i="5"/>
  <c r="U126" i="5"/>
  <c r="T126" i="5"/>
  <c r="S126" i="5"/>
  <c r="R126" i="5"/>
  <c r="AE125" i="5"/>
  <c r="AF125" i="5" s="1"/>
  <c r="W125" i="5"/>
  <c r="V125" i="5"/>
  <c r="U125" i="5"/>
  <c r="T125" i="5"/>
  <c r="S125" i="5"/>
  <c r="R125" i="5"/>
  <c r="AE124" i="5"/>
  <c r="AF124" i="5" s="1"/>
  <c r="W124" i="5"/>
  <c r="V124" i="5"/>
  <c r="U124" i="5"/>
  <c r="T124" i="5"/>
  <c r="S124" i="5"/>
  <c r="R124" i="5"/>
  <c r="AE123" i="5"/>
  <c r="AF123" i="5" s="1"/>
  <c r="W123" i="5"/>
  <c r="V123" i="5"/>
  <c r="U123" i="5"/>
  <c r="T123" i="5"/>
  <c r="S123" i="5"/>
  <c r="R123" i="5"/>
  <c r="AE121" i="5"/>
  <c r="AF121" i="5" s="1"/>
  <c r="W121" i="5"/>
  <c r="V121" i="5"/>
  <c r="U121" i="5"/>
  <c r="T121" i="5"/>
  <c r="S121" i="5"/>
  <c r="R121" i="5"/>
  <c r="AE120" i="5"/>
  <c r="AF120" i="5" s="1"/>
  <c r="W120" i="5"/>
  <c r="V120" i="5"/>
  <c r="U120" i="5"/>
  <c r="T120" i="5"/>
  <c r="S120" i="5"/>
  <c r="R120" i="5"/>
  <c r="AE119" i="5"/>
  <c r="AF119" i="5" s="1"/>
  <c r="W119" i="5"/>
  <c r="V119" i="5"/>
  <c r="U119" i="5"/>
  <c r="T119" i="5"/>
  <c r="S119" i="5"/>
  <c r="R119" i="5"/>
  <c r="AE118" i="5"/>
  <c r="AF118" i="5" s="1"/>
  <c r="W118" i="5"/>
  <c r="V118" i="5"/>
  <c r="U118" i="5"/>
  <c r="T118" i="5"/>
  <c r="S118" i="5"/>
  <c r="R118" i="5"/>
  <c r="AE117" i="5"/>
  <c r="AF117" i="5" s="1"/>
  <c r="W117" i="5"/>
  <c r="V117" i="5"/>
  <c r="U117" i="5"/>
  <c r="T117" i="5"/>
  <c r="S117" i="5"/>
  <c r="R117" i="5"/>
  <c r="AE116" i="5"/>
  <c r="AF116" i="5" s="1"/>
  <c r="W116" i="5"/>
  <c r="V116" i="5"/>
  <c r="U116" i="5"/>
  <c r="T116" i="5"/>
  <c r="S116" i="5"/>
  <c r="R116" i="5"/>
  <c r="AE115" i="5"/>
  <c r="AF115" i="5" s="1"/>
  <c r="W115" i="5"/>
  <c r="V115" i="5"/>
  <c r="U115" i="5"/>
  <c r="T115" i="5"/>
  <c r="S115" i="5"/>
  <c r="R115" i="5"/>
  <c r="AE114" i="5"/>
  <c r="AF114" i="5" s="1"/>
  <c r="W114" i="5"/>
  <c r="V114" i="5"/>
  <c r="U114" i="5"/>
  <c r="T114" i="5"/>
  <c r="S114" i="5"/>
  <c r="R114" i="5"/>
  <c r="AE113" i="5"/>
  <c r="AF113" i="5" s="1"/>
  <c r="W113" i="5"/>
  <c r="V113" i="5"/>
  <c r="U113" i="5"/>
  <c r="T113" i="5"/>
  <c r="S113" i="5"/>
  <c r="R113" i="5"/>
  <c r="AE112" i="5"/>
  <c r="AF112" i="5" s="1"/>
  <c r="W112" i="5"/>
  <c r="V112" i="5"/>
  <c r="U112" i="5"/>
  <c r="T112" i="5"/>
  <c r="S112" i="5"/>
  <c r="R112" i="5"/>
  <c r="AE111" i="5"/>
  <c r="AF111" i="5" s="1"/>
  <c r="W111" i="5"/>
  <c r="V111" i="5"/>
  <c r="U111" i="5"/>
  <c r="T111" i="5"/>
  <c r="S111" i="5"/>
  <c r="R111" i="5"/>
  <c r="AE110" i="5"/>
  <c r="AF110" i="5" s="1"/>
  <c r="W110" i="5"/>
  <c r="V110" i="5"/>
  <c r="U110" i="5"/>
  <c r="T110" i="5"/>
  <c r="S110" i="5"/>
  <c r="R110" i="5"/>
  <c r="AE109" i="5"/>
  <c r="AF109" i="5" s="1"/>
  <c r="W109" i="5"/>
  <c r="V109" i="5"/>
  <c r="U109" i="5"/>
  <c r="T109" i="5"/>
  <c r="S109" i="5"/>
  <c r="R109" i="5"/>
  <c r="AE106" i="5"/>
  <c r="AF106" i="5" s="1"/>
  <c r="W106" i="5"/>
  <c r="V106" i="5"/>
  <c r="U106" i="5"/>
  <c r="T106" i="5"/>
  <c r="S106" i="5"/>
  <c r="R106" i="5"/>
  <c r="AE105" i="5"/>
  <c r="AF105" i="5" s="1"/>
  <c r="W105" i="5"/>
  <c r="V105" i="5"/>
  <c r="U105" i="5"/>
  <c r="T105" i="5"/>
  <c r="S105" i="5"/>
  <c r="R105" i="5"/>
  <c r="AE104" i="5"/>
  <c r="AF104" i="5" s="1"/>
  <c r="W104" i="5"/>
  <c r="V104" i="5"/>
  <c r="U104" i="5"/>
  <c r="T104" i="5"/>
  <c r="S104" i="5"/>
  <c r="R104" i="5"/>
  <c r="AE103" i="5"/>
  <c r="AF103" i="5" s="1"/>
  <c r="W103" i="5"/>
  <c r="V103" i="5"/>
  <c r="U103" i="5"/>
  <c r="T103" i="5"/>
  <c r="S103" i="5"/>
  <c r="R103" i="5"/>
  <c r="AE102" i="5"/>
  <c r="AF102" i="5" s="1"/>
  <c r="W102" i="5"/>
  <c r="V102" i="5"/>
  <c r="U102" i="5"/>
  <c r="T102" i="5"/>
  <c r="S102" i="5"/>
  <c r="R102" i="5"/>
  <c r="AE101" i="5"/>
  <c r="AF101" i="5" s="1"/>
  <c r="W101" i="5"/>
  <c r="V101" i="5"/>
  <c r="U101" i="5"/>
  <c r="T101" i="5"/>
  <c r="S101" i="5"/>
  <c r="R101" i="5"/>
  <c r="AE100" i="5"/>
  <c r="AF100" i="5" s="1"/>
  <c r="W100" i="5"/>
  <c r="V100" i="5"/>
  <c r="U100" i="5"/>
  <c r="T100" i="5"/>
  <c r="S100" i="5"/>
  <c r="R100" i="5"/>
  <c r="AE99" i="5"/>
  <c r="AF99" i="5" s="1"/>
  <c r="W99" i="5"/>
  <c r="V99" i="5"/>
  <c r="U99" i="5"/>
  <c r="T99" i="5"/>
  <c r="S99" i="5"/>
  <c r="R99" i="5"/>
  <c r="AE98" i="5"/>
  <c r="AF98" i="5" s="1"/>
  <c r="W98" i="5"/>
  <c r="V98" i="5"/>
  <c r="U98" i="5"/>
  <c r="T98" i="5"/>
  <c r="S98" i="5"/>
  <c r="R98" i="5"/>
  <c r="AE96" i="5"/>
  <c r="AF96" i="5" s="1"/>
  <c r="W96" i="5"/>
  <c r="V96" i="5"/>
  <c r="U96" i="5"/>
  <c r="T96" i="5"/>
  <c r="S96" i="5"/>
  <c r="R96" i="5"/>
  <c r="AE95" i="5"/>
  <c r="AF95" i="5" s="1"/>
  <c r="W95" i="5"/>
  <c r="V95" i="5"/>
  <c r="U95" i="5"/>
  <c r="T95" i="5"/>
  <c r="S95" i="5"/>
  <c r="R95" i="5"/>
  <c r="AE94" i="5"/>
  <c r="AF94" i="5" s="1"/>
  <c r="W94" i="5"/>
  <c r="V94" i="5"/>
  <c r="U94" i="5"/>
  <c r="T94" i="5"/>
  <c r="S94" i="5"/>
  <c r="R94" i="5"/>
  <c r="AE93" i="5"/>
  <c r="AF93" i="5" s="1"/>
  <c r="W93" i="5"/>
  <c r="V93" i="5"/>
  <c r="U93" i="5"/>
  <c r="T93" i="5"/>
  <c r="S93" i="5"/>
  <c r="R93" i="5"/>
  <c r="AE92" i="5"/>
  <c r="AF92" i="5" s="1"/>
  <c r="W92" i="5"/>
  <c r="V92" i="5"/>
  <c r="U92" i="5"/>
  <c r="T92" i="5"/>
  <c r="S92" i="5"/>
  <c r="R92" i="5"/>
  <c r="AE91" i="5"/>
  <c r="AF91" i="5" s="1"/>
  <c r="W91" i="5"/>
  <c r="V91" i="5"/>
  <c r="U91" i="5"/>
  <c r="T91" i="5"/>
  <c r="S91" i="5"/>
  <c r="R91" i="5"/>
  <c r="AE90" i="5"/>
  <c r="AF90" i="5" s="1"/>
  <c r="W90" i="5"/>
  <c r="V90" i="5"/>
  <c r="U90" i="5"/>
  <c r="T90" i="5"/>
  <c r="S90" i="5"/>
  <c r="R90" i="5"/>
  <c r="AE89" i="5"/>
  <c r="AF89" i="5" s="1"/>
  <c r="W89" i="5"/>
  <c r="V89" i="5"/>
  <c r="U89" i="5"/>
  <c r="T89" i="5"/>
  <c r="S89" i="5"/>
  <c r="R89" i="5"/>
  <c r="AE88" i="5"/>
  <c r="AF88" i="5" s="1"/>
  <c r="W88" i="5"/>
  <c r="V88" i="5"/>
  <c r="U88" i="5"/>
  <c r="T88" i="5"/>
  <c r="S88" i="5"/>
  <c r="R88" i="5"/>
  <c r="AE87" i="5"/>
  <c r="AF87" i="5" s="1"/>
  <c r="W87" i="5"/>
  <c r="V87" i="5"/>
  <c r="U87" i="5"/>
  <c r="T87" i="5"/>
  <c r="S87" i="5"/>
  <c r="R87" i="5"/>
  <c r="AE86" i="5"/>
  <c r="AF86" i="5" s="1"/>
  <c r="W86" i="5"/>
  <c r="V86" i="5"/>
  <c r="U86" i="5"/>
  <c r="T86" i="5"/>
  <c r="S86" i="5"/>
  <c r="R86" i="5"/>
  <c r="AE85" i="5"/>
  <c r="AF85" i="5" s="1"/>
  <c r="W85" i="5"/>
  <c r="V85" i="5"/>
  <c r="U85" i="5"/>
  <c r="T85" i="5"/>
  <c r="S85" i="5"/>
  <c r="R85" i="5"/>
  <c r="AE84" i="5"/>
  <c r="AF84" i="5" s="1"/>
  <c r="W84" i="5"/>
  <c r="V84" i="5"/>
  <c r="U84" i="5"/>
  <c r="T84" i="5"/>
  <c r="S84" i="5"/>
  <c r="R84" i="5"/>
  <c r="AE83" i="5"/>
  <c r="AF83" i="5" s="1"/>
  <c r="W83" i="5"/>
  <c r="V83" i="5"/>
  <c r="U83" i="5"/>
  <c r="T83" i="5"/>
  <c r="S83" i="5"/>
  <c r="R83" i="5"/>
  <c r="AE82" i="5"/>
  <c r="AF82" i="5" s="1"/>
  <c r="W82" i="5"/>
  <c r="V82" i="5"/>
  <c r="U82" i="5"/>
  <c r="T82" i="5"/>
  <c r="S82" i="5"/>
  <c r="R82" i="5"/>
  <c r="AE81" i="5"/>
  <c r="AF81" i="5" s="1"/>
  <c r="W81" i="5"/>
  <c r="V81" i="5"/>
  <c r="U81" i="5"/>
  <c r="T81" i="5"/>
  <c r="S81" i="5"/>
  <c r="R81" i="5"/>
  <c r="AE80" i="5"/>
  <c r="AF80" i="5" s="1"/>
  <c r="W80" i="5"/>
  <c r="V80" i="5"/>
  <c r="U80" i="5"/>
  <c r="T80" i="5"/>
  <c r="S80" i="5"/>
  <c r="R80" i="5"/>
  <c r="AE79" i="5"/>
  <c r="AF79" i="5" s="1"/>
  <c r="W79" i="5"/>
  <c r="V79" i="5"/>
  <c r="U79" i="5"/>
  <c r="T79" i="5"/>
  <c r="S79" i="5"/>
  <c r="R79" i="5"/>
  <c r="AE78" i="5"/>
  <c r="AF78" i="5" s="1"/>
  <c r="W78" i="5"/>
  <c r="V78" i="5"/>
  <c r="U78" i="5"/>
  <c r="T78" i="5"/>
  <c r="S78" i="5"/>
  <c r="R78" i="5"/>
  <c r="AE77" i="5"/>
  <c r="AF77" i="5" s="1"/>
  <c r="W77" i="5"/>
  <c r="V77" i="5"/>
  <c r="U77" i="5"/>
  <c r="T77" i="5"/>
  <c r="S77" i="5"/>
  <c r="R77" i="5"/>
  <c r="AE75" i="5"/>
  <c r="AF75" i="5" s="1"/>
  <c r="W75" i="5"/>
  <c r="V75" i="5"/>
  <c r="U75" i="5"/>
  <c r="T75" i="5"/>
  <c r="S75" i="5"/>
  <c r="R75" i="5"/>
  <c r="AE74" i="5"/>
  <c r="AF74" i="5" s="1"/>
  <c r="W74" i="5"/>
  <c r="V74" i="5"/>
  <c r="U74" i="5"/>
  <c r="T74" i="5"/>
  <c r="S74" i="5"/>
  <c r="R74" i="5"/>
  <c r="AE73" i="5"/>
  <c r="AF73" i="5" s="1"/>
  <c r="W73" i="5"/>
  <c r="V73" i="5"/>
  <c r="U73" i="5"/>
  <c r="T73" i="5"/>
  <c r="S73" i="5"/>
  <c r="R73" i="5"/>
  <c r="AE71" i="5"/>
  <c r="AF71" i="5" s="1"/>
  <c r="W71" i="5"/>
  <c r="V71" i="5"/>
  <c r="U71" i="5"/>
  <c r="T71" i="5"/>
  <c r="S71" i="5"/>
  <c r="R71" i="5"/>
  <c r="AE70" i="5"/>
  <c r="AF70" i="5" s="1"/>
  <c r="W70" i="5"/>
  <c r="V70" i="5"/>
  <c r="U70" i="5"/>
  <c r="T70" i="5"/>
  <c r="S70" i="5"/>
  <c r="R70" i="5"/>
  <c r="AE69" i="5"/>
  <c r="AF69" i="5" s="1"/>
  <c r="W69" i="5"/>
  <c r="V69" i="5"/>
  <c r="U69" i="5"/>
  <c r="T69" i="5"/>
  <c r="S69" i="5"/>
  <c r="R69" i="5"/>
  <c r="AE68" i="5"/>
  <c r="AF68" i="5" s="1"/>
  <c r="W68" i="5"/>
  <c r="V68" i="5"/>
  <c r="U68" i="5"/>
  <c r="T68" i="5"/>
  <c r="S68" i="5"/>
  <c r="R68" i="5"/>
  <c r="AE67" i="5"/>
  <c r="AF67" i="5" s="1"/>
  <c r="W67" i="5"/>
  <c r="V67" i="5"/>
  <c r="U67" i="5"/>
  <c r="T67" i="5"/>
  <c r="S67" i="5"/>
  <c r="R67" i="5"/>
  <c r="AE66" i="5"/>
  <c r="AF66" i="5" s="1"/>
  <c r="W66" i="5"/>
  <c r="V66" i="5"/>
  <c r="U66" i="5"/>
  <c r="T66" i="5"/>
  <c r="S66" i="5"/>
  <c r="R66" i="5"/>
  <c r="AE65" i="5"/>
  <c r="AF65" i="5" s="1"/>
  <c r="W65" i="5"/>
  <c r="V65" i="5"/>
  <c r="U65" i="5"/>
  <c r="T65" i="5"/>
  <c r="S65" i="5"/>
  <c r="R65" i="5"/>
  <c r="AE64" i="5"/>
  <c r="AF64" i="5" s="1"/>
  <c r="W64" i="5"/>
  <c r="V64" i="5"/>
  <c r="U64" i="5"/>
  <c r="T64" i="5"/>
  <c r="S64" i="5"/>
  <c r="R64" i="5"/>
  <c r="AE63" i="5"/>
  <c r="AF63" i="5" s="1"/>
  <c r="W63" i="5"/>
  <c r="V63" i="5"/>
  <c r="U63" i="5"/>
  <c r="T63" i="5"/>
  <c r="S63" i="5"/>
  <c r="R63" i="5"/>
  <c r="AE62" i="5"/>
  <c r="AF62" i="5" s="1"/>
  <c r="W62" i="5"/>
  <c r="V62" i="5"/>
  <c r="U62" i="5"/>
  <c r="T62" i="5"/>
  <c r="S62" i="5"/>
  <c r="R62" i="5"/>
  <c r="AE61" i="5"/>
  <c r="AF61" i="5" s="1"/>
  <c r="W61" i="5"/>
  <c r="V61" i="5"/>
  <c r="U61" i="5"/>
  <c r="T61" i="5"/>
  <c r="S61" i="5"/>
  <c r="R61" i="5"/>
  <c r="AE58" i="5"/>
  <c r="AF58" i="5" s="1"/>
  <c r="W58" i="5"/>
  <c r="V58" i="5"/>
  <c r="U58" i="5"/>
  <c r="T58" i="5"/>
  <c r="S58" i="5"/>
  <c r="R58" i="5"/>
  <c r="AE57" i="5"/>
  <c r="AF57" i="5" s="1"/>
  <c r="W57" i="5"/>
  <c r="V57" i="5"/>
  <c r="U57" i="5"/>
  <c r="T57" i="5"/>
  <c r="S57" i="5"/>
  <c r="R57" i="5"/>
  <c r="AE56" i="5"/>
  <c r="AF56" i="5" s="1"/>
  <c r="W56" i="5"/>
  <c r="V56" i="5"/>
  <c r="U56" i="5"/>
  <c r="T56" i="5"/>
  <c r="S56" i="5"/>
  <c r="R56" i="5"/>
  <c r="AE55" i="5"/>
  <c r="AF55" i="5" s="1"/>
  <c r="W55" i="5"/>
  <c r="V55" i="5"/>
  <c r="U55" i="5"/>
  <c r="T55" i="5"/>
  <c r="S55" i="5"/>
  <c r="R55" i="5"/>
  <c r="AE54" i="5"/>
  <c r="AF54" i="5" s="1"/>
  <c r="W54" i="5"/>
  <c r="V54" i="5"/>
  <c r="U54" i="5"/>
  <c r="T54" i="5"/>
  <c r="S54" i="5"/>
  <c r="R54" i="5"/>
  <c r="AE53" i="5"/>
  <c r="AF53" i="5" s="1"/>
  <c r="W53" i="5"/>
  <c r="V53" i="5"/>
  <c r="U53" i="5"/>
  <c r="T53" i="5"/>
  <c r="S53" i="5"/>
  <c r="R53" i="5"/>
  <c r="AE52" i="5"/>
  <c r="AF52" i="5" s="1"/>
  <c r="W52" i="5"/>
  <c r="V52" i="5"/>
  <c r="U52" i="5"/>
  <c r="T52" i="5"/>
  <c r="S52" i="5"/>
  <c r="R52" i="5"/>
  <c r="AE50" i="5"/>
  <c r="AF50" i="5" s="1"/>
  <c r="W50" i="5"/>
  <c r="V50" i="5"/>
  <c r="U50" i="5"/>
  <c r="T50" i="5"/>
  <c r="S50" i="5"/>
  <c r="R50" i="5"/>
  <c r="AE48" i="5"/>
  <c r="AF48" i="5" s="1"/>
  <c r="W48" i="5"/>
  <c r="V48" i="5"/>
  <c r="U48" i="5"/>
  <c r="T48" i="5"/>
  <c r="S48" i="5"/>
  <c r="R48" i="5"/>
  <c r="AE47" i="5"/>
  <c r="AF47" i="5" s="1"/>
  <c r="W47" i="5"/>
  <c r="V47" i="5"/>
  <c r="U47" i="5"/>
  <c r="T47" i="5"/>
  <c r="S47" i="5"/>
  <c r="R47" i="5"/>
  <c r="AE46" i="5"/>
  <c r="AF46" i="5" s="1"/>
  <c r="W46" i="5"/>
  <c r="V46" i="5"/>
  <c r="U46" i="5"/>
  <c r="T46" i="5"/>
  <c r="S46" i="5"/>
  <c r="R46" i="5"/>
  <c r="AE45" i="5"/>
  <c r="AF45" i="5" s="1"/>
  <c r="W45" i="5"/>
  <c r="V45" i="5"/>
  <c r="U45" i="5"/>
  <c r="T45" i="5"/>
  <c r="S45" i="5"/>
  <c r="R45" i="5"/>
  <c r="AE44" i="5"/>
  <c r="AF44" i="5" s="1"/>
  <c r="W44" i="5"/>
  <c r="V44" i="5"/>
  <c r="U44" i="5"/>
  <c r="T44" i="5"/>
  <c r="S44" i="5"/>
  <c r="R44" i="5"/>
  <c r="AE43" i="5"/>
  <c r="AF43" i="5" s="1"/>
  <c r="W43" i="5"/>
  <c r="V43" i="5"/>
  <c r="U43" i="5"/>
  <c r="T43" i="5"/>
  <c r="S43" i="5"/>
  <c r="R43" i="5"/>
  <c r="AE41" i="5"/>
  <c r="AF41" i="5" s="1"/>
  <c r="W41" i="5"/>
  <c r="V41" i="5"/>
  <c r="U41" i="5"/>
  <c r="T41" i="5"/>
  <c r="S41" i="5"/>
  <c r="R41" i="5"/>
  <c r="AE40" i="5"/>
  <c r="AF40" i="5" s="1"/>
  <c r="W40" i="5"/>
  <c r="V40" i="5"/>
  <c r="U40" i="5"/>
  <c r="T40" i="5"/>
  <c r="S40" i="5"/>
  <c r="R40" i="5"/>
  <c r="AE39" i="5"/>
  <c r="AF39" i="5" s="1"/>
  <c r="W39" i="5"/>
  <c r="V39" i="5"/>
  <c r="U39" i="5"/>
  <c r="T39" i="5"/>
  <c r="S39" i="5"/>
  <c r="R39" i="5"/>
  <c r="AE38" i="5"/>
  <c r="AF38" i="5" s="1"/>
  <c r="W38" i="5"/>
  <c r="V38" i="5"/>
  <c r="U38" i="5"/>
  <c r="T38" i="5"/>
  <c r="S38" i="5"/>
  <c r="R38" i="5"/>
  <c r="AE37" i="5"/>
  <c r="AF37" i="5" s="1"/>
  <c r="W37" i="5"/>
  <c r="V37" i="5"/>
  <c r="U37" i="5"/>
  <c r="T37" i="5"/>
  <c r="S37" i="5"/>
  <c r="R37" i="5"/>
  <c r="AE36" i="5"/>
  <c r="AF36" i="5" s="1"/>
  <c r="W36" i="5"/>
  <c r="V36" i="5"/>
  <c r="U36" i="5"/>
  <c r="T36" i="5"/>
  <c r="S36" i="5"/>
  <c r="R36" i="5"/>
  <c r="AE34" i="5"/>
  <c r="AF34" i="5" s="1"/>
  <c r="W34" i="5"/>
  <c r="V34" i="5"/>
  <c r="U34" i="5"/>
  <c r="T34" i="5"/>
  <c r="S34" i="5"/>
  <c r="R34" i="5"/>
  <c r="AE31" i="5"/>
  <c r="AF31" i="5" s="1"/>
  <c r="W31" i="5"/>
  <c r="V31" i="5"/>
  <c r="U31" i="5"/>
  <c r="T31" i="5"/>
  <c r="S31" i="5"/>
  <c r="R31" i="5"/>
  <c r="AE30" i="5"/>
  <c r="AF30" i="5" s="1"/>
  <c r="W30" i="5"/>
  <c r="V30" i="5"/>
  <c r="U30" i="5"/>
  <c r="T30" i="5"/>
  <c r="S30" i="5"/>
  <c r="R30" i="5"/>
  <c r="AE29" i="5"/>
  <c r="AF29" i="5" s="1"/>
  <c r="W29" i="5"/>
  <c r="V29" i="5"/>
  <c r="U29" i="5"/>
  <c r="T29" i="5"/>
  <c r="S29" i="5"/>
  <c r="R29" i="5"/>
  <c r="AE28" i="5"/>
  <c r="AF28" i="5" s="1"/>
  <c r="W28" i="5"/>
  <c r="V28" i="5"/>
  <c r="U28" i="5"/>
  <c r="T28" i="5"/>
  <c r="S28" i="5"/>
  <c r="R28" i="5"/>
  <c r="AE26" i="5"/>
  <c r="AF26" i="5" s="1"/>
  <c r="W26" i="5"/>
  <c r="V26" i="5"/>
  <c r="U26" i="5"/>
  <c r="T26" i="5"/>
  <c r="S26" i="5"/>
  <c r="R26" i="5"/>
  <c r="AE25" i="5"/>
  <c r="AF25" i="5" s="1"/>
  <c r="W25" i="5"/>
  <c r="V25" i="5"/>
  <c r="U25" i="5"/>
  <c r="T25" i="5"/>
  <c r="S25" i="5"/>
  <c r="R25" i="5"/>
  <c r="AE24" i="5"/>
  <c r="AF24" i="5" s="1"/>
  <c r="W24" i="5"/>
  <c r="V24" i="5"/>
  <c r="U24" i="5"/>
  <c r="T24" i="5"/>
  <c r="S24" i="5"/>
  <c r="R24" i="5"/>
  <c r="AE23" i="5"/>
  <c r="AF23" i="5" s="1"/>
  <c r="W23" i="5"/>
  <c r="V23" i="5"/>
  <c r="U23" i="5"/>
  <c r="T23" i="5"/>
  <c r="S23" i="5"/>
  <c r="R23" i="5"/>
  <c r="AE21" i="5"/>
  <c r="AF21" i="5" s="1"/>
  <c r="W21" i="5"/>
  <c r="V21" i="5"/>
  <c r="U21" i="5"/>
  <c r="T21" i="5"/>
  <c r="S21" i="5"/>
  <c r="R21" i="5"/>
  <c r="AE19" i="5"/>
  <c r="AF19" i="5" s="1"/>
  <c r="W19" i="5"/>
  <c r="V19" i="5"/>
  <c r="U19" i="5"/>
  <c r="T19" i="5"/>
  <c r="S19" i="5"/>
  <c r="R19" i="5"/>
  <c r="AE18" i="5"/>
  <c r="AF18" i="5" s="1"/>
  <c r="W18" i="5"/>
  <c r="V18" i="5"/>
  <c r="U18" i="5"/>
  <c r="T18" i="5"/>
  <c r="S18" i="5"/>
  <c r="R18" i="5"/>
  <c r="AE17" i="5"/>
  <c r="AF17" i="5" s="1"/>
  <c r="W17" i="5"/>
  <c r="V17" i="5"/>
  <c r="U17" i="5"/>
  <c r="T17" i="5"/>
  <c r="S17" i="5"/>
  <c r="R17" i="5"/>
  <c r="AE16" i="5"/>
  <c r="AF16" i="5" s="1"/>
  <c r="W16" i="5"/>
  <c r="V16" i="5"/>
  <c r="U16" i="5"/>
  <c r="T16" i="5"/>
  <c r="S16" i="5"/>
  <c r="R16" i="5"/>
  <c r="AE15" i="5"/>
  <c r="AF15" i="5" s="1"/>
  <c r="W15" i="5"/>
  <c r="V15" i="5"/>
  <c r="U15" i="5"/>
  <c r="T15" i="5"/>
  <c r="S15" i="5"/>
  <c r="R15" i="5"/>
  <c r="AE14" i="5"/>
  <c r="AF14" i="5" s="1"/>
  <c r="W14" i="5"/>
  <c r="V14" i="5"/>
  <c r="U14" i="5"/>
  <c r="T14" i="5"/>
  <c r="S14" i="5"/>
  <c r="R14" i="5"/>
  <c r="AE13" i="5"/>
  <c r="AF13" i="5" s="1"/>
  <c r="W13" i="5"/>
  <c r="V13" i="5"/>
  <c r="U13" i="5"/>
  <c r="T13" i="5"/>
  <c r="S13" i="5"/>
  <c r="R13" i="5"/>
  <c r="AE11" i="5"/>
  <c r="AF11" i="5" s="1"/>
  <c r="W11" i="5"/>
  <c r="V11" i="5"/>
  <c r="U11" i="5"/>
  <c r="T11" i="5"/>
  <c r="S11" i="5"/>
  <c r="R11" i="5"/>
  <c r="AE8" i="5"/>
  <c r="AF8" i="5" s="1"/>
  <c r="W8" i="5"/>
  <c r="V8" i="5"/>
  <c r="U8" i="5"/>
  <c r="T8" i="5"/>
  <c r="S8" i="5"/>
  <c r="R8" i="5"/>
  <c r="AE7" i="5"/>
  <c r="AF7" i="5" s="1"/>
  <c r="W7" i="5"/>
  <c r="V7" i="5"/>
  <c r="U7" i="5"/>
  <c r="T7" i="5"/>
  <c r="S7" i="5"/>
  <c r="R7" i="5"/>
  <c r="AE6" i="5"/>
  <c r="AF6" i="5" s="1"/>
  <c r="W6" i="5"/>
  <c r="V6" i="5"/>
  <c r="U6" i="5"/>
  <c r="T6" i="5"/>
  <c r="S6" i="5"/>
  <c r="R6" i="5"/>
  <c r="AE4" i="5"/>
  <c r="W4" i="5"/>
  <c r="V4" i="5"/>
  <c r="U4" i="5"/>
  <c r="T4" i="5"/>
  <c r="S4" i="5"/>
  <c r="R4" i="5"/>
  <c r="AE758" i="5"/>
  <c r="AF758" i="5" s="1"/>
  <c r="W758" i="5"/>
  <c r="V758" i="5"/>
  <c r="U758" i="5"/>
  <c r="T758" i="5"/>
  <c r="S758" i="5"/>
  <c r="R758" i="5"/>
  <c r="AE35" i="5"/>
  <c r="AF35" i="5" s="1"/>
  <c r="W35" i="5"/>
  <c r="V35" i="5"/>
  <c r="U35" i="5"/>
  <c r="T35" i="5"/>
  <c r="S35" i="5"/>
  <c r="R35" i="5"/>
  <c r="AE60" i="5"/>
  <c r="AF60" i="5" s="1"/>
  <c r="W60" i="5"/>
  <c r="V60" i="5"/>
  <c r="U60" i="5"/>
  <c r="T60" i="5"/>
  <c r="S60" i="5"/>
  <c r="R60" i="5"/>
  <c r="AE734" i="5"/>
  <c r="AF734" i="5" s="1"/>
  <c r="W734" i="5"/>
  <c r="V734" i="5"/>
  <c r="U734" i="5"/>
  <c r="T734" i="5"/>
  <c r="S734" i="5"/>
  <c r="R734" i="5"/>
  <c r="AE108" i="5"/>
  <c r="AF108" i="5" s="1"/>
  <c r="W108" i="5"/>
  <c r="V108" i="5"/>
  <c r="U108" i="5"/>
  <c r="T108" i="5"/>
  <c r="S108" i="5"/>
  <c r="R108" i="5"/>
  <c r="AE366" i="5"/>
  <c r="AF366" i="5" s="1"/>
  <c r="W366" i="5"/>
  <c r="V366" i="5"/>
  <c r="U366" i="5"/>
  <c r="T366" i="5"/>
  <c r="S366" i="5"/>
  <c r="R366" i="5"/>
  <c r="AE158" i="5"/>
  <c r="AF158" i="5" s="1"/>
  <c r="W158" i="5"/>
  <c r="V158" i="5"/>
  <c r="U158" i="5"/>
  <c r="T158" i="5"/>
  <c r="S158" i="5"/>
  <c r="R158" i="5"/>
  <c r="AE213" i="5"/>
  <c r="AF213" i="5" s="1"/>
  <c r="W213" i="5"/>
  <c r="V213" i="5"/>
  <c r="U213" i="5"/>
  <c r="T213" i="5"/>
  <c r="S213" i="5"/>
  <c r="R213" i="5"/>
  <c r="AE403" i="5"/>
  <c r="AF403" i="5" s="1"/>
  <c r="W403" i="5"/>
  <c r="V403" i="5"/>
  <c r="U403" i="5"/>
  <c r="T403" i="5"/>
  <c r="S403" i="5"/>
  <c r="R403" i="5"/>
  <c r="AE740" i="5"/>
  <c r="AF740" i="5" s="1"/>
  <c r="W740" i="5"/>
  <c r="V740" i="5"/>
  <c r="U740" i="5"/>
  <c r="T740" i="5"/>
  <c r="S740" i="5"/>
  <c r="R740" i="5"/>
  <c r="AE577" i="5"/>
  <c r="AF577" i="5" s="1"/>
  <c r="W577" i="5"/>
  <c r="V577" i="5"/>
  <c r="U577" i="5"/>
  <c r="T577" i="5"/>
  <c r="S577" i="5"/>
  <c r="R577" i="5"/>
  <c r="AE599" i="5"/>
  <c r="AF599" i="5" s="1"/>
  <c r="W599" i="5"/>
  <c r="V599" i="5"/>
  <c r="U599" i="5"/>
  <c r="T599" i="5"/>
  <c r="S599" i="5"/>
  <c r="R599" i="5"/>
  <c r="AE9" i="5"/>
  <c r="AF9" i="5" s="1"/>
  <c r="W9" i="5"/>
  <c r="V9" i="5"/>
  <c r="U9" i="5"/>
  <c r="T9" i="5"/>
  <c r="S9" i="5"/>
  <c r="R9" i="5"/>
  <c r="AE240" i="5"/>
  <c r="AF240" i="5" s="1"/>
  <c r="W240" i="5"/>
  <c r="V240" i="5"/>
  <c r="U240" i="5"/>
  <c r="T240" i="5"/>
  <c r="S240" i="5"/>
  <c r="R240" i="5"/>
  <c r="AE477" i="5"/>
  <c r="AF477" i="5" s="1"/>
  <c r="W477" i="5"/>
  <c r="V477" i="5"/>
  <c r="U477" i="5"/>
  <c r="T477" i="5"/>
  <c r="S477" i="5"/>
  <c r="R477" i="5"/>
  <c r="AE668" i="5"/>
  <c r="AF668" i="5" s="1"/>
  <c r="W668" i="5"/>
  <c r="V668" i="5"/>
  <c r="U668" i="5"/>
  <c r="T668" i="5"/>
  <c r="S668" i="5"/>
  <c r="R668" i="5"/>
  <c r="AE324" i="5"/>
  <c r="AF324" i="5" s="1"/>
  <c r="W324" i="5"/>
  <c r="V324" i="5"/>
  <c r="U324" i="5"/>
  <c r="T324" i="5"/>
  <c r="S324" i="5"/>
  <c r="R324" i="5"/>
  <c r="AE10" i="5"/>
  <c r="AF10" i="5" s="1"/>
  <c r="W10" i="5"/>
  <c r="V10" i="5"/>
  <c r="U10" i="5"/>
  <c r="T10" i="5"/>
  <c r="S10" i="5"/>
  <c r="R10" i="5"/>
  <c r="AE76" i="5"/>
  <c r="AF76" i="5" s="1"/>
  <c r="W76" i="5"/>
  <c r="V76" i="5"/>
  <c r="U76" i="5"/>
  <c r="T76" i="5"/>
  <c r="S76" i="5"/>
  <c r="R76" i="5"/>
  <c r="AE398" i="5"/>
  <c r="AF398" i="5" s="1"/>
  <c r="W398" i="5"/>
  <c r="V398" i="5"/>
  <c r="U398" i="5"/>
  <c r="T398" i="5"/>
  <c r="S398" i="5"/>
  <c r="R398" i="5"/>
  <c r="AE602" i="5"/>
  <c r="AF602" i="5" s="1"/>
  <c r="W602" i="5"/>
  <c r="V602" i="5"/>
  <c r="U602" i="5"/>
  <c r="T602" i="5"/>
  <c r="S602" i="5"/>
  <c r="R602" i="5"/>
  <c r="AE49" i="5"/>
  <c r="AF49" i="5" s="1"/>
  <c r="W49" i="5"/>
  <c r="V49" i="5"/>
  <c r="U49" i="5"/>
  <c r="T49" i="5"/>
  <c r="S49" i="5"/>
  <c r="R49" i="5"/>
  <c r="AE142" i="5"/>
  <c r="AF142" i="5" s="1"/>
  <c r="W142" i="5"/>
  <c r="V142" i="5"/>
  <c r="U142" i="5"/>
  <c r="T142" i="5"/>
  <c r="S142" i="5"/>
  <c r="R142" i="5"/>
  <c r="AE708" i="5"/>
  <c r="AF708" i="5" s="1"/>
  <c r="W708" i="5"/>
  <c r="V708" i="5"/>
  <c r="U708" i="5"/>
  <c r="T708" i="5"/>
  <c r="S708" i="5"/>
  <c r="R708" i="5"/>
  <c r="AE51" i="5"/>
  <c r="AF51" i="5" s="1"/>
  <c r="W51" i="5"/>
  <c r="V51" i="5"/>
  <c r="U51" i="5"/>
  <c r="T51" i="5"/>
  <c r="S51" i="5"/>
  <c r="R51" i="5"/>
  <c r="AE378" i="5"/>
  <c r="AF378" i="5" s="1"/>
  <c r="W378" i="5"/>
  <c r="V378" i="5"/>
  <c r="U378" i="5"/>
  <c r="T378" i="5"/>
  <c r="S378" i="5"/>
  <c r="R378" i="5"/>
  <c r="AE738" i="5"/>
  <c r="AF738" i="5" s="1"/>
  <c r="W738" i="5"/>
  <c r="V738" i="5"/>
  <c r="U738" i="5"/>
  <c r="T738" i="5"/>
  <c r="S738" i="5"/>
  <c r="R738" i="5"/>
  <c r="AE122" i="5"/>
  <c r="AF122" i="5" s="1"/>
  <c r="W122" i="5"/>
  <c r="V122" i="5"/>
  <c r="U122" i="5"/>
  <c r="T122" i="5"/>
  <c r="S122" i="5"/>
  <c r="R122" i="5"/>
  <c r="AE225" i="5"/>
  <c r="AF225" i="5" s="1"/>
  <c r="W225" i="5"/>
  <c r="V225" i="5"/>
  <c r="U225" i="5"/>
  <c r="T225" i="5"/>
  <c r="S225" i="5"/>
  <c r="R225" i="5"/>
  <c r="AE778" i="5"/>
  <c r="AF778" i="5" s="1"/>
  <c r="W778" i="5"/>
  <c r="V778" i="5"/>
  <c r="U778" i="5"/>
  <c r="T778" i="5"/>
  <c r="S778" i="5"/>
  <c r="R778" i="5"/>
  <c r="AE696" i="5"/>
  <c r="AF696" i="5" s="1"/>
  <c r="W696" i="5"/>
  <c r="V696" i="5"/>
  <c r="U696" i="5"/>
  <c r="T696" i="5"/>
  <c r="S696" i="5"/>
  <c r="R696" i="5"/>
  <c r="AE694" i="5"/>
  <c r="AF694" i="5" s="1"/>
  <c r="W694" i="5"/>
  <c r="V694" i="5"/>
  <c r="U694" i="5"/>
  <c r="T694" i="5"/>
  <c r="S694" i="5"/>
  <c r="R694" i="5"/>
  <c r="AE214" i="5"/>
  <c r="AF214" i="5" s="1"/>
  <c r="W214" i="5"/>
  <c r="V214" i="5"/>
  <c r="U214" i="5"/>
  <c r="T214" i="5"/>
  <c r="S214" i="5"/>
  <c r="R214" i="5"/>
  <c r="AE718" i="5"/>
  <c r="AF718" i="5" s="1"/>
  <c r="W718" i="5"/>
  <c r="V718" i="5"/>
  <c r="U718" i="5"/>
  <c r="T718" i="5"/>
  <c r="S718" i="5"/>
  <c r="R718" i="5"/>
  <c r="AE670" i="5"/>
  <c r="AF670" i="5" s="1"/>
  <c r="W670" i="5"/>
  <c r="V670" i="5"/>
  <c r="U670" i="5"/>
  <c r="T670" i="5"/>
  <c r="S670" i="5"/>
  <c r="R670" i="5"/>
  <c r="AE160" i="5"/>
  <c r="AF160" i="5" s="1"/>
  <c r="W160" i="5"/>
  <c r="V160" i="5"/>
  <c r="U160" i="5"/>
  <c r="T160" i="5"/>
  <c r="S160" i="5"/>
  <c r="R160" i="5"/>
  <c r="AE542" i="5"/>
  <c r="AF542" i="5" s="1"/>
  <c r="W542" i="5"/>
  <c r="V542" i="5"/>
  <c r="U542" i="5"/>
  <c r="T542" i="5"/>
  <c r="S542" i="5"/>
  <c r="R542" i="5"/>
  <c r="AE202" i="5"/>
  <c r="AF202" i="5" s="1"/>
  <c r="W202" i="5"/>
  <c r="V202" i="5"/>
  <c r="U202" i="5"/>
  <c r="T202" i="5"/>
  <c r="S202" i="5"/>
  <c r="R202" i="5"/>
  <c r="AE635" i="5"/>
  <c r="AF635" i="5" s="1"/>
  <c r="W635" i="5"/>
  <c r="V635" i="5"/>
  <c r="U635" i="5"/>
  <c r="T635" i="5"/>
  <c r="S635" i="5"/>
  <c r="R635" i="5"/>
  <c r="AE666" i="5"/>
  <c r="AF666" i="5" s="1"/>
  <c r="W666" i="5"/>
  <c r="V666" i="5"/>
  <c r="U666" i="5"/>
  <c r="T666" i="5"/>
  <c r="S666" i="5"/>
  <c r="R666" i="5"/>
  <c r="AE241" i="5"/>
  <c r="AF241" i="5" s="1"/>
  <c r="W241" i="5"/>
  <c r="V241" i="5"/>
  <c r="U241" i="5"/>
  <c r="T241" i="5"/>
  <c r="S241" i="5"/>
  <c r="R241" i="5"/>
  <c r="AE154" i="5"/>
  <c r="AF154" i="5" s="1"/>
  <c r="W154" i="5"/>
  <c r="V154" i="5"/>
  <c r="U154" i="5"/>
  <c r="T154" i="5"/>
  <c r="S154" i="5"/>
  <c r="R154" i="5"/>
  <c r="AE59" i="5"/>
  <c r="AF59" i="5" s="1"/>
  <c r="W59" i="5"/>
  <c r="V59" i="5"/>
  <c r="U59" i="5"/>
  <c r="T59" i="5"/>
  <c r="S59" i="5"/>
  <c r="R59" i="5"/>
  <c r="AE541" i="5"/>
  <c r="AF541" i="5" s="1"/>
  <c r="W541" i="5"/>
  <c r="V541" i="5"/>
  <c r="U541" i="5"/>
  <c r="T541" i="5"/>
  <c r="S541" i="5"/>
  <c r="R541" i="5"/>
  <c r="AE430" i="5"/>
  <c r="AF430" i="5" s="1"/>
  <c r="W430" i="5"/>
  <c r="V430" i="5"/>
  <c r="U430" i="5"/>
  <c r="T430" i="5"/>
  <c r="S430" i="5"/>
  <c r="R430" i="5"/>
  <c r="AE692" i="5"/>
  <c r="AF692" i="5" s="1"/>
  <c r="W692" i="5"/>
  <c r="V692" i="5"/>
  <c r="U692" i="5"/>
  <c r="T692" i="5"/>
  <c r="S692" i="5"/>
  <c r="R692" i="5"/>
  <c r="AE32" i="5"/>
  <c r="AF32" i="5" s="1"/>
  <c r="W32" i="5"/>
  <c r="V32" i="5"/>
  <c r="U32" i="5"/>
  <c r="T32" i="5"/>
  <c r="S32" i="5"/>
  <c r="R32" i="5"/>
  <c r="AE167" i="5"/>
  <c r="AF167" i="5" s="1"/>
  <c r="W167" i="5"/>
  <c r="V167" i="5"/>
  <c r="U167" i="5"/>
  <c r="T167" i="5"/>
  <c r="S167" i="5"/>
  <c r="R167" i="5"/>
  <c r="AE665" i="5"/>
  <c r="AF665" i="5" s="1"/>
  <c r="W665" i="5"/>
  <c r="V665" i="5"/>
  <c r="U665" i="5"/>
  <c r="T665" i="5"/>
  <c r="S665" i="5"/>
  <c r="R665" i="5"/>
  <c r="AE42" i="5"/>
  <c r="AF42" i="5" s="1"/>
  <c r="W42" i="5"/>
  <c r="V42" i="5"/>
  <c r="U42" i="5"/>
  <c r="T42" i="5"/>
  <c r="S42" i="5"/>
  <c r="R42" i="5"/>
  <c r="AE264" i="5"/>
  <c r="AF264" i="5" s="1"/>
  <c r="W264" i="5"/>
  <c r="V264" i="5"/>
  <c r="U264" i="5"/>
  <c r="T264" i="5"/>
  <c r="S264" i="5"/>
  <c r="R264" i="5"/>
  <c r="AE655" i="5"/>
  <c r="AF655" i="5" s="1"/>
  <c r="W655" i="5"/>
  <c r="V655" i="5"/>
  <c r="U655" i="5"/>
  <c r="T655" i="5"/>
  <c r="S655" i="5"/>
  <c r="R655" i="5"/>
  <c r="AE480" i="5"/>
  <c r="AF480" i="5" s="1"/>
  <c r="W480" i="5"/>
  <c r="V480" i="5"/>
  <c r="U480" i="5"/>
  <c r="T480" i="5"/>
  <c r="S480" i="5"/>
  <c r="R480" i="5"/>
  <c r="AE604" i="5"/>
  <c r="AF604" i="5" s="1"/>
  <c r="W604" i="5"/>
  <c r="V604" i="5"/>
  <c r="U604" i="5"/>
  <c r="T604" i="5"/>
  <c r="S604" i="5"/>
  <c r="R604" i="5"/>
  <c r="AE128" i="5"/>
  <c r="AF128" i="5" s="1"/>
  <c r="W128" i="5"/>
  <c r="V128" i="5"/>
  <c r="U128" i="5"/>
  <c r="T128" i="5"/>
  <c r="S128" i="5"/>
  <c r="R128" i="5"/>
  <c r="AE667" i="5"/>
  <c r="AF667" i="5" s="1"/>
  <c r="W667" i="5"/>
  <c r="V667" i="5"/>
  <c r="U667" i="5"/>
  <c r="T667" i="5"/>
  <c r="S667" i="5"/>
  <c r="R667" i="5"/>
  <c r="AE441" i="5"/>
  <c r="AF441" i="5" s="1"/>
  <c r="W441" i="5"/>
  <c r="V441" i="5"/>
  <c r="U441" i="5"/>
  <c r="T441" i="5"/>
  <c r="S441" i="5"/>
  <c r="R441" i="5"/>
  <c r="AE776" i="5"/>
  <c r="AF776" i="5" s="1"/>
  <c r="W776" i="5"/>
  <c r="V776" i="5"/>
  <c r="U776" i="5"/>
  <c r="T776" i="5"/>
  <c r="S776" i="5"/>
  <c r="R776" i="5"/>
  <c r="AE597" i="5"/>
  <c r="AF597" i="5" s="1"/>
  <c r="W597" i="5"/>
  <c r="V597" i="5"/>
  <c r="U597" i="5"/>
  <c r="T597" i="5"/>
  <c r="S597" i="5"/>
  <c r="R597" i="5"/>
  <c r="AE422" i="5"/>
  <c r="AF422" i="5" s="1"/>
  <c r="W422" i="5"/>
  <c r="V422" i="5"/>
  <c r="U422" i="5"/>
  <c r="T422" i="5"/>
  <c r="S422" i="5"/>
  <c r="R422" i="5"/>
  <c r="AE183" i="5"/>
  <c r="AF183" i="5" s="1"/>
  <c r="W183" i="5"/>
  <c r="V183" i="5"/>
  <c r="U183" i="5"/>
  <c r="T183" i="5"/>
  <c r="S183" i="5"/>
  <c r="R183" i="5"/>
  <c r="AE204" i="5"/>
  <c r="AF204" i="5" s="1"/>
  <c r="W204" i="5"/>
  <c r="V204" i="5"/>
  <c r="U204" i="5"/>
  <c r="T204" i="5"/>
  <c r="S204" i="5"/>
  <c r="R204" i="5"/>
  <c r="AE97" i="5"/>
  <c r="AF97" i="5" s="1"/>
  <c r="W97" i="5"/>
  <c r="V97" i="5"/>
  <c r="U97" i="5"/>
  <c r="T97" i="5"/>
  <c r="S97" i="5"/>
  <c r="R97" i="5"/>
  <c r="AE27" i="5"/>
  <c r="AF27" i="5" s="1"/>
  <c r="W27" i="5"/>
  <c r="V27" i="5"/>
  <c r="U27" i="5"/>
  <c r="T27" i="5"/>
  <c r="S27" i="5"/>
  <c r="R27" i="5"/>
  <c r="AE33" i="5"/>
  <c r="AF33" i="5" s="1"/>
  <c r="W33" i="5"/>
  <c r="V33" i="5"/>
  <c r="U33" i="5"/>
  <c r="T33" i="5"/>
  <c r="S33" i="5"/>
  <c r="R33" i="5"/>
  <c r="AE349" i="5"/>
  <c r="AF349" i="5" s="1"/>
  <c r="W349" i="5"/>
  <c r="V349" i="5"/>
  <c r="U349" i="5"/>
  <c r="T349" i="5"/>
  <c r="S349" i="5"/>
  <c r="R349" i="5"/>
  <c r="AE512" i="5"/>
  <c r="AF512" i="5" s="1"/>
  <c r="W512" i="5"/>
  <c r="V512" i="5"/>
  <c r="U512" i="5"/>
  <c r="T512" i="5"/>
  <c r="S512" i="5"/>
  <c r="R512" i="5"/>
  <c r="AE20" i="5"/>
  <c r="AF20" i="5" s="1"/>
  <c r="W20" i="5"/>
  <c r="V20" i="5"/>
  <c r="U20" i="5"/>
  <c r="T20" i="5"/>
  <c r="S20" i="5"/>
  <c r="R20" i="5"/>
  <c r="AE259" i="5"/>
  <c r="AF259" i="5" s="1"/>
  <c r="W259" i="5"/>
  <c r="V259" i="5"/>
  <c r="U259" i="5"/>
  <c r="T259" i="5"/>
  <c r="S259" i="5"/>
  <c r="R259" i="5"/>
  <c r="AE107" i="5"/>
  <c r="AF107" i="5" s="1"/>
  <c r="W107" i="5"/>
  <c r="V107" i="5"/>
  <c r="U107" i="5"/>
  <c r="T107" i="5"/>
  <c r="S107" i="5"/>
  <c r="R107" i="5"/>
  <c r="AE22" i="5"/>
  <c r="AF22" i="5" s="1"/>
  <c r="W22" i="5"/>
  <c r="V22" i="5"/>
  <c r="U22" i="5"/>
  <c r="T22" i="5"/>
  <c r="S22" i="5"/>
  <c r="R22" i="5"/>
  <c r="AE226" i="5"/>
  <c r="AF226" i="5" s="1"/>
  <c r="W226" i="5"/>
  <c r="V226" i="5"/>
  <c r="U226" i="5"/>
  <c r="T226" i="5"/>
  <c r="S226" i="5"/>
  <c r="R226" i="5"/>
  <c r="AE178" i="5"/>
  <c r="AF178" i="5" s="1"/>
  <c r="W178" i="5"/>
  <c r="V178" i="5"/>
  <c r="U178" i="5"/>
  <c r="T178" i="5"/>
  <c r="S178" i="5"/>
  <c r="R178" i="5"/>
  <c r="AE713" i="5"/>
  <c r="AF713" i="5" s="1"/>
  <c r="W713" i="5"/>
  <c r="V713" i="5"/>
  <c r="U713" i="5"/>
  <c r="T713" i="5"/>
  <c r="S713" i="5"/>
  <c r="R713" i="5"/>
  <c r="AE637" i="5"/>
  <c r="AF637" i="5" s="1"/>
  <c r="W637" i="5"/>
  <c r="V637" i="5"/>
  <c r="U637" i="5"/>
  <c r="T637" i="5"/>
  <c r="S637" i="5"/>
  <c r="R637" i="5"/>
  <c r="AE706" i="5"/>
  <c r="AF706" i="5" s="1"/>
  <c r="W706" i="5"/>
  <c r="V706" i="5"/>
  <c r="U706" i="5"/>
  <c r="T706" i="5"/>
  <c r="S706" i="5"/>
  <c r="R706" i="5"/>
  <c r="AE72" i="5"/>
  <c r="AF72" i="5" s="1"/>
  <c r="W72" i="5"/>
  <c r="V72" i="5"/>
  <c r="U72" i="5"/>
  <c r="T72" i="5"/>
  <c r="S72" i="5"/>
  <c r="R72" i="5"/>
  <c r="AE12" i="5"/>
  <c r="AF12" i="5" s="1"/>
  <c r="W12" i="5"/>
  <c r="V12" i="5"/>
  <c r="U12" i="5"/>
  <c r="T12" i="5"/>
  <c r="S12" i="5"/>
  <c r="R12" i="5"/>
  <c r="AE5" i="5"/>
  <c r="AF5" i="5" s="1"/>
  <c r="W5" i="5"/>
  <c r="V5" i="5"/>
  <c r="U5" i="5"/>
  <c r="T5" i="5"/>
  <c r="S5" i="5"/>
  <c r="R5" i="5"/>
  <c r="AI4" i="5" l="1"/>
  <c r="AI5" i="5"/>
  <c r="AF4" i="5"/>
  <c r="AJ4" i="5" s="1"/>
  <c r="AI11" i="5" l="1"/>
  <c r="AJ5" i="5"/>
  <c r="AJ11" i="5" s="1"/>
  <c r="AI8" i="5"/>
  <c r="AI9" i="5"/>
  <c r="AI6" i="5"/>
  <c r="AJ8" i="5" l="1"/>
  <c r="AJ6" i="5"/>
  <c r="AJ9" i="5"/>
</calcChain>
</file>

<file path=xl/sharedStrings.xml><?xml version="1.0" encoding="utf-8"?>
<sst xmlns="http://schemas.openxmlformats.org/spreadsheetml/2006/main" count="3192" uniqueCount="3077">
  <si>
    <t>A0A059V712</t>
  </si>
  <si>
    <t>A0A0A0RBT6</t>
  </si>
  <si>
    <t>A0A0B4J195</t>
  </si>
  <si>
    <t>A0A0F7RNT6</t>
  </si>
  <si>
    <t>A0A0G2Y7A6</t>
  </si>
  <si>
    <t>A0A1K0GY94</t>
  </si>
  <si>
    <t>A0A411DZC1</t>
  </si>
  <si>
    <t>A0A4D5YIZ2</t>
  </si>
  <si>
    <t>A0A4Y5QA03</t>
  </si>
  <si>
    <t>A0A5F4BP23</t>
  </si>
  <si>
    <t>A0A5F4BPC8</t>
  </si>
  <si>
    <t>A0A5F4BPL4</t>
  </si>
  <si>
    <t>A0A5F4BPN0</t>
  </si>
  <si>
    <t>A0A5F4BPV2</t>
  </si>
  <si>
    <t>A0A5F4BQ04</t>
  </si>
  <si>
    <t>A0A5F4BQ51</t>
  </si>
  <si>
    <t>A0A5F4BQI1</t>
  </si>
  <si>
    <t>A0A5F4BRC9</t>
  </si>
  <si>
    <t>A0A5F4BRF0</t>
  </si>
  <si>
    <t>A0A5F4BS42</t>
  </si>
  <si>
    <t>A0A5F4BSE1</t>
  </si>
  <si>
    <t>A0A5F4BSE7</t>
  </si>
  <si>
    <t>A0A5F4BSH9</t>
  </si>
  <si>
    <t>A0A5F4BSL9</t>
  </si>
  <si>
    <t>A0A5F4BSV4</t>
  </si>
  <si>
    <t>A0A5F4BT79</t>
  </si>
  <si>
    <t>A0A5F4BU02</t>
  </si>
  <si>
    <t>A0A5F4BU46</t>
  </si>
  <si>
    <t>A0A5F4BU68</t>
  </si>
  <si>
    <t>A0A5F4BUE3</t>
  </si>
  <si>
    <t>A0A5F4BUH2</t>
  </si>
  <si>
    <t>A0A5F4BUH3</t>
  </si>
  <si>
    <t>A0A5F4BV87</t>
  </si>
  <si>
    <t>A0A5F4BVF0</t>
  </si>
  <si>
    <t>A0A5F4BVI6</t>
  </si>
  <si>
    <t>A0A5F4BVP4</t>
  </si>
  <si>
    <t>A0A5F4BVX4</t>
  </si>
  <si>
    <t>A0A5F4BVZ3</t>
  </si>
  <si>
    <t>A0A5F4BW32</t>
  </si>
  <si>
    <t>A0A5F4BWQ8</t>
  </si>
  <si>
    <t>A0A5F4BXA0</t>
  </si>
  <si>
    <t>A0A5F4BXA2</t>
  </si>
  <si>
    <t>A0A5F4BXE9</t>
  </si>
  <si>
    <t>A0A5F4BXI0</t>
  </si>
  <si>
    <t>A0A5F4BXN3</t>
  </si>
  <si>
    <t>A0A5F4BXP7</t>
  </si>
  <si>
    <t>A0A5F4BYI6</t>
  </si>
  <si>
    <t>A0A5F4BZ28</t>
  </si>
  <si>
    <t>A0A5F4BZC7</t>
  </si>
  <si>
    <t>A0A5F4BZJ4</t>
  </si>
  <si>
    <t>A0A5F4C0T2</t>
  </si>
  <si>
    <t>A0A5F4C1A4</t>
  </si>
  <si>
    <t>A0A5F4C1T7</t>
  </si>
  <si>
    <t>A0A5F4C2A6</t>
  </si>
  <si>
    <t>A0A5F4C3Q7</t>
  </si>
  <si>
    <t>A0A5F4C3X9</t>
  </si>
  <si>
    <t>A0A5F4C468</t>
  </si>
  <si>
    <t>A0A5F4C4K3</t>
  </si>
  <si>
    <t>A0A5F4C4W3</t>
  </si>
  <si>
    <t>A0A5F4C4Z4</t>
  </si>
  <si>
    <t>A0A5F4C566</t>
  </si>
  <si>
    <t>A0A5F4C590</t>
  </si>
  <si>
    <t>A0A5F4C5B7</t>
  </si>
  <si>
    <t>A0A5F4C5S4</t>
  </si>
  <si>
    <t>A0A5F4C5V1</t>
  </si>
  <si>
    <t>A0A5F4C7H9</t>
  </si>
  <si>
    <t>A0A5F4C7L1</t>
  </si>
  <si>
    <t>A0A5F4C7N8</t>
  </si>
  <si>
    <t>A0A5F4C7P9</t>
  </si>
  <si>
    <t>A0A5F4C829</t>
  </si>
  <si>
    <t>A0A5F4C8A8</t>
  </si>
  <si>
    <t>A0A5F4C8R9</t>
  </si>
  <si>
    <t>A0A5F4C922</t>
  </si>
  <si>
    <t>A0A5F4C9L8</t>
  </si>
  <si>
    <t>A0A5F4CA30</t>
  </si>
  <si>
    <t>A0A5F4CAI9</t>
  </si>
  <si>
    <t>A0A5F4CAL2</t>
  </si>
  <si>
    <t>A0A5F4CAM8</t>
  </si>
  <si>
    <t>A0A5F4CBE3</t>
  </si>
  <si>
    <t>A0A5F4CBF2</t>
  </si>
  <si>
    <t>A0A5F4CC15</t>
  </si>
  <si>
    <t>A0A5F4CC65</t>
  </si>
  <si>
    <t>A0A5F4CC68</t>
  </si>
  <si>
    <t>A0A5F4CC82</t>
  </si>
  <si>
    <t>A0A5F4CCE9</t>
  </si>
  <si>
    <t>A0A5F4CCN7</t>
  </si>
  <si>
    <t>A0A5F4CCU0</t>
  </si>
  <si>
    <t>A0A5F4CCV6</t>
  </si>
  <si>
    <t>A0A5F4CD56</t>
  </si>
  <si>
    <t>A0A5F4CDF9</t>
  </si>
  <si>
    <t>A0A5F4CDI5</t>
  </si>
  <si>
    <t>A0A5F4CEM3</t>
  </si>
  <si>
    <t>A0A5F4CER3</t>
  </si>
  <si>
    <t>A0A5F4CF55</t>
  </si>
  <si>
    <t>A0A5F4CFG9</t>
  </si>
  <si>
    <t>A0A5F4CFH9</t>
  </si>
  <si>
    <t>A0A5F4CFP0</t>
  </si>
  <si>
    <t>A0A5F4CG52</t>
  </si>
  <si>
    <t>A0A5F4CGB3</t>
  </si>
  <si>
    <t>A0A5F4CGJ4</t>
  </si>
  <si>
    <t>A0A5F4CGM4</t>
  </si>
  <si>
    <t>A0A5F4CGS2</t>
  </si>
  <si>
    <t>A0A5F4CGT3</t>
  </si>
  <si>
    <t>A0A5F4CGW6</t>
  </si>
  <si>
    <t>A0A5F4CH72</t>
  </si>
  <si>
    <t>A0A5F4CH77</t>
  </si>
  <si>
    <t>A0A5F4CH80</t>
  </si>
  <si>
    <t>A0A5F4CI27</t>
  </si>
  <si>
    <t>A0A5F4CI63</t>
  </si>
  <si>
    <t>A0A5F4CIG7</t>
  </si>
  <si>
    <t>A0A5F4CIW5</t>
  </si>
  <si>
    <t>A0A5F4CJ32</t>
  </si>
  <si>
    <t>A0A5F4CJS5</t>
  </si>
  <si>
    <t>A0A5F4CK29</t>
  </si>
  <si>
    <t>A0A5F4CLA0</t>
  </si>
  <si>
    <t>A0A5F4CLD9</t>
  </si>
  <si>
    <t>A0A5F4CLE7</t>
  </si>
  <si>
    <t>A0A5F4CLT5</t>
  </si>
  <si>
    <t>A0A5F4CLU1</t>
  </si>
  <si>
    <t>A0A5F4CLX8</t>
  </si>
  <si>
    <t>A0A5F4CM24</t>
  </si>
  <si>
    <t>A0A5F4CM27</t>
  </si>
  <si>
    <t>A0A5F4CN31</t>
  </si>
  <si>
    <t>A0A5F4CN81</t>
  </si>
  <si>
    <t>A0A5F4CP23</t>
  </si>
  <si>
    <t>A0A5F4CPU3</t>
  </si>
  <si>
    <t>A0A5F4CQF7</t>
  </si>
  <si>
    <t>A0A5F4CR03</t>
  </si>
  <si>
    <t>A0A5F4CR57</t>
  </si>
  <si>
    <t>A0A5F4CRV8</t>
  </si>
  <si>
    <t>A0A5F4CS65</t>
  </si>
  <si>
    <t>A0A5F4CS96</t>
  </si>
  <si>
    <t>A0A5F4CSD0</t>
  </si>
  <si>
    <t>A0A5F4CSI9</t>
  </si>
  <si>
    <t>A0A5F4CSK0</t>
  </si>
  <si>
    <t>A0A5F4CSS4</t>
  </si>
  <si>
    <t>A0A5F4CT62</t>
  </si>
  <si>
    <t>A0A5F4CTJ6</t>
  </si>
  <si>
    <t>A0A5F4CTX4</t>
  </si>
  <si>
    <t>A0A5F4CUP0</t>
  </si>
  <si>
    <t>A0A5F4CUV9</t>
  </si>
  <si>
    <t>A0A5F4CV92</t>
  </si>
  <si>
    <t>A0A5F4CVJ1</t>
  </si>
  <si>
    <t>A0A5F4CVK3</t>
  </si>
  <si>
    <t>A0A5F4CVS6</t>
  </si>
  <si>
    <t>A0A5F4CVY4</t>
  </si>
  <si>
    <t>A0A5F4CWA9</t>
  </si>
  <si>
    <t>A0A5F4CWL2</t>
  </si>
  <si>
    <t>A0A5F4CX02</t>
  </si>
  <si>
    <t>A0A5F4CX45</t>
  </si>
  <si>
    <t>A0A5F4CX64</t>
  </si>
  <si>
    <t>A0A5F4CXE1</t>
  </si>
  <si>
    <t>A0A5F4CXF4</t>
  </si>
  <si>
    <t>A0A5F4CXG2</t>
  </si>
  <si>
    <t>A0A5F4CXI0</t>
  </si>
  <si>
    <t>A0A5F4CXQ3</t>
  </si>
  <si>
    <t>A0A5F4CXZ9</t>
  </si>
  <si>
    <t>A0A5F4CY39</t>
  </si>
  <si>
    <t>A0A5F4CYB6</t>
  </si>
  <si>
    <t>A0A5F4CYK4</t>
  </si>
  <si>
    <t>A0A5F4CYP3</t>
  </si>
  <si>
    <t>A0A5F4CZ54</t>
  </si>
  <si>
    <t>A0A5F4CZ62</t>
  </si>
  <si>
    <t>A0A5F4CZB1</t>
  </si>
  <si>
    <t>A0A5F4CZV0</t>
  </si>
  <si>
    <t>A0A5F4CZY7</t>
  </si>
  <si>
    <t>A0A5F4D018</t>
  </si>
  <si>
    <t>A0A5F4D0W9</t>
  </si>
  <si>
    <t>A0A5F4D182</t>
  </si>
  <si>
    <t>A0A5F4D2F0</t>
  </si>
  <si>
    <t>A0A5F4D2Q7</t>
  </si>
  <si>
    <t>A0A5F4D2Z7</t>
  </si>
  <si>
    <t>A0A5F4D3X8</t>
  </si>
  <si>
    <t>A0A5F4D4F1</t>
  </si>
  <si>
    <t>A0A5F4D4J2</t>
  </si>
  <si>
    <t>A0A5F4D559</t>
  </si>
  <si>
    <t>A0A5F4D567</t>
  </si>
  <si>
    <t>A0A5F4D5S2</t>
  </si>
  <si>
    <t>A0A5F4D5V0</t>
  </si>
  <si>
    <t>A0A5F4D6G4</t>
  </si>
  <si>
    <t>A0A5F4D6J5</t>
  </si>
  <si>
    <t>A0A5F4D6J7</t>
  </si>
  <si>
    <t>A0A5F4D6L0</t>
  </si>
  <si>
    <t>A0A5F4D6P2</t>
  </si>
  <si>
    <t>A0A5F4D7F1</t>
  </si>
  <si>
    <t>A0A5F4D7I2</t>
  </si>
  <si>
    <t>A0A5F4D8K7</t>
  </si>
  <si>
    <t>A0A5F4D8M0</t>
  </si>
  <si>
    <t>A0A5F4D8P2</t>
  </si>
  <si>
    <t>A0A5F4D8V1</t>
  </si>
  <si>
    <t>A0A5F4D9H8</t>
  </si>
  <si>
    <t>A0A5F4DA40</t>
  </si>
  <si>
    <t>A0A5F4DAB5</t>
  </si>
  <si>
    <t>A0A5F4DB52</t>
  </si>
  <si>
    <t>A0A5F4DBH8</t>
  </si>
  <si>
    <t>A0A5F4DBL7</t>
  </si>
  <si>
    <t>A0A5F4DBZ6</t>
  </si>
  <si>
    <t>A0A5F4DC35</t>
  </si>
  <si>
    <t>A0A5F4DC46</t>
  </si>
  <si>
    <t>A0A5F4DC86</t>
  </si>
  <si>
    <t>A0A5F4DCB6</t>
  </si>
  <si>
    <t>A0A5F4DCG5</t>
  </si>
  <si>
    <t>A0A5F4DCJ4</t>
  </si>
  <si>
    <t>A0A5F4DD51</t>
  </si>
  <si>
    <t>A0A5F4DDF9</t>
  </si>
  <si>
    <t>A0A5F4DDI7</t>
  </si>
  <si>
    <t>A0A5F4DDJ9</t>
  </si>
  <si>
    <t>A0A5F4DDK9</t>
  </si>
  <si>
    <t>A0A5F4DEG3</t>
  </si>
  <si>
    <t>A0A5F4DEM5</t>
  </si>
  <si>
    <t>A0A5F4DEN0</t>
  </si>
  <si>
    <t>A0A5F4DEW6</t>
  </si>
  <si>
    <t>A0A5F4DEZ3</t>
  </si>
  <si>
    <t>A0A5F4DFD3</t>
  </si>
  <si>
    <t>A0A5F4DFG9</t>
  </si>
  <si>
    <t>A0A5F4DFK3</t>
  </si>
  <si>
    <t>A0A5F4DFM7</t>
  </si>
  <si>
    <t>A0A5F4DFY8</t>
  </si>
  <si>
    <t>A0A5F4DG27</t>
  </si>
  <si>
    <t>A0A5F4DGA2</t>
  </si>
  <si>
    <t>A0A5F4DGN4</t>
  </si>
  <si>
    <t>A0A5F4DHF8</t>
  </si>
  <si>
    <t>A0A5F4DHK7</t>
  </si>
  <si>
    <t>A0A5F4DHS9</t>
  </si>
  <si>
    <t>A0A5F4DHX6</t>
  </si>
  <si>
    <t>A0A5F4DI47</t>
  </si>
  <si>
    <t>A0A5F4DIR5</t>
  </si>
  <si>
    <t>A0A5F4DIS3</t>
  </si>
  <si>
    <t>A0A5F4DJ85</t>
  </si>
  <si>
    <t>A0A5F4DJH5</t>
  </si>
  <si>
    <t>A0A5F4DM14</t>
  </si>
  <si>
    <t>A0A5F4DMQ6</t>
  </si>
  <si>
    <t>A0A5S6DBH8</t>
  </si>
  <si>
    <t>A0A5S6DC42</t>
  </si>
  <si>
    <t>A0M8V0</t>
  </si>
  <si>
    <t>B2G3R6</t>
  </si>
  <si>
    <t>E2QRY6</t>
  </si>
  <si>
    <t>E2QS94</t>
  </si>
  <si>
    <t>E2QSF4</t>
  </si>
  <si>
    <t>E2QTC7</t>
  </si>
  <si>
    <t>E2QUJ4</t>
  </si>
  <si>
    <t>E2QUR0</t>
  </si>
  <si>
    <t>E2QUR6</t>
  </si>
  <si>
    <t>E2QUV3</t>
  </si>
  <si>
    <t>E2QUY7</t>
  </si>
  <si>
    <t>E2QV08</t>
  </si>
  <si>
    <t>E2QVU9</t>
  </si>
  <si>
    <t>E2QW13</t>
  </si>
  <si>
    <t>E2QW34</t>
  </si>
  <si>
    <t>E2QW49</t>
  </si>
  <si>
    <t>E2QWD3</t>
  </si>
  <si>
    <t>E2QWE0</t>
  </si>
  <si>
    <t>E2QWF5</t>
  </si>
  <si>
    <t>E2QWG8</t>
  </si>
  <si>
    <t>E2QWN4</t>
  </si>
  <si>
    <t>E2QWR3</t>
  </si>
  <si>
    <t>E2QX17</t>
  </si>
  <si>
    <t>E2QX53</t>
  </si>
  <si>
    <t>E2QX84</t>
  </si>
  <si>
    <t>E2QXB6</t>
  </si>
  <si>
    <t>E2QXD6</t>
  </si>
  <si>
    <t>E2QXR8</t>
  </si>
  <si>
    <t>E2QXW5</t>
  </si>
  <si>
    <t>E2QXY7</t>
  </si>
  <si>
    <t>E2QY07</t>
  </si>
  <si>
    <t>E2QY43</t>
  </si>
  <si>
    <t>E2QY46</t>
  </si>
  <si>
    <t>E2QY95</t>
  </si>
  <si>
    <t>E2QYN0</t>
  </si>
  <si>
    <t>E2QYS4</t>
  </si>
  <si>
    <t>E2QZ05</t>
  </si>
  <si>
    <t>E2QZ19</t>
  </si>
  <si>
    <t>E2QZ50</t>
  </si>
  <si>
    <t>E2QZ69</t>
  </si>
  <si>
    <t>E2QZA8</t>
  </si>
  <si>
    <t>E2R002</t>
  </si>
  <si>
    <t>E2R081</t>
  </si>
  <si>
    <t>E2R095</t>
  </si>
  <si>
    <t>E2R0B6</t>
  </si>
  <si>
    <t>E2R0D6</t>
  </si>
  <si>
    <t>E2R0L9</t>
  </si>
  <si>
    <t>E2R0P3</t>
  </si>
  <si>
    <t>E2R0S8</t>
  </si>
  <si>
    <t>E2R134</t>
  </si>
  <si>
    <t>E2R198</t>
  </si>
  <si>
    <t>E2R1C4</t>
  </si>
  <si>
    <t>E2R1I9</t>
  </si>
  <si>
    <t>E2R1J6</t>
  </si>
  <si>
    <t>E2R1M6</t>
  </si>
  <si>
    <t>E2R1R4</t>
  </si>
  <si>
    <t>E2R1S5</t>
  </si>
  <si>
    <t>E2R210</t>
  </si>
  <si>
    <t>E2R231</t>
  </si>
  <si>
    <t>E2R2A4</t>
  </si>
  <si>
    <t>E2R2N2</t>
  </si>
  <si>
    <t>E2R2V4</t>
  </si>
  <si>
    <t>E2R3R2</t>
  </si>
  <si>
    <t>E2R413</t>
  </si>
  <si>
    <t>E2R416</t>
  </si>
  <si>
    <t>E2R4H4</t>
  </si>
  <si>
    <t>E2R4J1</t>
  </si>
  <si>
    <t>E2R4X9</t>
  </si>
  <si>
    <t>E2R574</t>
  </si>
  <si>
    <t>E2R580</t>
  </si>
  <si>
    <t>E2R5M5</t>
  </si>
  <si>
    <t>E2R5M7</t>
  </si>
  <si>
    <t>E2R667</t>
  </si>
  <si>
    <t>E2R6Q7</t>
  </si>
  <si>
    <t>E2R6W9</t>
  </si>
  <si>
    <t>E2R755</t>
  </si>
  <si>
    <t>E2R761</t>
  </si>
  <si>
    <t>E2R7H9</t>
  </si>
  <si>
    <t>E2R7R8</t>
  </si>
  <si>
    <t>E2R7W6</t>
  </si>
  <si>
    <t>E2R832</t>
  </si>
  <si>
    <t>E2R837</t>
  </si>
  <si>
    <t>E2R856</t>
  </si>
  <si>
    <t>E2R944</t>
  </si>
  <si>
    <t>E2R985</t>
  </si>
  <si>
    <t>E2R9A2</t>
  </si>
  <si>
    <t>E2R9E3</t>
  </si>
  <si>
    <t>E2R9K5</t>
  </si>
  <si>
    <t>E2R9R1</t>
  </si>
  <si>
    <t>E2R9T6</t>
  </si>
  <si>
    <t>E2R9V0</t>
  </si>
  <si>
    <t>E2R9Y9</t>
  </si>
  <si>
    <t>E2RA50</t>
  </si>
  <si>
    <t>E2RA64</t>
  </si>
  <si>
    <t>E2RAC6</t>
  </si>
  <si>
    <t>E2RAE8</t>
  </si>
  <si>
    <t>E2RAT6</t>
  </si>
  <si>
    <t>E2RB79</t>
  </si>
  <si>
    <t>E2RB81</t>
  </si>
  <si>
    <t>E2RB90</t>
  </si>
  <si>
    <t>E2RBM3</t>
  </si>
  <si>
    <t>E2RBR6</t>
  </si>
  <si>
    <t>E2RBY0</t>
  </si>
  <si>
    <t>E2RC23</t>
  </si>
  <si>
    <t>E2RCN3</t>
  </si>
  <si>
    <t>E2RCV4</t>
  </si>
  <si>
    <t>E2RCY1</t>
  </si>
  <si>
    <t>E2RCZ6</t>
  </si>
  <si>
    <t>E2RD86</t>
  </si>
  <si>
    <t>E2RDL8</t>
  </si>
  <si>
    <t>E2RE36</t>
  </si>
  <si>
    <t>E2RE39</t>
  </si>
  <si>
    <t>E2REA8</t>
  </si>
  <si>
    <t>E2REK3</t>
  </si>
  <si>
    <t>E2RES2</t>
  </si>
  <si>
    <t>E2RF06</t>
  </si>
  <si>
    <t>E2RFC7</t>
  </si>
  <si>
    <t>E2RG17</t>
  </si>
  <si>
    <t>E2RGG9</t>
  </si>
  <si>
    <t>E2RGH5</t>
  </si>
  <si>
    <t>E2RGI4</t>
  </si>
  <si>
    <t>E2RGR7</t>
  </si>
  <si>
    <t>E2RGR9</t>
  </si>
  <si>
    <t>E2RH47</t>
  </si>
  <si>
    <t>E2RH59</t>
  </si>
  <si>
    <t>E2RHL4</t>
  </si>
  <si>
    <t>E2RHN1</t>
  </si>
  <si>
    <t>E2RHY7</t>
  </si>
  <si>
    <t>E2RIH2</t>
  </si>
  <si>
    <t>E2RIU5</t>
  </si>
  <si>
    <t>E2RIW7</t>
  </si>
  <si>
    <t>E2RJ26</t>
  </si>
  <si>
    <t>E2RJ60</t>
  </si>
  <si>
    <t>E2RJU3</t>
  </si>
  <si>
    <t>E2RJY4</t>
  </si>
  <si>
    <t>E2RKJ1</t>
  </si>
  <si>
    <t>E2RKJ6</t>
  </si>
  <si>
    <t>E2RKQ6</t>
  </si>
  <si>
    <t>E2RKR4</t>
  </si>
  <si>
    <t>E2RL17</t>
  </si>
  <si>
    <t>E2RL81</t>
  </si>
  <si>
    <t>E2RLA8</t>
  </si>
  <si>
    <t>E2RLB2</t>
  </si>
  <si>
    <t>E2RLF1</t>
  </si>
  <si>
    <t>E2RLL6</t>
  </si>
  <si>
    <t>E2RLN1</t>
  </si>
  <si>
    <t>E2RLQ6</t>
  </si>
  <si>
    <t>E2RLQ9</t>
  </si>
  <si>
    <t>E2RLS3</t>
  </si>
  <si>
    <t>E2RLU9</t>
  </si>
  <si>
    <t>E2RLZ9</t>
  </si>
  <si>
    <t>E2RM30</t>
  </si>
  <si>
    <t>E2RM49</t>
  </si>
  <si>
    <t>E2RM61</t>
  </si>
  <si>
    <t>E2RM92</t>
  </si>
  <si>
    <t>E2RMA1</t>
  </si>
  <si>
    <t>E2RMA3</t>
  </si>
  <si>
    <t>E2RMK6</t>
  </si>
  <si>
    <t>E2RMX9</t>
  </si>
  <si>
    <t>E2RN02</t>
  </si>
  <si>
    <t>E2RNL2</t>
  </si>
  <si>
    <t>E2RNL3</t>
  </si>
  <si>
    <t>E2RNQ7</t>
  </si>
  <si>
    <t>E2RNQ8</t>
  </si>
  <si>
    <t>E2RNT3</t>
  </si>
  <si>
    <t>E2RNV3</t>
  </si>
  <si>
    <t>E2RPC6</t>
  </si>
  <si>
    <t>E2RPG9</t>
  </si>
  <si>
    <t>E2RPN5</t>
  </si>
  <si>
    <t>E2RQ80</t>
  </si>
  <si>
    <t>E2RQC9</t>
  </si>
  <si>
    <t>E2RQP6</t>
  </si>
  <si>
    <t>E2RR01</t>
  </si>
  <si>
    <t>E2RRB7</t>
  </si>
  <si>
    <t>E2RRC9</t>
  </si>
  <si>
    <t>E2RRF8</t>
  </si>
  <si>
    <t>E2RRM2</t>
  </si>
  <si>
    <t>E2RS46</t>
  </si>
  <si>
    <t>E2RS80</t>
  </si>
  <si>
    <t>E2RSI6</t>
  </si>
  <si>
    <t>E2RSL5</t>
  </si>
  <si>
    <t>E2RSR5</t>
  </si>
  <si>
    <t>E2RSU7</t>
  </si>
  <si>
    <t>E2RT55</t>
  </si>
  <si>
    <t>E2RT60</t>
  </si>
  <si>
    <t>E2RT63</t>
  </si>
  <si>
    <t>E2RT65</t>
  </si>
  <si>
    <t>E5Q8W5</t>
  </si>
  <si>
    <t>F1P679</t>
  </si>
  <si>
    <t>F1P6B7</t>
  </si>
  <si>
    <t>F1P6P2</t>
  </si>
  <si>
    <t>F1P6U4</t>
  </si>
  <si>
    <t>F1P7C9</t>
  </si>
  <si>
    <t>F1P7M0</t>
  </si>
  <si>
    <t>F1P7P3</t>
  </si>
  <si>
    <t>F1P7V6</t>
  </si>
  <si>
    <t>F1P841</t>
  </si>
  <si>
    <t>F1P895</t>
  </si>
  <si>
    <t>F1P8K1</t>
  </si>
  <si>
    <t>F1P8L7</t>
  </si>
  <si>
    <t>F1P8N6</t>
  </si>
  <si>
    <t>F1P8W3</t>
  </si>
  <si>
    <t>F1P8Z5</t>
  </si>
  <si>
    <t>F1P969</t>
  </si>
  <si>
    <t>F1P9A0</t>
  </si>
  <si>
    <t>F1P9L1</t>
  </si>
  <si>
    <t>F1PA19</t>
  </si>
  <si>
    <t>F1PAG5</t>
  </si>
  <si>
    <t>F1PAP9</t>
  </si>
  <si>
    <t>F1PAV2</t>
  </si>
  <si>
    <t>F1PB12</t>
  </si>
  <si>
    <t>F1PB85</t>
  </si>
  <si>
    <t>F1PBI6</t>
  </si>
  <si>
    <t>F1PBL1</t>
  </si>
  <si>
    <t>F1PBT3</t>
  </si>
  <si>
    <t>F1PBZ4</t>
  </si>
  <si>
    <t>F1PC18</t>
  </si>
  <si>
    <t>F1PC59</t>
  </si>
  <si>
    <t>F1PCD8</t>
  </si>
  <si>
    <t>F1PCG4</t>
  </si>
  <si>
    <t>F1PCH3</t>
  </si>
  <si>
    <t>F1PCK1</t>
  </si>
  <si>
    <t>F1PCT2</t>
  </si>
  <si>
    <t>F1PD39</t>
  </si>
  <si>
    <t>F1PD77</t>
  </si>
  <si>
    <t>F1PDM3</t>
  </si>
  <si>
    <t>F1PDQ4</t>
  </si>
  <si>
    <t>F1PDY8</t>
  </si>
  <si>
    <t>F1PE09</t>
  </si>
  <si>
    <t>F1PEK5</t>
  </si>
  <si>
    <t>F1PEZ5</t>
  </si>
  <si>
    <t>F1PF02</t>
  </si>
  <si>
    <t>F1PFB3</t>
  </si>
  <si>
    <t>F1PFB4</t>
  </si>
  <si>
    <t>F1PFF2</t>
  </si>
  <si>
    <t>F1PFK0</t>
  </si>
  <si>
    <t>F1PFM6</t>
  </si>
  <si>
    <t>F1PG39</t>
  </si>
  <si>
    <t>F1PG59</t>
  </si>
  <si>
    <t>F1PG69</t>
  </si>
  <si>
    <t>F1PGM1</t>
  </si>
  <si>
    <t>F1PGY1</t>
  </si>
  <si>
    <t>F1PGY4</t>
  </si>
  <si>
    <t>F1PGZ1</t>
  </si>
  <si>
    <t>F1PHI4</t>
  </si>
  <si>
    <t>F1PHK9</t>
  </si>
  <si>
    <t>F1PHP1</t>
  </si>
  <si>
    <t>F1PHY1</t>
  </si>
  <si>
    <t>F1PHZ3</t>
  </si>
  <si>
    <t>F1PI87</t>
  </si>
  <si>
    <t>F1PIA2</t>
  </si>
  <si>
    <t>F1PIC7</t>
  </si>
  <si>
    <t>F1PIF2</t>
  </si>
  <si>
    <t>F1PIV3</t>
  </si>
  <si>
    <t>F1PIV8</t>
  </si>
  <si>
    <t>F1PJ65</t>
  </si>
  <si>
    <t>F1PJI7</t>
  </si>
  <si>
    <t>F1PK29</t>
  </si>
  <si>
    <t>F1PK32</t>
  </si>
  <si>
    <t>F1PK43</t>
  </si>
  <si>
    <t>F1PKI4</t>
  </si>
  <si>
    <t>F1PKW7</t>
  </si>
  <si>
    <t>F1PKZ7</t>
  </si>
  <si>
    <t>F1PL63</t>
  </si>
  <si>
    <t>F1PLP6</t>
  </si>
  <si>
    <t>F1PLR0</t>
  </si>
  <si>
    <t>F1PLT8</t>
  </si>
  <si>
    <t>F1PMK7</t>
  </si>
  <si>
    <t>F1PMN4</t>
  </si>
  <si>
    <t>F1PMS4</t>
  </si>
  <si>
    <t>F1PN25</t>
  </si>
  <si>
    <t>F1PNB8</t>
  </si>
  <si>
    <t>F1PPA1</t>
  </si>
  <si>
    <t>F1PPH7</t>
  </si>
  <si>
    <t>F1PPR0</t>
  </si>
  <si>
    <t>F1PPR1</t>
  </si>
  <si>
    <t>F1PPS3</t>
  </si>
  <si>
    <t>F1PQ68</t>
  </si>
  <si>
    <t>F1PQ79</t>
  </si>
  <si>
    <t>F1PQM7</t>
  </si>
  <si>
    <t>F1PQS3</t>
  </si>
  <si>
    <t>F1PQV4</t>
  </si>
  <si>
    <t>F1PR34</t>
  </si>
  <si>
    <t>F1PR66</t>
  </si>
  <si>
    <t>F1PRT4</t>
  </si>
  <si>
    <t>F1PS41</t>
  </si>
  <si>
    <t>F1PS66</t>
  </si>
  <si>
    <t>F1PS73</t>
  </si>
  <si>
    <t>F1PSC2</t>
  </si>
  <si>
    <t>F1PSI7</t>
  </si>
  <si>
    <t>F1PSP6</t>
  </si>
  <si>
    <t>F1PSS2</t>
  </si>
  <si>
    <t>F1PTF0</t>
  </si>
  <si>
    <t>F1PTP2</t>
  </si>
  <si>
    <t>F1PTY1</t>
  </si>
  <si>
    <t>F1PU02</t>
  </si>
  <si>
    <t>F1PU93</t>
  </si>
  <si>
    <t>F1PU95</t>
  </si>
  <si>
    <t>F1PUB5</t>
  </si>
  <si>
    <t>F1PUI4</t>
  </si>
  <si>
    <t>F1PUN9</t>
  </si>
  <si>
    <t>F1PUR5</t>
  </si>
  <si>
    <t>F1PUX4</t>
  </si>
  <si>
    <t>F1PUX9</t>
  </si>
  <si>
    <t>F1PV92</t>
  </si>
  <si>
    <t>F1PVL5</t>
  </si>
  <si>
    <t>F1PWQ0</t>
  </si>
  <si>
    <t>F1PWR0</t>
  </si>
  <si>
    <t>F1PXT8</t>
  </si>
  <si>
    <t>F1PY69</t>
  </si>
  <si>
    <t>F1PYA6</t>
  </si>
  <si>
    <t>F1PYG8</t>
  </si>
  <si>
    <t>F1PYI3</t>
  </si>
  <si>
    <t>F1PYU3</t>
  </si>
  <si>
    <t>F1PYU9</t>
  </si>
  <si>
    <t>F1PYV1</t>
  </si>
  <si>
    <t>F1PZA0</t>
  </si>
  <si>
    <t>F1Q067</t>
  </si>
  <si>
    <t>F1Q0B0</t>
  </si>
  <si>
    <t>F1Q0H3</t>
  </si>
  <si>
    <t>F1Q0L5</t>
  </si>
  <si>
    <t>F1Q0R0</t>
  </si>
  <si>
    <t>F1Q104</t>
  </si>
  <si>
    <t>F1Q139</t>
  </si>
  <si>
    <t>F1Q1F6</t>
  </si>
  <si>
    <t>F1Q2D6</t>
  </si>
  <si>
    <t>F1Q2F6</t>
  </si>
  <si>
    <t>F1Q331</t>
  </si>
  <si>
    <t>F1Q332</t>
  </si>
  <si>
    <t>F1Q3C4</t>
  </si>
  <si>
    <t>F1Q3I5</t>
  </si>
  <si>
    <t>F1Q3Y0</t>
  </si>
  <si>
    <t>F1Q406</t>
  </si>
  <si>
    <t>F1Q466</t>
  </si>
  <si>
    <t>F1Q4C5</t>
  </si>
  <si>
    <t>F1Q4D9</t>
  </si>
  <si>
    <t>F1Q4F5</t>
  </si>
  <si>
    <t>F1Q4F9</t>
  </si>
  <si>
    <t>F1Q4J0</t>
  </si>
  <si>
    <t>F6UME0</t>
  </si>
  <si>
    <t>F6UXI8</t>
  </si>
  <si>
    <t>F6UY11</t>
  </si>
  <si>
    <t>F6UZV8</t>
  </si>
  <si>
    <t>F6V234</t>
  </si>
  <si>
    <t>F6V5M4</t>
  </si>
  <si>
    <t>F6V5U1</t>
  </si>
  <si>
    <t>F6X4J2</t>
  </si>
  <si>
    <t>F6X637</t>
  </si>
  <si>
    <t>F6X6A0</t>
  </si>
  <si>
    <t>F6X895</t>
  </si>
  <si>
    <t>F6X8N0</t>
  </si>
  <si>
    <t>F6X9C1</t>
  </si>
  <si>
    <t>F6XCY4</t>
  </si>
  <si>
    <t>F6XEV4</t>
  </si>
  <si>
    <t>F6XIK8</t>
  </si>
  <si>
    <t>F6XMP7</t>
  </si>
  <si>
    <t>F6XQD6</t>
  </si>
  <si>
    <t>F6XRY2</t>
  </si>
  <si>
    <t>F6XWS5</t>
  </si>
  <si>
    <t>F6XY66</t>
  </si>
  <si>
    <t>F6Y016</t>
  </si>
  <si>
    <t>F6Y2H4</t>
  </si>
  <si>
    <t>F6Y3Y5</t>
  </si>
  <si>
    <t>H9GW57</t>
  </si>
  <si>
    <t>H9GWA6</t>
  </si>
  <si>
    <t>H9GWG4</t>
  </si>
  <si>
    <t>H9GWY1</t>
  </si>
  <si>
    <t>J9JHC8</t>
  </si>
  <si>
    <t>J9JHE4</t>
  </si>
  <si>
    <t>J9JHN1</t>
  </si>
  <si>
    <t>J9JHU3</t>
  </si>
  <si>
    <t>J9JHU4</t>
  </si>
  <si>
    <t>J9JHU8</t>
  </si>
  <si>
    <t>J9NRH5</t>
  </si>
  <si>
    <t>J9NRH7</t>
  </si>
  <si>
    <t>J9NRN0</t>
  </si>
  <si>
    <t>J9NST7</t>
  </si>
  <si>
    <t>J9NSY4</t>
  </si>
  <si>
    <t>J9NT23</t>
  </si>
  <si>
    <t>J9NTI3</t>
  </si>
  <si>
    <t>J9NU25</t>
  </si>
  <si>
    <t>J9NUI6</t>
  </si>
  <si>
    <t>J9NUZ6</t>
  </si>
  <si>
    <t>J9NVT2</t>
  </si>
  <si>
    <t>J9NVX5</t>
  </si>
  <si>
    <t>J9NVY4</t>
  </si>
  <si>
    <t>J9NWA8</t>
  </si>
  <si>
    <t>J9NWI6</t>
  </si>
  <si>
    <t>J9NWJ5</t>
  </si>
  <si>
    <t>J9NWS6</t>
  </si>
  <si>
    <t>J9NXC6</t>
  </si>
  <si>
    <t>J9NXJ1</t>
  </si>
  <si>
    <t>J9NXT4</t>
  </si>
  <si>
    <t>J9NY44</t>
  </si>
  <si>
    <t>J9NYF2</t>
  </si>
  <si>
    <t>J9NYJ8</t>
  </si>
  <si>
    <t>J9NYQ8</t>
  </si>
  <si>
    <t>J9NYX4</t>
  </si>
  <si>
    <t>J9NZ77</t>
  </si>
  <si>
    <t>J9NZ79</t>
  </si>
  <si>
    <t>J9NZA0</t>
  </si>
  <si>
    <t>J9NZE9</t>
  </si>
  <si>
    <t>J9P048</t>
  </si>
  <si>
    <t>J9P0A6</t>
  </si>
  <si>
    <t>J9P0L7</t>
  </si>
  <si>
    <t>J9P0T2</t>
  </si>
  <si>
    <t>J9P0X7</t>
  </si>
  <si>
    <t>J9P139</t>
  </si>
  <si>
    <t>J9P1J5</t>
  </si>
  <si>
    <t>J9P2H0</t>
  </si>
  <si>
    <t>J9P2Y3</t>
  </si>
  <si>
    <t>J9P388</t>
  </si>
  <si>
    <t>J9P3G1</t>
  </si>
  <si>
    <t>J9P3Q3</t>
  </si>
  <si>
    <t>J9P440</t>
  </si>
  <si>
    <t>J9P4F3</t>
  </si>
  <si>
    <t>J9P4R4</t>
  </si>
  <si>
    <t>J9P4U8</t>
  </si>
  <si>
    <t>J9P5E0</t>
  </si>
  <si>
    <t>J9P5T5</t>
  </si>
  <si>
    <t>J9P6N4</t>
  </si>
  <si>
    <t>J9P6R1</t>
  </si>
  <si>
    <t>J9P6X3</t>
  </si>
  <si>
    <t>J9P795</t>
  </si>
  <si>
    <t>J9P7A6</t>
  </si>
  <si>
    <t>J9P7I4</t>
  </si>
  <si>
    <t>J9P7W8</t>
  </si>
  <si>
    <t>J9P7X2</t>
  </si>
  <si>
    <t>J9P7Y9</t>
  </si>
  <si>
    <t>J9P889</t>
  </si>
  <si>
    <t>J9P8A6</t>
  </si>
  <si>
    <t>J9P8F7</t>
  </si>
  <si>
    <t>J9P9E9</t>
  </si>
  <si>
    <t>J9P9T3</t>
  </si>
  <si>
    <t>J9P9V0</t>
  </si>
  <si>
    <t>J9PA46</t>
  </si>
  <si>
    <t>J9PAT9</t>
  </si>
  <si>
    <t>J9PAU8</t>
  </si>
  <si>
    <t>J9PB88</t>
  </si>
  <si>
    <t>K7RW18</t>
  </si>
  <si>
    <t>L7N095</t>
  </si>
  <si>
    <t>L7N0L3</t>
  </si>
  <si>
    <t>O02678</t>
  </si>
  <si>
    <t>O18840</t>
  </si>
  <si>
    <t>O46634</t>
  </si>
  <si>
    <t>O62711</t>
  </si>
  <si>
    <t>P00011</t>
  </si>
  <si>
    <t>P05124</t>
  </si>
  <si>
    <t>P25473</t>
  </si>
  <si>
    <t>P38400</t>
  </si>
  <si>
    <t>P41324</t>
  </si>
  <si>
    <t>P49822</t>
  </si>
  <si>
    <t>P51147</t>
  </si>
  <si>
    <t>P54714</t>
  </si>
  <si>
    <t>P61105</t>
  </si>
  <si>
    <t>P62999</t>
  </si>
  <si>
    <t>Q0QEN2</t>
  </si>
  <si>
    <t>Q28895</t>
  </si>
  <si>
    <t>Q2TFN9</t>
  </si>
  <si>
    <t>Q3YIX4</t>
  </si>
  <si>
    <t>Q3ZKN1</t>
  </si>
  <si>
    <t>Q50KA8</t>
  </si>
  <si>
    <t>Q50KA9</t>
  </si>
  <si>
    <t>Q53VB8</t>
  </si>
  <si>
    <t>Q5JZR0</t>
  </si>
  <si>
    <t>Q6EIY9</t>
  </si>
  <si>
    <t>Q6EIZ1</t>
  </si>
  <si>
    <t>Q6TEQ7</t>
  </si>
  <si>
    <t>Q7YQC6</t>
  </si>
  <si>
    <t>Q8WMR1</t>
  </si>
  <si>
    <t>Q95MP7</t>
  </si>
  <si>
    <t>Q9GL24</t>
  </si>
  <si>
    <t>calc. pI</t>
  </si>
  <si>
    <t>NDKA_CANLF</t>
  </si>
  <si>
    <t>F1P8L7_CANLF</t>
  </si>
  <si>
    <t>E2QY07_CANLF</t>
  </si>
  <si>
    <t>J9P7A6_CANLF</t>
  </si>
  <si>
    <t>ACTB_CANLF</t>
  </si>
  <si>
    <t>NDKB_CANLF</t>
  </si>
  <si>
    <t>E2RRC9_CANLF</t>
  </si>
  <si>
    <t>A0A5F4DDK9_CANLF</t>
  </si>
  <si>
    <t>J9P9V0_CANLF</t>
  </si>
  <si>
    <t>A0A5F4CM27_CANLF</t>
  </si>
  <si>
    <t>E2R002_CANLF</t>
  </si>
  <si>
    <t>F1PBT3_CANLF</t>
  </si>
  <si>
    <t>TPIS_CANLF</t>
  </si>
  <si>
    <t>J9NZ77_CANLF</t>
  </si>
  <si>
    <t>F1PBL1_CANLF</t>
  </si>
  <si>
    <t>E2RLQ9_CANLF</t>
  </si>
  <si>
    <t>PGS1_CANLF</t>
  </si>
  <si>
    <t>L7N0L3_CANLF</t>
  </si>
  <si>
    <t>A0A5F4DC86_CANLF</t>
  </si>
  <si>
    <t>E2RT65_CANLF</t>
  </si>
  <si>
    <t>A0A5F4D4F1_CANLF</t>
  </si>
  <si>
    <t>E2RA64_CANLF</t>
  </si>
  <si>
    <t>A0A5F4DFM7_CANLF</t>
  </si>
  <si>
    <t>A0A5F4CYB6_CANLF</t>
  </si>
  <si>
    <t>F1PCH3_CANLF</t>
  </si>
  <si>
    <t>A0A5F4CGJ4_CANLF</t>
  </si>
  <si>
    <t>A0A5F4DGN4_CANLF</t>
  </si>
  <si>
    <t>E2R0D6_CANLF</t>
  </si>
  <si>
    <t>J9P4F3_CANLF</t>
  </si>
  <si>
    <t>F1P895_CANLF</t>
  </si>
  <si>
    <t>F1PC59_CANLF</t>
  </si>
  <si>
    <t>A0A5F4CBF2_CANLF</t>
  </si>
  <si>
    <t>NPC2_CANLF</t>
  </si>
  <si>
    <t>F6XRY2_CANLF</t>
  </si>
  <si>
    <t>E2RLQ6_CANLF</t>
  </si>
  <si>
    <t>A0A5F4CSK0_CANLF</t>
  </si>
  <si>
    <t>F1PKW7_CANLF</t>
  </si>
  <si>
    <t>A0A5F4DJH5_CANLF</t>
  </si>
  <si>
    <t>A0A5F4CLD9_CANLF</t>
  </si>
  <si>
    <t>E2RAE8_CANLF</t>
  </si>
  <si>
    <t>E2R5M7_CANLF</t>
  </si>
  <si>
    <t>ANXA2_CANLF</t>
  </si>
  <si>
    <t>J9P0X7_CANLF</t>
  </si>
  <si>
    <t>A0A5F4CXZ9_CANLF</t>
  </si>
  <si>
    <t>FRIL_CANLF</t>
  </si>
  <si>
    <t>E2QV08_CANLF</t>
  </si>
  <si>
    <t>F1P6B7_CANLF</t>
  </si>
  <si>
    <t>E2RKJ6_CANLF</t>
  </si>
  <si>
    <t>A0A5F4CFH9_CANLF</t>
  </si>
  <si>
    <t>J9NVT2_CANLF</t>
  </si>
  <si>
    <t>F1PYG8_CANLF</t>
  </si>
  <si>
    <t>E2RLS3_CANLF</t>
  </si>
  <si>
    <t>F1PS73_CANLF</t>
  </si>
  <si>
    <t>PEBP1_CANLF</t>
  </si>
  <si>
    <t>E2R761_CANLF</t>
  </si>
  <si>
    <t>E2RHY7_CANLF</t>
  </si>
  <si>
    <t>F1PQ68_CANLF</t>
  </si>
  <si>
    <t>J9P3Q3_CANLF</t>
  </si>
  <si>
    <t>F1P9L1_CANLF</t>
  </si>
  <si>
    <t>F1PUI4_CANLF</t>
  </si>
  <si>
    <t>A0A5F4C3X9_CANLF</t>
  </si>
  <si>
    <t>IL8_CANLF</t>
  </si>
  <si>
    <t>J9NRH5_CANLF</t>
  </si>
  <si>
    <t>E2QSF4_CANLF</t>
  </si>
  <si>
    <t>E2RSI6_CANLF</t>
  </si>
  <si>
    <t>F1PFF2_CANLF</t>
  </si>
  <si>
    <t>A0A5F4CZY7_CANLF</t>
  </si>
  <si>
    <t>A0A5F4CS96_CANLF</t>
  </si>
  <si>
    <t>A0A5F4CGT3_CANLF</t>
  </si>
  <si>
    <t>F1PL63_CANLF</t>
  </si>
  <si>
    <t>F1P679_CANLF</t>
  </si>
  <si>
    <t>A0A5F4CN81_CANLF</t>
  </si>
  <si>
    <t>E2RNQ7_CANLF</t>
  </si>
  <si>
    <t>F1PDY8_CANLF</t>
  </si>
  <si>
    <t>E2RLU9_CANLF</t>
  </si>
  <si>
    <t>A0A5F4BVX4_CANLF</t>
  </si>
  <si>
    <t>J9P7W8_CANLF</t>
  </si>
  <si>
    <t>F1Q3Y0_CANLF</t>
  </si>
  <si>
    <t>A0A5F4CT62_CANLF</t>
  </si>
  <si>
    <t>A0A5F4D2Z7_CANLF</t>
  </si>
  <si>
    <t>F1P7P3_CANLF</t>
  </si>
  <si>
    <t>A0A5F4CVS6_CANLF</t>
  </si>
  <si>
    <t>KCRB_CANLF</t>
  </si>
  <si>
    <t>E2QZ50_CANLF</t>
  </si>
  <si>
    <t>J9NWJ5_CANLF</t>
  </si>
  <si>
    <t>E2R9T6_CANLF</t>
  </si>
  <si>
    <t>F1PGY1_CANLF</t>
  </si>
  <si>
    <t>F1PUX4_CANLF</t>
  </si>
  <si>
    <t>A0A5F4CXI0_CANLF</t>
  </si>
  <si>
    <t>F1PTP2_CANLF</t>
  </si>
  <si>
    <t>F1PRT4_CANLF</t>
  </si>
  <si>
    <t>F1PWQ0_CANLF</t>
  </si>
  <si>
    <t>A0A5F4BSL9_CANLF</t>
  </si>
  <si>
    <t>J9P6N4_CANLF</t>
  </si>
  <si>
    <t>J9P7X2_CANLF</t>
  </si>
  <si>
    <t>CATL1_CANLF</t>
  </si>
  <si>
    <t>E2RIW7_CANLF</t>
  </si>
  <si>
    <t>F6V234_CANLF</t>
  </si>
  <si>
    <t>E2RKR4_CANLF</t>
  </si>
  <si>
    <t>A0A5F4CC82_CANLF</t>
  </si>
  <si>
    <t>A0A5F4D567_CANLF</t>
  </si>
  <si>
    <t>A0A5F4D6J5_CANLF</t>
  </si>
  <si>
    <t>E2RC23_CANLF</t>
  </si>
  <si>
    <t>F1PU95_CANLF</t>
  </si>
  <si>
    <t>E2RAT6_CANLF</t>
  </si>
  <si>
    <t>F1PIC7_CANLF</t>
  </si>
  <si>
    <t>F1PE09_CANLF</t>
  </si>
  <si>
    <t>E2RT55_CANLF</t>
  </si>
  <si>
    <t>F1P6P2_CANLF</t>
  </si>
  <si>
    <t>E2RNL2_CANLF</t>
  </si>
  <si>
    <t>F1PF02_CANLF</t>
  </si>
  <si>
    <t>F1Q0H3_CANLF</t>
  </si>
  <si>
    <t>A0A5F4C4W3_CANLF</t>
  </si>
  <si>
    <t>E2RKQ6_CANLF</t>
  </si>
  <si>
    <t>A0A5F4BPV2_CANLF</t>
  </si>
  <si>
    <t>F1PKI4_CANLF</t>
  </si>
  <si>
    <t>E2R6W9_CANLF</t>
  </si>
  <si>
    <t>E2R3R2_CANLF</t>
  </si>
  <si>
    <t>F1PBZ4_CANLF</t>
  </si>
  <si>
    <t>F1PSC2_CANLF</t>
  </si>
  <si>
    <t>F1PIV8_CANLF</t>
  </si>
  <si>
    <t>F1PNB8_CANLF</t>
  </si>
  <si>
    <t>E2QVU9_CANLF</t>
  </si>
  <si>
    <t>E2QY95_CANLF</t>
  </si>
  <si>
    <t>E2RMA3_CANLF</t>
  </si>
  <si>
    <t>E2RCY1_CANLF</t>
  </si>
  <si>
    <t>A0A5F4CAM8_CANLF</t>
  </si>
  <si>
    <t>A0A4D5YIZ2_CANLF</t>
  </si>
  <si>
    <t>E2RLF1_CANLF</t>
  </si>
  <si>
    <t>A0A5F4DD51_CANLF</t>
  </si>
  <si>
    <t>F1Q331_CANLF</t>
  </si>
  <si>
    <t>E2R9R1_CANLF</t>
  </si>
  <si>
    <t>J9NY44_CANLF</t>
  </si>
  <si>
    <t>J9PAT9_CANLF</t>
  </si>
  <si>
    <t>F1PJ65_CANLF</t>
  </si>
  <si>
    <t>F6Y2H4_CANLF</t>
  </si>
  <si>
    <t>A0A5F4CLT5_CANLF</t>
  </si>
  <si>
    <t>E2R5M5_CANLF</t>
  </si>
  <si>
    <t>J9NSY4_CANLF</t>
  </si>
  <si>
    <t>F1P7C9_CANLF</t>
  </si>
  <si>
    <t>A0A5F4CZV0_CANLF</t>
  </si>
  <si>
    <t>A0A5F4BUH3_CANLF</t>
  </si>
  <si>
    <t>F1PFM6_CANLF</t>
  </si>
  <si>
    <t>F1PUB5_CANLF</t>
  </si>
  <si>
    <t>A0A5F4BRC9_CANLF</t>
  </si>
  <si>
    <t>E2R4H4_CANLF</t>
  </si>
  <si>
    <t>E2QX53_CANLF</t>
  </si>
  <si>
    <t>F1PSI7_CANLF</t>
  </si>
  <si>
    <t>E2RD86_CANLF</t>
  </si>
  <si>
    <t>E2R6Q7_CANLF</t>
  </si>
  <si>
    <t>J9P9E9_CANLF</t>
  </si>
  <si>
    <t>E2RIU5_CANLF</t>
  </si>
  <si>
    <t>E2RE39_CANLF</t>
  </si>
  <si>
    <t>A0A5F4C0T2_CANLF</t>
  </si>
  <si>
    <t>A0A5F4D6L0_CANLF</t>
  </si>
  <si>
    <t>A0A5F4BXN3_CANLF</t>
  </si>
  <si>
    <t>E2RQC9_CANLF</t>
  </si>
  <si>
    <t>FRIH_CANLF</t>
  </si>
  <si>
    <t>E2RMK6_CANLF</t>
  </si>
  <si>
    <t>A0A5F4CF55_CANLF</t>
  </si>
  <si>
    <t>E2QX17_CANLF</t>
  </si>
  <si>
    <t>E2R413_CANLF</t>
  </si>
  <si>
    <t>A0A5F4CLU1_CANLF</t>
  </si>
  <si>
    <t>F6X637_CANLF</t>
  </si>
  <si>
    <t>E2R1J6_CANLF</t>
  </si>
  <si>
    <t>A0A5F4CUV9_CANLF</t>
  </si>
  <si>
    <t>F1PGY4_CANLF</t>
  </si>
  <si>
    <t>F1PWR0_CANLF</t>
  </si>
  <si>
    <t>RAB5C_CANLF</t>
  </si>
  <si>
    <t>A0A5F4BXA0_CANLF</t>
  </si>
  <si>
    <t>E2RF06_CANLF</t>
  </si>
  <si>
    <t>J9P9T3_CANLF</t>
  </si>
  <si>
    <t>F1PSP6_CANLF</t>
  </si>
  <si>
    <t>E2R0P3_CANLF</t>
  </si>
  <si>
    <t>E2QY46_CANLF</t>
  </si>
  <si>
    <t>E2R210_CANLF</t>
  </si>
  <si>
    <t>A0A5F4C7N8_CANLF</t>
  </si>
  <si>
    <t>F6XEV4_CANLF</t>
  </si>
  <si>
    <t>F6V5M4_CANLF</t>
  </si>
  <si>
    <t>A0A5F4BZJ4_CANLF</t>
  </si>
  <si>
    <t>F1PUR5_CANLF</t>
  </si>
  <si>
    <t>E2RMA1_CANLF</t>
  </si>
  <si>
    <t>E2RBR6_CANLF</t>
  </si>
  <si>
    <t>A0A5F4DEW6_CANLF</t>
  </si>
  <si>
    <t>A0A0B4J195_CANLF</t>
  </si>
  <si>
    <t>F1PEK5_CANLF</t>
  </si>
  <si>
    <t>A0A5F4CGS2_CANLF</t>
  </si>
  <si>
    <t>A0A5F4C1A4_CANLF</t>
  </si>
  <si>
    <t>E2RT63_CANLF</t>
  </si>
  <si>
    <t>A0A5F4BXA2_CANLF</t>
  </si>
  <si>
    <t>A0A5F4BQI1_CANLF</t>
  </si>
  <si>
    <t>F1PCG4_CANLF</t>
  </si>
  <si>
    <t>E2RL17_CANLF</t>
  </si>
  <si>
    <t>E2QXD6_CANLF</t>
  </si>
  <si>
    <t>A0A5F4CCE9_CANLF</t>
  </si>
  <si>
    <t>A0A5F4CZ54_CANLF</t>
  </si>
  <si>
    <t>E2RNQ8_CANLF</t>
  </si>
  <si>
    <t>J9NRH7_CANLF</t>
  </si>
  <si>
    <t>E5Q8W5_CANLF</t>
  </si>
  <si>
    <t>E2R856_CANLF</t>
  </si>
  <si>
    <t>A0A5F4DJ85_CANLF</t>
  </si>
  <si>
    <t>A0A5F4DHX6_CANLF</t>
  </si>
  <si>
    <t>E2R574_CANLF</t>
  </si>
  <si>
    <t>A0A5F4C5S4_CANLF</t>
  </si>
  <si>
    <t>HSP74_CANLF</t>
  </si>
  <si>
    <t>E2RGI4_CANLF</t>
  </si>
  <si>
    <t>E2R0L9_CANLF</t>
  </si>
  <si>
    <t>A0A5F4CN31_CANLF</t>
  </si>
  <si>
    <t>E2RGH5_CANLF</t>
  </si>
  <si>
    <t>F1Q4D9_CANLF</t>
  </si>
  <si>
    <t>F1PLR0_CANLF</t>
  </si>
  <si>
    <t>F1PHK9_CANLF</t>
  </si>
  <si>
    <t>F1PQS3_CANLF</t>
  </si>
  <si>
    <t>F1PY69_CANLF</t>
  </si>
  <si>
    <t>F1PU02_CANLF</t>
  </si>
  <si>
    <t>F1Q406_CANLF</t>
  </si>
  <si>
    <t>F1PD77_CANLF</t>
  </si>
  <si>
    <t>F1PIV3_CANLF</t>
  </si>
  <si>
    <t>E2QXY7_CANLF</t>
  </si>
  <si>
    <t>J9P0A6_CANLF</t>
  </si>
  <si>
    <t>E2R9Y9_CANLF</t>
  </si>
  <si>
    <t>CATK_CANLF</t>
  </si>
  <si>
    <t>A0A5F4CSS4_CANLF</t>
  </si>
  <si>
    <t>E2R985_CANLF</t>
  </si>
  <si>
    <t>A0A5F4BS42_CANLF</t>
  </si>
  <si>
    <t>A0A5F4CV92_CANLF</t>
  </si>
  <si>
    <t>J9P388_CANLF</t>
  </si>
  <si>
    <t>CYC_CANLF</t>
  </si>
  <si>
    <t>A0A5F4DA40_CANLF</t>
  </si>
  <si>
    <t>A0A0A0RBT6_CANLF</t>
  </si>
  <si>
    <t>E2R081_CANLF</t>
  </si>
  <si>
    <t>F1Q0L5_CANLF</t>
  </si>
  <si>
    <t>F1PA19_CANLF</t>
  </si>
  <si>
    <t>A0A5F4DGA2_CANLF</t>
  </si>
  <si>
    <t>F1PAG5_CANLF</t>
  </si>
  <si>
    <t>E2QWF5_CANLF</t>
  </si>
  <si>
    <t>F1Q0R0_CANLF</t>
  </si>
  <si>
    <t>A0A5F4CGW6_CANLF</t>
  </si>
  <si>
    <t>J9P8F7_CANLF</t>
  </si>
  <si>
    <t>F1Q3C4_CANLF</t>
  </si>
  <si>
    <t>F1PYU9_CANLF</t>
  </si>
  <si>
    <t>A0A0F7RNT6_CANLF</t>
  </si>
  <si>
    <t>J9NT23_CANLF</t>
  </si>
  <si>
    <t>RAB2A_CANLF</t>
  </si>
  <si>
    <t>A0A5F4BUH2_CANLF</t>
  </si>
  <si>
    <t>O62711_CANLF</t>
  </si>
  <si>
    <t>F1PK43_CANLF</t>
  </si>
  <si>
    <t>E2R2N2_CANLF</t>
  </si>
  <si>
    <t>J9JHN1_CANLF</t>
  </si>
  <si>
    <t>RAC1_CANLF</t>
  </si>
  <si>
    <t>J9NYQ8_CANLF</t>
  </si>
  <si>
    <t>A0A5F4BP23_CANLF</t>
  </si>
  <si>
    <t>J9NRN0_CANLF</t>
  </si>
  <si>
    <t>J9PA46_CANLF</t>
  </si>
  <si>
    <t>J9NXJ1_CANLF</t>
  </si>
  <si>
    <t>E2RSL5_CANLF</t>
  </si>
  <si>
    <t>L7N095_CANLF</t>
  </si>
  <si>
    <t>A0A5S6DC42_CANLF</t>
  </si>
  <si>
    <t>J9NWA8_CANLF</t>
  </si>
  <si>
    <t>F1Q0B0_CANLF</t>
  </si>
  <si>
    <t>F1PQV4_CANLF</t>
  </si>
  <si>
    <t>E2RLL6_CANLF</t>
  </si>
  <si>
    <t>E2R832_CANLF</t>
  </si>
  <si>
    <t>F1PG69_CANLF</t>
  </si>
  <si>
    <t>F1PK32_CANLF</t>
  </si>
  <si>
    <t>E2RSU7_CANLF</t>
  </si>
  <si>
    <t>J9NZA0_CANLF</t>
  </si>
  <si>
    <t>F1PG59_CANLF</t>
  </si>
  <si>
    <t>CLUS_CANLF</t>
  </si>
  <si>
    <t>F1PK29_CANLF</t>
  </si>
  <si>
    <t>F1PR34_CANLF</t>
  </si>
  <si>
    <t>J9P4U8_CANLF</t>
  </si>
  <si>
    <t>E2R1M6_CANLF</t>
  </si>
  <si>
    <t>E2RJ26_CANLF</t>
  </si>
  <si>
    <t>A0A5F4C7P9_CANLF</t>
  </si>
  <si>
    <t>A0A5F4CA30_CANLF</t>
  </si>
  <si>
    <t>F1PIA2_CANLF</t>
  </si>
  <si>
    <t>E2R0B6_CANLF</t>
  </si>
  <si>
    <t>J9P5E0_CANLF</t>
  </si>
  <si>
    <t>E2RFC7_CANLF</t>
  </si>
  <si>
    <t>A0A5F4DFK3_CANLF</t>
  </si>
  <si>
    <t>J9NZ79_CANLF</t>
  </si>
  <si>
    <t>A0A5F4D8M0_CANLF</t>
  </si>
  <si>
    <t>E2RA50_CANLF</t>
  </si>
  <si>
    <t>E2QZ69_CANLF</t>
  </si>
  <si>
    <t>E2RPC6_CANLF</t>
  </si>
  <si>
    <t>J9NXC6_CANLF</t>
  </si>
  <si>
    <t>J9JHU4_CANLF</t>
  </si>
  <si>
    <t>J9JHU3_CANLF</t>
  </si>
  <si>
    <t>A0A5F4CSI9_CANLF</t>
  </si>
  <si>
    <t>F1Q3I5_CANLF</t>
  </si>
  <si>
    <t>E2REA8_CANLF</t>
  </si>
  <si>
    <t>A0A5F4C4Z4_CANLF</t>
  </si>
  <si>
    <t>E2RB79_CANLF</t>
  </si>
  <si>
    <t>F1P969_CANLF</t>
  </si>
  <si>
    <t>E2QWG8_CANLF</t>
  </si>
  <si>
    <t>F6X4J2_CANLF</t>
  </si>
  <si>
    <t>E2RPG9_CANLF</t>
  </si>
  <si>
    <t>A0A5F4CC68_CANLF</t>
  </si>
  <si>
    <t>E2QS94_CANLF</t>
  </si>
  <si>
    <t>F1PHZ3_CANLF</t>
  </si>
  <si>
    <t>F6XWS5_CANLF</t>
  </si>
  <si>
    <t>A0A5F4D5V0_CANLF</t>
  </si>
  <si>
    <t>A0A5F4CC15_CANLF</t>
  </si>
  <si>
    <t>F1PYU3_CANLF</t>
  </si>
  <si>
    <t>E2RBM3_CANLF</t>
  </si>
  <si>
    <t>F1PAP9_CANLF</t>
  </si>
  <si>
    <t>A0A5F4CG52_CANLF</t>
  </si>
  <si>
    <t>E2R1R4_CANLF</t>
  </si>
  <si>
    <t>E2QW34_CANLF</t>
  </si>
  <si>
    <t>A0A5F4C829_CANLF</t>
  </si>
  <si>
    <t>A0A5F4DIR5_CANLF</t>
  </si>
  <si>
    <t>A0A5F4CI27_CANLF</t>
  </si>
  <si>
    <t>J9NST7_CANLF</t>
  </si>
  <si>
    <t>A0A5F4BSE7_CANLF</t>
  </si>
  <si>
    <t>E2QZA8_CANLF</t>
  </si>
  <si>
    <t>A0A5F4D4J2_CANLF</t>
  </si>
  <si>
    <t>A0A5F4C8A8_CANLF</t>
  </si>
  <si>
    <t>F1PHP1_CANLF</t>
  </si>
  <si>
    <t>F1Q4J0_CANLF</t>
  </si>
  <si>
    <t>J9P7Y9_CANLF</t>
  </si>
  <si>
    <t>A0A5F4CVK3_CANLF</t>
  </si>
  <si>
    <t>A0A5F4BU02_CANLF</t>
  </si>
  <si>
    <t>E2QXR8_CANLF</t>
  </si>
  <si>
    <t>RS3_CANLF</t>
  </si>
  <si>
    <t>E2QUJ4_CANLF</t>
  </si>
  <si>
    <t>E2RB90_CANLF</t>
  </si>
  <si>
    <t>J9P7I4_CANLF</t>
  </si>
  <si>
    <t>E2RE36_CANLF</t>
  </si>
  <si>
    <t>F6XIK8_CANLF</t>
  </si>
  <si>
    <t>A0A5F4BQ51_CANLF</t>
  </si>
  <si>
    <t>A0A5F4CJ32_CANLF</t>
  </si>
  <si>
    <t>E2RCZ6_CANLF</t>
  </si>
  <si>
    <t>E2RRB7_CANLF</t>
  </si>
  <si>
    <t>E2R9K5_CANLF</t>
  </si>
  <si>
    <t>F6UZV8_CANLF</t>
  </si>
  <si>
    <t>F1PMK7_CANLF</t>
  </si>
  <si>
    <t>F1PQ79_CANLF</t>
  </si>
  <si>
    <t>E2R667_CANLF</t>
  </si>
  <si>
    <t>E2RGR7_CANLF</t>
  </si>
  <si>
    <t>A0A5F4DFG9_CANLF</t>
  </si>
  <si>
    <t>F1Q067_CANLF</t>
  </si>
  <si>
    <t>J9P889_CANLF</t>
  </si>
  <si>
    <t>F1Q2F6_CANLF</t>
  </si>
  <si>
    <t>E2R9A2_CANLF</t>
  </si>
  <si>
    <t>F6V5U1_CANLF</t>
  </si>
  <si>
    <t>F1Q332_CANLF</t>
  </si>
  <si>
    <t>A0A5F4C9L8_CANLF</t>
  </si>
  <si>
    <t>F1PHY1_CANLF</t>
  </si>
  <si>
    <t>A0A5F4CXG2_CANLF</t>
  </si>
  <si>
    <t>A0A5F4BW32_CANLF</t>
  </si>
  <si>
    <t>E2QY43_CANLF</t>
  </si>
  <si>
    <t>A0A5F4CWA9_CANLF</t>
  </si>
  <si>
    <t>F1Q4F9_CANLF</t>
  </si>
  <si>
    <t>F1PU93_CANLF</t>
  </si>
  <si>
    <t>E2RPN5_CANLF</t>
  </si>
  <si>
    <t>F6UY11_CANLF</t>
  </si>
  <si>
    <t>HSP71_CANLF</t>
  </si>
  <si>
    <t>E2RCN3_CANLF</t>
  </si>
  <si>
    <t>E2QX84_CANLF</t>
  </si>
  <si>
    <t>E2R2V4_CANLF</t>
  </si>
  <si>
    <t>A0A5F4CVY4_CANLF</t>
  </si>
  <si>
    <t>E2RB81_CANLF</t>
  </si>
  <si>
    <t>A0A5F4CCN7_CANLF</t>
  </si>
  <si>
    <t>E2R134_CANLF</t>
  </si>
  <si>
    <t>F1PCD8_CANLF</t>
  </si>
  <si>
    <t>J9NTI3_CANLF</t>
  </si>
  <si>
    <t>E2RNL3_CANLF</t>
  </si>
  <si>
    <t>E2QWR3_CANLF</t>
  </si>
  <si>
    <t>A0A5F4BPN0_CANLF</t>
  </si>
  <si>
    <t>A0A5F4D182_CANLF</t>
  </si>
  <si>
    <t>A0A5F4DCJ4_CANLF</t>
  </si>
  <si>
    <t>A0A5F4C566_CANLF</t>
  </si>
  <si>
    <t>F1PKZ7_CANLF</t>
  </si>
  <si>
    <t>E2QZ05_CANLF</t>
  </si>
  <si>
    <t>A0A5F4DHS9_CANLF</t>
  </si>
  <si>
    <t>E2RH59_CANLF</t>
  </si>
  <si>
    <t>E2RGG9_CANLF</t>
  </si>
  <si>
    <t>F6Y016_CANLF</t>
  </si>
  <si>
    <t>A0A5F4CX02_CANLF</t>
  </si>
  <si>
    <t>A0A5F4BT79_CANLF</t>
  </si>
  <si>
    <t>F1PUX9_CANLF</t>
  </si>
  <si>
    <t>J9P6X3_CANLF</t>
  </si>
  <si>
    <t>F6X6A0_CANLF</t>
  </si>
  <si>
    <t>A0A5F4BU68_CANLF</t>
  </si>
  <si>
    <t>F1PN25_CANLF</t>
  </si>
  <si>
    <t>A0A5F4D6G4_CANLF</t>
  </si>
  <si>
    <t>J9P0T2_CANLF</t>
  </si>
  <si>
    <t>A0A5F4CBE3_CANLF</t>
  </si>
  <si>
    <t>J9PB88_CANLF</t>
  </si>
  <si>
    <t>E2RQ80_CANLF</t>
  </si>
  <si>
    <t>F1P7M0_CANLF</t>
  </si>
  <si>
    <t>A0A5F4DM14_CANLF</t>
  </si>
  <si>
    <t>A0A5F4BQ04_CANLF</t>
  </si>
  <si>
    <t>A0A5F4CFG9_CANLF</t>
  </si>
  <si>
    <t>F1PI87_CANLF</t>
  </si>
  <si>
    <t>F1Q4F5_CANLF</t>
  </si>
  <si>
    <t>E2R580_CANLF</t>
  </si>
  <si>
    <t>F6X9C1_CANLF</t>
  </si>
  <si>
    <t>A0A5F4CEM3_CANLF</t>
  </si>
  <si>
    <t>E2R755_CANLF</t>
  </si>
  <si>
    <t>A0A5F4CY39_CANLF</t>
  </si>
  <si>
    <t>J9PAU8_CANLF</t>
  </si>
  <si>
    <t>A0A5F4DEM5_CANLF</t>
  </si>
  <si>
    <t>J9NYJ8_CANLF</t>
  </si>
  <si>
    <t>E2R7W6_CANLF</t>
  </si>
  <si>
    <t>F1PLT8_CANLF</t>
  </si>
  <si>
    <t>E2RHL4_CANLF</t>
  </si>
  <si>
    <t>A0A5F4CH72_CANLF</t>
  </si>
  <si>
    <t>F1P7V6_CANLF</t>
  </si>
  <si>
    <t>E2RRF8_CANLF</t>
  </si>
  <si>
    <t>K2C1_CANLF</t>
  </si>
  <si>
    <t>F1PPA1_CANLF</t>
  </si>
  <si>
    <t>CAZA2_CANLF</t>
  </si>
  <si>
    <t>J9P5T5_CANLF</t>
  </si>
  <si>
    <t>F1PZA0_CANLF</t>
  </si>
  <si>
    <t>F1PR66_CANLF</t>
  </si>
  <si>
    <t>A0A5F4D8K7_CANLF</t>
  </si>
  <si>
    <t>F1PUN9_CANLF</t>
  </si>
  <si>
    <t>F1PIF2_CANLF</t>
  </si>
  <si>
    <t>E2R1C4_CANLF</t>
  </si>
  <si>
    <t>A0A5F4BXE9_CANLF</t>
  </si>
  <si>
    <t>E2QWD3_CANLF</t>
  </si>
  <si>
    <t>F6Y3Y5_CANLF</t>
  </si>
  <si>
    <t>A0A5F4C468_CANLF</t>
  </si>
  <si>
    <t>J9NVX5_CANLF</t>
  </si>
  <si>
    <t>F1P841_CANLF</t>
  </si>
  <si>
    <t>E2RR01_CANLF</t>
  </si>
  <si>
    <t>A0A5F4C1T7_CANLF</t>
  </si>
  <si>
    <t>E2R837_CANLF</t>
  </si>
  <si>
    <t>E2QW49_CANLF</t>
  </si>
  <si>
    <t>A0A1K0GY94_CANLF</t>
  </si>
  <si>
    <t>A0A5F4BSV4_CANLF</t>
  </si>
  <si>
    <t>A0A5F4C8R9_CANLF</t>
  </si>
  <si>
    <t>F1PPR0_CANLF</t>
  </si>
  <si>
    <t>A0A5F4BZC7_CANLF</t>
  </si>
  <si>
    <t>E2R1I9_CANLF</t>
  </si>
  <si>
    <t>J9P1J5_CANLF</t>
  </si>
  <si>
    <t>A0A5F4BUE3_CANLF</t>
  </si>
  <si>
    <t>Q5JZR0_CANLF</t>
  </si>
  <si>
    <t>E2QXB6_CANLF</t>
  </si>
  <si>
    <t>J9NYF2_CANLF</t>
  </si>
  <si>
    <t>E2R9E3_CANLF</t>
  </si>
  <si>
    <t>E2RES2_CANLF</t>
  </si>
  <si>
    <t>A0A5F4CZ62_CANLF</t>
  </si>
  <si>
    <t>A0A5F4DI47_CANLF</t>
  </si>
  <si>
    <t>J9P8A6_CANLF</t>
  </si>
  <si>
    <t>E2RN02_CANLF</t>
  </si>
  <si>
    <t>A0A5F4C7L1_CANLF</t>
  </si>
  <si>
    <t>F1PDM3_CANLF</t>
  </si>
  <si>
    <t>A0A5F4CSD0_CANLF</t>
  </si>
  <si>
    <t>A0A5F4DEZ3_CANLF</t>
  </si>
  <si>
    <t>F1PFK0_CANLF</t>
  </si>
  <si>
    <t>F1PFB3_CANLF</t>
  </si>
  <si>
    <t>A0A5F4C7H9_CANLF</t>
  </si>
  <si>
    <t>E2RAC6_CANLF</t>
  </si>
  <si>
    <t>J9P440_CANLF</t>
  </si>
  <si>
    <t>F1PBI6_CANLF</t>
  </si>
  <si>
    <t>A0A5F4D7F1_CANLF</t>
  </si>
  <si>
    <t>A0A5F4CDI5_CANLF</t>
  </si>
  <si>
    <t>A0A5F4DCG5_CANLF</t>
  </si>
  <si>
    <t>F1Q2D6_CANLF</t>
  </si>
  <si>
    <t>F1PVL5_CANLF</t>
  </si>
  <si>
    <t>E2RLA8_CANLF</t>
  </si>
  <si>
    <t>E2RNT3_CANLF</t>
  </si>
  <si>
    <t>A0A5F4BZ28_CANLF</t>
  </si>
  <si>
    <t>A0A5F4D7I2_CANLF</t>
  </si>
  <si>
    <t>F1PPR1_CANLF</t>
  </si>
  <si>
    <t>J9NVY4_CANLF</t>
  </si>
  <si>
    <t>E2RM49_CANLF</t>
  </si>
  <si>
    <t>A0A5F4CH77_CANLF</t>
  </si>
  <si>
    <t>F1PTY1_CANLF</t>
  </si>
  <si>
    <t>K22E_CANLF</t>
  </si>
  <si>
    <t>F6XY66_CANLF</t>
  </si>
  <si>
    <t>J9NWS6_CANLF</t>
  </si>
  <si>
    <t>J9P4R4_CANLF</t>
  </si>
  <si>
    <t>J9P6R1_CANLF</t>
  </si>
  <si>
    <t>F1PYV1_CANLF</t>
  </si>
  <si>
    <t>H9GWA6_CANLF</t>
  </si>
  <si>
    <t>E2R198_CANLF</t>
  </si>
  <si>
    <t>A0A5F4C4K3_CANLF</t>
  </si>
  <si>
    <t>F1PDQ4_CANLF</t>
  </si>
  <si>
    <t>F1P8N6_CANLF</t>
  </si>
  <si>
    <t>E2RJY4_CANLF</t>
  </si>
  <si>
    <t>A0A5F4DDF9_CANLF</t>
  </si>
  <si>
    <t>A0A5F4DFY8_CANLF</t>
  </si>
  <si>
    <t>A0A4Y5QA03_CANLF</t>
  </si>
  <si>
    <t>A0A5F4CR57_CANLF</t>
  </si>
  <si>
    <t>A0A5F4CAL2_CANLF</t>
  </si>
  <si>
    <t>A0A5F4BYI6_CANLF</t>
  </si>
  <si>
    <t>A0A5F4CLA0_CANLF</t>
  </si>
  <si>
    <t>E2QW13_CANLF</t>
  </si>
  <si>
    <t>E2R231_CANLF</t>
  </si>
  <si>
    <t>A0A5F4DMQ6_CANLF</t>
  </si>
  <si>
    <t>F1PFB4_CANLF</t>
  </si>
  <si>
    <t>A0A5F4C5V1_CANLF</t>
  </si>
  <si>
    <t>A0A5F4BXI0_CANLF</t>
  </si>
  <si>
    <t>F6X8N0_CANLF</t>
  </si>
  <si>
    <t>A0A5F4DCB6_CANLF</t>
  </si>
  <si>
    <t>A0A5F4CX64_CANLF</t>
  </si>
  <si>
    <t>A0A5F4D6P2_CANLF</t>
  </si>
  <si>
    <t>F1PTF0_CANLF</t>
  </si>
  <si>
    <t>A0A411DZC1_CANLF</t>
  </si>
  <si>
    <t>E2RLZ9_CANLF</t>
  </si>
  <si>
    <t>A0A5F4CWL2_CANLF</t>
  </si>
  <si>
    <t>H9GW57_CANLF</t>
  </si>
  <si>
    <t>E2R1S5_CANLF</t>
  </si>
  <si>
    <t>A0A5F4D6J7_CANLF</t>
  </si>
  <si>
    <t>E2R9V0_CANLF</t>
  </si>
  <si>
    <t>A0A5F4CUP0_CANLF</t>
  </si>
  <si>
    <t>A0A5F4DDI7_CANLF</t>
  </si>
  <si>
    <t>E2RG17_CANLF</t>
  </si>
  <si>
    <t>E2RCV4_CANLF</t>
  </si>
  <si>
    <t>A0A5F4DEG3_CANLF</t>
  </si>
  <si>
    <t>A0A5F4CS65_CANLF</t>
  </si>
  <si>
    <t>E2RNV3_CANLF</t>
  </si>
  <si>
    <t>E2RM30_CANLF</t>
  </si>
  <si>
    <t>A0A5F4D0W9_CANLF</t>
  </si>
  <si>
    <t>E2R095_CANLF</t>
  </si>
  <si>
    <t>F1PLP6_CANLF</t>
  </si>
  <si>
    <t>ALBU_CANLF</t>
  </si>
  <si>
    <t>J9JHE4_CANLF</t>
  </si>
  <si>
    <t>A0A5F4BPL4_CANLF</t>
  </si>
  <si>
    <t>A0A5F4CYK4_CANLF</t>
  </si>
  <si>
    <t>F1PPH7_CANLF</t>
  </si>
  <si>
    <t>F1PMS4_CANLF</t>
  </si>
  <si>
    <t>E2QWN4_CANLF</t>
  </si>
  <si>
    <t>F1Q466_CANLF</t>
  </si>
  <si>
    <t>A0A5F4D8P2_CANLF</t>
  </si>
  <si>
    <t>A0A5F4D3X8_CANLF</t>
  </si>
  <si>
    <t>E2RLB2_CANLF</t>
  </si>
  <si>
    <t>A0A5F4CTX4_CANLF</t>
  </si>
  <si>
    <t>E2RGR9_CANLF</t>
  </si>
  <si>
    <t>A0A5F4D559_CANLF</t>
  </si>
  <si>
    <t>E2RIH2_CANLF</t>
  </si>
  <si>
    <t>F1PPS3_CANLF</t>
  </si>
  <si>
    <t>A0A5F4CK29_CANLF</t>
  </si>
  <si>
    <t>F6X895_CANLF</t>
  </si>
  <si>
    <t>F1PYI3_CANLF</t>
  </si>
  <si>
    <t>Q0QEN2_CANLF</t>
  </si>
  <si>
    <t>A0A5F4BXP7_CANLF</t>
  </si>
  <si>
    <t>F1P8W3_CANLF</t>
  </si>
  <si>
    <t>A0A5F4C3Q7_CANLF</t>
  </si>
  <si>
    <t>J9P0L7_CANLF</t>
  </si>
  <si>
    <t>J9NUZ6_CANLF</t>
  </si>
  <si>
    <t>A0A5F4BRF0_CANLF</t>
  </si>
  <si>
    <t>F1Q139_CANLF</t>
  </si>
  <si>
    <t>A0A5F4CFP0_CANLF</t>
  </si>
  <si>
    <t>F6XQD6_CANLF</t>
  </si>
  <si>
    <t>A0A059V712_CANLF</t>
  </si>
  <si>
    <t>F1P9A0_CANLF</t>
  </si>
  <si>
    <t>A0A5F4BU46_CANLF</t>
  </si>
  <si>
    <t>F1PS41_CANLF</t>
  </si>
  <si>
    <t>A0A5F4CLX8_CANLF</t>
  </si>
  <si>
    <t>F1PB85_CANLF</t>
  </si>
  <si>
    <t>F1Q1F6_CANLF</t>
  </si>
  <si>
    <t>E2RJU3_CANLF</t>
  </si>
  <si>
    <t>A0A5F4DC46_CANLF</t>
  </si>
  <si>
    <t>J9NZE9_CANLF</t>
  </si>
  <si>
    <t>E2QUY7_CANLF</t>
  </si>
  <si>
    <t>E2RJ60_CANLF</t>
  </si>
  <si>
    <t>E2R944_CANLF</t>
  </si>
  <si>
    <t>E2RSR5_CANLF</t>
  </si>
  <si>
    <t>A0A5F4CPU3_CANLF</t>
  </si>
  <si>
    <t>E2QUR6_CANLF</t>
  </si>
  <si>
    <t>A0A5F4CER3_CANLF</t>
  </si>
  <si>
    <t>E2R2A4_CANLF</t>
  </si>
  <si>
    <t>A0A5F4CIG7_CANLF</t>
  </si>
  <si>
    <t>E2R0S8_CANLF</t>
  </si>
  <si>
    <t>F6XCY4_CANLF</t>
  </si>
  <si>
    <t>F6XMP7_CANLF</t>
  </si>
  <si>
    <t>GNAI2_CANLF</t>
  </si>
  <si>
    <t>J9P048_CANLF</t>
  </si>
  <si>
    <t>Q8WMR1_CANLF</t>
  </si>
  <si>
    <t>E2QWE0_CANLF</t>
  </si>
  <si>
    <t>F1Q4C5_CANLF</t>
  </si>
  <si>
    <t>F1PB12_CANLF</t>
  </si>
  <si>
    <t>A0A5F4C2A6_CANLF</t>
  </si>
  <si>
    <t>E2RM61_CANLF</t>
  </si>
  <si>
    <t>A0A5F4DHF8_CANLF</t>
  </si>
  <si>
    <t>A0A5F4CXE1_CANLF</t>
  </si>
  <si>
    <t>F1PAV2_CANLF</t>
  </si>
  <si>
    <t>A0A5F4DBL7_CANLF</t>
  </si>
  <si>
    <t>J9P2H0_CANLF</t>
  </si>
  <si>
    <t>A0A5F4D2F0_CANLF</t>
  </si>
  <si>
    <t>A0A5F4CTJ6_CANLF</t>
  </si>
  <si>
    <t>A0A5F4BVF0_CANLF</t>
  </si>
  <si>
    <t>A0A5F4BSE1_CANLF</t>
  </si>
  <si>
    <t>F1PHI4_CANLF</t>
  </si>
  <si>
    <t>E2QZ19_CANLF</t>
  </si>
  <si>
    <t>J9P139_CANLF</t>
  </si>
  <si>
    <t>J9JHU8_CANLF</t>
  </si>
  <si>
    <t>A0A5S6DBH8_CANLF</t>
  </si>
  <si>
    <t>F1PG39_CANLF</t>
  </si>
  <si>
    <t>A0A5F4CQF7_CANLF</t>
  </si>
  <si>
    <t>A0A5F4DC35_CANLF</t>
  </si>
  <si>
    <t>B2G3R6_CANLF</t>
  </si>
  <si>
    <t>A0A5F4CAI9_CANLF</t>
  </si>
  <si>
    <t>E2QYN0_CANLF</t>
  </si>
  <si>
    <t>A0A5F4CCV6_CANLF</t>
  </si>
  <si>
    <t>F1PEZ5_CANLF</t>
  </si>
  <si>
    <t>J9NXT4_CANLF</t>
  </si>
  <si>
    <t>A0A5F4DDJ9_CANLF</t>
  </si>
  <si>
    <t>E2RT60_CANLF</t>
  </si>
  <si>
    <t>A0A5F4CP23_CANLF</t>
  </si>
  <si>
    <t>F6UXI8_CANLF</t>
  </si>
  <si>
    <t>E2R416_CANLF</t>
  </si>
  <si>
    <t>E2QXW5_CANLF</t>
  </si>
  <si>
    <t>J9P795_CANLF</t>
  </si>
  <si>
    <t>F1PQM7_CANLF</t>
  </si>
  <si>
    <t>F1PC18_CANLF</t>
  </si>
  <si>
    <t>A0A5F4CZB1_CANLF</t>
  </si>
  <si>
    <t>A0A5F4D8V1_CANLF</t>
  </si>
  <si>
    <t>H9GWG4_CANLF</t>
  </si>
  <si>
    <t>E2RBY0_CANLF</t>
  </si>
  <si>
    <t>E2RRM2_CANLF</t>
  </si>
  <si>
    <t>A0A5F4CVJ1_CANLF</t>
  </si>
  <si>
    <t>A0A5F4CCU0_CANLF</t>
  </si>
  <si>
    <t>E2RHN1_CANLF</t>
  </si>
  <si>
    <t>F1PV92_CANLF</t>
  </si>
  <si>
    <t>F1PGZ1_CANLF</t>
  </si>
  <si>
    <t>E2QUV3_CANLF</t>
  </si>
  <si>
    <t>A0A5F4CI63_CANLF</t>
  </si>
  <si>
    <t>A0A5F4BWQ8_CANLF</t>
  </si>
  <si>
    <t>A0A5F4DG27_CANLF</t>
  </si>
  <si>
    <t>F1PMN4_CANLF</t>
  </si>
  <si>
    <t>F6UME0_CANLF</t>
  </si>
  <si>
    <t>F1PJI7_CANLF</t>
  </si>
  <si>
    <t>A0A5F4CM24_CANLF</t>
  </si>
  <si>
    <t>A0A5F4DBH8_CANLF</t>
  </si>
  <si>
    <t>A0A5F4C5B7_CANLF</t>
  </si>
  <si>
    <t>E2REK3_CANLF</t>
  </si>
  <si>
    <t>A0A5F4BSH9_CANLF</t>
  </si>
  <si>
    <t>J9NU25_CANLF</t>
  </si>
  <si>
    <t>E2QTC7_CANLF</t>
  </si>
  <si>
    <t>A0A5F4BVI6_CANLF</t>
  </si>
  <si>
    <t>K7RW18_CANLF</t>
  </si>
  <si>
    <t>CD166_CANLF</t>
  </si>
  <si>
    <t>A0A5F4CIW5_CANLF</t>
  </si>
  <si>
    <t>A0A5F4CJS5_CANLF</t>
  </si>
  <si>
    <t>E2R7H9_CANLF</t>
  </si>
  <si>
    <t>F1PGM1_CANLF</t>
  </si>
  <si>
    <t>E2RKJ1_CANLF</t>
  </si>
  <si>
    <t>E2R4J1_CANLF</t>
  </si>
  <si>
    <t>A0A5F4DEN0_CANLF</t>
  </si>
  <si>
    <t>A0A5F4D5S2_CANLF</t>
  </si>
  <si>
    <t>A0A5F4CDF9_CANLF</t>
  </si>
  <si>
    <t>J9NUI6_CANLF</t>
  </si>
  <si>
    <t>A0A5F4BVP4_CANLF</t>
  </si>
  <si>
    <t>J9NYX4_CANLF</t>
  </si>
  <si>
    <t>A0A5F4BVZ3_CANLF</t>
  </si>
  <si>
    <t>J9P3G1_CANLF</t>
  </si>
  <si>
    <t>A0A5F4CXQ3_CANLF</t>
  </si>
  <si>
    <t>A0A5F4D2Q7_CANLF</t>
  </si>
  <si>
    <t>E2QYS4_CANLF</t>
  </si>
  <si>
    <t>A0A5F4DHK7_CANLF</t>
  </si>
  <si>
    <t>E2QUR0_CANLF</t>
  </si>
  <si>
    <t>A0A5F4DIS3_CANLF</t>
  </si>
  <si>
    <t>A0A5F4CLE7_CANLF</t>
  </si>
  <si>
    <t>A0A5F4BV87_CANLF</t>
  </si>
  <si>
    <t>F1PCT2_CANLF</t>
  </si>
  <si>
    <t>A0A5F4DB52_CANLF</t>
  </si>
  <si>
    <t>E2RLN1_CANLF</t>
  </si>
  <si>
    <t>F1P8K1_CANLF</t>
  </si>
  <si>
    <t>F1P6U4_CANLF</t>
  </si>
  <si>
    <t>A0A5F4DAB5_CANLF</t>
  </si>
  <si>
    <t>F1P8Z5_CANLF</t>
  </si>
  <si>
    <t>F1PSS2_CANLF</t>
  </si>
  <si>
    <t>NNRE_CANLF</t>
  </si>
  <si>
    <t>A0A5F4BPC8_CANLF</t>
  </si>
  <si>
    <t>E2RQP6_CANLF</t>
  </si>
  <si>
    <t>A0A5F4CR03_CANLF</t>
  </si>
  <si>
    <t>A0A5F4D9H8_CANLF</t>
  </si>
  <si>
    <t>A0A5F4CGM4_CANLF</t>
  </si>
  <si>
    <t>E2RM92_CANLF</t>
  </si>
  <si>
    <t>E2RL81_CANLF</t>
  </si>
  <si>
    <t>A0A5F4CC65_CANLF</t>
  </si>
  <si>
    <t>A0A5F4CGB3_CANLF</t>
  </si>
  <si>
    <t>A0A5F4CRV8_CANLF</t>
  </si>
  <si>
    <t>J9NWI6_CANLF</t>
  </si>
  <si>
    <t>H9GWY1_CANLF</t>
  </si>
  <si>
    <t>F1PYA6_CANLF</t>
  </si>
  <si>
    <t>E2RS80_CANLF</t>
  </si>
  <si>
    <t>E2RDL8_CANLF</t>
  </si>
  <si>
    <t>F1Q104_CANLF</t>
  </si>
  <si>
    <t>F1PS66_CANLF</t>
  </si>
  <si>
    <t>J9JHC8_CANLF</t>
  </si>
  <si>
    <t>A0A5F4C590_CANLF</t>
  </si>
  <si>
    <t>A0A5F4CXF4_CANLF</t>
  </si>
  <si>
    <t>A0A5F4DFD3_CANLF</t>
  </si>
  <si>
    <t>A0A5F4CYP3_CANLF</t>
  </si>
  <si>
    <t>A0A5F4DBZ6_CANLF</t>
  </si>
  <si>
    <t>E2RMX9_CANLF</t>
  </si>
  <si>
    <t>F1PXT8_CANLF</t>
  </si>
  <si>
    <t>E2R7R8_CANLF</t>
  </si>
  <si>
    <t>F1PCK1_CANLF</t>
  </si>
  <si>
    <t>A0A5F4C922_CANLF</t>
  </si>
  <si>
    <t>A0A5F4CD56_CANLF</t>
  </si>
  <si>
    <t>A0A5F4CH80_CANLF</t>
  </si>
  <si>
    <t>J9P2Y3_CANLF</t>
  </si>
  <si>
    <t>A0A5F4CX45_CANLF</t>
  </si>
  <si>
    <t>F1PD39_CANLF</t>
  </si>
  <si>
    <t>E2RS46_CANLF</t>
  </si>
  <si>
    <t>A0A5F4D018_CANLF</t>
  </si>
  <si>
    <t>A0A0G2Y7A6_CANLF</t>
  </si>
  <si>
    <t>E2R4X9_CANLF</t>
  </si>
  <si>
    <t>Nucleoside diphosphate kinase A</t>
  </si>
  <si>
    <t>NME1</t>
  </si>
  <si>
    <t>Rab GDP dissociation inhibitor</t>
  </si>
  <si>
    <t>GDI2</t>
  </si>
  <si>
    <t>Actinin alpha 1</t>
  </si>
  <si>
    <t>ACTN1</t>
  </si>
  <si>
    <t>Fructose-bisphosphate aldolase</t>
  </si>
  <si>
    <t>ALDOA</t>
  </si>
  <si>
    <t>Actin, cytoplasmic 1</t>
  </si>
  <si>
    <t>ACTB</t>
  </si>
  <si>
    <t>Nucleoside diphosphate kinase B</t>
  </si>
  <si>
    <t>NME2</t>
  </si>
  <si>
    <t>Phosphoglycerate kinase</t>
  </si>
  <si>
    <t>PGK1</t>
  </si>
  <si>
    <t>Purine nucleoside phosphorylase</t>
  </si>
  <si>
    <t>PNP</t>
  </si>
  <si>
    <t>14_3_3 domain-containing protein</t>
  </si>
  <si>
    <t>YWHAE</t>
  </si>
  <si>
    <t>Pyruvate kinase</t>
  </si>
  <si>
    <t>PARP6</t>
  </si>
  <si>
    <t>Cofilin, non-muscle isoform</t>
  </si>
  <si>
    <t>CFL1</t>
  </si>
  <si>
    <t>15-oxoprostaglandin 13-reductase</t>
  </si>
  <si>
    <t>PTGR1</t>
  </si>
  <si>
    <t>UBB</t>
  </si>
  <si>
    <t>LGALS1</t>
  </si>
  <si>
    <t>Triosephosphate isomerase</t>
  </si>
  <si>
    <t>TPI1</t>
  </si>
  <si>
    <t>Serpin family B member 6</t>
  </si>
  <si>
    <t>SERPINB6</t>
  </si>
  <si>
    <t>YWHAZ</t>
  </si>
  <si>
    <t>15S Mg(2+)-ATPase p97 subunit</t>
  </si>
  <si>
    <t>VCP</t>
  </si>
  <si>
    <t>Biglycan</t>
  </si>
  <si>
    <t>BGN</t>
  </si>
  <si>
    <t>Histone H4</t>
  </si>
  <si>
    <t>H4C7</t>
  </si>
  <si>
    <t>Actinin alpha 4</t>
  </si>
  <si>
    <t>ACTN4</t>
  </si>
  <si>
    <t>Phosphoglycerate mutase</t>
  </si>
  <si>
    <t>PI4K2A</t>
  </si>
  <si>
    <t>Moesin</t>
  </si>
  <si>
    <t>MSN</t>
  </si>
  <si>
    <t>L-lactate dehydrogenase</t>
  </si>
  <si>
    <t>LDHA</t>
  </si>
  <si>
    <t>N-acylsphingosine amidohydrolase 1</t>
  </si>
  <si>
    <t>ASAH1</t>
  </si>
  <si>
    <t>2-phospho-D-glycerate hydro-lyase</t>
  </si>
  <si>
    <t>ENO1</t>
  </si>
  <si>
    <t>Plectin</t>
  </si>
  <si>
    <t>PLEC</t>
  </si>
  <si>
    <t>Vimentin</t>
  </si>
  <si>
    <t>VIM</t>
  </si>
  <si>
    <t>Proliferating cell nuclear antigen</t>
  </si>
  <si>
    <t>PCNA</t>
  </si>
  <si>
    <t>Metavinculin</t>
  </si>
  <si>
    <t>VCL</t>
  </si>
  <si>
    <t>Heat shock protein family A (Hsp70) member 8</t>
  </si>
  <si>
    <t>HSPA8</t>
  </si>
  <si>
    <t>RNA helicase</t>
  </si>
  <si>
    <t>EIF4A1</t>
  </si>
  <si>
    <t>Peroxiredoxin-6</t>
  </si>
  <si>
    <t>PRDX6</t>
  </si>
  <si>
    <t>Tropomyosin 4</t>
  </si>
  <si>
    <t>TPM4</t>
  </si>
  <si>
    <t>NPC intracellular cholesterol transporter 2</t>
  </si>
  <si>
    <t>NPC2</t>
  </si>
  <si>
    <t>Eukaryotic translation elongation factor 2</t>
  </si>
  <si>
    <t>EEF2</t>
  </si>
  <si>
    <t>6-phosphogluconolactonase</t>
  </si>
  <si>
    <t>PGLS</t>
  </si>
  <si>
    <t>Tropomyosin 3</t>
  </si>
  <si>
    <t>TPM3</t>
  </si>
  <si>
    <t>Peroxiredoxin-1</t>
  </si>
  <si>
    <t>PRDX1</t>
  </si>
  <si>
    <t>Tyrosine 3-monooxygenase/tryptophan 5-monooxygenase activation protein beta</t>
  </si>
  <si>
    <t>YWHAB</t>
  </si>
  <si>
    <t>Cofilin 2</t>
  </si>
  <si>
    <t>CFL2</t>
  </si>
  <si>
    <t>Profilin</t>
  </si>
  <si>
    <t>PFN2</t>
  </si>
  <si>
    <t>Transgelin</t>
  </si>
  <si>
    <t>TAGLN</t>
  </si>
  <si>
    <t>Thioredoxin like 1</t>
  </si>
  <si>
    <t>TXNL1</t>
  </si>
  <si>
    <t>Annexin A2</t>
  </si>
  <si>
    <t>ANXA2</t>
  </si>
  <si>
    <t>Coactosin like F-actin binding protein 1</t>
  </si>
  <si>
    <t>COTL1</t>
  </si>
  <si>
    <t>MYL6</t>
  </si>
  <si>
    <t>Ferritin light chain</t>
  </si>
  <si>
    <t>FTL</t>
  </si>
  <si>
    <t>Malate dehydrogenase</t>
  </si>
  <si>
    <t>MDH1</t>
  </si>
  <si>
    <t>Annexin</t>
  </si>
  <si>
    <t>ANXA1</t>
  </si>
  <si>
    <t>Serpin family B member 1</t>
  </si>
  <si>
    <t>SERPINB1</t>
  </si>
  <si>
    <t>CALM3</t>
  </si>
  <si>
    <t>Hypoxanthine phosphoribosyltransferase</t>
  </si>
  <si>
    <t>HPRT1</t>
  </si>
  <si>
    <t>MDH2</t>
  </si>
  <si>
    <t>HATPase_c domain-containing protein</t>
  </si>
  <si>
    <t>HSP90AB1</t>
  </si>
  <si>
    <t>Cystatin B</t>
  </si>
  <si>
    <t>CSTB</t>
  </si>
  <si>
    <t>Phosphatidylethanolamine-binding protein 1</t>
  </si>
  <si>
    <t>PEBP1</t>
  </si>
  <si>
    <t>LDHB</t>
  </si>
  <si>
    <t>Collagen-binding protein</t>
  </si>
  <si>
    <t>SERPINH1</t>
  </si>
  <si>
    <t>Tubulin beta chain</t>
  </si>
  <si>
    <t>TUBB2A</t>
  </si>
  <si>
    <t>S-methyl-5'-thioadenosine phosphorylase</t>
  </si>
  <si>
    <t>MTAP</t>
  </si>
  <si>
    <t>Serpin family E member 1</t>
  </si>
  <si>
    <t>SERPINE1</t>
  </si>
  <si>
    <t>CCT-beta</t>
  </si>
  <si>
    <t>CCT2</t>
  </si>
  <si>
    <t>Interleukin-8</t>
  </si>
  <si>
    <t>CXCL8</t>
  </si>
  <si>
    <t>Tyrosine 3-monooxygenase/tryptophan 5-monooxygenase activation protein gamma</t>
  </si>
  <si>
    <t>YWHAG</t>
  </si>
  <si>
    <t>TUBB</t>
  </si>
  <si>
    <t>Ezrin</t>
  </si>
  <si>
    <t>EZR</t>
  </si>
  <si>
    <t>TUBB4B</t>
  </si>
  <si>
    <t>Protein S100</t>
  </si>
  <si>
    <t>S100A11</t>
  </si>
  <si>
    <t>Proteasome subunit alpha type</t>
  </si>
  <si>
    <t>PSMA1</t>
  </si>
  <si>
    <t>Tubulin alpha chain</t>
  </si>
  <si>
    <t>TUBA1B</t>
  </si>
  <si>
    <t>Filamin A</t>
  </si>
  <si>
    <t>FLNA</t>
  </si>
  <si>
    <t>ALDOC</t>
  </si>
  <si>
    <t>Actin-like protein 3</t>
  </si>
  <si>
    <t>ACTR3</t>
  </si>
  <si>
    <t>DDT</t>
  </si>
  <si>
    <t>ARF1</t>
  </si>
  <si>
    <t>Carbonic anhydrase</t>
  </si>
  <si>
    <t>CA2</t>
  </si>
  <si>
    <t>Quinoid dihydropteridine reductase</t>
  </si>
  <si>
    <t>QDPR</t>
  </si>
  <si>
    <t>PSMA6</t>
  </si>
  <si>
    <t>Inositol-1-monophosphatase</t>
  </si>
  <si>
    <t>IMPA1</t>
  </si>
  <si>
    <t>PFN1</t>
  </si>
  <si>
    <t>14-3-3 protein theta</t>
  </si>
  <si>
    <t>YWHAQ</t>
  </si>
  <si>
    <t>Peptidyl-prolyl cis-trans isomerase</t>
  </si>
  <si>
    <t>CSNK1G1</t>
  </si>
  <si>
    <t>F-actin-capping protein subunit alpha</t>
  </si>
  <si>
    <t>CAPZA1</t>
  </si>
  <si>
    <t>ANXA8L1</t>
  </si>
  <si>
    <t>Creatine kinase B-type</t>
  </si>
  <si>
    <t>CKB</t>
  </si>
  <si>
    <t>Adenylyl cyclase-associated protein</t>
  </si>
  <si>
    <t>CAP1</t>
  </si>
  <si>
    <t>Interleukin enhancer binding factor 2</t>
  </si>
  <si>
    <t>ILF2</t>
  </si>
  <si>
    <t>Heat shock protein 90 alpha family class A member 1</t>
  </si>
  <si>
    <t>HSP90AA1</t>
  </si>
  <si>
    <t>60S acidic ribosomal protein P0</t>
  </si>
  <si>
    <t>RPLP0</t>
  </si>
  <si>
    <t>Folate gamma-glutamyl hydrolase</t>
  </si>
  <si>
    <t>GGH</t>
  </si>
  <si>
    <t>Sepiapterin reductase</t>
  </si>
  <si>
    <t>SPR</t>
  </si>
  <si>
    <t>Coatomer subunit delta</t>
  </si>
  <si>
    <t>ARCN1</t>
  </si>
  <si>
    <t>GDI1</t>
  </si>
  <si>
    <t>Tyrosine 3-monooxygenase/tryptophan 5-monooxygenase activation protein eta</t>
  </si>
  <si>
    <t>YWHAH</t>
  </si>
  <si>
    <t>Thy-1 antigen</t>
  </si>
  <si>
    <t>THY1</t>
  </si>
  <si>
    <t>Procathepsin L</t>
  </si>
  <si>
    <t>CTSL</t>
  </si>
  <si>
    <t>Adenosylhomocysteinase</t>
  </si>
  <si>
    <t>AHCY</t>
  </si>
  <si>
    <t>Small nuclear ribonucleoprotein Sm D1</t>
  </si>
  <si>
    <t>SNRPD1</t>
  </si>
  <si>
    <t>Cathepsin D</t>
  </si>
  <si>
    <t>CTSD</t>
  </si>
  <si>
    <t>Plastin 3</t>
  </si>
  <si>
    <t>PLS3</t>
  </si>
  <si>
    <t>PSMA3</t>
  </si>
  <si>
    <t>ADP ribosylation factor 4</t>
  </si>
  <si>
    <t>ARF4</t>
  </si>
  <si>
    <t>Glutathione-dependent dehydroascorbate reductase</t>
  </si>
  <si>
    <t>GSTO1</t>
  </si>
  <si>
    <t>Procollagen C-endopeptidase enhancer</t>
  </si>
  <si>
    <t>PCOLCE</t>
  </si>
  <si>
    <t>HtrA serine peptidase 1</t>
  </si>
  <si>
    <t>HTRA1</t>
  </si>
  <si>
    <t>Coatomer subunit epsilon</t>
  </si>
  <si>
    <t>COPE</t>
  </si>
  <si>
    <t>78 kDa glucose-regulated protein</t>
  </si>
  <si>
    <t>HSPA5</t>
  </si>
  <si>
    <t>6-phosphogluconate dehydrogenase, decarboxylating</t>
  </si>
  <si>
    <t>PGD</t>
  </si>
  <si>
    <t>COP9 signalosome complex subunit 4</t>
  </si>
  <si>
    <t>COPS4</t>
  </si>
  <si>
    <t>TAGLN2</t>
  </si>
  <si>
    <t>Insulin like growth factor binding protein 7</t>
  </si>
  <si>
    <t>IGFBP7</t>
  </si>
  <si>
    <t>Proteasome subunit beta</t>
  </si>
  <si>
    <t>PSMB1</t>
  </si>
  <si>
    <t>Ras-related protein Rab-1A</t>
  </si>
  <si>
    <t>RAB1A</t>
  </si>
  <si>
    <t>LOC476315</t>
  </si>
  <si>
    <t>Galectin-3-binding protein</t>
  </si>
  <si>
    <t>CANT1</t>
  </si>
  <si>
    <t>Helix-destabilizing protein</t>
  </si>
  <si>
    <t>HNRNPA1</t>
  </si>
  <si>
    <t>Chloride intracellular channel protein</t>
  </si>
  <si>
    <t>CLIC1</t>
  </si>
  <si>
    <t>E2 ubiquitin-conjugating enzyme</t>
  </si>
  <si>
    <t>UBE2K</t>
  </si>
  <si>
    <t>PSMB5</t>
  </si>
  <si>
    <t>NAD(P)H quinone dehydrogenase 1</t>
  </si>
  <si>
    <t>NQO1</t>
  </si>
  <si>
    <t>Arp2/3 complex 34 kDa subunit</t>
  </si>
  <si>
    <t>ARPC2</t>
  </si>
  <si>
    <t>Talin 1</t>
  </si>
  <si>
    <t>TLN1</t>
  </si>
  <si>
    <t>EF-hand domain family member D2</t>
  </si>
  <si>
    <t>EFHD2</t>
  </si>
  <si>
    <t>Aldo_ket_red domain-containing protein</t>
  </si>
  <si>
    <t>AKR1B1</t>
  </si>
  <si>
    <t>Biliverdin reductase B</t>
  </si>
  <si>
    <t>BLVRB</t>
  </si>
  <si>
    <t>DDX39A</t>
  </si>
  <si>
    <t>Osteonectin</t>
  </si>
  <si>
    <t>SPARC</t>
  </si>
  <si>
    <t>CYFIP related Rac1 interactor B</t>
  </si>
  <si>
    <t>CYRIB</t>
  </si>
  <si>
    <t>SH3 domain binding glutamate rich protein like 3</t>
  </si>
  <si>
    <t>SH3BGRL3</t>
  </si>
  <si>
    <t>Metastasin (Fragment)</t>
  </si>
  <si>
    <t>S100A4</t>
  </si>
  <si>
    <t>Prosaposin</t>
  </si>
  <si>
    <t>PSAP</t>
  </si>
  <si>
    <t>Heterogeneous nuclear ribonucleoproteins A2/B1</t>
  </si>
  <si>
    <t>HNRNPA2B1</t>
  </si>
  <si>
    <t>T-complex protein 1 subunit delta</t>
  </si>
  <si>
    <t>CCT4</t>
  </si>
  <si>
    <t>Ras suppressor protein 1</t>
  </si>
  <si>
    <t>RSU1</t>
  </si>
  <si>
    <t>Ubiquitin conjugating enzyme E2 V2</t>
  </si>
  <si>
    <t>UBE2V2</t>
  </si>
  <si>
    <t>Hyaluronan and proteoglycan link protein 1</t>
  </si>
  <si>
    <t>HAPLN1</t>
  </si>
  <si>
    <t>IQ motif containing GTPase activating protein 1</t>
  </si>
  <si>
    <t>IQGAP1</t>
  </si>
  <si>
    <t>Serpin family E member 2</t>
  </si>
  <si>
    <t>SERPINE2</t>
  </si>
  <si>
    <t>NSF attachment protein alpha</t>
  </si>
  <si>
    <t>NAPA</t>
  </si>
  <si>
    <t>Nascent polypeptide associated complex subunit alpha 2</t>
  </si>
  <si>
    <t>NACA</t>
  </si>
  <si>
    <t>C1q and TNF related 5</t>
  </si>
  <si>
    <t>C1QTNF5</t>
  </si>
  <si>
    <t>Glyceraldehyde-3-phosphate dehydrogenase</t>
  </si>
  <si>
    <t>LOC100688969</t>
  </si>
  <si>
    <t>Collagen type VI alpha 1 chain</t>
  </si>
  <si>
    <t>COL6A1</t>
  </si>
  <si>
    <t>Proteasome 20S subunit alpha 7</t>
  </si>
  <si>
    <t>PSMA7</t>
  </si>
  <si>
    <t>LOC607207</t>
  </si>
  <si>
    <t>PSMA5</t>
  </si>
  <si>
    <t>Glucosamine-6-phosphate isomerase</t>
  </si>
  <si>
    <t>GNPDA1</t>
  </si>
  <si>
    <t>Small nuclear ribonucleoprotein Sm D2</t>
  </si>
  <si>
    <t>SNRPD2</t>
  </si>
  <si>
    <t>Protein disulfide-isomerase</t>
  </si>
  <si>
    <t>PDIA3</t>
  </si>
  <si>
    <t>Cathepsin B</t>
  </si>
  <si>
    <t>CTSB</t>
  </si>
  <si>
    <t>Glucose-6-phosphate 1-dehydrogenase</t>
  </si>
  <si>
    <t>G6PD</t>
  </si>
  <si>
    <t>Ubiquitin conjugating enzyme E2 M</t>
  </si>
  <si>
    <t>UBE2M</t>
  </si>
  <si>
    <t>Adenylate kinase 2, mitochondrial</t>
  </si>
  <si>
    <t>AK2</t>
  </si>
  <si>
    <t>SEC22 vesicle-trafficking protein homolog B</t>
  </si>
  <si>
    <t>SEC22B</t>
  </si>
  <si>
    <t>Clathrin heavy chain</t>
  </si>
  <si>
    <t>CLTC</t>
  </si>
  <si>
    <t>26S proteasome non-ATPase regulatory subunit 2</t>
  </si>
  <si>
    <t>PSMD2</t>
  </si>
  <si>
    <t>Actin-depolymerizing factor</t>
  </si>
  <si>
    <t>GSN</t>
  </si>
  <si>
    <t>RuvB-like helicase</t>
  </si>
  <si>
    <t>RUVBL1</t>
  </si>
  <si>
    <t>Ferritin heavy chain</t>
  </si>
  <si>
    <t>FTH1</t>
  </si>
  <si>
    <t>Protein-synthesizing GTPase</t>
  </si>
  <si>
    <t>EIF2S3</t>
  </si>
  <si>
    <t>Proteasome activator subunit 3</t>
  </si>
  <si>
    <t>PSME3</t>
  </si>
  <si>
    <t>PSMB3</t>
  </si>
  <si>
    <t>Macrophage-capping protein</t>
  </si>
  <si>
    <t>CAPG</t>
  </si>
  <si>
    <t>Superoxide dismutase [Cu-Zn]</t>
  </si>
  <si>
    <t>SOD1</t>
  </si>
  <si>
    <t>Procollagen-lysine 5-dioxygenase</t>
  </si>
  <si>
    <t>PLOD3</t>
  </si>
  <si>
    <t>Karyopherin subunit beta 1</t>
  </si>
  <si>
    <t>KPNB1</t>
  </si>
  <si>
    <t>Eukaryotic translation initiation factor 3 subunit E</t>
  </si>
  <si>
    <t>EIF3E</t>
  </si>
  <si>
    <t>ARF3</t>
  </si>
  <si>
    <t>26S proteasome regulatory subunit RPN11</t>
  </si>
  <si>
    <t>PSMD14</t>
  </si>
  <si>
    <t>Acyl-CoA thioesterase 7</t>
  </si>
  <si>
    <t>ACOT7</t>
  </si>
  <si>
    <t>Ras-related protein Rab-5C</t>
  </si>
  <si>
    <t>RAB5C</t>
  </si>
  <si>
    <t>Heat shock 70 kDa protein 4</t>
  </si>
  <si>
    <t>HSPA4</t>
  </si>
  <si>
    <t>Importin 5</t>
  </si>
  <si>
    <t>IPO5</t>
  </si>
  <si>
    <t>Adenylate kinase isoenzyme 1</t>
  </si>
  <si>
    <t>AK1</t>
  </si>
  <si>
    <t>Carboxypeptidase</t>
  </si>
  <si>
    <t>SCPEP1</t>
  </si>
  <si>
    <t>Isochorismatase domain containing 1</t>
  </si>
  <si>
    <t>ISOC1</t>
  </si>
  <si>
    <t>Dicarbonyl and L-xylulose reductase</t>
  </si>
  <si>
    <t>DCXR</t>
  </si>
  <si>
    <t>Pyridoxal phosphate homeostasis protein</t>
  </si>
  <si>
    <t>PLPBP</t>
  </si>
  <si>
    <t>Milk fat globule EGF and factor V/VIII domain containing</t>
  </si>
  <si>
    <t>MFGE8</t>
  </si>
  <si>
    <t>Nuclear distribution protein C homolog</t>
  </si>
  <si>
    <t>NUDC</t>
  </si>
  <si>
    <t>Amyloid-beta A4 protein</t>
  </si>
  <si>
    <t>APP</t>
  </si>
  <si>
    <t>Anterior gradient 2, protein disulphide isomerase family member</t>
  </si>
  <si>
    <t>AGR2</t>
  </si>
  <si>
    <t>TCTP domain-containing protein</t>
  </si>
  <si>
    <t>TPT1</t>
  </si>
  <si>
    <t>Transaldolase</t>
  </si>
  <si>
    <t>LOC475937</t>
  </si>
  <si>
    <t>PSMB4</t>
  </si>
  <si>
    <t>Protein disulfide-isomerase A6</t>
  </si>
  <si>
    <t>PDIA6</t>
  </si>
  <si>
    <t>Aspartate aminotransferase</t>
  </si>
  <si>
    <t>GOT1</t>
  </si>
  <si>
    <t>Septin</t>
  </si>
  <si>
    <t>SEPTIN2</t>
  </si>
  <si>
    <t>GST class-pi</t>
  </si>
  <si>
    <t>GSTP1</t>
  </si>
  <si>
    <t>Cysteinylglycine-S-conjugate dipeptidase</t>
  </si>
  <si>
    <t>LAP3</t>
  </si>
  <si>
    <t>Protein-L-isoaspartate O-methyltransferase</t>
  </si>
  <si>
    <t>PCMT1</t>
  </si>
  <si>
    <t>Actin-related protein 2/3 complex subunit 4</t>
  </si>
  <si>
    <t>ARPC4</t>
  </si>
  <si>
    <t>Peroxiredoxin 2</t>
  </si>
  <si>
    <t>PRDX2</t>
  </si>
  <si>
    <t>Eukaryotic translation initiation factor 2 subunit 1</t>
  </si>
  <si>
    <t>EIF2S1</t>
  </si>
  <si>
    <t>Glyoxalase domain-containing protein 4</t>
  </si>
  <si>
    <t>GLOD4</t>
  </si>
  <si>
    <t>Lamin A/C</t>
  </si>
  <si>
    <t>LMNA</t>
  </si>
  <si>
    <t>ANXA4</t>
  </si>
  <si>
    <t>Aspartate--tRNA ligase, cytoplasmic</t>
  </si>
  <si>
    <t>DARS1</t>
  </si>
  <si>
    <t>Histone H2A</t>
  </si>
  <si>
    <t>H2AC12</t>
  </si>
  <si>
    <t>Galectin</t>
  </si>
  <si>
    <t>LGALS3</t>
  </si>
  <si>
    <t>Myeloid derived growth factor</t>
  </si>
  <si>
    <t>MYDGF</t>
  </si>
  <si>
    <t>Isocitrate dehydrogenase [NADP]</t>
  </si>
  <si>
    <t>IDH1</t>
  </si>
  <si>
    <t>Rho GDP dissociation inhibitor alpha</t>
  </si>
  <si>
    <t>ARHGDIA</t>
  </si>
  <si>
    <t>Nucleoplasmin domain-containing protein</t>
  </si>
  <si>
    <t>NPM1</t>
  </si>
  <si>
    <t>Elongation factor 1-gamma</t>
  </si>
  <si>
    <t>EEF1G</t>
  </si>
  <si>
    <t>P4HB</t>
  </si>
  <si>
    <t>CLIC4</t>
  </si>
  <si>
    <t>CCT-alpha</t>
  </si>
  <si>
    <t>TCP1</t>
  </si>
  <si>
    <t>Glucose-6-phosphate isomerase</t>
  </si>
  <si>
    <t>GPI</t>
  </si>
  <si>
    <t>Ubiquitin-activating enzyme E1</t>
  </si>
  <si>
    <t>UBA1</t>
  </si>
  <si>
    <t>Plasma retinol-binding protein</t>
  </si>
  <si>
    <t>RBP4</t>
  </si>
  <si>
    <t>Receptor for activated C kinase 1</t>
  </si>
  <si>
    <t>RACK1</t>
  </si>
  <si>
    <t>Laminin subunit gamma 1</t>
  </si>
  <si>
    <t>LAMC1</t>
  </si>
  <si>
    <t>F-actin-capping protein subunit beta</t>
  </si>
  <si>
    <t>CAPZB</t>
  </si>
  <si>
    <t>Follistatin like 1</t>
  </si>
  <si>
    <t>FSTL1</t>
  </si>
  <si>
    <t>Eukaryotic translation initiation factor 3 subunit F</t>
  </si>
  <si>
    <t>EIF3F</t>
  </si>
  <si>
    <t>T-complex protein 1 subunit eta</t>
  </si>
  <si>
    <t>CCT7</t>
  </si>
  <si>
    <t>Proteasome activator subunit 2</t>
  </si>
  <si>
    <t>PSME2</t>
  </si>
  <si>
    <t>Serpin family B member 8</t>
  </si>
  <si>
    <t>SERPINB8</t>
  </si>
  <si>
    <t>Actin related protein 2</t>
  </si>
  <si>
    <t>ACTR2</t>
  </si>
  <si>
    <t>Developmentally regulated GTP binding protein 1</t>
  </si>
  <si>
    <t>DRG1</t>
  </si>
  <si>
    <t>60S acidic ribosomal protein P2</t>
  </si>
  <si>
    <t>RPLP2</t>
  </si>
  <si>
    <t>Cathepsin K</t>
  </si>
  <si>
    <t>CTSK</t>
  </si>
  <si>
    <t>Small nuclear ribonucleoprotein E</t>
  </si>
  <si>
    <t>SNRPE</t>
  </si>
  <si>
    <t>GTP-binding nuclear protein Ran</t>
  </si>
  <si>
    <t>RAN</t>
  </si>
  <si>
    <t>Actin-related protein 2/3 complex subunit 3</t>
  </si>
  <si>
    <t>ARPC3</t>
  </si>
  <si>
    <t>3'(2'), 5'-bisphosphate nucleotidase 1</t>
  </si>
  <si>
    <t>BPNT1</t>
  </si>
  <si>
    <t>Selenide, water dikinase</t>
  </si>
  <si>
    <t>SEPHS1</t>
  </si>
  <si>
    <t>Platelet-activating factor acetylhydrolase IB subunit alpha</t>
  </si>
  <si>
    <t>PAFAH1B1</t>
  </si>
  <si>
    <t>Cytochrome c</t>
  </si>
  <si>
    <t>CYCS</t>
  </si>
  <si>
    <t>Transketolase</t>
  </si>
  <si>
    <t>TKT</t>
  </si>
  <si>
    <t>Eukaryotic translation initiation factor 5A</t>
  </si>
  <si>
    <t>EIF5A</t>
  </si>
  <si>
    <t>Serpin family B member 10</t>
  </si>
  <si>
    <t>SERPINB10</t>
  </si>
  <si>
    <t>Sm protein F</t>
  </si>
  <si>
    <t>AMDHD1</t>
  </si>
  <si>
    <t>Heterogeneous nuclear ribonucleoprotein A/B</t>
  </si>
  <si>
    <t>HNRNPAB</t>
  </si>
  <si>
    <t>WD repeat domain 1</t>
  </si>
  <si>
    <t>WDR1</t>
  </si>
  <si>
    <t>Vesicle amine transport 1</t>
  </si>
  <si>
    <t>VAT1</t>
  </si>
  <si>
    <t>Peptidylprolyl isomerase</t>
  </si>
  <si>
    <t>FKBP4</t>
  </si>
  <si>
    <t>Keratin 14</t>
  </si>
  <si>
    <t>KRT14</t>
  </si>
  <si>
    <t>Alpha-centractin</t>
  </si>
  <si>
    <t>ACTR1A</t>
  </si>
  <si>
    <t>Collagen type V alpha 1 chain</t>
  </si>
  <si>
    <t>COL5A1</t>
  </si>
  <si>
    <t>Myosin-9</t>
  </si>
  <si>
    <t>MYH9</t>
  </si>
  <si>
    <t>Glutathione transferase</t>
  </si>
  <si>
    <t>LOC479912</t>
  </si>
  <si>
    <t>Keratin, type I cytoskeletal 10</t>
  </si>
  <si>
    <t>KRT10</t>
  </si>
  <si>
    <t>ANXA5</t>
  </si>
  <si>
    <t>Calcium-activated neutral proteinase small subunit</t>
  </si>
  <si>
    <t>CAPNS1</t>
  </si>
  <si>
    <t>Ras-related protein Rab-2A</t>
  </si>
  <si>
    <t>RAB2A</t>
  </si>
  <si>
    <t>VPS26, retromer complex component A</t>
  </si>
  <si>
    <t>VPS26A</t>
  </si>
  <si>
    <t>Alcohol dehydrogenase [NADP(+)]</t>
  </si>
  <si>
    <t>NASP</t>
  </si>
  <si>
    <t>Mitogen-activated protein kinase</t>
  </si>
  <si>
    <t>MAPK1</t>
  </si>
  <si>
    <t>RAB11B, member RAS oncogene family</t>
  </si>
  <si>
    <t>RAB11B</t>
  </si>
  <si>
    <t>Ras-related C3 botulinum toxin substrate 1</t>
  </si>
  <si>
    <t>RAC1</t>
  </si>
  <si>
    <t>Eukaryotic translation initiation factor 4C</t>
  </si>
  <si>
    <t>EIF1AX</t>
  </si>
  <si>
    <t>Proteasome 26S subunit, non-ATPase 12</t>
  </si>
  <si>
    <t>PSMD12</t>
  </si>
  <si>
    <t>CCT-theta</t>
  </si>
  <si>
    <t>CCT8</t>
  </si>
  <si>
    <t>DNA-(apurinic or apyrimidinic site) endonuclease</t>
  </si>
  <si>
    <t>APEX1</t>
  </si>
  <si>
    <t>Nudix hydrolase 5</t>
  </si>
  <si>
    <t>NUDT5</t>
  </si>
  <si>
    <t>SUMO1 activating enzyme subunit 1</t>
  </si>
  <si>
    <t>SAE1</t>
  </si>
  <si>
    <t>Keratin 75</t>
  </si>
  <si>
    <t>KRT75</t>
  </si>
  <si>
    <t>GM2 ganglioside activator</t>
  </si>
  <si>
    <t>GM2A</t>
  </si>
  <si>
    <t>DDX39B</t>
  </si>
  <si>
    <t>FABP5</t>
  </si>
  <si>
    <t>Nucleolin</t>
  </si>
  <si>
    <t>NCL</t>
  </si>
  <si>
    <t>Olfactomedin like 3</t>
  </si>
  <si>
    <t>OLFML3</t>
  </si>
  <si>
    <t>Chaperonin containing TCP1 subunit 6A</t>
  </si>
  <si>
    <t>CCT6A</t>
  </si>
  <si>
    <t>Phosphomannomutase</t>
  </si>
  <si>
    <t>PMM2</t>
  </si>
  <si>
    <t>Chromosome segregation 1-like protein</t>
  </si>
  <si>
    <t>CSE1L</t>
  </si>
  <si>
    <t>Collagen type III alpha 1 chain</t>
  </si>
  <si>
    <t>COL3A1</t>
  </si>
  <si>
    <t>N-acetyl-alpha-glucosaminidase</t>
  </si>
  <si>
    <t>NAGLU</t>
  </si>
  <si>
    <t>26S proteasome non-ATPase regulatory subunit 5</t>
  </si>
  <si>
    <t>PSMD5</t>
  </si>
  <si>
    <t>Activator of HSP90 ATPase activity 1</t>
  </si>
  <si>
    <t>AHSA1</t>
  </si>
  <si>
    <t>PTMA</t>
  </si>
  <si>
    <t>COP9 signalosome complex subunit 6</t>
  </si>
  <si>
    <t>COPS6</t>
  </si>
  <si>
    <t>Clusterin</t>
  </si>
  <si>
    <t>CLU</t>
  </si>
  <si>
    <t>Ribonuclease inhibitor</t>
  </si>
  <si>
    <t>RNH1</t>
  </si>
  <si>
    <t>COP9 signalosome complex subunit 3</t>
  </si>
  <si>
    <t>COPS3</t>
  </si>
  <si>
    <t>AP complex subunit sigma</t>
  </si>
  <si>
    <t>AP1S2</t>
  </si>
  <si>
    <t>Calcyclin-binding protein</t>
  </si>
  <si>
    <t>CACYBP</t>
  </si>
  <si>
    <t>14 kDa phosphohistidine phosphatase</t>
  </si>
  <si>
    <t>PHPT1</t>
  </si>
  <si>
    <t>Proteasome 26S subunit, non-ATPase 11</t>
  </si>
  <si>
    <t>PSMD11</t>
  </si>
  <si>
    <t>Beta-2-microglobulin</t>
  </si>
  <si>
    <t>B2M</t>
  </si>
  <si>
    <t>26S proteasome non-ATPase regulatory subunit 6</t>
  </si>
  <si>
    <t>PRICKLE2</t>
  </si>
  <si>
    <t>Ubiquitinyl hydrolase 1</t>
  </si>
  <si>
    <t>OTUB1</t>
  </si>
  <si>
    <t>PSMB6</t>
  </si>
  <si>
    <t>Pyridoxal kinase</t>
  </si>
  <si>
    <t>PDXK</t>
  </si>
  <si>
    <t>RNA transcription, translation and transport factor protein</t>
  </si>
  <si>
    <t>RTRAF</t>
  </si>
  <si>
    <t>UBC core domain-containing protein</t>
  </si>
  <si>
    <t>UBE2L3</t>
  </si>
  <si>
    <t>Syndecan 4</t>
  </si>
  <si>
    <t>SDC4</t>
  </si>
  <si>
    <t>Serine/threonine-protein phosphatase</t>
  </si>
  <si>
    <t>PPP1CB</t>
  </si>
  <si>
    <t>Heterogeneous nuclear ribonucleoprotein K</t>
  </si>
  <si>
    <t>HNRNPK</t>
  </si>
  <si>
    <t>Histidine--tRNA ligase, cytoplasmic</t>
  </si>
  <si>
    <t>HARS1</t>
  </si>
  <si>
    <t>PSMB7</t>
  </si>
  <si>
    <t>Elongation factor 1-beta</t>
  </si>
  <si>
    <t>EEF1B2</t>
  </si>
  <si>
    <t>Deoxyribonuclease II</t>
  </si>
  <si>
    <t>DNASE2</t>
  </si>
  <si>
    <t>Phosphoserine aminotransferase</t>
  </si>
  <si>
    <t>PSAT1</t>
  </si>
  <si>
    <t>Filamin B</t>
  </si>
  <si>
    <t>FLNB</t>
  </si>
  <si>
    <t>Collagen alpha-1(I) chain</t>
  </si>
  <si>
    <t>COL1A1</t>
  </si>
  <si>
    <t>COP9 signalosome complex subunit 2</t>
  </si>
  <si>
    <t>COPS2</t>
  </si>
  <si>
    <t>LOC480059</t>
  </si>
  <si>
    <t>T-complex protein 1 subunit gamma</t>
  </si>
  <si>
    <t>CCT3</t>
  </si>
  <si>
    <t>H2AZ2</t>
  </si>
  <si>
    <t>Eukaryotic translation initiation factor 3 subunit B</t>
  </si>
  <si>
    <t>EIF3B</t>
  </si>
  <si>
    <t>Eukaryotic translation initiation factor 3 subunit M</t>
  </si>
  <si>
    <t>EIF3M</t>
  </si>
  <si>
    <t>Importin 7</t>
  </si>
  <si>
    <t>IPO7</t>
  </si>
  <si>
    <t>Coatomer subunit gamma</t>
  </si>
  <si>
    <t>COPG1</t>
  </si>
  <si>
    <t>Protein transport protein SEC23</t>
  </si>
  <si>
    <t>SEC23A</t>
  </si>
  <si>
    <t>2-iminobutanoate/2-iminopropanoate deaminase</t>
  </si>
  <si>
    <t>RIDA</t>
  </si>
  <si>
    <t>Phosphatidylinositol transfer protein beta</t>
  </si>
  <si>
    <t>PITPNB</t>
  </si>
  <si>
    <t>Collagen type XII alpha 1 chain</t>
  </si>
  <si>
    <t>COL12A1</t>
  </si>
  <si>
    <t>26S proteasome non-ATPase regulatory subunit 13</t>
  </si>
  <si>
    <t>PSMD13</t>
  </si>
  <si>
    <t>Fascin actin-bundling protein 1</t>
  </si>
  <si>
    <t>FSCN1</t>
  </si>
  <si>
    <t>Ubiquitin conjugating enzyme E2 V1</t>
  </si>
  <si>
    <t>UBE2V1</t>
  </si>
  <si>
    <t>Eukaryotic peptide chain release factor subunit 1</t>
  </si>
  <si>
    <t>ETF1</t>
  </si>
  <si>
    <t>RUVBL2</t>
  </si>
  <si>
    <t>Thioredoxin-disulfide reductase</t>
  </si>
  <si>
    <t>TXNRD1</t>
  </si>
  <si>
    <t>ATP6V1E1</t>
  </si>
  <si>
    <t>PSMB2</t>
  </si>
  <si>
    <t>Serine/arginine-rich splicing factor 1</t>
  </si>
  <si>
    <t>SRSF1</t>
  </si>
  <si>
    <t>Protein arginine methyltransferase 1</t>
  </si>
  <si>
    <t>PRMT1</t>
  </si>
  <si>
    <t>Heterogeneous nuclear ribonucleoprotein D</t>
  </si>
  <si>
    <t>HNRNPD</t>
  </si>
  <si>
    <t>PSMA8</t>
  </si>
  <si>
    <t>ATP-citrate synthase</t>
  </si>
  <si>
    <t>ACLY</t>
  </si>
  <si>
    <t>Cullin associated and neddylation dissociated 1</t>
  </si>
  <si>
    <t>CAND1</t>
  </si>
  <si>
    <t>FKBP10</t>
  </si>
  <si>
    <t>Stanniocalcin 1</t>
  </si>
  <si>
    <t>STC1</t>
  </si>
  <si>
    <t>SEC23B</t>
  </si>
  <si>
    <t>Thioredoxin domain containing 5</t>
  </si>
  <si>
    <t>TXNDC5</t>
  </si>
  <si>
    <t>Glucosidase II alpha subunit</t>
  </si>
  <si>
    <t>GANAB</t>
  </si>
  <si>
    <t>PNP_UDP_1 domain-containing protein</t>
  </si>
  <si>
    <t>UPP1</t>
  </si>
  <si>
    <t>V-type proton ATPase subunit C</t>
  </si>
  <si>
    <t>ATP6V1C1</t>
  </si>
  <si>
    <t>RB binding protein 4, chromatin remodeling factor</t>
  </si>
  <si>
    <t>RBBP4</t>
  </si>
  <si>
    <t>40S ribosomal protein S3</t>
  </si>
  <si>
    <t>RPS3</t>
  </si>
  <si>
    <t>Cleavage and polyadenylation specificity factor subunit 5</t>
  </si>
  <si>
    <t>NUDT21</t>
  </si>
  <si>
    <t>Heterogeneous nuclear ribonucleoprotein F</t>
  </si>
  <si>
    <t>HNRNPF</t>
  </si>
  <si>
    <t>Trifunctional purine biosynthetic protein adenosine-3</t>
  </si>
  <si>
    <t>LOC100856570</t>
  </si>
  <si>
    <t>Heterogeneous nuclear ribonucleoprotein R</t>
  </si>
  <si>
    <t>HNRNPR</t>
  </si>
  <si>
    <t>Synaptotagmin binding cytoplasmic RNA interacting protein</t>
  </si>
  <si>
    <t>SYNCRIP</t>
  </si>
  <si>
    <t>Interleukin enhancer binding factor 3</t>
  </si>
  <si>
    <t>ILF3</t>
  </si>
  <si>
    <t>Crystallin lambda 1</t>
  </si>
  <si>
    <t>CRYL1</t>
  </si>
  <si>
    <t>Core histone macro-H2A</t>
  </si>
  <si>
    <t>MACROH2A1</t>
  </si>
  <si>
    <t>VAMP associated protein B and C</t>
  </si>
  <si>
    <t>VAPB</t>
  </si>
  <si>
    <t>Gamma-glutamylcyclotransferase</t>
  </si>
  <si>
    <t>GGCT</t>
  </si>
  <si>
    <t>Proteasome assembly chaperone 3</t>
  </si>
  <si>
    <t>PSMG3</t>
  </si>
  <si>
    <t>Calcium-activated neutral proteinase 1</t>
  </si>
  <si>
    <t>CAPN1</t>
  </si>
  <si>
    <t>72 kDa gelatinase</t>
  </si>
  <si>
    <t>MMP2</t>
  </si>
  <si>
    <t>AP-2 complex subunit mu</t>
  </si>
  <si>
    <t>AP2M1</t>
  </si>
  <si>
    <t>Coatomer subunit beta'</t>
  </si>
  <si>
    <t>COPB2</t>
  </si>
  <si>
    <t>Coiled-coil domain containing 80</t>
  </si>
  <si>
    <t>CCDC80</t>
  </si>
  <si>
    <t>Phosphoribosyl pyrophosphate synthetase 1</t>
  </si>
  <si>
    <t>PRPS1</t>
  </si>
  <si>
    <t>SEPTIN7</t>
  </si>
  <si>
    <t>3-hydroxyacyl-[acyl-carrier-protein] dehydratase</t>
  </si>
  <si>
    <t>FASN</t>
  </si>
  <si>
    <t>Coatomer subunit beta</t>
  </si>
  <si>
    <t>COPB1</t>
  </si>
  <si>
    <t>Eukaryotic translation initiation factor 3 subunit H</t>
  </si>
  <si>
    <t>EIF3H</t>
  </si>
  <si>
    <t>Diadenosine tetraphosphate synthetase</t>
  </si>
  <si>
    <t>GARS1</t>
  </si>
  <si>
    <t>Programmed cell death 6 interacting protein</t>
  </si>
  <si>
    <t>PDCD6IP</t>
  </si>
  <si>
    <t>Collagen alpha-2(I) chain</t>
  </si>
  <si>
    <t>COL1A2</t>
  </si>
  <si>
    <t>AP complex subunit beta</t>
  </si>
  <si>
    <t>AP2B1</t>
  </si>
  <si>
    <t>Fibronectin</t>
  </si>
  <si>
    <t>FN1</t>
  </si>
  <si>
    <t>26S proteasome non-ATPase regulatory subunit 8</t>
  </si>
  <si>
    <t>PSMD8</t>
  </si>
  <si>
    <t>Ribose-phosphate diphosphokinase</t>
  </si>
  <si>
    <t>PRPS2</t>
  </si>
  <si>
    <t>Serine/threonine-protein phosphatase 2A activator</t>
  </si>
  <si>
    <t>PTPA</t>
  </si>
  <si>
    <t>PSMA2</t>
  </si>
  <si>
    <t>Metalloproteinase inhibitor 2</t>
  </si>
  <si>
    <t>TIMP2</t>
  </si>
  <si>
    <t>Coatomer subunit alpha</t>
  </si>
  <si>
    <t>COPA</t>
  </si>
  <si>
    <t>O-phosphoserine phosphohydrolase</t>
  </si>
  <si>
    <t>PSPH</t>
  </si>
  <si>
    <t>Proteasome activator subunit 1</t>
  </si>
  <si>
    <t>PSME1</t>
  </si>
  <si>
    <t>Heat shock 70 kDa protein 1</t>
  </si>
  <si>
    <t>HSPA1</t>
  </si>
  <si>
    <t>Hsp90 chaperone protein kinase-targeting subunit</t>
  </si>
  <si>
    <t>CDC37</t>
  </si>
  <si>
    <t>Heat shock protein family A (Hsp70) member 2</t>
  </si>
  <si>
    <t>HSPA2</t>
  </si>
  <si>
    <t>Thimet oligopeptidase 1</t>
  </si>
  <si>
    <t>THOP1</t>
  </si>
  <si>
    <t>IST1 homolog</t>
  </si>
  <si>
    <t>IST1</t>
  </si>
  <si>
    <t>Component 3 of promoter of RISC</t>
  </si>
  <si>
    <t>TSN</t>
  </si>
  <si>
    <t>CCT-epsilon</t>
  </si>
  <si>
    <t>CCT5</t>
  </si>
  <si>
    <t>SAR1A</t>
  </si>
  <si>
    <t>Carnosine dipeptidase 2</t>
  </si>
  <si>
    <t>CNDP2</t>
  </si>
  <si>
    <t>Laminin subunit beta 1</t>
  </si>
  <si>
    <t>LAMB1</t>
  </si>
  <si>
    <t>Actin-related protein 2/3 complex subunit 5</t>
  </si>
  <si>
    <t>ARPC5L</t>
  </si>
  <si>
    <t>Peroxiredoxin 4</t>
  </si>
  <si>
    <t>PRDX4</t>
  </si>
  <si>
    <t>MAP1LC3B</t>
  </si>
  <si>
    <t>Regulator of chromosome condensation 2</t>
  </si>
  <si>
    <t>RCC2</t>
  </si>
  <si>
    <t>EIF4A3</t>
  </si>
  <si>
    <t>Serine hydroxymethyltransferase</t>
  </si>
  <si>
    <t>SHMT1</t>
  </si>
  <si>
    <t>Vacuolar protein sorting-associated protein 35</t>
  </si>
  <si>
    <t>VPS35</t>
  </si>
  <si>
    <t>Growth factor receptor bound protein 2</t>
  </si>
  <si>
    <t>GRB2</t>
  </si>
  <si>
    <t>Haloacid dehalogenase like hydrolase domain containing 2</t>
  </si>
  <si>
    <t>HDHD2</t>
  </si>
  <si>
    <t>Dynactin subunit 2</t>
  </si>
  <si>
    <t>DCTN2</t>
  </si>
  <si>
    <t>ENO3</t>
  </si>
  <si>
    <t>GNPDA2</t>
  </si>
  <si>
    <t>T1-TrpRS</t>
  </si>
  <si>
    <t>WARS1</t>
  </si>
  <si>
    <t>Activated RNA polymerase II transcriptional coactivator p15</t>
  </si>
  <si>
    <t>SUB1</t>
  </si>
  <si>
    <t>Farnesyl diphosphate synthase</t>
  </si>
  <si>
    <t>FDPS</t>
  </si>
  <si>
    <t>Eukaryotic translation initiation factor 3 subunit L</t>
  </si>
  <si>
    <t>EIF3L</t>
  </si>
  <si>
    <t>PPP2CA</t>
  </si>
  <si>
    <t>Histone acetyltransferase type B catalytic subunit</t>
  </si>
  <si>
    <t>HAT1</t>
  </si>
  <si>
    <t>Chondroitin sulfate proteoglycan 4</t>
  </si>
  <si>
    <t>CSPG4</t>
  </si>
  <si>
    <t>C-type lectin domain containing 11A</t>
  </si>
  <si>
    <t>CLEC11A</t>
  </si>
  <si>
    <t>RAP1B</t>
  </si>
  <si>
    <t>N-ribosyldihydronicotinamide:quinone reductase 2</t>
  </si>
  <si>
    <t>NQO2</t>
  </si>
  <si>
    <t>Apolipoprotein A-I</t>
  </si>
  <si>
    <t>APOA1</t>
  </si>
  <si>
    <t>Glucosamine (N-acetyl)-6-sulfatase (Fragment)</t>
  </si>
  <si>
    <t>gns</t>
  </si>
  <si>
    <t>PLOD1</t>
  </si>
  <si>
    <t>C-type lectin domain family 3 member B</t>
  </si>
  <si>
    <t>CLEC3B</t>
  </si>
  <si>
    <t>Heparan sulfate proteoglycan 2</t>
  </si>
  <si>
    <t>HSPG2</t>
  </si>
  <si>
    <t>dCMP deaminase</t>
  </si>
  <si>
    <t>DCTD</t>
  </si>
  <si>
    <t>AP2S1</t>
  </si>
  <si>
    <t>Flap endonuclease 1</t>
  </si>
  <si>
    <t>FEN1</t>
  </si>
  <si>
    <t>Small nuclear ribonucleoprotein Sm D3</t>
  </si>
  <si>
    <t>SNRPD3</t>
  </si>
  <si>
    <t>Aminopeptidase</t>
  </si>
  <si>
    <t>NPEPPS</t>
  </si>
  <si>
    <t>DEAD-box helicase 3 X-linked</t>
  </si>
  <si>
    <t>DDX3X</t>
  </si>
  <si>
    <t>GST C-terminal domain-containing protein</t>
  </si>
  <si>
    <t>EEF1E1</t>
  </si>
  <si>
    <t>Major vault protein</t>
  </si>
  <si>
    <t>MVP</t>
  </si>
  <si>
    <t>Obg-like ATPase 1</t>
  </si>
  <si>
    <t>OLA1</t>
  </si>
  <si>
    <t>Adenylosuccinate synthetase isozyme 2</t>
  </si>
  <si>
    <t>ADSS2</t>
  </si>
  <si>
    <t>VAMP associated protein A</t>
  </si>
  <si>
    <t>VAPA</t>
  </si>
  <si>
    <t>Cathepsin H</t>
  </si>
  <si>
    <t>CTSH</t>
  </si>
  <si>
    <t>LUC7L2</t>
  </si>
  <si>
    <t>Basic leucine zipper and W2 domains 2</t>
  </si>
  <si>
    <t>BZW2</t>
  </si>
  <si>
    <t>Chemerin</t>
  </si>
  <si>
    <t>RARRES2</t>
  </si>
  <si>
    <t>60 kDa poly(U)-binding-splicing factor</t>
  </si>
  <si>
    <t>PUF60</t>
  </si>
  <si>
    <t>Serpin family B member 9</t>
  </si>
  <si>
    <t>SERPINB9</t>
  </si>
  <si>
    <t>Lactoylglutathione lyase</t>
  </si>
  <si>
    <t>GLO1</t>
  </si>
  <si>
    <t>Prefoldin subunit 3</t>
  </si>
  <si>
    <t>VBP1</t>
  </si>
  <si>
    <t>RAB6A, member RAS oncogene family</t>
  </si>
  <si>
    <t>RAB6A</t>
  </si>
  <si>
    <t>IF rod domain-containing protein</t>
  </si>
  <si>
    <t>KRT42</t>
  </si>
  <si>
    <t>Sulfhydryl oxidase</t>
  </si>
  <si>
    <t>QSOX1</t>
  </si>
  <si>
    <t>ADP ribosylation factor 6</t>
  </si>
  <si>
    <t>ARF6</t>
  </si>
  <si>
    <t>Stress induced phosphoprotein 1</t>
  </si>
  <si>
    <t>STIP1</t>
  </si>
  <si>
    <t>Deoxyuridine 5'-triphosphate nucleotidohydrolase</t>
  </si>
  <si>
    <t>DUT</t>
  </si>
  <si>
    <t>Keratin, type II cytoskeletal 1</t>
  </si>
  <si>
    <t>KRT1</t>
  </si>
  <si>
    <t>Glypican-1</t>
  </si>
  <si>
    <t>GPC1</t>
  </si>
  <si>
    <t>F-actin-capping protein subunit alpha-2</t>
  </si>
  <si>
    <t>CAPZA2</t>
  </si>
  <si>
    <t>Polypyrimidine tract-binding protein 1</t>
  </si>
  <si>
    <t>PTBP1</t>
  </si>
  <si>
    <t>Delta-aminolevulinic acid dehydratase</t>
  </si>
  <si>
    <t>ALAD</t>
  </si>
  <si>
    <t>Exportin 1</t>
  </si>
  <si>
    <t>XPO1</t>
  </si>
  <si>
    <t>Laminin subunit alpha 4</t>
  </si>
  <si>
    <t>LAMA4</t>
  </si>
  <si>
    <t>Parkinsonism associated deglycase</t>
  </si>
  <si>
    <t>PARK7</t>
  </si>
  <si>
    <t>N-acetylneuraminate synthase</t>
  </si>
  <si>
    <t>NANS</t>
  </si>
  <si>
    <t>Cathepsin X</t>
  </si>
  <si>
    <t>CTSZ</t>
  </si>
  <si>
    <t>100 kDa coactivator</t>
  </si>
  <si>
    <t>SND1</t>
  </si>
  <si>
    <t>Small nuclear ribonucleoprotein-associated protein</t>
  </si>
  <si>
    <t>SNRPB</t>
  </si>
  <si>
    <t>Glia maturation factor</t>
  </si>
  <si>
    <t>GMFB</t>
  </si>
  <si>
    <t>Trafficking from ER to golgi regulator</t>
  </si>
  <si>
    <t>TFG</t>
  </si>
  <si>
    <t>CRK proto-oncogene, adaptor protein</t>
  </si>
  <si>
    <t>CRK</t>
  </si>
  <si>
    <t>Protein FAM3C</t>
  </si>
  <si>
    <t>FAM3C</t>
  </si>
  <si>
    <t>Coatomer subunit zeta</t>
  </si>
  <si>
    <t>COPZ1</t>
  </si>
  <si>
    <t>Lysine--tRNA ligase</t>
  </si>
  <si>
    <t>KARS1</t>
  </si>
  <si>
    <t>Calcineurin-like phosphoesterase domain-containing protein 1</t>
  </si>
  <si>
    <t>CPPED1</t>
  </si>
  <si>
    <t>Gc-globulin</t>
  </si>
  <si>
    <t>GC</t>
  </si>
  <si>
    <t>Protein phosphatase 2 scaffold subunit Aalpha</t>
  </si>
  <si>
    <t>PPP2R1A</t>
  </si>
  <si>
    <t>DDX6</t>
  </si>
  <si>
    <t>Eukaryotic translation initiation factor 3 subunit K</t>
  </si>
  <si>
    <t>EIF3K</t>
  </si>
  <si>
    <t>SUMO-activating enzyme subunit 2</t>
  </si>
  <si>
    <t>UBA2</t>
  </si>
  <si>
    <t>Proliferation-associated 2G4</t>
  </si>
  <si>
    <t>PA2G4</t>
  </si>
  <si>
    <t>Globin B1</t>
  </si>
  <si>
    <t>GLNB1</t>
  </si>
  <si>
    <t>Fibrillin 1</t>
  </si>
  <si>
    <t>FBN1</t>
  </si>
  <si>
    <t>AAA domain-containing protein</t>
  </si>
  <si>
    <t>PSMC6</t>
  </si>
  <si>
    <t>Eukaryotic translation initiation factor 3 subunit I</t>
  </si>
  <si>
    <t>EIF3I</t>
  </si>
  <si>
    <t>Twinfilin actin binding protein 2</t>
  </si>
  <si>
    <t>TWF2</t>
  </si>
  <si>
    <t>Hyaluronan and proteoglycan link protein 3</t>
  </si>
  <si>
    <t>HAPLN3</t>
  </si>
  <si>
    <t>DSTN</t>
  </si>
  <si>
    <t>Palmitoyl-protein hydrolase 1</t>
  </si>
  <si>
    <t>ppt1</t>
  </si>
  <si>
    <t>Beta-lactamase-like protein 2</t>
  </si>
  <si>
    <t>LACTB2</t>
  </si>
  <si>
    <t>Ubiquitin recognition factor in ER associated degradation 1</t>
  </si>
  <si>
    <t>UFD1</t>
  </si>
  <si>
    <t>DNA damage-binding protein 1</t>
  </si>
  <si>
    <t>DDB1</t>
  </si>
  <si>
    <t>Antithrombin-III</t>
  </si>
  <si>
    <t>SERPINC1</t>
  </si>
  <si>
    <t>Dynein cytoplasmic 1 heavy chain 1</t>
  </si>
  <si>
    <t>DYNC1H1</t>
  </si>
  <si>
    <t>SEPTIN11</t>
  </si>
  <si>
    <t>Platelet activating factor acetylhydrolase 1b catalytic subunit 2</t>
  </si>
  <si>
    <t>PAFAH1B2</t>
  </si>
  <si>
    <t>AP1B1</t>
  </si>
  <si>
    <t>GATOR complex protein SEC13</t>
  </si>
  <si>
    <t>SEC13</t>
  </si>
  <si>
    <t>Glutathione-disulfide reductase</t>
  </si>
  <si>
    <t>GSR</t>
  </si>
  <si>
    <t>Dihydropyrimidinase-related protein 2</t>
  </si>
  <si>
    <t>DPYSL2</t>
  </si>
  <si>
    <t>Twinfilin actin binding protein 1</t>
  </si>
  <si>
    <t>TWF1</t>
  </si>
  <si>
    <t>Glutaredoxin 3</t>
  </si>
  <si>
    <t>GLRX3</t>
  </si>
  <si>
    <t>Dihydropyrimidinase like 3</t>
  </si>
  <si>
    <t>DPYSL3</t>
  </si>
  <si>
    <t>Vacuolar proton pump subunit B</t>
  </si>
  <si>
    <t>ATP6V1B2</t>
  </si>
  <si>
    <t>Actin-related protein 2/3 complex subunit</t>
  </si>
  <si>
    <t>ARPC1B</t>
  </si>
  <si>
    <t>Arginine--tRNA ligase, cytoplasmic</t>
  </si>
  <si>
    <t>RARS1</t>
  </si>
  <si>
    <t>Thrombospondin 1</t>
  </si>
  <si>
    <t>THBS1</t>
  </si>
  <si>
    <t>Ubiquitin carboxyl-terminal hydrolase 7</t>
  </si>
  <si>
    <t>USP7</t>
  </si>
  <si>
    <t>COP9 signalosome subunit 7B</t>
  </si>
  <si>
    <t>COPS7B</t>
  </si>
  <si>
    <t>ANXA6</t>
  </si>
  <si>
    <t>Asparaginase-like protein 1</t>
  </si>
  <si>
    <t>ASRGL1</t>
  </si>
  <si>
    <t>Keratin 3</t>
  </si>
  <si>
    <t>KRT3</t>
  </si>
  <si>
    <t>Platelet activating factor acetylhydrolase 1b catalytic subunit 3</t>
  </si>
  <si>
    <t>PAFAH1B3</t>
  </si>
  <si>
    <t>DEAH box protein 9</t>
  </si>
  <si>
    <t>DHX9</t>
  </si>
  <si>
    <t>Eukaryotic translation initiation factor 2A</t>
  </si>
  <si>
    <t>EIF2A</t>
  </si>
  <si>
    <t>G3BP stress granule assembly factor 1</t>
  </si>
  <si>
    <t>G3BP1</t>
  </si>
  <si>
    <t>N-alpha-acetyltransferase 50, NatE catalytic subunit</t>
  </si>
  <si>
    <t>NAA50</t>
  </si>
  <si>
    <t>Lysyl oxidase homolog</t>
  </si>
  <si>
    <t>LOXL1</t>
  </si>
  <si>
    <t>RB binding protein 7, chromatin remodeling factor</t>
  </si>
  <si>
    <t>RBBP7</t>
  </si>
  <si>
    <t>Reticulon</t>
  </si>
  <si>
    <t>RTN4</t>
  </si>
  <si>
    <t>Cytokeratin-1</t>
  </si>
  <si>
    <t>Keratin, type II cytoskeletal 2 epidermal</t>
  </si>
  <si>
    <t>KRT2</t>
  </si>
  <si>
    <t>Transforming protein RhoA</t>
  </si>
  <si>
    <t>RHOA</t>
  </si>
  <si>
    <t>AP-2 complex subunit alpha</t>
  </si>
  <si>
    <t>AP2A1</t>
  </si>
  <si>
    <t>26S proteasome non-ATPase regulatory subunit 1</t>
  </si>
  <si>
    <t>PSMD1</t>
  </si>
  <si>
    <t>Proteasome 26S subunit, non-ATPase 7</t>
  </si>
  <si>
    <t>PSMD7</t>
  </si>
  <si>
    <t>C-1-tetrahydrofolate synthase, cytoplasmic</t>
  </si>
  <si>
    <t>MTHFD1</t>
  </si>
  <si>
    <t>PPIH</t>
  </si>
  <si>
    <t>Fibulin-1</t>
  </si>
  <si>
    <t>FBLN1</t>
  </si>
  <si>
    <t>Cytoplasmic FMR1-interacting protein</t>
  </si>
  <si>
    <t>CYFIP1</t>
  </si>
  <si>
    <t>Endoplasmin</t>
  </si>
  <si>
    <t>HSP90B1</t>
  </si>
  <si>
    <t>CCR4-NOT transcription complex subunit 9</t>
  </si>
  <si>
    <t>CNOT9</t>
  </si>
  <si>
    <t>Cellular communication network factor 1</t>
  </si>
  <si>
    <t>CCN1</t>
  </si>
  <si>
    <t>Splicing factor 3b subunit 3</t>
  </si>
  <si>
    <t>SF3B3</t>
  </si>
  <si>
    <t>Enolase-phosphatase E1</t>
  </si>
  <si>
    <t>ENOPH1</t>
  </si>
  <si>
    <t>Beta-galactosidase</t>
  </si>
  <si>
    <t>GLB1</t>
  </si>
  <si>
    <t>NAD-dependent protein deacylase sirtuin-5, mitochondrial</t>
  </si>
  <si>
    <t>SIRT5</t>
  </si>
  <si>
    <t>Calumenin</t>
  </si>
  <si>
    <t>FAM71F1</t>
  </si>
  <si>
    <t>Inhibin subunit beta A</t>
  </si>
  <si>
    <t>INHBA</t>
  </si>
  <si>
    <t>Dickkopf WNT signaling pathway inhibitor 3</t>
  </si>
  <si>
    <t>DKK3</t>
  </si>
  <si>
    <t>Alpha fetoprotein</t>
  </si>
  <si>
    <t>AFP</t>
  </si>
  <si>
    <t>Fermitin family member 2</t>
  </si>
  <si>
    <t>FERMT2</t>
  </si>
  <si>
    <t>TAGLN3</t>
  </si>
  <si>
    <t>Metalloendopeptidase</t>
  </si>
  <si>
    <t>BMP1</t>
  </si>
  <si>
    <t>Acidic nuclear phosphoprotein 32 family member E</t>
  </si>
  <si>
    <t>ANP32E</t>
  </si>
  <si>
    <t>Nucleosome assembly protein 1 like 1</t>
  </si>
  <si>
    <t>NAP1L1</t>
  </si>
  <si>
    <t>Vesicle associated membrane protein 7</t>
  </si>
  <si>
    <t>VAMP7</t>
  </si>
  <si>
    <t>Guanylate kinase</t>
  </si>
  <si>
    <t>GUK1</t>
  </si>
  <si>
    <t>LRRC57</t>
  </si>
  <si>
    <t>LOX</t>
  </si>
  <si>
    <t>Abhydrolase domain containing 14B</t>
  </si>
  <si>
    <t>ABHD14B</t>
  </si>
  <si>
    <t>Aminoacyl tRNA synthase complex-interacting multifunctional protein 2</t>
  </si>
  <si>
    <t>AIMP2</t>
  </si>
  <si>
    <t>Eukaryotic translation initiation factor 6</t>
  </si>
  <si>
    <t>EIF6</t>
  </si>
  <si>
    <t>Bleomycin hydrolase</t>
  </si>
  <si>
    <t>BLMH</t>
  </si>
  <si>
    <t>Ribosomal protein</t>
  </si>
  <si>
    <t>RPL10A</t>
  </si>
  <si>
    <t>Poly(A) binding protein cytoplasmic 1</t>
  </si>
  <si>
    <t>PABPC1</t>
  </si>
  <si>
    <t>AIR carboxylase</t>
  </si>
  <si>
    <t>PAICS</t>
  </si>
  <si>
    <t>Threonyl-tRNA synthetase</t>
  </si>
  <si>
    <t>TARS1</t>
  </si>
  <si>
    <t>Ribosome assembly factor mrt4</t>
  </si>
  <si>
    <t>MRTO4</t>
  </si>
  <si>
    <t>LOXL2</t>
  </si>
  <si>
    <t>Tyrosine--tRNA ligase</t>
  </si>
  <si>
    <t>YARS1</t>
  </si>
  <si>
    <t>COPZ2</t>
  </si>
  <si>
    <t>SRPX</t>
  </si>
  <si>
    <t>PITH domain containing 1</t>
  </si>
  <si>
    <t>PITHD1</t>
  </si>
  <si>
    <t>GDP-4-keto-6-deoxy-D-mannose-3,5-epimerase-4-reductase</t>
  </si>
  <si>
    <t>GFUS</t>
  </si>
  <si>
    <t>Collagen type V alpha 2 chain</t>
  </si>
  <si>
    <t>COL5A2</t>
  </si>
  <si>
    <t>5'-nucleotidase</t>
  </si>
  <si>
    <t>NT5C3B</t>
  </si>
  <si>
    <t>SIL1 nucleotide exchange factor</t>
  </si>
  <si>
    <t>SIL1</t>
  </si>
  <si>
    <t>Albumin</t>
  </si>
  <si>
    <t>ALB</t>
  </si>
  <si>
    <t>Tripeptidyl-peptidase 2</t>
  </si>
  <si>
    <t>TPP2</t>
  </si>
  <si>
    <t>Heterogeneous nuclear ribonucleoprotein U</t>
  </si>
  <si>
    <t>HNRNPU</t>
  </si>
  <si>
    <t>Ubiquitin carboxyl-terminal hydrolase</t>
  </si>
  <si>
    <t>UCHL5</t>
  </si>
  <si>
    <t>26S proteasome AAA-ATPase subunit RPT1</t>
  </si>
  <si>
    <t>PSMC2</t>
  </si>
  <si>
    <t>Calcium-activated neutral proteinase 2</t>
  </si>
  <si>
    <t>CAPN2</t>
  </si>
  <si>
    <t>Acetyl-CoA acetyltransferase 2</t>
  </si>
  <si>
    <t>ACAT2</t>
  </si>
  <si>
    <t>PSMC3</t>
  </si>
  <si>
    <t>COP9 signalosome subunit 7A</t>
  </si>
  <si>
    <t>COPS7A</t>
  </si>
  <si>
    <t>Small monomeric GTPase</t>
  </si>
  <si>
    <t>RALB</t>
  </si>
  <si>
    <t>Transportin 1</t>
  </si>
  <si>
    <t>TNPO1</t>
  </si>
  <si>
    <t>Fumarate hydratase, mitochondrial</t>
  </si>
  <si>
    <t>FH</t>
  </si>
  <si>
    <t>Eukaryotic translation elongation factor 1 delta</t>
  </si>
  <si>
    <t>EEF1D</t>
  </si>
  <si>
    <t>Solute carrier family 3 member 2</t>
  </si>
  <si>
    <t>SLC3A2</t>
  </si>
  <si>
    <t>Calcium binding protein 39 like</t>
  </si>
  <si>
    <t>CAB39L</t>
  </si>
  <si>
    <t>N-terminal asparagine amidase</t>
  </si>
  <si>
    <t>NTAN1</t>
  </si>
  <si>
    <t>Serpin family F member 1</t>
  </si>
  <si>
    <t>SERPINF1</t>
  </si>
  <si>
    <t>ADP/ATP translocase</t>
  </si>
  <si>
    <t>SLC25A4</t>
  </si>
  <si>
    <t>2',3'-cyclic-nucleotide 3'-phosphodiesterase</t>
  </si>
  <si>
    <t>CNP</t>
  </si>
  <si>
    <t>ATP synthase subunit beta (Fragment)</t>
  </si>
  <si>
    <t>ATP5B</t>
  </si>
  <si>
    <t>Alpha-1,4 glucan phosphorylase</t>
  </si>
  <si>
    <t>PYGB</t>
  </si>
  <si>
    <t>Osteoclast stimulating factor 1</t>
  </si>
  <si>
    <t>OSTF1</t>
  </si>
  <si>
    <t>2-deoxy-D-ribose 5-phosphate aldolase</t>
  </si>
  <si>
    <t>STRAP</t>
  </si>
  <si>
    <t>Serine/threonine-protein phosphatase 2A 55 kDa regulatory subunit B</t>
  </si>
  <si>
    <t>PPP2R2A</t>
  </si>
  <si>
    <t>PPIC</t>
  </si>
  <si>
    <t>TF</t>
  </si>
  <si>
    <t>Phosphatidylinositol transfer protein alpha</t>
  </si>
  <si>
    <t>PITPNA</t>
  </si>
  <si>
    <t>Asparaginyl endopeptidase</t>
  </si>
  <si>
    <t>LGMN</t>
  </si>
  <si>
    <t>Microtubule associated protein 1B</t>
  </si>
  <si>
    <t>MAP1B</t>
  </si>
  <si>
    <t>GSTA3</t>
  </si>
  <si>
    <t>LFNG O-fucosylpeptide 3-beta-N-acetylglucosaminyltransferase</t>
  </si>
  <si>
    <t>LFNG</t>
  </si>
  <si>
    <t>Histone H2B</t>
  </si>
  <si>
    <t>H1-2</t>
  </si>
  <si>
    <t>Protein phosphatase methylesterase 1</t>
  </si>
  <si>
    <t>PPME1</t>
  </si>
  <si>
    <t>Importin 9</t>
  </si>
  <si>
    <t>IPO9</t>
  </si>
  <si>
    <t>Aldehyde dehydrogenase 16 family member A1</t>
  </si>
  <si>
    <t>ALDH16A1</t>
  </si>
  <si>
    <t>Serpin family A member 7</t>
  </si>
  <si>
    <t>SERPINA7</t>
  </si>
  <si>
    <t>Coronin</t>
  </si>
  <si>
    <t>CORO1C</t>
  </si>
  <si>
    <t>Eukaryotic translation initiation factor 5</t>
  </si>
  <si>
    <t>MARK3</t>
  </si>
  <si>
    <t>Asparagine--tRNA ligase</t>
  </si>
  <si>
    <t>NARS1</t>
  </si>
  <si>
    <t>PPP6C</t>
  </si>
  <si>
    <t>Proteasome 26S subunit, non-ATPase 3</t>
  </si>
  <si>
    <t>PSMD3</t>
  </si>
  <si>
    <t>DDX17</t>
  </si>
  <si>
    <t>Heterogeneous nuclear ribonucleoprotein L</t>
  </si>
  <si>
    <t>HNRNPL</t>
  </si>
  <si>
    <t>Eukaryotic translation initiation factor 3 subunit A</t>
  </si>
  <si>
    <t>EIF3A</t>
  </si>
  <si>
    <t>SEC24 homolog D, COPII coat complex component</t>
  </si>
  <si>
    <t>SEC24D</t>
  </si>
  <si>
    <t>Glycoprotein nmb</t>
  </si>
  <si>
    <t>GPNMB</t>
  </si>
  <si>
    <t>COMM domain containing 2</t>
  </si>
  <si>
    <t>COMMD2</t>
  </si>
  <si>
    <t>LOC100856518</t>
  </si>
  <si>
    <t>RTN3</t>
  </si>
  <si>
    <t>Purine rich element binding protein A</t>
  </si>
  <si>
    <t>PURA</t>
  </si>
  <si>
    <t>PTK7</t>
  </si>
  <si>
    <t>G1 to S phase transition 1</t>
  </si>
  <si>
    <t>GSPT1</t>
  </si>
  <si>
    <t>Protein kinase domain-containing protein</t>
  </si>
  <si>
    <t>PBK</t>
  </si>
  <si>
    <t>Small glutamine rich tetratricopeptide repeat containing alpha</t>
  </si>
  <si>
    <t>SGTA</t>
  </si>
  <si>
    <t>Guanine nucleotide-binding protein G(i) subunit alpha-2</t>
  </si>
  <si>
    <t>GNAI2</t>
  </si>
  <si>
    <t>SET</t>
  </si>
  <si>
    <t>COP9 signalosome subunit 5</t>
  </si>
  <si>
    <t>COPS5</t>
  </si>
  <si>
    <t>U2 snRNP auxiliary factor large subunit</t>
  </si>
  <si>
    <t>U2AF2</t>
  </si>
  <si>
    <t>Receptor protein-tyrosine kinase</t>
  </si>
  <si>
    <t>EPHA2</t>
  </si>
  <si>
    <t>Ribokinase</t>
  </si>
  <si>
    <t>RBKS</t>
  </si>
  <si>
    <t>USP14</t>
  </si>
  <si>
    <t>PSMC5</t>
  </si>
  <si>
    <t>Matrix remodeling-associated protein 8</t>
  </si>
  <si>
    <t>MXRA8</t>
  </si>
  <si>
    <t>Calcium/calmodulin-dependent protein kinase</t>
  </si>
  <si>
    <t>CAMK2D</t>
  </si>
  <si>
    <t>Secreted frizzled-related protein 2</t>
  </si>
  <si>
    <t>SFRP2</t>
  </si>
  <si>
    <t>LDL receptor related protein 1</t>
  </si>
  <si>
    <t>LRP1</t>
  </si>
  <si>
    <t>LOC611458</t>
  </si>
  <si>
    <t>Spectrin alpha, non-erythrocytic 1</t>
  </si>
  <si>
    <t>SPTAN1</t>
  </si>
  <si>
    <t>Tropomodulin 2</t>
  </si>
  <si>
    <t>TMOD2</t>
  </si>
  <si>
    <t>Apoptosis inducing factor mitochondria associated 1</t>
  </si>
  <si>
    <t>AIFM1</t>
  </si>
  <si>
    <t>FAT atypical cadherin 1</t>
  </si>
  <si>
    <t>FAT1</t>
  </si>
  <si>
    <t>Phosphatidylinositol binding clathrin assembly protein</t>
  </si>
  <si>
    <t>PICALM</t>
  </si>
  <si>
    <t>N-acyl-L-amino-acid amidohydrolase</t>
  </si>
  <si>
    <t>ABHD14A</t>
  </si>
  <si>
    <t>DCN1-like protein</t>
  </si>
  <si>
    <t>DCUN1D1</t>
  </si>
  <si>
    <t>UMP-CMP kinase</t>
  </si>
  <si>
    <t>CMPK1</t>
  </si>
  <si>
    <t>TSNAX</t>
  </si>
  <si>
    <t>ADP-ribosylserine hydrolase</t>
  </si>
  <si>
    <t>ADPRS</t>
  </si>
  <si>
    <t>Hydroxyacylglutathione hydrolase</t>
  </si>
  <si>
    <t>HAGH</t>
  </si>
  <si>
    <t>Guanine nucleotide-binding protein G(I)/G(S)/G(T) subunit beta-1</t>
  </si>
  <si>
    <t>GNB1</t>
  </si>
  <si>
    <t>Inter-alpha-trypsin inhibitor heavy chain 2</t>
  </si>
  <si>
    <t>ITIH2</t>
  </si>
  <si>
    <t>Agrin</t>
  </si>
  <si>
    <t>AGRN</t>
  </si>
  <si>
    <t>Nidogen 2</t>
  </si>
  <si>
    <t>NID2</t>
  </si>
  <si>
    <t>Beta-1,4-galactosyltransferase 4</t>
  </si>
  <si>
    <t>b4GalT4</t>
  </si>
  <si>
    <t>Cartilage oligomeric matrix protein</t>
  </si>
  <si>
    <t>COMP</t>
  </si>
  <si>
    <t>Tubulin folding cofactor B</t>
  </si>
  <si>
    <t>TBCB</t>
  </si>
  <si>
    <t>PARVB</t>
  </si>
  <si>
    <t>Complement C7</t>
  </si>
  <si>
    <t>C7</t>
  </si>
  <si>
    <t>Laminin subunit alpha 2</t>
  </si>
  <si>
    <t>LAMA2</t>
  </si>
  <si>
    <t>cAMP-dependent protein kinase</t>
  </si>
  <si>
    <t>PRKACA</t>
  </si>
  <si>
    <t>Kinesin-like protein</t>
  </si>
  <si>
    <t>KIF5B</t>
  </si>
  <si>
    <t>Integrin beta</t>
  </si>
  <si>
    <t>ITGB1</t>
  </si>
  <si>
    <t>Peptidase D</t>
  </si>
  <si>
    <t>PEPD</t>
  </si>
  <si>
    <t>Inosine-5'-monophosphate dehydrogenase</t>
  </si>
  <si>
    <t>IMPDH2</t>
  </si>
  <si>
    <t>Lumican</t>
  </si>
  <si>
    <t>LUM</t>
  </si>
  <si>
    <t>Four and a half LIM domains 3</t>
  </si>
  <si>
    <t>FHL3</t>
  </si>
  <si>
    <t>PKS_ER domain-containing protein</t>
  </si>
  <si>
    <t>ADH4</t>
  </si>
  <si>
    <t>Tetraspanin</t>
  </si>
  <si>
    <t>CD9</t>
  </si>
  <si>
    <t>SEC31 homolog A, COPII coat complex component</t>
  </si>
  <si>
    <t>SEC31A</t>
  </si>
  <si>
    <t>Bystin like</t>
  </si>
  <si>
    <t>BYSL</t>
  </si>
  <si>
    <t>EGF like repeats and discoidin domains 3</t>
  </si>
  <si>
    <t>EDIL3</t>
  </si>
  <si>
    <t>AP-1 complex subunit mu-1</t>
  </si>
  <si>
    <t>AP1M1</t>
  </si>
  <si>
    <t>ITIH3</t>
  </si>
  <si>
    <t>Glutamate rich WD repeat containing 1</t>
  </si>
  <si>
    <t>GRWD1</t>
  </si>
  <si>
    <t>Prothrombin</t>
  </si>
  <si>
    <t>F2</t>
  </si>
  <si>
    <t>USO1 vesicle transport factor</t>
  </si>
  <si>
    <t>USO1</t>
  </si>
  <si>
    <t>ATPase H(+)-transporting lysosomal accessory protein 2</t>
  </si>
  <si>
    <t>ATP6AP2</t>
  </si>
  <si>
    <t>Granulin precursor</t>
  </si>
  <si>
    <t>GRN</t>
  </si>
  <si>
    <t>Citrate synthase</t>
  </si>
  <si>
    <t>CS</t>
  </si>
  <si>
    <t>Beta-1,4-galactosyltransferase 1</t>
  </si>
  <si>
    <t>B4GALT1</t>
  </si>
  <si>
    <t>Alpha-2-HS-glycoprotein</t>
  </si>
  <si>
    <t>AHSG</t>
  </si>
  <si>
    <t>Latent transforming growth factor beta binding protein 1</t>
  </si>
  <si>
    <t>LTBP1</t>
  </si>
  <si>
    <t>Leucine rich repeat containing 47</t>
  </si>
  <si>
    <t>LRRC47</t>
  </si>
  <si>
    <t>Interferon induced protein with tetratricopeptide repeats 5</t>
  </si>
  <si>
    <t>IFIT5</t>
  </si>
  <si>
    <t>Sushi repeat-containing protein SRPX2</t>
  </si>
  <si>
    <t>SRPX2</t>
  </si>
  <si>
    <t>Mitogen-activated protein kinase kinase 1</t>
  </si>
  <si>
    <t>MAP2K1</t>
  </si>
  <si>
    <t>Dipeptidyl peptidase 9</t>
  </si>
  <si>
    <t>DPP9</t>
  </si>
  <si>
    <t>Periostin</t>
  </si>
  <si>
    <t>POSTN</t>
  </si>
  <si>
    <t>SEC24 homolog C, COPII coat complex component</t>
  </si>
  <si>
    <t>SEC24C</t>
  </si>
  <si>
    <t>USP5</t>
  </si>
  <si>
    <t>Eukaryotic translation initiation factor 3 subunit D</t>
  </si>
  <si>
    <t>EIF3D</t>
  </si>
  <si>
    <t>Tripeptidyl aminopeptidase</t>
  </si>
  <si>
    <t>TPP1</t>
  </si>
  <si>
    <t>Heat shock 70 kDa protein 13</t>
  </si>
  <si>
    <t>HSPA13</t>
  </si>
  <si>
    <t>Peptidylprolyl isomerase D</t>
  </si>
  <si>
    <t>PPID</t>
  </si>
  <si>
    <t>Peptidylglycine alpha-amidating monooxygenase</t>
  </si>
  <si>
    <t>PAM</t>
  </si>
  <si>
    <t>Tyrosine-protein kinase (Fragment)</t>
  </si>
  <si>
    <t>Src</t>
  </si>
  <si>
    <t>CD166 antigen (Fragment)</t>
  </si>
  <si>
    <t>ALCAM</t>
  </si>
  <si>
    <t>Hexokinase</t>
  </si>
  <si>
    <t>HK1</t>
  </si>
  <si>
    <t>Eukaryotic translation initiation factor 4 gamma 1</t>
  </si>
  <si>
    <t>EIF4G1</t>
  </si>
  <si>
    <t>Ribonucleotide reductase regulatory subunit M2</t>
  </si>
  <si>
    <t>RRM2</t>
  </si>
  <si>
    <t>DNAJA2</t>
  </si>
  <si>
    <t>C3-beta-c</t>
  </si>
  <si>
    <t>C3</t>
  </si>
  <si>
    <t>Cell cycle and apoptosis regulator 2</t>
  </si>
  <si>
    <t>CCAR2</t>
  </si>
  <si>
    <t>Laminin subunit beta 2</t>
  </si>
  <si>
    <t>LAMB2</t>
  </si>
  <si>
    <t>Exportin-T</t>
  </si>
  <si>
    <t>XPOT</t>
  </si>
  <si>
    <t>C4a anaphylatoxin</t>
  </si>
  <si>
    <t>LOC481722</t>
  </si>
  <si>
    <t>Zinc finger protein 207</t>
  </si>
  <si>
    <t>ZNF207</t>
  </si>
  <si>
    <t>Alpha-1-microglobulin</t>
  </si>
  <si>
    <t>AMBP</t>
  </si>
  <si>
    <t>PYGL</t>
  </si>
  <si>
    <t>FACT complex subunit SSRP1</t>
  </si>
  <si>
    <t>SSRP1</t>
  </si>
  <si>
    <t>Inter-alpha-trypsin inhibitor heavy chain 1</t>
  </si>
  <si>
    <t>ITIH1</t>
  </si>
  <si>
    <t>Lamin B1</t>
  </si>
  <si>
    <t>LMNB1</t>
  </si>
  <si>
    <t>Sodium/potassium-transporting ATPase subunit alpha</t>
  </si>
  <si>
    <t>ATP1A1</t>
  </si>
  <si>
    <t>YTH N6-methyladenosine RNA binding protein 1</t>
  </si>
  <si>
    <t>YTHDF1</t>
  </si>
  <si>
    <t>Pantetheinase</t>
  </si>
  <si>
    <t>VNN1</t>
  </si>
  <si>
    <t>116 kDa U5 small nuclear ribonucleoprotein component</t>
  </si>
  <si>
    <t>EFTUD2</t>
  </si>
  <si>
    <t>Septin-type G domain-containing protein</t>
  </si>
  <si>
    <t>SEPTIN9</t>
  </si>
  <si>
    <t>Delta-like protein</t>
  </si>
  <si>
    <t>JAG1</t>
  </si>
  <si>
    <t>Phospholipase A2 activating protein</t>
  </si>
  <si>
    <t>PLAA</t>
  </si>
  <si>
    <t>NCK associated protein 1</t>
  </si>
  <si>
    <t>NCKAP1</t>
  </si>
  <si>
    <t>Tubulin tyrosine ligase like 12</t>
  </si>
  <si>
    <t>TTLL12</t>
  </si>
  <si>
    <t>Mannose receptor C type 2</t>
  </si>
  <si>
    <t>MRC2</t>
  </si>
  <si>
    <t>Neuropilin</t>
  </si>
  <si>
    <t>NRP1</t>
  </si>
  <si>
    <t>Serpin family D member 1</t>
  </si>
  <si>
    <t>SERPIND1</t>
  </si>
  <si>
    <t>Signal recognition particle subunit SRP72</t>
  </si>
  <si>
    <t>SRP72</t>
  </si>
  <si>
    <t>HNRNPUL2</t>
  </si>
  <si>
    <t>Insulin degrading enzyme</t>
  </si>
  <si>
    <t>IDE</t>
  </si>
  <si>
    <t>Procollagen-lysine,2-oxoglutarate 5-dioxygenase 2</t>
  </si>
  <si>
    <t>PLOD2</t>
  </si>
  <si>
    <t>Apolipoprotein B</t>
  </si>
  <si>
    <t>APOB</t>
  </si>
  <si>
    <t>Thrombospondin 4</t>
  </si>
  <si>
    <t>THBS4</t>
  </si>
  <si>
    <t>NAD(P)H-hydrate epimerase</t>
  </si>
  <si>
    <t>NAXE</t>
  </si>
  <si>
    <t>Fetuin B</t>
  </si>
  <si>
    <t>FETUB</t>
  </si>
  <si>
    <t>Fibulin 2</t>
  </si>
  <si>
    <t>FBLN2</t>
  </si>
  <si>
    <t>Eukaryotic translation initiation factor 3 subunit C</t>
  </si>
  <si>
    <t>EIF3C</t>
  </si>
  <si>
    <t>Eukaryotic translation initiation factor 4 gamma 2</t>
  </si>
  <si>
    <t>EIF4G2</t>
  </si>
  <si>
    <t>CD109 molecule</t>
  </si>
  <si>
    <t>CD109</t>
  </si>
  <si>
    <t>AP-3 complex subunit delta</t>
  </si>
  <si>
    <t>AP3D1</t>
  </si>
  <si>
    <t>Dynein cytoplasmic 1 intermediate chain 2</t>
  </si>
  <si>
    <t>DYNC1I2</t>
  </si>
  <si>
    <t>UPF1 RNA helicase and ATPase</t>
  </si>
  <si>
    <t>UPF1</t>
  </si>
  <si>
    <t>C3/C5 convertase</t>
  </si>
  <si>
    <t>C2</t>
  </si>
  <si>
    <t>Alanine--tRNA ligase</t>
  </si>
  <si>
    <t>AARS1</t>
  </si>
  <si>
    <t>Ceramide transfer protein</t>
  </si>
  <si>
    <t>CERT1</t>
  </si>
  <si>
    <t>Carbohydrate sulfotransferase</t>
  </si>
  <si>
    <t>CHST14</t>
  </si>
  <si>
    <t>Zinc finger RNA binding protein</t>
  </si>
  <si>
    <t>ZFR</t>
  </si>
  <si>
    <t>Dynactin subunit 1</t>
  </si>
  <si>
    <t>DCTN1</t>
  </si>
  <si>
    <t>Inter-alpha-trypsin inhibitor heavy chain 4</t>
  </si>
  <si>
    <t>ITIH4</t>
  </si>
  <si>
    <t>Ecm29 proteasome adaptor and scaffold</t>
  </si>
  <si>
    <t>ECPAS</t>
  </si>
  <si>
    <t>6-phosphofructokinase</t>
  </si>
  <si>
    <t>PFKP</t>
  </si>
  <si>
    <t>CFB</t>
  </si>
  <si>
    <t>Splicing factor 3a subunit 1</t>
  </si>
  <si>
    <t>SF3A1</t>
  </si>
  <si>
    <t>Calcium voltage-gated channel auxiliary subunit alpha2delta 1</t>
  </si>
  <si>
    <t>CACNA2D1</t>
  </si>
  <si>
    <t>Collagen type XV alpha 1 chain</t>
  </si>
  <si>
    <t>COL15A1</t>
  </si>
  <si>
    <t>Trinucleotide repeat containing adaptor 6B</t>
  </si>
  <si>
    <t>TNRC6B</t>
  </si>
  <si>
    <t>AP-1 complex subunit gamma</t>
  </si>
  <si>
    <t>PHLPP2</t>
  </si>
  <si>
    <t>SEC24 homolog B, COPII coat complex component</t>
  </si>
  <si>
    <t>SEC24B</t>
  </si>
  <si>
    <t>SNRNP200</t>
  </si>
  <si>
    <t>Cytoskeleton associated protein 5</t>
  </si>
  <si>
    <t>CKAP5</t>
  </si>
  <si>
    <t>Glutamyl-tRNA synthetase</t>
  </si>
  <si>
    <t>EPRS1</t>
  </si>
  <si>
    <t>Ubiquitin protein ligase E3 component n-recognin 4</t>
  </si>
  <si>
    <t>UBR4</t>
  </si>
  <si>
    <t>Insulin like growth factor 2 receptor</t>
  </si>
  <si>
    <t>IGF2R</t>
  </si>
  <si>
    <t>Citrate hydro-lyase</t>
  </si>
  <si>
    <t>ACO1</t>
  </si>
  <si>
    <t>Spectrin beta chain</t>
  </si>
  <si>
    <t>SPTBN1</t>
  </si>
  <si>
    <t>Structural maintenance of chromosomes protein</t>
  </si>
  <si>
    <t>SMC2</t>
  </si>
  <si>
    <t>Pappalysin 1</t>
  </si>
  <si>
    <t>PAPPA</t>
  </si>
  <si>
    <t>Isoleucyl-tRNA synthetase</t>
  </si>
  <si>
    <t>IARS1</t>
  </si>
  <si>
    <t>Nardilysin convertase</t>
  </si>
  <si>
    <t>NRDC</t>
  </si>
  <si>
    <t>CCR4-NOT transcription complex subunit 1</t>
  </si>
  <si>
    <t>CNOT1</t>
  </si>
  <si>
    <t>FLII actin remodeling protein</t>
  </si>
  <si>
    <t>FLII</t>
  </si>
  <si>
    <t>Thyroglobulin</t>
  </si>
  <si>
    <t>TG</t>
  </si>
  <si>
    <t>Collagen type XI alpha 1 chain</t>
  </si>
  <si>
    <t>COL11A1</t>
  </si>
  <si>
    <t>Fibrillin 2</t>
  </si>
  <si>
    <t>FBN2</t>
  </si>
  <si>
    <t>Coagulation factor V</t>
  </si>
  <si>
    <t>F5</t>
  </si>
  <si>
    <t>USP9Y</t>
  </si>
  <si>
    <t>Pre-mRNA processing factor 8</t>
  </si>
  <si>
    <t>PRPF8</t>
  </si>
  <si>
    <t>Thioredoxin</t>
  </si>
  <si>
    <t>Tr-type G domain-containing protein</t>
  </si>
  <si>
    <t>Transferrin receptor protein 1</t>
  </si>
  <si>
    <t>Cell division control protein 42 homolog</t>
  </si>
  <si>
    <t>W2 domain-containing protein</t>
  </si>
  <si>
    <t>Importin subunit alpha</t>
  </si>
  <si>
    <t>Endostatin domain-containing protein</t>
  </si>
  <si>
    <t>-</t>
    <phoneticPr fontId="2" type="noConversion"/>
  </si>
  <si>
    <t>-</t>
    <phoneticPr fontId="2" type="noConversion"/>
  </si>
  <si>
    <t>Protein accession no.</t>
    <phoneticPr fontId="2" type="noConversion"/>
  </si>
  <si>
    <t>Protein name</t>
    <phoneticPr fontId="2" type="noConversion"/>
  </si>
  <si>
    <t>Gene name</t>
    <phoneticPr fontId="2" type="noConversion"/>
  </si>
  <si>
    <t>No. of amino acids</t>
    <phoneticPr fontId="2" type="noConversion"/>
  </si>
  <si>
    <t>M.W. (kDa)</t>
    <phoneticPr fontId="2" type="noConversion"/>
  </si>
  <si>
    <t>Sequence
coverage (%)</t>
    <phoneticPr fontId="2" type="noConversion"/>
  </si>
  <si>
    <t>No. of unique peptides</t>
    <phoneticPr fontId="2" type="noConversion"/>
  </si>
  <si>
    <t>No. of total peptides</t>
    <phoneticPr fontId="2" type="noConversion"/>
  </si>
  <si>
    <t>No. of total PSMs</t>
    <phoneticPr fontId="2" type="noConversion"/>
  </si>
  <si>
    <t>No. of peptide-spectrum matches (PSMs)</t>
    <phoneticPr fontId="2" type="noConversion"/>
  </si>
  <si>
    <t>Normalized peptide-spectrum matches (PSMs)</t>
    <phoneticPr fontId="2" type="noConversion"/>
  </si>
  <si>
    <t>AGR2/Ctrl</t>
    <phoneticPr fontId="2" type="noConversion"/>
  </si>
  <si>
    <t>pcDNA3-His.Myc</t>
    <phoneticPr fontId="2" type="noConversion"/>
  </si>
  <si>
    <t>AGR2-His.Myc</t>
    <phoneticPr fontId="2" type="noConversion"/>
  </si>
  <si>
    <t>pcDNA3-His.Myc</t>
    <phoneticPr fontId="2" type="noConversion"/>
  </si>
  <si>
    <t>AGR2-His.Myc</t>
    <phoneticPr fontId="2" type="noConversion"/>
  </si>
  <si>
    <t>ratio</t>
    <phoneticPr fontId="2" type="noConversion"/>
  </si>
  <si>
    <r>
      <t>Log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ratio</t>
    </r>
    <phoneticPr fontId="2" type="noConversion"/>
  </si>
  <si>
    <t>ratio</t>
    <phoneticPr fontId="2" type="noConversion"/>
  </si>
  <si>
    <r>
      <t>Log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ratio</t>
    </r>
    <phoneticPr fontId="2" type="noConversion"/>
  </si>
  <si>
    <t>Rep 1</t>
    <phoneticPr fontId="2" type="noConversion"/>
  </si>
  <si>
    <t>Rep 2</t>
    <phoneticPr fontId="2" type="noConversion"/>
  </si>
  <si>
    <t>Rep 3</t>
    <phoneticPr fontId="2" type="noConversion"/>
  </si>
  <si>
    <t>Rep 1</t>
    <phoneticPr fontId="2" type="noConversion"/>
  </si>
  <si>
    <t>Rep 2</t>
    <phoneticPr fontId="2" type="noConversion"/>
  </si>
  <si>
    <t>Rep 3</t>
    <phoneticPr fontId="2" type="noConversion"/>
  </si>
  <si>
    <t>Rep 3</t>
    <phoneticPr fontId="2" type="noConversion"/>
  </si>
  <si>
    <t>Rep 1</t>
    <phoneticPr fontId="2" type="noConversion"/>
  </si>
  <si>
    <t>Rep 2</t>
    <phoneticPr fontId="2" type="noConversion"/>
  </si>
  <si>
    <r>
      <t>Normalized PSMs</t>
    </r>
    <r>
      <rPr>
        <sz val="10"/>
        <color theme="1"/>
        <rFont val="Times New Roman"/>
        <family val="1"/>
      </rPr>
      <t xml:space="preserve"> (zero filled by 1/11010=0.0000908265213442325)</t>
    </r>
    <phoneticPr fontId="2" type="noConversion"/>
  </si>
  <si>
    <t>mean</t>
    <phoneticPr fontId="2" type="noConversion"/>
  </si>
  <si>
    <t>SD</t>
    <phoneticPr fontId="2" type="noConversion"/>
  </si>
  <si>
    <t>mean+SD</t>
    <phoneticPr fontId="2" type="noConversion"/>
  </si>
  <si>
    <t>mean+2SD</t>
    <phoneticPr fontId="2" type="noConversion"/>
  </si>
  <si>
    <t>mean-SD</t>
    <phoneticPr fontId="2" type="noConversion"/>
  </si>
  <si>
    <t>mean-2SD</t>
    <phoneticPr fontId="2" type="noConversion"/>
  </si>
  <si>
    <t>14_3_3 domain-containing protein</t>
    <phoneticPr fontId="2" type="noConversion"/>
  </si>
  <si>
    <t>AAA+ ATPase domain-containing protein</t>
  </si>
  <si>
    <t>EF-hand domain-containing protein</t>
  </si>
  <si>
    <t>LOC403934</t>
  </si>
  <si>
    <t>Transferrin</t>
  </si>
  <si>
    <t>Inter-alpha-trypsin inhibitor heavy chain 3</t>
  </si>
  <si>
    <t>Receptor expression-enhancing protein</t>
  </si>
  <si>
    <t>REEP5</t>
  </si>
  <si>
    <t>U5 small nuclear ribonucleoprotein 200 kDa helicase</t>
  </si>
  <si>
    <t>Translin associated factor X</t>
  </si>
  <si>
    <t>DnaJ heat shock protein family (Hsp40) member A2</t>
  </si>
  <si>
    <t>ADP-ribosylation factor</t>
  </si>
  <si>
    <t>Mago homolog B, exon junction complex subunit</t>
  </si>
  <si>
    <t>MAGOHB</t>
  </si>
  <si>
    <t>Phosphoglycolate phosphatase</t>
  </si>
  <si>
    <t>PGP</t>
  </si>
  <si>
    <t>Fatty acid binding protein 5</t>
  </si>
  <si>
    <t>Prothymosin alpha</t>
  </si>
  <si>
    <t>Heterogeneous nuclear ribonucleoprotein U like 2</t>
  </si>
  <si>
    <t>TFRC</t>
  </si>
  <si>
    <t>TXN</t>
  </si>
  <si>
    <t>ATPase H+ transporting V1 subunit E1</t>
  </si>
  <si>
    <t>D-dopachrome decarboxylase</t>
  </si>
  <si>
    <t>LOC479600</t>
  </si>
  <si>
    <t>40S ribosomal protein SA</t>
  </si>
  <si>
    <t>RPSA</t>
  </si>
  <si>
    <t>D-3-phosphoglycerate dehydrogenase</t>
  </si>
  <si>
    <t>LOC119863969</t>
  </si>
  <si>
    <t>Pregnancy zone protein-like</t>
  </si>
  <si>
    <t>GSPT2</t>
  </si>
  <si>
    <t>End-binding protein 1</t>
  </si>
  <si>
    <t>LOC102152698</t>
  </si>
  <si>
    <t>Carbonyl reductase (NADPH)</t>
  </si>
  <si>
    <t>LOC610164</t>
  </si>
  <si>
    <t>Poly(rC) binding protein 1</t>
  </si>
  <si>
    <t>LOC491817</t>
  </si>
  <si>
    <t>Myosin light chain 6</t>
  </si>
  <si>
    <t>Ubiquitin B</t>
  </si>
  <si>
    <t>Secretion associated Ras related GTPase 1A</t>
  </si>
  <si>
    <t>Glutaminyl-peptide cyclotransferase</t>
  </si>
  <si>
    <t>QPCTL</t>
  </si>
  <si>
    <t>KPNA2</t>
  </si>
  <si>
    <t>GOT2</t>
  </si>
  <si>
    <t>COL18A1</t>
  </si>
  <si>
    <t>YKT6 v-SNARE homolog</t>
  </si>
  <si>
    <t>YTK6</t>
  </si>
  <si>
    <t>SET nuclear proto-oncogene</t>
  </si>
  <si>
    <t>Protein tyrosine kinase 7 (inactive)</t>
  </si>
  <si>
    <t>T-complex protein 1 subunit zeta-like</t>
  </si>
  <si>
    <t>UBE2N</t>
  </si>
  <si>
    <t>RAN-binding protein 3</t>
  </si>
  <si>
    <t>RANBP3</t>
  </si>
  <si>
    <t>RAP1B, member of RAS oncogene family</t>
  </si>
  <si>
    <t>STI1 domain-containing protein</t>
  </si>
  <si>
    <t xml:space="preserve"> </t>
  </si>
  <si>
    <t>Eukaryotic translation initiation factor 4E</t>
  </si>
  <si>
    <t>EIF4E</t>
  </si>
  <si>
    <t>LUC7-like 2 (S. cerevisiae)</t>
  </si>
  <si>
    <t>Microtubule associated protein 1 light chain 3 beta</t>
  </si>
  <si>
    <t>Calponin-homology (CH) domain-containing protein</t>
  </si>
  <si>
    <t>Calsyntenin 1</t>
  </si>
  <si>
    <t>Leucine rich repeat containing 57</t>
  </si>
  <si>
    <t>Heat shock protein family A (Hsp70) member 1 like</t>
  </si>
  <si>
    <t>LOC474850</t>
  </si>
  <si>
    <t>Retinitis pigmentosa GTPase regulator</t>
  </si>
  <si>
    <t>phosphopyruvate hydratase</t>
  </si>
  <si>
    <t>ENO2</t>
  </si>
  <si>
    <t>Plasminogen</t>
  </si>
  <si>
    <t>PLG</t>
  </si>
  <si>
    <t>LOC119881714</t>
  </si>
  <si>
    <t>A0A8I3RZP6</t>
  </si>
  <si>
    <t>A0A8I3RZP6_CANLF</t>
  </si>
  <si>
    <t>A0A8I3Q7R7</t>
  </si>
  <si>
    <t>A0A8I3Q7R7_CANLF</t>
  </si>
  <si>
    <t>A0A8I3MIU0</t>
  </si>
  <si>
    <t>A0A8I3MIU0_CANLF</t>
  </si>
  <si>
    <t>A0A8C0TMF2</t>
  </si>
  <si>
    <t>A0A8C0TMF2_CANLF</t>
  </si>
  <si>
    <t>A0A8I3MR78</t>
  </si>
  <si>
    <t>A0A8I3MR78_CANLF</t>
  </si>
  <si>
    <t>A0A8I3NRP6</t>
  </si>
  <si>
    <t>A0A8I3NRP6_CANLF</t>
  </si>
  <si>
    <t>A0A8I3MPF7</t>
  </si>
  <si>
    <t>A0A8I3MPF7_CANLF</t>
  </si>
  <si>
    <t>A0A8P0TTG0</t>
  </si>
  <si>
    <t>A0A8P0TTG0_CANLF</t>
  </si>
  <si>
    <t>A0A8I3NMG3</t>
  </si>
  <si>
    <t>A0A8I3NMG3_CANLF</t>
  </si>
  <si>
    <t>A0A8I3Q422</t>
  </si>
  <si>
    <t>A0A8I3Q422_CANLF</t>
  </si>
  <si>
    <t>A0A8I3PZ33</t>
  </si>
  <si>
    <t>A0A8I3PZ33_CANLF</t>
  </si>
  <si>
    <t>A0A8I3NY49</t>
  </si>
  <si>
    <t>A0A8I3NY49_CANLF</t>
  </si>
  <si>
    <t>A0A8P0SW62</t>
  </si>
  <si>
    <t>A0A8P0SW62_CANLF</t>
  </si>
  <si>
    <t>A0A8C0LSZ7</t>
  </si>
  <si>
    <t>A0A8C0LSZ7_CANLF</t>
  </si>
  <si>
    <t>A0A8I3Q694</t>
  </si>
  <si>
    <t>A0A8I3Q694_CANLF</t>
  </si>
  <si>
    <t>A0A8I3MRA6</t>
  </si>
  <si>
    <t>A0A8I3MRA6_CANLF</t>
  </si>
  <si>
    <t>A0A8C0YXP5</t>
  </si>
  <si>
    <t>A0A8C0YXP5_CANLF</t>
  </si>
  <si>
    <t>A0A8P0ST52</t>
  </si>
  <si>
    <t>A0A8P0ST52_CANLF</t>
  </si>
  <si>
    <t>A0A8I3PR32</t>
  </si>
  <si>
    <t>A0A8I3PR32_CANLF</t>
  </si>
  <si>
    <t>A0A8I3N5J9</t>
  </si>
  <si>
    <t>A0A8I3N5J9_CANLF</t>
  </si>
  <si>
    <t>A0A8I3Q0N2</t>
  </si>
  <si>
    <t>A0A8I3Q0N2_CANLF</t>
  </si>
  <si>
    <t>A0A8I3NYW8</t>
  </si>
  <si>
    <t>A0A8I3NYW8_CANLF</t>
  </si>
  <si>
    <t>A0A8P0P700</t>
  </si>
  <si>
    <t>A0A8P0P700_CANLF</t>
  </si>
  <si>
    <t>A0A8I3PDW2</t>
  </si>
  <si>
    <t>A0A8I3PDW2_CANLF</t>
  </si>
  <si>
    <t>A0A8I3NNX3</t>
  </si>
  <si>
    <t>A0A8I3NNX3_CANLF</t>
  </si>
  <si>
    <t>A0A8C0Q5H2</t>
  </si>
  <si>
    <t>A0A8C0Q5H2_CANLF</t>
  </si>
  <si>
    <t>A0A8I3MSJ0</t>
  </si>
  <si>
    <t>A0A8I3MSJ0_CANLF</t>
  </si>
  <si>
    <t>A0A8I3PC85</t>
  </si>
  <si>
    <t>A0A8I3PC85_CANLF</t>
  </si>
  <si>
    <t>A0A8I3MRX7</t>
  </si>
  <si>
    <t>A0A8I3MRX7_CANLF</t>
  </si>
  <si>
    <t>A0A8P0P1H6</t>
  </si>
  <si>
    <t>A0A8P0P1H6_CANLF</t>
  </si>
  <si>
    <t>A0A8I3PGM5</t>
  </si>
  <si>
    <t>A0A8I3PGM5_CANLF</t>
  </si>
  <si>
    <t>A0A8I3PQI3</t>
  </si>
  <si>
    <t>A0A8I3PQI3_CANLF</t>
  </si>
  <si>
    <t>A0A8C0SC63</t>
  </si>
  <si>
    <t>A0A8C0SC63_CANLF</t>
  </si>
  <si>
    <t>A0A8I3RT08</t>
  </si>
  <si>
    <t>A0A8I3RT08_CANLF</t>
  </si>
  <si>
    <t>A0A8I3P4T0</t>
  </si>
  <si>
    <t>A0A8I3P4T0_CANLF</t>
  </si>
  <si>
    <t>A0A8I3MEH0</t>
  </si>
  <si>
    <t>A0A8I3MEH0_CANLF</t>
  </si>
  <si>
    <t>A0A8I3NE94</t>
  </si>
  <si>
    <t>A0A8I3NE94_CANLF</t>
  </si>
  <si>
    <t>A0A8I3QBE3</t>
  </si>
  <si>
    <t>A0A8I3QBE3_CANLF</t>
  </si>
  <si>
    <t>A0A8I3MMT0</t>
  </si>
  <si>
    <t>A0A8I3MMT0_CANLF</t>
  </si>
  <si>
    <t>A0A8P0S767</t>
  </si>
  <si>
    <t>A0A8P0S767_CANLF</t>
  </si>
  <si>
    <t>A0A8I3PXI0</t>
  </si>
  <si>
    <t>A0A8I3PXI0_CANLF</t>
  </si>
  <si>
    <t>A0A8I3Q5E8</t>
  </si>
  <si>
    <t>A0A8I3Q5E8_CANLF</t>
  </si>
  <si>
    <t>A0A8P0NTM6</t>
  </si>
  <si>
    <t>A0A8P0NTM6_CANLF</t>
  </si>
  <si>
    <t>A0A8I3MTG1</t>
  </si>
  <si>
    <t>A0A8I3MTG1_CANLF</t>
  </si>
  <si>
    <t>A0A8I3NVG7</t>
  </si>
  <si>
    <t>A0A8I3NVG7_CANLF</t>
  </si>
  <si>
    <t>A0A8I3N366</t>
  </si>
  <si>
    <t>A0A8I3N366_CANLF</t>
  </si>
  <si>
    <t>A0A8I3QZ05</t>
  </si>
  <si>
    <t>A0A8I3QZ05_CANLF</t>
  </si>
  <si>
    <t>A0A8I3N8E9</t>
  </si>
  <si>
    <t>A0A8I3N8E9_CANLF</t>
  </si>
  <si>
    <t>A0A8I3MMN5</t>
  </si>
  <si>
    <t>A0A8I3MMN5_CANLF</t>
  </si>
  <si>
    <t>A0A8I3PD82</t>
  </si>
  <si>
    <t>A0A8I3PD82_CANLF</t>
  </si>
  <si>
    <t>A0A8P0N3U3</t>
  </si>
  <si>
    <t>A0A8P0N3U3_CANLF</t>
  </si>
  <si>
    <t>A0A8I3N0R3</t>
  </si>
  <si>
    <t>A0A8I3N0R3_CANLF</t>
  </si>
  <si>
    <t>A0A8I3S6P1</t>
  </si>
  <si>
    <t>A0A8I3S6P1_CANLF</t>
  </si>
  <si>
    <t>A0A8I3Q509</t>
  </si>
  <si>
    <t>A0A8I3Q509_CANLF</t>
  </si>
  <si>
    <t>A0A8I3N650</t>
  </si>
  <si>
    <t>A0A8I3N650_CANLF</t>
  </si>
  <si>
    <t>A0A8I3PAG4</t>
  </si>
  <si>
    <t>A0A8I3PAG4_CANLF</t>
  </si>
  <si>
    <t>A0A8C0NZB9</t>
  </si>
  <si>
    <t>A0A8C0NZB9_CANLF</t>
  </si>
  <si>
    <t>A0A8I3N986</t>
  </si>
  <si>
    <t>A0A8I3N986_CANLF</t>
  </si>
  <si>
    <t>A0A8I3NNA0</t>
  </si>
  <si>
    <t>A0A8I3NNA0_CANLF</t>
  </si>
  <si>
    <t>A0A8I3P514</t>
  </si>
  <si>
    <t>A0A8I3P514_CANLF</t>
  </si>
  <si>
    <t>A0A8I3N4A3</t>
  </si>
  <si>
    <t>A0A8I3N4A3_CANLF</t>
  </si>
  <si>
    <t>A0A8I3QUR2</t>
  </si>
  <si>
    <t>A0A8I3QUR2_CANLF</t>
  </si>
  <si>
    <t>A0A8I3PEM7</t>
  </si>
  <si>
    <t>A0A8I3PEM7_CANLF</t>
  </si>
  <si>
    <t>A0A8I3NS19</t>
  </si>
  <si>
    <t>A0A8I3NS19_CANLF</t>
  </si>
  <si>
    <t>A0A8I3PGW6</t>
  </si>
  <si>
    <t>A0A8I3PGW6_CANLF</t>
  </si>
  <si>
    <t>A0A8I3PJ02</t>
  </si>
  <si>
    <t>A0A8I3PJ02_CANLF</t>
  </si>
  <si>
    <t>A0A8C0NUP7</t>
  </si>
  <si>
    <t>A0A8C0NUP7_CANLF</t>
  </si>
  <si>
    <t>A0A8I3Q0E6</t>
  </si>
  <si>
    <t>A0A8I3Q0E6_CANLF</t>
  </si>
  <si>
    <t>A0A8C0Q058</t>
  </si>
  <si>
    <t>A0A8C0Q058_CANLF</t>
  </si>
  <si>
    <t>A0A8I3PGB2</t>
  </si>
  <si>
    <t>A0A8I3PGB2_CANLF</t>
  </si>
  <si>
    <t>A0A8P0SVG9</t>
  </si>
  <si>
    <t>A0A8P0SVG9_CANLF</t>
  </si>
  <si>
    <t>A0A8I3PTN2</t>
  </si>
  <si>
    <t>A0A8I3PTN2_CANLF</t>
  </si>
  <si>
    <t>A0A8P0NSR6</t>
  </si>
  <si>
    <t>A0A8P0NSR6_CANLF</t>
  </si>
  <si>
    <t>A0A8I3N184</t>
  </si>
  <si>
    <t>A0A8I3N184_CANLF</t>
  </si>
  <si>
    <t>A0A8I3PN65</t>
  </si>
  <si>
    <t>A0A8I3PN65_CANLF</t>
  </si>
  <si>
    <t>mean+1.5SD</t>
    <phoneticPr fontId="2" type="noConversion"/>
  </si>
  <si>
    <t>mean-1.5SD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</si>
</sst>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000_ "/>
    <numFmt numFmtId="178" formatCode="0.0000"/>
  </numFmts>
  <fonts count="21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9"/>
      <name val="細明體"/>
      <family val="3"/>
      <charset val="136"/>
    </font>
    <font>
      <sz val="12"/>
      <color indexed="68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B050"/>
      <name val="Times New Roman"/>
      <family val="1"/>
    </font>
    <font>
      <sz val="10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2"/>
      <color rgb="FF0070C0"/>
      <name val="Times New Roman"/>
      <family val="1"/>
    </font>
    <font>
      <sz val="12"/>
      <color rgb="FFFF0000"/>
      <name val="Times New Roman"/>
      <family val="1"/>
    </font>
    <font>
      <sz val="12"/>
      <color rgb="FFC00000"/>
      <name val="Times New Roman"/>
      <family val="1"/>
    </font>
    <font>
      <b/>
      <sz val="12"/>
      <color rgb="FFFF0000"/>
      <name val="Times New Roman"/>
      <family val="1"/>
    </font>
    <font>
      <sz val="12"/>
      <color rgb="FF0000CC"/>
      <name val="Times New Roman"/>
      <family val="1"/>
    </font>
    <font>
      <sz val="12"/>
      <color rgb="FF006600"/>
      <name val="Times New Roman"/>
      <family val="1"/>
    </font>
    <font>
      <sz val="12"/>
      <color rgb="FF339933"/>
      <name val="Times New Roman"/>
      <family val="1"/>
    </font>
    <font>
      <sz val="12"/>
      <name val="Times New Roman"/>
      <family val="1"/>
    </font>
    <font>
      <sz val="12"/>
      <color indexed="64"/>
      <name val="Times New Roman"/>
      <family val="1"/>
    </font>
    <font>
      <b/>
      <sz val="12"/>
      <color rgb="FF339933"/>
      <name val="Times New Roman"/>
      <family val="1"/>
    </font>
    <font>
      <sz val="12"/>
      <color rgb="FF161D39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64"/>
      </bottom>
      <diagonal/>
    </border>
    <border>
      <left style="thin">
        <color indexed="10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3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/>
    </xf>
    <xf numFmtId="2" fontId="5" fillId="0" borderId="2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176" fontId="5" fillId="0" borderId="6" xfId="1" applyNumberFormat="1" applyFont="1" applyFill="1" applyBorder="1" applyAlignment="1">
      <alignment horizontal="center" vertical="center"/>
    </xf>
    <xf numFmtId="2" fontId="5" fillId="0" borderId="6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/>
    </xf>
    <xf numFmtId="177" fontId="9" fillId="0" borderId="0" xfId="0" applyNumberFormat="1" applyFont="1" applyFill="1" applyAlignment="1">
      <alignment horizontal="center" vertical="center"/>
    </xf>
    <xf numFmtId="178" fontId="5" fillId="0" borderId="1" xfId="0" applyNumberFormat="1" applyFont="1" applyFill="1" applyBorder="1" applyAlignment="1">
      <alignment horizontal="right" vertical="center"/>
    </xf>
    <xf numFmtId="178" fontId="10" fillId="2" borderId="1" xfId="0" applyNumberFormat="1" applyFont="1" applyFill="1" applyBorder="1" applyAlignment="1">
      <alignment horizontal="right" vertical="center"/>
    </xf>
    <xf numFmtId="177" fontId="5" fillId="0" borderId="5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178" fontId="10" fillId="0" borderId="1" xfId="0" applyNumberFormat="1" applyFont="1" applyFill="1" applyBorder="1" applyAlignment="1">
      <alignment horizontal="right" vertical="center"/>
    </xf>
    <xf numFmtId="178" fontId="6" fillId="0" borderId="1" xfId="0" applyNumberFormat="1" applyFont="1" applyFill="1" applyBorder="1" applyAlignment="1">
      <alignment horizontal="right" vertical="center"/>
    </xf>
    <xf numFmtId="178" fontId="6" fillId="2" borderId="1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2" xfId="1" applyFont="1" applyFill="1" applyBorder="1" applyAlignment="1">
      <alignment horizontal="left" vertical="center" shrinkToFit="1"/>
    </xf>
    <xf numFmtId="0" fontId="5" fillId="0" borderId="0" xfId="0" applyFont="1" applyFill="1" applyAlignment="1">
      <alignment vertical="center" shrinkToFit="1"/>
    </xf>
    <xf numFmtId="0" fontId="11" fillId="0" borderId="2" xfId="1" applyFont="1" applyFill="1" applyBorder="1" applyAlignment="1">
      <alignment horizontal="left" vertical="center" shrinkToFit="1"/>
    </xf>
    <xf numFmtId="0" fontId="11" fillId="0" borderId="0" xfId="0" applyFont="1" applyFill="1" applyAlignment="1">
      <alignment vertical="center" shrinkToFit="1"/>
    </xf>
    <xf numFmtId="0" fontId="5" fillId="0" borderId="0" xfId="0" applyFont="1" applyFill="1" applyBorder="1" applyAlignment="1">
      <alignment vertical="center" shrinkToFit="1"/>
    </xf>
    <xf numFmtId="0" fontId="5" fillId="0" borderId="6" xfId="1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vertical="center" shrinkToFit="1"/>
    </xf>
    <xf numFmtId="0" fontId="10" fillId="0" borderId="0" xfId="0" applyFont="1" applyFill="1" applyAlignment="1">
      <alignment vertical="center" shrinkToFit="1"/>
    </xf>
    <xf numFmtId="0" fontId="10" fillId="2" borderId="0" xfId="0" applyFont="1" applyFill="1" applyAlignment="1">
      <alignment vertical="center" shrinkToFit="1"/>
    </xf>
    <xf numFmtId="0" fontId="10" fillId="0" borderId="0" xfId="0" applyFont="1" applyFill="1" applyBorder="1" applyAlignment="1">
      <alignment vertical="center" shrinkToFit="1"/>
    </xf>
    <xf numFmtId="0" fontId="6" fillId="0" borderId="0" xfId="0" applyFont="1" applyFill="1" applyAlignment="1">
      <alignment vertical="center" shrinkToFit="1"/>
    </xf>
    <xf numFmtId="0" fontId="6" fillId="2" borderId="0" xfId="0" applyFont="1" applyFill="1" applyAlignment="1">
      <alignment vertical="center" shrinkToFit="1"/>
    </xf>
    <xf numFmtId="0" fontId="12" fillId="2" borderId="0" xfId="0" applyFont="1" applyFill="1" applyAlignment="1">
      <alignment vertical="center" shrinkToFit="1"/>
    </xf>
    <xf numFmtId="0" fontId="13" fillId="0" borderId="2" xfId="1" applyFont="1" applyFill="1" applyBorder="1" applyAlignment="1">
      <alignment horizontal="left" vertical="center" shrinkToFit="1"/>
    </xf>
    <xf numFmtId="0" fontId="13" fillId="0" borderId="0" xfId="0" applyFont="1" applyFill="1" applyAlignment="1">
      <alignment vertical="center" shrinkToFit="1"/>
    </xf>
    <xf numFmtId="0" fontId="14" fillId="0" borderId="2" xfId="1" applyFont="1" applyFill="1" applyBorder="1" applyAlignment="1">
      <alignment horizontal="left" vertical="center" shrinkToFit="1"/>
    </xf>
    <xf numFmtId="0" fontId="9" fillId="0" borderId="2" xfId="1" applyFont="1" applyFill="1" applyBorder="1" applyAlignment="1">
      <alignment horizontal="left" vertical="center" shrinkToFit="1"/>
    </xf>
    <xf numFmtId="0" fontId="9" fillId="0" borderId="0" xfId="0" applyFont="1" applyFill="1" applyAlignment="1">
      <alignment vertical="center" shrinkToFit="1"/>
    </xf>
    <xf numFmtId="0" fontId="16" fillId="0" borderId="0" xfId="0" applyFont="1" applyFill="1" applyAlignment="1">
      <alignment vertical="center" shrinkToFit="1"/>
    </xf>
    <xf numFmtId="0" fontId="17" fillId="0" borderId="2" xfId="1" applyFont="1" applyFill="1" applyBorder="1" applyAlignment="1">
      <alignment horizontal="left" vertical="center" shrinkToFit="1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Border="1" applyAlignment="1">
      <alignment vertical="center" shrinkToFit="1"/>
    </xf>
    <xf numFmtId="0" fontId="17" fillId="0" borderId="0" xfId="1" applyFont="1" applyFill="1" applyBorder="1" applyAlignment="1">
      <alignment horizontal="left" vertical="center" shrinkToFit="1"/>
    </xf>
    <xf numFmtId="0" fontId="17" fillId="0" borderId="0" xfId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center" shrinkToFit="1"/>
    </xf>
    <xf numFmtId="0" fontId="11" fillId="0" borderId="0" xfId="1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/>
    </xf>
    <xf numFmtId="0" fontId="10" fillId="0" borderId="0" xfId="1" applyFont="1" applyFill="1" applyBorder="1" applyAlignment="1">
      <alignment horizontal="left" vertical="center" shrinkToFit="1"/>
    </xf>
    <xf numFmtId="0" fontId="9" fillId="0" borderId="0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left" vertical="center" shrinkToFit="1"/>
    </xf>
    <xf numFmtId="0" fontId="13" fillId="0" borderId="0" xfId="0" applyFont="1" applyFill="1" applyBorder="1" applyAlignment="1">
      <alignment vertical="center" shrinkToFit="1"/>
    </xf>
    <xf numFmtId="0" fontId="13" fillId="0" borderId="0" xfId="1" applyFont="1" applyFill="1" applyBorder="1" applyAlignment="1">
      <alignment horizontal="left" vertical="center" shrinkToFit="1"/>
    </xf>
    <xf numFmtId="0" fontId="19" fillId="0" borderId="0" xfId="0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 shrinkToFit="1"/>
    </xf>
    <xf numFmtId="0" fontId="1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7" fillId="0" borderId="0" xfId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center"/>
    </xf>
    <xf numFmtId="0" fontId="11" fillId="0" borderId="0" xfId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77" fontId="9" fillId="0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shrinkToFit="1"/>
    </xf>
    <xf numFmtId="0" fontId="4" fillId="0" borderId="0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left" vertical="center" shrinkToFit="1"/>
    </xf>
    <xf numFmtId="0" fontId="5" fillId="0" borderId="2" xfId="0" applyFont="1" applyFill="1" applyBorder="1" applyAlignment="1">
      <alignment vertical="center" shrinkToFit="1"/>
    </xf>
    <xf numFmtId="0" fontId="19" fillId="0" borderId="2" xfId="0" applyFont="1" applyFill="1" applyBorder="1" applyAlignment="1">
      <alignment horizontal="left" vertical="center" shrinkToFit="1"/>
    </xf>
    <xf numFmtId="0" fontId="5" fillId="0" borderId="0" xfId="1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vertical="center" shrinkToFit="1"/>
    </xf>
    <xf numFmtId="0" fontId="6" fillId="0" borderId="2" xfId="1" applyFont="1" applyFill="1" applyBorder="1" applyAlignment="1">
      <alignment horizontal="left" vertical="center" shrinkToFit="1"/>
    </xf>
    <xf numFmtId="0" fontId="17" fillId="0" borderId="6" xfId="1" applyFont="1" applyFill="1" applyBorder="1" applyAlignment="1">
      <alignment horizontal="left" vertical="center" shrinkToFit="1"/>
    </xf>
    <xf numFmtId="0" fontId="10" fillId="0" borderId="2" xfId="1" applyFont="1" applyFill="1" applyBorder="1" applyAlignment="1">
      <alignment horizontal="left" vertical="center" shrinkToFit="1"/>
    </xf>
    <xf numFmtId="0" fontId="6" fillId="0" borderId="3" xfId="0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0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0" fontId="5" fillId="0" borderId="3" xfId="1" applyFont="1" applyFill="1" applyBorder="1" applyAlignment="1">
      <alignment horizontal="left" vertical="center" shrinkToFit="1"/>
    </xf>
    <xf numFmtId="0" fontId="5" fillId="0" borderId="0" xfId="1" applyFont="1" applyFill="1" applyBorder="1" applyAlignment="1">
      <alignment horizontal="left" vertical="center" shrinkToFit="1"/>
    </xf>
    <xf numFmtId="0" fontId="5" fillId="0" borderId="5" xfId="1" applyFont="1" applyFill="1" applyBorder="1" applyAlignment="1">
      <alignment horizontal="left" vertical="center" shrinkToFit="1"/>
    </xf>
    <xf numFmtId="0" fontId="5" fillId="0" borderId="3" xfId="0" applyFont="1" applyFill="1" applyBorder="1" applyAlignment="1">
      <alignment horizontal="left" vertical="center" wrapText="1" shrinkToFit="1"/>
    </xf>
    <xf numFmtId="0" fontId="5" fillId="0" borderId="0" xfId="0" applyFont="1" applyFill="1" applyBorder="1" applyAlignment="1">
      <alignment horizontal="left" vertical="center" wrapText="1" shrinkToFit="1"/>
    </xf>
    <xf numFmtId="0" fontId="5" fillId="0" borderId="5" xfId="0" applyFont="1" applyFill="1" applyBorder="1" applyAlignment="1">
      <alignment horizontal="left" vertical="center" wrapText="1" shrinkToFi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8" fontId="10" fillId="3" borderId="1" xfId="0" applyNumberFormat="1" applyFont="1" applyFill="1" applyBorder="1" applyAlignment="1">
      <alignment horizontal="right" vertical="center"/>
    </xf>
  </cellXfs>
  <cellStyles count="2">
    <cellStyle name="Normal" xfId="1" xr:uid="{00000000-0005-0000-0000-000000000000}"/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F0F8FF"/>
      <rgbColor rgb="00D3D3D3"/>
      <rgbColor rgb="00FFE8C4"/>
      <rgbColor rgb="00CCFFFF"/>
      <rgbColor rgb="00FFFFCC"/>
      <rgbColor rgb="00DEFFDE"/>
      <rgbColor rgb="00FFDEDE"/>
      <rgbColor rgb="00DEDEFF"/>
      <rgbColor rgb="00FFFFFF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AV794"/>
  <sheetViews>
    <sheetView tabSelected="1" zoomScale="80" zoomScaleNormal="80" workbookViewId="0">
      <selection activeCell="AH50" sqref="AH50"/>
    </sheetView>
  </sheetViews>
  <sheetFormatPr defaultColWidth="9.140625" defaultRowHeight="15.75" x14ac:dyDescent="0.2"/>
  <cols>
    <col min="1" max="1" width="12.85546875" style="32" customWidth="1"/>
    <col min="2" max="2" width="15.7109375" style="32" customWidth="1"/>
    <col min="3" max="3" width="57.140625" style="32" customWidth="1"/>
    <col min="4" max="4" width="12.85546875" style="30" customWidth="1"/>
    <col min="5" max="7" width="8.5703125" style="7" customWidth="1"/>
    <col min="8" max="8" width="10.7109375" style="7" customWidth="1"/>
    <col min="9" max="11" width="8.5703125" style="7" customWidth="1"/>
    <col min="12" max="17" width="7.140625" style="7" customWidth="1"/>
    <col min="18" max="23" width="9.140625" style="7" hidden="1" customWidth="1"/>
    <col min="24" max="29" width="9.28515625" style="7" hidden="1" customWidth="1"/>
    <col min="30" max="30" width="2.85546875" style="7" hidden="1" customWidth="1"/>
    <col min="31" max="32" width="8.5703125" style="7" customWidth="1"/>
    <col min="33" max="33" width="2.85546875" style="7" customWidth="1"/>
    <col min="34" max="34" width="11.42578125" style="7" bestFit="1" customWidth="1"/>
    <col min="35" max="36" width="8.5703125" style="7" customWidth="1"/>
    <col min="37" max="37" width="9.140625" style="30"/>
    <col min="38" max="38" width="16" style="61" bestFit="1" customWidth="1"/>
    <col min="40" max="41" width="9.140625" style="61"/>
    <col min="42" max="42" width="16" style="61" customWidth="1"/>
    <col min="43" max="45" width="9.140625" style="61"/>
    <col min="46" max="46" width="5.5703125" style="30" bestFit="1" customWidth="1"/>
    <col min="47" max="47" width="41.7109375" style="30" bestFit="1" customWidth="1"/>
    <col min="48" max="16384" width="9.140625" style="30"/>
  </cols>
  <sheetData>
    <row r="1" spans="1:45" x14ac:dyDescent="0.2">
      <c r="A1" s="97" t="s">
        <v>2819</v>
      </c>
      <c r="B1" s="97"/>
      <c r="C1" s="100" t="s">
        <v>2820</v>
      </c>
      <c r="D1" s="103" t="s">
        <v>2821</v>
      </c>
      <c r="E1" s="106" t="s">
        <v>2822</v>
      </c>
      <c r="F1" s="106" t="s">
        <v>2823</v>
      </c>
      <c r="G1" s="106" t="s">
        <v>706</v>
      </c>
      <c r="H1" s="106" t="s">
        <v>2824</v>
      </c>
      <c r="I1" s="106" t="s">
        <v>2825</v>
      </c>
      <c r="J1" s="106" t="s">
        <v>2826</v>
      </c>
      <c r="K1" s="106" t="s">
        <v>2827</v>
      </c>
      <c r="L1" s="109" t="s">
        <v>2828</v>
      </c>
      <c r="M1" s="109"/>
      <c r="N1" s="109"/>
      <c r="O1" s="109"/>
      <c r="P1" s="109"/>
      <c r="Q1" s="109"/>
      <c r="R1" s="96" t="s">
        <v>2829</v>
      </c>
      <c r="S1" s="96"/>
      <c r="T1" s="96"/>
      <c r="U1" s="96"/>
      <c r="V1" s="96"/>
      <c r="W1" s="96"/>
      <c r="X1" s="111" t="s">
        <v>2848</v>
      </c>
      <c r="Y1" s="111"/>
      <c r="Z1" s="111"/>
      <c r="AA1" s="111"/>
      <c r="AB1" s="111"/>
      <c r="AC1" s="111"/>
      <c r="AD1" s="3"/>
      <c r="AE1" s="112" t="s">
        <v>2830</v>
      </c>
      <c r="AF1" s="112"/>
      <c r="AG1" s="3"/>
      <c r="AH1" s="112"/>
      <c r="AI1" s="112" t="s">
        <v>2830</v>
      </c>
      <c r="AJ1" s="112"/>
      <c r="AL1" s="72"/>
      <c r="AN1" s="52"/>
      <c r="AO1" s="53"/>
      <c r="AP1" s="59"/>
      <c r="AQ1" s="54"/>
      <c r="AR1" s="56"/>
      <c r="AS1" s="56"/>
    </row>
    <row r="2" spans="1:45" x14ac:dyDescent="0.2">
      <c r="A2" s="98"/>
      <c r="B2" s="98"/>
      <c r="C2" s="101"/>
      <c r="D2" s="104"/>
      <c r="E2" s="107"/>
      <c r="F2" s="107"/>
      <c r="G2" s="107"/>
      <c r="H2" s="107"/>
      <c r="I2" s="107"/>
      <c r="J2" s="107"/>
      <c r="K2" s="107"/>
      <c r="L2" s="110" t="s">
        <v>2831</v>
      </c>
      <c r="M2" s="110"/>
      <c r="N2" s="110"/>
      <c r="O2" s="110" t="s">
        <v>2832</v>
      </c>
      <c r="P2" s="110"/>
      <c r="Q2" s="110"/>
      <c r="R2" s="96" t="s">
        <v>2833</v>
      </c>
      <c r="S2" s="96"/>
      <c r="T2" s="96"/>
      <c r="U2" s="96" t="s">
        <v>2834</v>
      </c>
      <c r="V2" s="96"/>
      <c r="W2" s="96"/>
      <c r="X2" s="110" t="s">
        <v>2833</v>
      </c>
      <c r="Y2" s="110"/>
      <c r="Z2" s="110"/>
      <c r="AA2" s="110" t="s">
        <v>2834</v>
      </c>
      <c r="AB2" s="110"/>
      <c r="AC2" s="110"/>
      <c r="AD2" s="3"/>
      <c r="AE2" s="112" t="s">
        <v>2835</v>
      </c>
      <c r="AF2" s="113" t="s">
        <v>2836</v>
      </c>
      <c r="AG2" s="3"/>
      <c r="AH2" s="112"/>
      <c r="AI2" s="112" t="s">
        <v>2837</v>
      </c>
      <c r="AJ2" s="113" t="s">
        <v>2838</v>
      </c>
      <c r="AL2" s="72"/>
      <c r="AN2" s="52"/>
      <c r="AO2" s="53"/>
      <c r="AP2" s="59"/>
      <c r="AQ2" s="54"/>
      <c r="AR2" s="56"/>
      <c r="AS2" s="56"/>
    </row>
    <row r="3" spans="1:45" ht="15.75" customHeight="1" x14ac:dyDescent="0.2">
      <c r="A3" s="99"/>
      <c r="B3" s="99"/>
      <c r="C3" s="102"/>
      <c r="D3" s="105"/>
      <c r="E3" s="108"/>
      <c r="F3" s="108"/>
      <c r="G3" s="108"/>
      <c r="H3" s="108"/>
      <c r="I3" s="108"/>
      <c r="J3" s="108"/>
      <c r="K3" s="108"/>
      <c r="L3" s="1" t="s">
        <v>2839</v>
      </c>
      <c r="M3" s="1" t="s">
        <v>2840</v>
      </c>
      <c r="N3" s="1" t="s">
        <v>2841</v>
      </c>
      <c r="O3" s="1" t="s">
        <v>2842</v>
      </c>
      <c r="P3" s="1" t="s">
        <v>2843</v>
      </c>
      <c r="Q3" s="1" t="s">
        <v>2844</v>
      </c>
      <c r="R3" s="2" t="s">
        <v>2839</v>
      </c>
      <c r="S3" s="2" t="s">
        <v>2843</v>
      </c>
      <c r="T3" s="2" t="s">
        <v>2841</v>
      </c>
      <c r="U3" s="2" t="s">
        <v>2842</v>
      </c>
      <c r="V3" s="2" t="s">
        <v>2840</v>
      </c>
      <c r="W3" s="2" t="s">
        <v>2845</v>
      </c>
      <c r="X3" s="84" t="s">
        <v>2839</v>
      </c>
      <c r="Y3" s="84" t="s">
        <v>2840</v>
      </c>
      <c r="Z3" s="84" t="s">
        <v>2845</v>
      </c>
      <c r="AA3" s="84" t="s">
        <v>2846</v>
      </c>
      <c r="AB3" s="84" t="s">
        <v>2847</v>
      </c>
      <c r="AC3" s="84" t="s">
        <v>2844</v>
      </c>
      <c r="AD3" s="3"/>
      <c r="AE3" s="112"/>
      <c r="AF3" s="113"/>
      <c r="AG3" s="3"/>
      <c r="AH3" s="112"/>
      <c r="AI3" s="112"/>
      <c r="AJ3" s="113"/>
      <c r="AL3" s="72"/>
      <c r="AN3" s="52"/>
      <c r="AO3" s="53"/>
      <c r="AP3" s="59"/>
      <c r="AQ3" s="54"/>
      <c r="AR3" s="56"/>
      <c r="AS3" s="56"/>
    </row>
    <row r="4" spans="1:45" x14ac:dyDescent="0.2">
      <c r="A4" s="68" t="s">
        <v>115</v>
      </c>
      <c r="B4" s="32" t="s">
        <v>745</v>
      </c>
      <c r="C4" s="33" t="s">
        <v>1450</v>
      </c>
      <c r="D4" s="43" t="s">
        <v>1451</v>
      </c>
      <c r="E4" s="4">
        <v>1068</v>
      </c>
      <c r="F4" s="5">
        <v>121.78789028465999</v>
      </c>
      <c r="G4" s="6">
        <v>6.74169921875</v>
      </c>
      <c r="H4" s="6">
        <v>48.31</v>
      </c>
      <c r="I4" s="4">
        <v>3</v>
      </c>
      <c r="J4" s="4">
        <v>47</v>
      </c>
      <c r="K4" s="4">
        <v>475</v>
      </c>
      <c r="L4" s="4"/>
      <c r="M4" s="4"/>
      <c r="N4" s="4"/>
      <c r="O4" s="4"/>
      <c r="P4" s="4">
        <v>87</v>
      </c>
      <c r="Q4" s="4"/>
      <c r="R4" s="11">
        <f t="shared" ref="R4:R67" si="0">L4/8630</f>
        <v>0</v>
      </c>
      <c r="S4" s="11">
        <f t="shared" ref="S4:S67" si="1">M4/10337</f>
        <v>0</v>
      </c>
      <c r="T4" s="11">
        <f t="shared" ref="T4:T67" si="2">N4/11010</f>
        <v>0</v>
      </c>
      <c r="U4" s="11">
        <f t="shared" ref="U4:U67" si="3">O4/8542</f>
        <v>0</v>
      </c>
      <c r="V4" s="11">
        <f t="shared" ref="V4:V67" si="4">P4/9488</f>
        <v>9.1694772344013496E-3</v>
      </c>
      <c r="W4" s="11">
        <f t="shared" ref="W4:W67" si="5">Q4/9796</f>
        <v>0</v>
      </c>
      <c r="X4" s="15">
        <v>9.0826521344232502E-5</v>
      </c>
      <c r="Y4" s="15">
        <v>9.0826521344232502E-5</v>
      </c>
      <c r="Z4" s="15">
        <v>9.0826521344232502E-5</v>
      </c>
      <c r="AA4" s="15">
        <v>9.0826521344232502E-5</v>
      </c>
      <c r="AB4" s="14">
        <v>9.1694772344013496E-3</v>
      </c>
      <c r="AC4" s="15">
        <v>9.0826521344232502E-5</v>
      </c>
      <c r="AE4" s="16">
        <f t="shared" ref="AE4:AE67" si="6">(AA4+AB4+AC4)/(X4+Y4+Z4)</f>
        <v>34.318648116919618</v>
      </c>
      <c r="AF4" s="17">
        <f t="shared" ref="AF4:AF67" si="7">LOG(AE4, 2)</f>
        <v>5.1009208180794339</v>
      </c>
      <c r="AH4" s="19" t="s">
        <v>2849</v>
      </c>
      <c r="AI4" s="16">
        <f>AVERAGE(AE4:AE788)</f>
        <v>1.2626262134278079</v>
      </c>
      <c r="AJ4" s="16">
        <f>AVERAGE(AF4:AF788)</f>
        <v>-3.5091031930754697E-2</v>
      </c>
      <c r="AN4" s="52"/>
      <c r="AO4" s="53"/>
      <c r="AP4" s="69"/>
      <c r="AQ4" s="54"/>
      <c r="AR4" s="56"/>
      <c r="AS4" s="56"/>
    </row>
    <row r="5" spans="1:45" x14ac:dyDescent="0.2">
      <c r="A5" s="32" t="s">
        <v>1</v>
      </c>
      <c r="B5" s="53" t="s">
        <v>936</v>
      </c>
      <c r="C5" s="33" t="s">
        <v>2855</v>
      </c>
      <c r="D5" s="43" t="s">
        <v>1430</v>
      </c>
      <c r="E5" s="4">
        <v>267</v>
      </c>
      <c r="F5" s="5">
        <v>30.281040104660001</v>
      </c>
      <c r="G5" s="6">
        <v>4.81787109375</v>
      </c>
      <c r="H5" s="6">
        <v>54.68</v>
      </c>
      <c r="I5" s="4">
        <v>2</v>
      </c>
      <c r="J5" s="4">
        <v>16</v>
      </c>
      <c r="K5" s="4">
        <v>237</v>
      </c>
      <c r="L5" s="4"/>
      <c r="M5" s="4"/>
      <c r="N5" s="4"/>
      <c r="O5" s="4">
        <v>38</v>
      </c>
      <c r="P5" s="4"/>
      <c r="Q5" s="4"/>
      <c r="R5" s="11">
        <f t="shared" si="0"/>
        <v>0</v>
      </c>
      <c r="S5" s="11">
        <f t="shared" si="1"/>
        <v>0</v>
      </c>
      <c r="T5" s="11">
        <f t="shared" si="2"/>
        <v>0</v>
      </c>
      <c r="U5" s="11">
        <f t="shared" si="3"/>
        <v>4.4486068836338093E-3</v>
      </c>
      <c r="V5" s="11">
        <f t="shared" si="4"/>
        <v>0</v>
      </c>
      <c r="W5" s="11">
        <f t="shared" si="5"/>
        <v>0</v>
      </c>
      <c r="X5" s="15">
        <v>9.0826521344232502E-5</v>
      </c>
      <c r="Y5" s="15">
        <v>9.0826521344232502E-5</v>
      </c>
      <c r="Z5" s="15">
        <v>9.0826521344232502E-5</v>
      </c>
      <c r="AA5" s="14">
        <v>4.4486068836338093E-3</v>
      </c>
      <c r="AB5" s="15">
        <v>9.0826521344232502E-5</v>
      </c>
      <c r="AC5" s="15">
        <v>9.0826521344232502E-5</v>
      </c>
      <c r="AE5" s="16">
        <f t="shared" si="6"/>
        <v>16.993053929602745</v>
      </c>
      <c r="AF5" s="17">
        <f t="shared" si="7"/>
        <v>4.0868732465951485</v>
      </c>
      <c r="AH5" s="19" t="s">
        <v>2850</v>
      </c>
      <c r="AI5" s="16">
        <f>STDEV(AE4:AE788)</f>
        <v>1.6445968016023131</v>
      </c>
      <c r="AJ5" s="16">
        <f>STDEV(AF4:AF788)</f>
        <v>0.97526699316710896</v>
      </c>
      <c r="AN5" s="57"/>
      <c r="AO5" s="58"/>
      <c r="AP5" s="70"/>
      <c r="AQ5" s="54"/>
      <c r="AR5" s="56"/>
      <c r="AS5" s="56"/>
    </row>
    <row r="6" spans="1:45" x14ac:dyDescent="0.2">
      <c r="A6" s="68" t="s">
        <v>702</v>
      </c>
      <c r="B6" s="32" t="s">
        <v>1064</v>
      </c>
      <c r="C6" s="33" t="s">
        <v>2102</v>
      </c>
      <c r="D6" s="39" t="s">
        <v>2103</v>
      </c>
      <c r="E6" s="4">
        <v>641</v>
      </c>
      <c r="F6" s="5">
        <v>70.027025874660097</v>
      </c>
      <c r="G6" s="6">
        <v>5.65576171875</v>
      </c>
      <c r="H6" s="6">
        <v>16.850000000000001</v>
      </c>
      <c r="I6" s="4">
        <v>5</v>
      </c>
      <c r="J6" s="4">
        <v>10</v>
      </c>
      <c r="K6" s="4">
        <v>48</v>
      </c>
      <c r="L6" s="4"/>
      <c r="M6" s="4"/>
      <c r="N6" s="4"/>
      <c r="O6" s="4">
        <v>10</v>
      </c>
      <c r="P6" s="4">
        <v>10</v>
      </c>
      <c r="Q6" s="4">
        <v>10</v>
      </c>
      <c r="R6" s="11">
        <f t="shared" si="0"/>
        <v>0</v>
      </c>
      <c r="S6" s="11">
        <f t="shared" si="1"/>
        <v>0</v>
      </c>
      <c r="T6" s="11">
        <f t="shared" si="2"/>
        <v>0</v>
      </c>
      <c r="U6" s="11">
        <f t="shared" si="3"/>
        <v>1.1706860220088973E-3</v>
      </c>
      <c r="V6" s="11">
        <f t="shared" si="4"/>
        <v>1.0539629005059021E-3</v>
      </c>
      <c r="W6" s="11">
        <f t="shared" si="5"/>
        <v>1.0208248264597796E-3</v>
      </c>
      <c r="X6" s="15">
        <v>9.0826521344232502E-5</v>
      </c>
      <c r="Y6" s="15">
        <v>9.0826521344232502E-5</v>
      </c>
      <c r="Z6" s="15">
        <v>9.0826521344232502E-5</v>
      </c>
      <c r="AA6" s="14">
        <v>1.1706860220088973E-3</v>
      </c>
      <c r="AB6" s="14">
        <v>1.0539629005059021E-3</v>
      </c>
      <c r="AC6" s="14">
        <v>1.0208248264597796E-3</v>
      </c>
      <c r="AE6" s="16">
        <f t="shared" si="6"/>
        <v>11.910888658736706</v>
      </c>
      <c r="AF6" s="17">
        <f t="shared" si="7"/>
        <v>3.5742091500477939</v>
      </c>
      <c r="AH6" s="20" t="s">
        <v>2851</v>
      </c>
      <c r="AI6" s="16">
        <f>AI4+AI5</f>
        <v>2.9072230150301213</v>
      </c>
      <c r="AJ6" s="24">
        <f>AJ4+AJ5</f>
        <v>0.94017596123635427</v>
      </c>
      <c r="AN6" s="52"/>
      <c r="AO6" s="53"/>
      <c r="AP6" s="69"/>
      <c r="AQ6" s="54"/>
      <c r="AR6" s="56"/>
      <c r="AS6" s="56"/>
    </row>
    <row r="7" spans="1:45" x14ac:dyDescent="0.2">
      <c r="A7" s="68" t="s">
        <v>40</v>
      </c>
      <c r="B7" s="32" t="s">
        <v>876</v>
      </c>
      <c r="C7" s="33" t="s">
        <v>1732</v>
      </c>
      <c r="D7" s="39" t="s">
        <v>1733</v>
      </c>
      <c r="E7" s="4">
        <v>778</v>
      </c>
      <c r="F7" s="5">
        <v>87.868319074660107</v>
      </c>
      <c r="G7" s="6">
        <v>5.28759765625</v>
      </c>
      <c r="H7" s="6">
        <v>29.05</v>
      </c>
      <c r="I7" s="4">
        <v>3</v>
      </c>
      <c r="J7" s="4">
        <v>17</v>
      </c>
      <c r="K7" s="4">
        <v>114</v>
      </c>
      <c r="L7" s="4"/>
      <c r="M7" s="4"/>
      <c r="N7" s="4"/>
      <c r="O7" s="4">
        <v>19</v>
      </c>
      <c r="P7" s="4"/>
      <c r="Q7" s="4"/>
      <c r="R7" s="11">
        <f t="shared" si="0"/>
        <v>0</v>
      </c>
      <c r="S7" s="11">
        <f t="shared" si="1"/>
        <v>0</v>
      </c>
      <c r="T7" s="11">
        <f t="shared" si="2"/>
        <v>0</v>
      </c>
      <c r="U7" s="11">
        <f t="shared" si="3"/>
        <v>2.2243034418169046E-3</v>
      </c>
      <c r="V7" s="11">
        <f t="shared" si="4"/>
        <v>0</v>
      </c>
      <c r="W7" s="11">
        <f t="shared" si="5"/>
        <v>0</v>
      </c>
      <c r="X7" s="15">
        <v>9.0826521344232502E-5</v>
      </c>
      <c r="Y7" s="15">
        <v>9.0826521344232502E-5</v>
      </c>
      <c r="Z7" s="15">
        <v>9.0826521344232502E-5</v>
      </c>
      <c r="AA7" s="14">
        <v>2.2243034418169046E-3</v>
      </c>
      <c r="AB7" s="15">
        <v>9.0826521344232502E-5</v>
      </c>
      <c r="AC7" s="15">
        <v>9.0826521344232502E-5</v>
      </c>
      <c r="AE7" s="16">
        <f t="shared" si="6"/>
        <v>8.8298602981347081</v>
      </c>
      <c r="AF7" s="17">
        <f t="shared" si="7"/>
        <v>3.1423906124170431</v>
      </c>
      <c r="AH7" s="20" t="s">
        <v>3075</v>
      </c>
      <c r="AI7" s="16">
        <v>3.7294999999999998</v>
      </c>
      <c r="AJ7" s="24">
        <v>1.4278999999999999</v>
      </c>
      <c r="AN7" s="52"/>
      <c r="AO7" s="53"/>
      <c r="AP7" s="69"/>
      <c r="AQ7" s="54"/>
      <c r="AR7" s="56"/>
      <c r="AS7" s="56"/>
    </row>
    <row r="8" spans="1:45" x14ac:dyDescent="0.2">
      <c r="A8" s="58" t="s">
        <v>535</v>
      </c>
      <c r="B8" s="34" t="s">
        <v>887</v>
      </c>
      <c r="C8" s="33" t="s">
        <v>1752</v>
      </c>
      <c r="D8" s="43" t="s">
        <v>1753</v>
      </c>
      <c r="E8" s="4">
        <v>175</v>
      </c>
      <c r="F8" s="5">
        <v>19.855615884660001</v>
      </c>
      <c r="G8" s="6">
        <v>8.77783203125</v>
      </c>
      <c r="H8" s="6">
        <v>28.57</v>
      </c>
      <c r="I8" s="4">
        <v>5</v>
      </c>
      <c r="J8" s="4">
        <v>5</v>
      </c>
      <c r="K8" s="4">
        <v>22</v>
      </c>
      <c r="L8" s="4"/>
      <c r="M8" s="4"/>
      <c r="N8" s="4"/>
      <c r="O8" s="4">
        <v>4</v>
      </c>
      <c r="P8" s="4">
        <v>9</v>
      </c>
      <c r="Q8" s="4">
        <v>9</v>
      </c>
      <c r="R8" s="11">
        <f t="shared" si="0"/>
        <v>0</v>
      </c>
      <c r="S8" s="11">
        <f t="shared" si="1"/>
        <v>0</v>
      </c>
      <c r="T8" s="11">
        <f t="shared" si="2"/>
        <v>0</v>
      </c>
      <c r="U8" s="11">
        <f t="shared" si="3"/>
        <v>4.682744088035589E-4</v>
      </c>
      <c r="V8" s="11">
        <f t="shared" si="4"/>
        <v>9.4856661045531192E-4</v>
      </c>
      <c r="W8" s="11">
        <f t="shared" si="5"/>
        <v>9.187423438138016E-4</v>
      </c>
      <c r="X8" s="15">
        <v>9.0826521344232502E-5</v>
      </c>
      <c r="Y8" s="15">
        <v>9.0826521344232502E-5</v>
      </c>
      <c r="Z8" s="15">
        <v>9.0826521344232502E-5</v>
      </c>
      <c r="AA8" s="14">
        <v>4.682744088035589E-4</v>
      </c>
      <c r="AB8" s="14">
        <v>9.4856661045531192E-4</v>
      </c>
      <c r="AC8" s="14">
        <v>9.187423438138016E-4</v>
      </c>
      <c r="AE8" s="16">
        <f t="shared" si="6"/>
        <v>8.5715909424767087</v>
      </c>
      <c r="AF8" s="17">
        <f t="shared" si="7"/>
        <v>3.099563002681089</v>
      </c>
      <c r="AH8" s="21" t="s">
        <v>2852</v>
      </c>
      <c r="AI8" s="16">
        <f>AI4+2*AI5</f>
        <v>4.5518198166324346</v>
      </c>
      <c r="AJ8" s="17">
        <f>AJ4+2*AJ5</f>
        <v>1.9154429544034632</v>
      </c>
      <c r="AN8" s="52"/>
      <c r="AO8" s="53"/>
      <c r="AP8" s="59"/>
      <c r="AQ8" s="54"/>
      <c r="AR8" s="56"/>
      <c r="AS8" s="56"/>
    </row>
    <row r="9" spans="1:45" x14ac:dyDescent="0.2">
      <c r="A9" s="86" t="s">
        <v>2925</v>
      </c>
      <c r="B9" s="53" t="s">
        <v>2926</v>
      </c>
      <c r="C9" s="31" t="s">
        <v>1542</v>
      </c>
      <c r="D9" s="39" t="s">
        <v>2015</v>
      </c>
      <c r="E9" s="4">
        <v>250</v>
      </c>
      <c r="F9" s="5">
        <v>27.913726194660001</v>
      </c>
      <c r="G9" s="6">
        <v>8.86572265625</v>
      </c>
      <c r="H9" s="6">
        <v>19.2</v>
      </c>
      <c r="I9" s="4">
        <v>2</v>
      </c>
      <c r="J9" s="4">
        <v>4</v>
      </c>
      <c r="K9" s="4">
        <v>47</v>
      </c>
      <c r="L9" s="4"/>
      <c r="M9" s="4"/>
      <c r="N9" s="4"/>
      <c r="O9" s="4">
        <v>9</v>
      </c>
      <c r="P9" s="4"/>
      <c r="Q9" s="4">
        <v>11</v>
      </c>
      <c r="R9" s="11">
        <f t="shared" si="0"/>
        <v>0</v>
      </c>
      <c r="S9" s="11">
        <f t="shared" si="1"/>
        <v>0</v>
      </c>
      <c r="T9" s="11">
        <f t="shared" si="2"/>
        <v>0</v>
      </c>
      <c r="U9" s="11">
        <f t="shared" si="3"/>
        <v>1.0536174198080075E-3</v>
      </c>
      <c r="V9" s="11">
        <f t="shared" si="4"/>
        <v>0</v>
      </c>
      <c r="W9" s="11">
        <f t="shared" si="5"/>
        <v>1.1229073091057575E-3</v>
      </c>
      <c r="X9" s="15">
        <v>9.0826521344232502E-5</v>
      </c>
      <c r="Y9" s="15">
        <v>9.0826521344232502E-5</v>
      </c>
      <c r="Z9" s="15">
        <v>9.0826521344232502E-5</v>
      </c>
      <c r="AA9" s="14">
        <v>1.0536174198080075E-3</v>
      </c>
      <c r="AB9" s="15">
        <v>9.0826521344232502E-5</v>
      </c>
      <c r="AC9" s="14">
        <v>1.1229073091057575E-3</v>
      </c>
      <c r="AE9" s="16">
        <f t="shared" si="6"/>
        <v>8.3211790884468524</v>
      </c>
      <c r="AF9" s="17">
        <f t="shared" si="7"/>
        <v>3.0567879688148296</v>
      </c>
      <c r="AH9" s="22" t="s">
        <v>2853</v>
      </c>
      <c r="AI9" s="16">
        <f>AI4-AI5</f>
        <v>-0.38197058817450524</v>
      </c>
      <c r="AJ9" s="25">
        <f>AJ4-AJ5</f>
        <v>-1.0103580250978637</v>
      </c>
      <c r="AN9" s="52"/>
      <c r="AQ9" s="54"/>
      <c r="AS9" s="56"/>
    </row>
    <row r="10" spans="1:45" x14ac:dyDescent="0.2">
      <c r="A10" s="32" t="s">
        <v>2927</v>
      </c>
      <c r="B10" s="53" t="s">
        <v>2928</v>
      </c>
      <c r="C10" s="31" t="s">
        <v>2920</v>
      </c>
      <c r="D10" s="39" t="s">
        <v>2921</v>
      </c>
      <c r="E10" s="4">
        <v>123</v>
      </c>
      <c r="F10" s="5">
        <v>13.56116026466</v>
      </c>
      <c r="G10" s="6">
        <v>9.58349609375</v>
      </c>
      <c r="H10" s="6">
        <v>31.71</v>
      </c>
      <c r="I10" s="4">
        <v>1</v>
      </c>
      <c r="J10" s="4">
        <v>3</v>
      </c>
      <c r="K10" s="4">
        <v>41</v>
      </c>
      <c r="L10" s="4"/>
      <c r="M10" s="4"/>
      <c r="N10" s="4"/>
      <c r="O10" s="4"/>
      <c r="P10" s="4">
        <v>9</v>
      </c>
      <c r="Q10" s="4">
        <v>9</v>
      </c>
      <c r="R10" s="11">
        <f t="shared" si="0"/>
        <v>0</v>
      </c>
      <c r="S10" s="11">
        <f t="shared" si="1"/>
        <v>0</v>
      </c>
      <c r="T10" s="11">
        <f t="shared" si="2"/>
        <v>0</v>
      </c>
      <c r="U10" s="11">
        <f t="shared" si="3"/>
        <v>0</v>
      </c>
      <c r="V10" s="11">
        <f t="shared" si="4"/>
        <v>9.4856661045531192E-4</v>
      </c>
      <c r="W10" s="11">
        <f t="shared" si="5"/>
        <v>9.187423438138016E-4</v>
      </c>
      <c r="X10" s="15">
        <v>9.0826521344232502E-5</v>
      </c>
      <c r="Y10" s="15">
        <v>9.0826521344232502E-5</v>
      </c>
      <c r="Z10" s="15">
        <v>9.0826521344232502E-5</v>
      </c>
      <c r="AA10" s="15">
        <v>9.0826521344232502E-5</v>
      </c>
      <c r="AB10" s="14">
        <v>9.4856661045531192E-4</v>
      </c>
      <c r="AC10" s="14">
        <v>9.187423438138016E-4</v>
      </c>
      <c r="AE10" s="16">
        <f t="shared" si="6"/>
        <v>7.1863571955009817</v>
      </c>
      <c r="AF10" s="17">
        <f t="shared" si="7"/>
        <v>2.845260645800789</v>
      </c>
      <c r="AH10" s="22" t="s">
        <v>3076</v>
      </c>
      <c r="AI10" s="16">
        <v>-1.2035</v>
      </c>
      <c r="AJ10" s="25">
        <v>-1.498</v>
      </c>
      <c r="AN10" s="52"/>
      <c r="AO10" s="53"/>
      <c r="AP10" s="71"/>
      <c r="AQ10" s="54"/>
      <c r="AR10" s="56"/>
      <c r="AS10" s="56"/>
    </row>
    <row r="11" spans="1:45" x14ac:dyDescent="0.2">
      <c r="A11" s="68" t="s">
        <v>366</v>
      </c>
      <c r="B11" s="32" t="s">
        <v>1267</v>
      </c>
      <c r="C11" s="31" t="s">
        <v>1472</v>
      </c>
      <c r="D11" s="39" t="s">
        <v>2504</v>
      </c>
      <c r="E11" s="4">
        <v>418</v>
      </c>
      <c r="F11" s="5">
        <v>47.325137664659998</v>
      </c>
      <c r="G11" s="6">
        <v>8.01611328125</v>
      </c>
      <c r="H11" s="6">
        <v>7.66</v>
      </c>
      <c r="I11" s="4">
        <v>2</v>
      </c>
      <c r="J11" s="4">
        <v>3</v>
      </c>
      <c r="K11" s="4">
        <v>17</v>
      </c>
      <c r="L11" s="4"/>
      <c r="M11" s="4"/>
      <c r="N11" s="4"/>
      <c r="O11" s="4">
        <v>5</v>
      </c>
      <c r="P11" s="4">
        <v>7</v>
      </c>
      <c r="Q11" s="4">
        <v>5</v>
      </c>
      <c r="R11" s="11">
        <f t="shared" si="0"/>
        <v>0</v>
      </c>
      <c r="S11" s="11">
        <f t="shared" si="1"/>
        <v>0</v>
      </c>
      <c r="T11" s="11">
        <f t="shared" si="2"/>
        <v>0</v>
      </c>
      <c r="U11" s="11">
        <f t="shared" si="3"/>
        <v>5.8534301100444865E-4</v>
      </c>
      <c r="V11" s="11">
        <f t="shared" si="4"/>
        <v>7.3777403035413149E-4</v>
      </c>
      <c r="W11" s="11">
        <f t="shared" si="5"/>
        <v>5.1041241322988978E-4</v>
      </c>
      <c r="X11" s="15">
        <v>9.0826521344232502E-5</v>
      </c>
      <c r="Y11" s="15">
        <v>9.0826521344232502E-5</v>
      </c>
      <c r="Z11" s="15">
        <v>9.0826521344232502E-5</v>
      </c>
      <c r="AA11" s="14">
        <v>5.8534301100444865E-4</v>
      </c>
      <c r="AB11" s="14">
        <v>7.3777403035413149E-4</v>
      </c>
      <c r="AC11" s="14">
        <v>5.1041241322988978E-4</v>
      </c>
      <c r="AE11" s="16">
        <f t="shared" si="6"/>
        <v>6.7290530983396852</v>
      </c>
      <c r="AF11" s="17">
        <f t="shared" si="7"/>
        <v>2.7504035053642601</v>
      </c>
      <c r="AH11" s="23" t="s">
        <v>2854</v>
      </c>
      <c r="AI11" s="16">
        <f>AI4-2*AI5</f>
        <v>-2.0265673897768184</v>
      </c>
      <c r="AJ11" s="26">
        <f>AJ4-2*AJ5</f>
        <v>-1.9856250182649726</v>
      </c>
      <c r="AN11" s="52"/>
      <c r="AO11" s="53"/>
      <c r="AP11" s="71"/>
      <c r="AQ11" s="54"/>
      <c r="AS11" s="56"/>
    </row>
    <row r="12" spans="1:45" x14ac:dyDescent="0.2">
      <c r="A12" s="32" t="s">
        <v>8</v>
      </c>
      <c r="B12" s="53" t="s">
        <v>1193</v>
      </c>
      <c r="C12" s="95" t="s">
        <v>1784</v>
      </c>
      <c r="D12" s="39" t="s">
        <v>1979</v>
      </c>
      <c r="E12" s="4">
        <v>128</v>
      </c>
      <c r="F12" s="5">
        <v>13.50052648466</v>
      </c>
      <c r="G12" s="6">
        <v>10.57958984375</v>
      </c>
      <c r="H12" s="6">
        <v>20.309999999999999</v>
      </c>
      <c r="I12" s="4">
        <v>1</v>
      </c>
      <c r="J12" s="4">
        <v>3</v>
      </c>
      <c r="K12" s="4">
        <v>19</v>
      </c>
      <c r="L12" s="4"/>
      <c r="M12" s="4"/>
      <c r="N12" s="4"/>
      <c r="O12" s="4"/>
      <c r="P12" s="4">
        <v>6</v>
      </c>
      <c r="Q12" s="4">
        <v>7</v>
      </c>
      <c r="R12" s="11">
        <f t="shared" si="0"/>
        <v>0</v>
      </c>
      <c r="S12" s="11">
        <f t="shared" si="1"/>
        <v>0</v>
      </c>
      <c r="T12" s="11">
        <f t="shared" si="2"/>
        <v>0</v>
      </c>
      <c r="U12" s="11">
        <f t="shared" si="3"/>
        <v>0</v>
      </c>
      <c r="V12" s="11">
        <f t="shared" si="4"/>
        <v>6.3237774030354128E-4</v>
      </c>
      <c r="W12" s="11">
        <f t="shared" si="5"/>
        <v>7.1457737852184569E-4</v>
      </c>
      <c r="X12" s="15">
        <v>9.0826521344232502E-5</v>
      </c>
      <c r="Y12" s="15">
        <v>9.0826521344232502E-5</v>
      </c>
      <c r="Z12" s="15">
        <v>9.0826521344232502E-5</v>
      </c>
      <c r="AA12" s="15">
        <v>9.0826521344232502E-5</v>
      </c>
      <c r="AB12" s="14">
        <v>6.3237774030354128E-4</v>
      </c>
      <c r="AC12" s="14">
        <v>7.1457737852184569E-4</v>
      </c>
      <c r="AE12" s="16">
        <f t="shared" si="6"/>
        <v>5.2766586194225047</v>
      </c>
      <c r="AF12" s="17">
        <f t="shared" si="7"/>
        <v>2.3996246494401445</v>
      </c>
      <c r="AN12" s="52"/>
      <c r="AO12" s="53"/>
      <c r="AP12" s="71"/>
      <c r="AQ12" s="54"/>
      <c r="AR12" s="56"/>
      <c r="AS12" s="56"/>
    </row>
    <row r="13" spans="1:45" x14ac:dyDescent="0.2">
      <c r="A13" s="68" t="s">
        <v>51</v>
      </c>
      <c r="B13" s="32" t="s">
        <v>894</v>
      </c>
      <c r="C13" s="31" t="s">
        <v>1767</v>
      </c>
      <c r="D13" s="39" t="s">
        <v>1768</v>
      </c>
      <c r="E13" s="4">
        <v>492</v>
      </c>
      <c r="F13" s="5">
        <v>53.214008804660097</v>
      </c>
      <c r="G13" s="6">
        <v>6.32861328125</v>
      </c>
      <c r="H13" s="6">
        <v>28.05</v>
      </c>
      <c r="I13" s="4">
        <v>10</v>
      </c>
      <c r="J13" s="4">
        <v>10</v>
      </c>
      <c r="K13" s="4">
        <v>35</v>
      </c>
      <c r="L13" s="4">
        <v>3</v>
      </c>
      <c r="M13" s="4"/>
      <c r="N13" s="4">
        <v>2</v>
      </c>
      <c r="O13" s="4">
        <v>10</v>
      </c>
      <c r="P13" s="4">
        <v>8</v>
      </c>
      <c r="Q13" s="4">
        <v>12</v>
      </c>
      <c r="R13" s="11">
        <f t="shared" si="0"/>
        <v>3.4762456546929318E-4</v>
      </c>
      <c r="S13" s="11">
        <f t="shared" si="1"/>
        <v>0</v>
      </c>
      <c r="T13" s="11">
        <f t="shared" si="2"/>
        <v>1.8165304268846503E-4</v>
      </c>
      <c r="U13" s="11">
        <f t="shared" si="3"/>
        <v>1.1706860220088973E-3</v>
      </c>
      <c r="V13" s="11">
        <f t="shared" si="4"/>
        <v>8.4317032040472171E-4</v>
      </c>
      <c r="W13" s="11">
        <f t="shared" si="5"/>
        <v>1.2249897917517355E-3</v>
      </c>
      <c r="X13" s="14">
        <v>3.4762456546929318E-4</v>
      </c>
      <c r="Y13" s="15">
        <v>9.0826521344232502E-5</v>
      </c>
      <c r="Z13" s="14">
        <v>1.8165304268846503E-4</v>
      </c>
      <c r="AA13" s="14">
        <v>1.1706860220088973E-3</v>
      </c>
      <c r="AB13" s="14">
        <v>8.4317032040472171E-4</v>
      </c>
      <c r="AC13" s="14">
        <v>1.2249897917517355E-3</v>
      </c>
      <c r="AE13" s="16">
        <f t="shared" si="6"/>
        <v>5.2230681591598023</v>
      </c>
      <c r="AF13" s="17">
        <f t="shared" si="7"/>
        <v>2.3848975304840994</v>
      </c>
      <c r="AN13" s="52"/>
      <c r="AO13" s="53"/>
      <c r="AP13" s="69"/>
      <c r="AQ13" s="54"/>
      <c r="AR13" s="56"/>
      <c r="AS13" s="56"/>
    </row>
    <row r="14" spans="1:45" x14ac:dyDescent="0.2">
      <c r="A14" s="68" t="s">
        <v>458</v>
      </c>
      <c r="B14" s="32" t="s">
        <v>923</v>
      </c>
      <c r="C14" s="31" t="s">
        <v>1820</v>
      </c>
      <c r="D14" s="39" t="s">
        <v>1821</v>
      </c>
      <c r="E14" s="4">
        <v>239</v>
      </c>
      <c r="F14" s="5">
        <v>27.33034277466</v>
      </c>
      <c r="G14" s="6">
        <v>5.73193359375</v>
      </c>
      <c r="H14" s="6">
        <v>25.94</v>
      </c>
      <c r="I14" s="4">
        <v>5</v>
      </c>
      <c r="J14" s="4">
        <v>5</v>
      </c>
      <c r="K14" s="4">
        <v>13</v>
      </c>
      <c r="L14" s="4"/>
      <c r="M14" s="4"/>
      <c r="N14" s="4"/>
      <c r="O14" s="4">
        <v>5</v>
      </c>
      <c r="P14" s="4">
        <v>3</v>
      </c>
      <c r="Q14" s="4">
        <v>5</v>
      </c>
      <c r="R14" s="11">
        <f t="shared" si="0"/>
        <v>0</v>
      </c>
      <c r="S14" s="11">
        <f t="shared" si="1"/>
        <v>0</v>
      </c>
      <c r="T14" s="11">
        <f t="shared" si="2"/>
        <v>0</v>
      </c>
      <c r="U14" s="11">
        <f t="shared" si="3"/>
        <v>5.8534301100444865E-4</v>
      </c>
      <c r="V14" s="11">
        <f t="shared" si="4"/>
        <v>3.1618887015177064E-4</v>
      </c>
      <c r="W14" s="11">
        <f t="shared" si="5"/>
        <v>5.1041241322988978E-4</v>
      </c>
      <c r="X14" s="15">
        <v>9.0826521344232502E-5</v>
      </c>
      <c r="Y14" s="15">
        <v>9.0826521344232502E-5</v>
      </c>
      <c r="Z14" s="15">
        <v>9.0826521344232502E-5</v>
      </c>
      <c r="AA14" s="14">
        <v>5.8534301100444865E-4</v>
      </c>
      <c r="AB14" s="14">
        <v>3.1618887015177064E-4</v>
      </c>
      <c r="AC14" s="14">
        <v>5.1041241322988978E-4</v>
      </c>
      <c r="AE14" s="16">
        <f t="shared" si="6"/>
        <v>5.1818355603970208</v>
      </c>
      <c r="AF14" s="17">
        <f t="shared" si="7"/>
        <v>2.3734632339734465</v>
      </c>
      <c r="AH14" s="85"/>
      <c r="AI14" s="85"/>
      <c r="AJ14" s="85"/>
      <c r="AN14" s="52"/>
      <c r="AO14" s="53"/>
      <c r="AP14" s="59"/>
      <c r="AQ14" s="54"/>
      <c r="AR14" s="56"/>
      <c r="AS14" s="56"/>
    </row>
    <row r="15" spans="1:45" x14ac:dyDescent="0.2">
      <c r="A15" s="68" t="s">
        <v>5</v>
      </c>
      <c r="B15" s="32" t="s">
        <v>1138</v>
      </c>
      <c r="C15" s="31" t="s">
        <v>2265</v>
      </c>
      <c r="D15" s="39" t="s">
        <v>2266</v>
      </c>
      <c r="E15" s="4">
        <v>147</v>
      </c>
      <c r="F15" s="5">
        <v>16.051359364660001</v>
      </c>
      <c r="G15" s="6">
        <v>8.64599609375</v>
      </c>
      <c r="H15" s="6">
        <v>12.93</v>
      </c>
      <c r="I15" s="4">
        <v>2</v>
      </c>
      <c r="J15" s="4">
        <v>2</v>
      </c>
      <c r="K15" s="4">
        <v>12</v>
      </c>
      <c r="L15" s="4"/>
      <c r="M15" s="4"/>
      <c r="N15" s="4"/>
      <c r="O15" s="4"/>
      <c r="P15" s="4"/>
      <c r="Q15" s="4">
        <v>12</v>
      </c>
      <c r="R15" s="11">
        <f t="shared" si="0"/>
        <v>0</v>
      </c>
      <c r="S15" s="11">
        <f t="shared" si="1"/>
        <v>0</v>
      </c>
      <c r="T15" s="11">
        <f t="shared" si="2"/>
        <v>0</v>
      </c>
      <c r="U15" s="11">
        <f t="shared" si="3"/>
        <v>0</v>
      </c>
      <c r="V15" s="11">
        <f t="shared" si="4"/>
        <v>0</v>
      </c>
      <c r="W15" s="11">
        <f t="shared" si="5"/>
        <v>1.2249897917517355E-3</v>
      </c>
      <c r="X15" s="15">
        <v>9.0826521344232502E-5</v>
      </c>
      <c r="Y15" s="15">
        <v>9.0826521344232502E-5</v>
      </c>
      <c r="Z15" s="15">
        <v>9.0826521344232502E-5</v>
      </c>
      <c r="AA15" s="15">
        <v>9.0826521344232502E-5</v>
      </c>
      <c r="AB15" s="15">
        <v>9.0826521344232502E-5</v>
      </c>
      <c r="AC15" s="14">
        <v>1.2249897917517355E-3</v>
      </c>
      <c r="AE15" s="16">
        <f t="shared" si="6"/>
        <v>5.1623792023955373</v>
      </c>
      <c r="AF15" s="17">
        <f t="shared" si="7"/>
        <v>2.3680361184412617</v>
      </c>
      <c r="AN15" s="52"/>
      <c r="AO15" s="58"/>
      <c r="AP15" s="69"/>
      <c r="AQ15" s="54"/>
      <c r="AR15" s="56"/>
      <c r="AS15" s="56"/>
    </row>
    <row r="16" spans="1:45" x14ac:dyDescent="0.2">
      <c r="A16" s="68" t="s">
        <v>45</v>
      </c>
      <c r="B16" s="32" t="s">
        <v>1247</v>
      </c>
      <c r="C16" s="31" t="s">
        <v>2466</v>
      </c>
      <c r="D16" s="39" t="s">
        <v>2467</v>
      </c>
      <c r="E16" s="4">
        <v>811</v>
      </c>
      <c r="F16" s="5">
        <v>91.783233004660005</v>
      </c>
      <c r="G16" s="6">
        <v>7.85498046875</v>
      </c>
      <c r="H16" s="6">
        <v>8.3800000000000008</v>
      </c>
      <c r="I16" s="4">
        <v>4</v>
      </c>
      <c r="J16" s="4">
        <v>6</v>
      </c>
      <c r="K16" s="4">
        <v>13</v>
      </c>
      <c r="L16" s="4"/>
      <c r="M16" s="4"/>
      <c r="N16" s="4"/>
      <c r="O16" s="4">
        <v>4</v>
      </c>
      <c r="P16" s="4">
        <v>3</v>
      </c>
      <c r="Q16" s="4">
        <v>5</v>
      </c>
      <c r="R16" s="11">
        <f t="shared" si="0"/>
        <v>0</v>
      </c>
      <c r="S16" s="11">
        <f t="shared" si="1"/>
        <v>0</v>
      </c>
      <c r="T16" s="11">
        <f t="shared" si="2"/>
        <v>0</v>
      </c>
      <c r="U16" s="11">
        <f t="shared" si="3"/>
        <v>4.682744088035589E-4</v>
      </c>
      <c r="V16" s="11">
        <f t="shared" si="4"/>
        <v>3.1618887015177064E-4</v>
      </c>
      <c r="W16" s="11">
        <f t="shared" si="5"/>
        <v>5.1041241322988978E-4</v>
      </c>
      <c r="X16" s="15">
        <v>9.0826521344232502E-5</v>
      </c>
      <c r="Y16" s="15">
        <v>9.0826521344232502E-5</v>
      </c>
      <c r="Z16" s="15">
        <v>9.0826521344232502E-5</v>
      </c>
      <c r="AA16" s="14">
        <v>4.682744088035589E-4</v>
      </c>
      <c r="AB16" s="14">
        <v>3.1618887015177064E-4</v>
      </c>
      <c r="AC16" s="14">
        <v>5.1041241322988978E-4</v>
      </c>
      <c r="AE16" s="16">
        <f t="shared" si="6"/>
        <v>4.7521937903197555</v>
      </c>
      <c r="AF16" s="17">
        <f t="shared" si="7"/>
        <v>2.2485936691842774</v>
      </c>
      <c r="AS16" s="56"/>
    </row>
    <row r="17" spans="1:45" x14ac:dyDescent="0.2">
      <c r="A17" s="68" t="s">
        <v>352</v>
      </c>
      <c r="B17" s="32" t="s">
        <v>1084</v>
      </c>
      <c r="C17" s="31" t="s">
        <v>2141</v>
      </c>
      <c r="D17" s="39" t="s">
        <v>2142</v>
      </c>
      <c r="E17" s="4">
        <v>482</v>
      </c>
      <c r="F17" s="5">
        <v>54.55341977466</v>
      </c>
      <c r="G17" s="6">
        <v>6.34130859375</v>
      </c>
      <c r="H17" s="6">
        <v>15.77</v>
      </c>
      <c r="I17" s="4">
        <v>5</v>
      </c>
      <c r="J17" s="4">
        <v>5</v>
      </c>
      <c r="K17" s="4">
        <v>12</v>
      </c>
      <c r="L17" s="4"/>
      <c r="M17" s="4"/>
      <c r="N17" s="4"/>
      <c r="O17" s="4">
        <v>2</v>
      </c>
      <c r="P17" s="4">
        <v>5</v>
      </c>
      <c r="Q17" s="4">
        <v>5</v>
      </c>
      <c r="R17" s="11">
        <f t="shared" si="0"/>
        <v>0</v>
      </c>
      <c r="S17" s="11">
        <f t="shared" si="1"/>
        <v>0</v>
      </c>
      <c r="T17" s="11">
        <f t="shared" si="2"/>
        <v>0</v>
      </c>
      <c r="U17" s="11">
        <f t="shared" si="3"/>
        <v>2.3413720440177945E-4</v>
      </c>
      <c r="V17" s="11">
        <f t="shared" si="4"/>
        <v>5.2698145025295107E-4</v>
      </c>
      <c r="W17" s="11">
        <f t="shared" si="5"/>
        <v>5.1041241322988978E-4</v>
      </c>
      <c r="X17" s="15">
        <v>9.0826521344232502E-5</v>
      </c>
      <c r="Y17" s="15">
        <v>9.0826521344232502E-5</v>
      </c>
      <c r="Z17" s="15">
        <v>9.0826521344232502E-5</v>
      </c>
      <c r="AA17" s="14">
        <v>2.3413720440177945E-4</v>
      </c>
      <c r="AB17" s="14">
        <v>5.2698145025295107E-4</v>
      </c>
      <c r="AC17" s="14">
        <v>5.1041241322988978E-4</v>
      </c>
      <c r="AE17" s="16">
        <f t="shared" si="6"/>
        <v>4.6665190191365573</v>
      </c>
      <c r="AF17" s="17">
        <f t="shared" si="7"/>
        <v>2.2223467755373227</v>
      </c>
      <c r="AN17" s="52"/>
      <c r="AO17" s="53"/>
      <c r="AP17" s="59"/>
      <c r="AQ17" s="54"/>
      <c r="AR17" s="56"/>
      <c r="AS17" s="56"/>
    </row>
    <row r="18" spans="1:45" x14ac:dyDescent="0.2">
      <c r="A18" s="68" t="s">
        <v>208</v>
      </c>
      <c r="B18" s="32" t="s">
        <v>1220</v>
      </c>
      <c r="C18" s="31" t="s">
        <v>2413</v>
      </c>
      <c r="D18" s="39" t="s">
        <v>2414</v>
      </c>
      <c r="E18" s="4">
        <v>515</v>
      </c>
      <c r="F18" s="5">
        <v>57.451272424659997</v>
      </c>
      <c r="G18" s="6">
        <v>8.79248046875</v>
      </c>
      <c r="H18" s="6">
        <v>9.51</v>
      </c>
      <c r="I18" s="4">
        <v>5</v>
      </c>
      <c r="J18" s="4">
        <v>5</v>
      </c>
      <c r="K18" s="4">
        <v>17</v>
      </c>
      <c r="L18" s="4"/>
      <c r="M18" s="4"/>
      <c r="N18" s="4">
        <v>2</v>
      </c>
      <c r="O18" s="4">
        <v>6</v>
      </c>
      <c r="P18" s="4">
        <v>3</v>
      </c>
      <c r="Q18" s="4">
        <v>6</v>
      </c>
      <c r="R18" s="11">
        <f t="shared" si="0"/>
        <v>0</v>
      </c>
      <c r="S18" s="11">
        <f t="shared" si="1"/>
        <v>0</v>
      </c>
      <c r="T18" s="11">
        <f t="shared" si="2"/>
        <v>1.8165304268846503E-4</v>
      </c>
      <c r="U18" s="11">
        <f t="shared" si="3"/>
        <v>7.0241161320533829E-4</v>
      </c>
      <c r="V18" s="11">
        <f t="shared" si="4"/>
        <v>3.1618887015177064E-4</v>
      </c>
      <c r="W18" s="11">
        <f t="shared" si="5"/>
        <v>6.1249489587586773E-4</v>
      </c>
      <c r="X18" s="15">
        <v>9.0826521344232502E-5</v>
      </c>
      <c r="Y18" s="15">
        <v>9.0826521344232502E-5</v>
      </c>
      <c r="Z18" s="14">
        <v>1.8165304268846503E-4</v>
      </c>
      <c r="AA18" s="14">
        <v>7.0241161320533829E-4</v>
      </c>
      <c r="AB18" s="14">
        <v>3.1618887015177064E-4</v>
      </c>
      <c r="AC18" s="14">
        <v>6.1249489587586773E-4</v>
      </c>
      <c r="AE18" s="16">
        <f t="shared" si="6"/>
        <v>4.4895900313387687</v>
      </c>
      <c r="AF18" s="17">
        <f t="shared" si="7"/>
        <v>2.166583710721802</v>
      </c>
      <c r="AS18" s="56"/>
    </row>
    <row r="19" spans="1:45" x14ac:dyDescent="0.2">
      <c r="A19" s="68" t="s">
        <v>253</v>
      </c>
      <c r="B19" s="32" t="s">
        <v>1002</v>
      </c>
      <c r="C19" s="31" t="s">
        <v>1982</v>
      </c>
      <c r="D19" s="39" t="s">
        <v>1983</v>
      </c>
      <c r="E19" s="4">
        <v>374</v>
      </c>
      <c r="F19" s="5">
        <v>42.475806994659997</v>
      </c>
      <c r="G19" s="6">
        <v>5.63037109375</v>
      </c>
      <c r="H19" s="6">
        <v>20.05</v>
      </c>
      <c r="I19" s="4">
        <v>5</v>
      </c>
      <c r="J19" s="4">
        <v>5</v>
      </c>
      <c r="K19" s="4">
        <v>11</v>
      </c>
      <c r="L19" s="4"/>
      <c r="M19" s="4"/>
      <c r="N19" s="4"/>
      <c r="O19" s="4">
        <v>3</v>
      </c>
      <c r="P19" s="4">
        <v>4</v>
      </c>
      <c r="Q19" s="4">
        <v>4</v>
      </c>
      <c r="R19" s="11">
        <f t="shared" si="0"/>
        <v>0</v>
      </c>
      <c r="S19" s="11">
        <f t="shared" si="1"/>
        <v>0</v>
      </c>
      <c r="T19" s="11">
        <f t="shared" si="2"/>
        <v>0</v>
      </c>
      <c r="U19" s="11">
        <f t="shared" si="3"/>
        <v>3.5120580660266915E-4</v>
      </c>
      <c r="V19" s="11">
        <f t="shared" si="4"/>
        <v>4.2158516020236085E-4</v>
      </c>
      <c r="W19" s="11">
        <f t="shared" si="5"/>
        <v>4.0832993058391182E-4</v>
      </c>
      <c r="X19" s="15">
        <v>9.0826521344232502E-5</v>
      </c>
      <c r="Y19" s="15">
        <v>9.0826521344232502E-5</v>
      </c>
      <c r="Z19" s="15">
        <v>9.0826521344232502E-5</v>
      </c>
      <c r="AA19" s="14">
        <v>3.5120580660266915E-4</v>
      </c>
      <c r="AB19" s="14">
        <v>4.2158516020236085E-4</v>
      </c>
      <c r="AC19" s="14">
        <v>4.0832993058391182E-4</v>
      </c>
      <c r="AE19" s="16">
        <f t="shared" si="6"/>
        <v>4.3347136934174166</v>
      </c>
      <c r="AF19" s="17">
        <f t="shared" si="7"/>
        <v>2.115936707004761</v>
      </c>
      <c r="AN19" s="52"/>
      <c r="AO19" s="53"/>
      <c r="AP19" s="59"/>
      <c r="AQ19" s="54"/>
      <c r="AR19" s="56"/>
      <c r="AS19" s="56"/>
    </row>
    <row r="20" spans="1:45" x14ac:dyDescent="0.2">
      <c r="A20" s="32" t="s">
        <v>2929</v>
      </c>
      <c r="B20" s="35" t="s">
        <v>2930</v>
      </c>
      <c r="C20" s="31" t="s">
        <v>2240</v>
      </c>
      <c r="D20" s="39" t="s">
        <v>2241</v>
      </c>
      <c r="E20" s="4">
        <v>142</v>
      </c>
      <c r="F20" s="5">
        <v>16.702486544660001</v>
      </c>
      <c r="G20" s="6">
        <v>5.28759765625</v>
      </c>
      <c r="H20" s="6">
        <v>13.38</v>
      </c>
      <c r="I20" s="4">
        <v>2</v>
      </c>
      <c r="J20" s="4">
        <v>2</v>
      </c>
      <c r="K20" s="4">
        <v>10</v>
      </c>
      <c r="L20" s="4"/>
      <c r="M20" s="4"/>
      <c r="N20" s="4"/>
      <c r="O20" s="4">
        <v>3</v>
      </c>
      <c r="P20" s="4">
        <v>4</v>
      </c>
      <c r="Q20" s="4">
        <v>3</v>
      </c>
      <c r="R20" s="11">
        <f t="shared" si="0"/>
        <v>0</v>
      </c>
      <c r="S20" s="11">
        <f t="shared" si="1"/>
        <v>0</v>
      </c>
      <c r="T20" s="11">
        <f t="shared" si="2"/>
        <v>0</v>
      </c>
      <c r="U20" s="11">
        <f t="shared" si="3"/>
        <v>3.5120580660266915E-4</v>
      </c>
      <c r="V20" s="11">
        <f t="shared" si="4"/>
        <v>4.2158516020236085E-4</v>
      </c>
      <c r="W20" s="11">
        <f t="shared" si="5"/>
        <v>3.0624744793793387E-4</v>
      </c>
      <c r="X20" s="15">
        <v>9.0826521344232502E-5</v>
      </c>
      <c r="Y20" s="15">
        <v>9.0826521344232502E-5</v>
      </c>
      <c r="Z20" s="15">
        <v>9.0826521344232502E-5</v>
      </c>
      <c r="AA20" s="14">
        <v>3.5120580660266915E-4</v>
      </c>
      <c r="AB20" s="14">
        <v>4.2158516020236085E-4</v>
      </c>
      <c r="AC20" s="14">
        <v>3.0624744793793387E-4</v>
      </c>
      <c r="AE20" s="16">
        <f t="shared" si="6"/>
        <v>3.9600709821066786</v>
      </c>
      <c r="AF20" s="17">
        <f t="shared" si="7"/>
        <v>1.9855262900562762</v>
      </c>
      <c r="AS20" s="56"/>
    </row>
    <row r="21" spans="1:45" x14ac:dyDescent="0.2">
      <c r="A21" s="68" t="s">
        <v>317</v>
      </c>
      <c r="B21" s="32" t="s">
        <v>1268</v>
      </c>
      <c r="C21" s="31" t="s">
        <v>2505</v>
      </c>
      <c r="D21" s="39" t="s">
        <v>2506</v>
      </c>
      <c r="E21" s="4">
        <v>588</v>
      </c>
      <c r="F21" s="5">
        <v>64.035345124660196</v>
      </c>
      <c r="G21" s="6">
        <v>8.22119140625</v>
      </c>
      <c r="H21" s="6">
        <v>7.65</v>
      </c>
      <c r="I21" s="4">
        <v>4</v>
      </c>
      <c r="J21" s="4">
        <v>4</v>
      </c>
      <c r="K21" s="4">
        <v>10</v>
      </c>
      <c r="L21" s="4"/>
      <c r="M21" s="4"/>
      <c r="N21" s="4"/>
      <c r="O21" s="4">
        <v>3</v>
      </c>
      <c r="P21" s="4">
        <v>4</v>
      </c>
      <c r="Q21" s="4">
        <v>3</v>
      </c>
      <c r="R21" s="11">
        <f t="shared" si="0"/>
        <v>0</v>
      </c>
      <c r="S21" s="11">
        <f t="shared" si="1"/>
        <v>0</v>
      </c>
      <c r="T21" s="11">
        <f t="shared" si="2"/>
        <v>0</v>
      </c>
      <c r="U21" s="11">
        <f t="shared" si="3"/>
        <v>3.5120580660266915E-4</v>
      </c>
      <c r="V21" s="11">
        <f t="shared" si="4"/>
        <v>4.2158516020236085E-4</v>
      </c>
      <c r="W21" s="11">
        <f t="shared" si="5"/>
        <v>3.0624744793793387E-4</v>
      </c>
      <c r="X21" s="15">
        <v>9.0826521344232502E-5</v>
      </c>
      <c r="Y21" s="15">
        <v>9.0826521344232502E-5</v>
      </c>
      <c r="Z21" s="15">
        <v>9.0826521344232502E-5</v>
      </c>
      <c r="AA21" s="14">
        <v>3.5120580660266915E-4</v>
      </c>
      <c r="AB21" s="14">
        <v>4.2158516020236085E-4</v>
      </c>
      <c r="AC21" s="14">
        <v>3.0624744793793387E-4</v>
      </c>
      <c r="AE21" s="16">
        <f t="shared" si="6"/>
        <v>3.9600709821066786</v>
      </c>
      <c r="AF21" s="17">
        <f t="shared" si="7"/>
        <v>1.9855262900562762</v>
      </c>
      <c r="AS21" s="56"/>
    </row>
    <row r="22" spans="1:45" x14ac:dyDescent="0.2">
      <c r="A22" s="86" t="s">
        <v>2931</v>
      </c>
      <c r="B22" s="35" t="s">
        <v>2932</v>
      </c>
      <c r="C22" s="91" t="s">
        <v>1524</v>
      </c>
      <c r="D22" s="43" t="s">
        <v>1539</v>
      </c>
      <c r="E22" s="4">
        <v>445</v>
      </c>
      <c r="F22" s="5">
        <v>49.799004274660099</v>
      </c>
      <c r="G22" s="6">
        <v>4.89404296875</v>
      </c>
      <c r="H22" s="6">
        <v>43.82</v>
      </c>
      <c r="I22" s="4">
        <v>3</v>
      </c>
      <c r="J22" s="4">
        <v>17</v>
      </c>
      <c r="K22" s="4">
        <v>240</v>
      </c>
      <c r="L22" s="4"/>
      <c r="M22" s="4"/>
      <c r="N22" s="4">
        <v>41</v>
      </c>
      <c r="O22" s="4">
        <v>44</v>
      </c>
      <c r="P22" s="4">
        <v>44</v>
      </c>
      <c r="Q22" s="4">
        <v>54</v>
      </c>
      <c r="R22" s="11">
        <f t="shared" si="0"/>
        <v>0</v>
      </c>
      <c r="S22" s="11">
        <f t="shared" si="1"/>
        <v>0</v>
      </c>
      <c r="T22" s="11">
        <f t="shared" si="2"/>
        <v>3.7238873751135331E-3</v>
      </c>
      <c r="U22" s="11">
        <f t="shared" si="3"/>
        <v>5.1510184968391473E-3</v>
      </c>
      <c r="V22" s="11">
        <f t="shared" si="4"/>
        <v>4.6374367622259698E-3</v>
      </c>
      <c r="W22" s="11">
        <f t="shared" si="5"/>
        <v>5.5124540628828092E-3</v>
      </c>
      <c r="X22" s="15">
        <v>9.0826521344232502E-5</v>
      </c>
      <c r="Y22" s="15">
        <v>9.0826521344232502E-5</v>
      </c>
      <c r="Z22" s="14">
        <v>3.7238873751135331E-3</v>
      </c>
      <c r="AA22" s="14">
        <v>5.1510184968391473E-3</v>
      </c>
      <c r="AB22" s="14">
        <v>4.6374367622259698E-3</v>
      </c>
      <c r="AC22" s="14">
        <v>5.5124540628828092E-3</v>
      </c>
      <c r="AE22" s="16">
        <f t="shared" si="6"/>
        <v>3.9177444566196904</v>
      </c>
      <c r="AF22" s="17">
        <f t="shared" si="7"/>
        <v>1.970023297760954</v>
      </c>
    </row>
    <row r="23" spans="1:45" x14ac:dyDescent="0.2">
      <c r="A23" s="68" t="s">
        <v>503</v>
      </c>
      <c r="B23" s="32" t="s">
        <v>1232</v>
      </c>
      <c r="C23" s="31" t="s">
        <v>2437</v>
      </c>
      <c r="D23" s="43" t="s">
        <v>2438</v>
      </c>
      <c r="E23" s="4">
        <v>636</v>
      </c>
      <c r="F23" s="5">
        <v>72.833015324659996</v>
      </c>
      <c r="G23" s="6">
        <v>4.90673828125</v>
      </c>
      <c r="H23" s="6">
        <v>8.9600000000000009</v>
      </c>
      <c r="I23" s="4">
        <v>5</v>
      </c>
      <c r="J23" s="4">
        <v>5</v>
      </c>
      <c r="K23" s="4">
        <v>20</v>
      </c>
      <c r="L23" s="4"/>
      <c r="M23" s="4">
        <v>3</v>
      </c>
      <c r="N23" s="4"/>
      <c r="O23" s="4">
        <v>6</v>
      </c>
      <c r="P23" s="4">
        <v>6</v>
      </c>
      <c r="Q23" s="4">
        <v>5</v>
      </c>
      <c r="R23" s="11">
        <f t="shared" si="0"/>
        <v>0</v>
      </c>
      <c r="S23" s="11">
        <f t="shared" si="1"/>
        <v>2.9021959949695271E-4</v>
      </c>
      <c r="T23" s="11">
        <f t="shared" si="2"/>
        <v>0</v>
      </c>
      <c r="U23" s="11">
        <f t="shared" si="3"/>
        <v>7.0241161320533829E-4</v>
      </c>
      <c r="V23" s="11">
        <f t="shared" si="4"/>
        <v>6.3237774030354128E-4</v>
      </c>
      <c r="W23" s="11">
        <f t="shared" si="5"/>
        <v>5.1041241322988978E-4</v>
      </c>
      <c r="X23" s="15">
        <v>9.0826521344232502E-5</v>
      </c>
      <c r="Y23" s="14">
        <v>2.9021959949695271E-4</v>
      </c>
      <c r="Z23" s="15">
        <v>9.0826521344232502E-5</v>
      </c>
      <c r="AA23" s="14">
        <v>7.0241161320533829E-4</v>
      </c>
      <c r="AB23" s="14">
        <v>6.3237774030354128E-4</v>
      </c>
      <c r="AC23" s="14">
        <v>5.1041241322988978E-4</v>
      </c>
      <c r="AE23" s="16">
        <f t="shared" si="6"/>
        <v>3.9103808989496693</v>
      </c>
      <c r="AF23" s="17">
        <f t="shared" si="7"/>
        <v>1.9673091431493204</v>
      </c>
    </row>
    <row r="24" spans="1:45" x14ac:dyDescent="0.2">
      <c r="A24" s="68" t="s">
        <v>405</v>
      </c>
      <c r="B24" s="32" t="s">
        <v>1377</v>
      </c>
      <c r="C24" s="33" t="s">
        <v>2731</v>
      </c>
      <c r="D24" s="39" t="s">
        <v>2732</v>
      </c>
      <c r="E24" s="4">
        <v>942</v>
      </c>
      <c r="F24" s="5">
        <v>108.91276912466</v>
      </c>
      <c r="G24" s="6">
        <v>5.93505859375</v>
      </c>
      <c r="H24" s="6">
        <v>3.08</v>
      </c>
      <c r="I24" s="4">
        <v>4</v>
      </c>
      <c r="J24" s="4">
        <v>4</v>
      </c>
      <c r="K24" s="4">
        <v>27</v>
      </c>
      <c r="L24" s="4">
        <v>4</v>
      </c>
      <c r="M24" s="4"/>
      <c r="N24" s="4"/>
      <c r="O24" s="4">
        <v>8</v>
      </c>
      <c r="P24" s="4">
        <v>6</v>
      </c>
      <c r="Q24" s="4">
        <v>9</v>
      </c>
      <c r="R24" s="11">
        <f t="shared" si="0"/>
        <v>4.6349942062572422E-4</v>
      </c>
      <c r="S24" s="11">
        <f t="shared" si="1"/>
        <v>0</v>
      </c>
      <c r="T24" s="11">
        <f t="shared" si="2"/>
        <v>0</v>
      </c>
      <c r="U24" s="11">
        <f t="shared" si="3"/>
        <v>9.365488176071178E-4</v>
      </c>
      <c r="V24" s="11">
        <f t="shared" si="4"/>
        <v>6.3237774030354128E-4</v>
      </c>
      <c r="W24" s="11">
        <f t="shared" si="5"/>
        <v>9.187423438138016E-4</v>
      </c>
      <c r="X24" s="14">
        <v>4.6349942062572422E-4</v>
      </c>
      <c r="Y24" s="15">
        <v>9.0826521344232502E-5</v>
      </c>
      <c r="Z24" s="15">
        <v>9.0826521344232502E-5</v>
      </c>
      <c r="AA24" s="14">
        <v>9.365488176071178E-4</v>
      </c>
      <c r="AB24" s="14">
        <v>6.3237774030354128E-4</v>
      </c>
      <c r="AC24" s="14">
        <v>9.187423438138016E-4</v>
      </c>
      <c r="AE24" s="16">
        <f t="shared" si="6"/>
        <v>3.8559395541096557</v>
      </c>
      <c r="AF24" s="17">
        <f t="shared" si="7"/>
        <v>1.9470824359896193</v>
      </c>
    </row>
    <row r="25" spans="1:45" x14ac:dyDescent="0.2">
      <c r="A25" s="68" t="s">
        <v>598</v>
      </c>
      <c r="B25" s="32" t="s">
        <v>1185</v>
      </c>
      <c r="C25" s="50" t="s">
        <v>2881</v>
      </c>
      <c r="D25" s="80" t="s">
        <v>2882</v>
      </c>
      <c r="E25" s="4">
        <v>511</v>
      </c>
      <c r="F25" s="5">
        <v>54.319328114660102</v>
      </c>
      <c r="G25" s="6">
        <v>6.78564453125</v>
      </c>
      <c r="H25" s="6">
        <v>10.76</v>
      </c>
      <c r="I25" s="4">
        <v>5</v>
      </c>
      <c r="J25" s="4">
        <v>5</v>
      </c>
      <c r="K25" s="4">
        <v>15</v>
      </c>
      <c r="L25" s="4"/>
      <c r="M25" s="4">
        <v>2</v>
      </c>
      <c r="N25" s="4"/>
      <c r="O25" s="4">
        <v>6</v>
      </c>
      <c r="P25" s="4">
        <v>4</v>
      </c>
      <c r="Q25" s="4">
        <v>3</v>
      </c>
      <c r="R25" s="11">
        <f t="shared" si="0"/>
        <v>0</v>
      </c>
      <c r="S25" s="11">
        <f t="shared" si="1"/>
        <v>1.9347973299796846E-4</v>
      </c>
      <c r="T25" s="11">
        <f t="shared" si="2"/>
        <v>0</v>
      </c>
      <c r="U25" s="11">
        <f t="shared" si="3"/>
        <v>7.0241161320533829E-4</v>
      </c>
      <c r="V25" s="11">
        <f t="shared" si="4"/>
        <v>4.2158516020236085E-4</v>
      </c>
      <c r="W25" s="11">
        <f t="shared" si="5"/>
        <v>3.0624744793793387E-4</v>
      </c>
      <c r="X25" s="15">
        <v>9.0826521344232502E-5</v>
      </c>
      <c r="Y25" s="14">
        <v>1.9347973299796846E-4</v>
      </c>
      <c r="Z25" s="15">
        <v>9.0826521344232502E-5</v>
      </c>
      <c r="AA25" s="14">
        <v>7.0241161320533829E-4</v>
      </c>
      <c r="AB25" s="14">
        <v>4.2158516020236085E-4</v>
      </c>
      <c r="AC25" s="14">
        <v>3.0624744793793387E-4</v>
      </c>
      <c r="AE25" s="16">
        <f t="shared" si="6"/>
        <v>3.8126346564320142</v>
      </c>
      <c r="AF25" s="17">
        <f t="shared" si="7"/>
        <v>1.9307882922477448</v>
      </c>
    </row>
    <row r="26" spans="1:45" x14ac:dyDescent="0.2">
      <c r="A26" s="68" t="s">
        <v>630</v>
      </c>
      <c r="B26" s="32" t="s">
        <v>957</v>
      </c>
      <c r="C26" s="31" t="s">
        <v>1889</v>
      </c>
      <c r="D26" s="38" t="s">
        <v>1890</v>
      </c>
      <c r="E26" s="4">
        <v>144</v>
      </c>
      <c r="F26" s="5">
        <v>16.450225654659999</v>
      </c>
      <c r="G26" s="6">
        <v>5.23681640625</v>
      </c>
      <c r="H26" s="6">
        <v>22.92</v>
      </c>
      <c r="I26" s="4">
        <v>3</v>
      </c>
      <c r="J26" s="4">
        <v>3</v>
      </c>
      <c r="K26" s="4">
        <v>9</v>
      </c>
      <c r="L26" s="4"/>
      <c r="M26" s="4"/>
      <c r="N26" s="4"/>
      <c r="O26" s="4">
        <v>3</v>
      </c>
      <c r="P26" s="4">
        <v>3</v>
      </c>
      <c r="Q26" s="4">
        <v>3</v>
      </c>
      <c r="R26" s="11">
        <f t="shared" si="0"/>
        <v>0</v>
      </c>
      <c r="S26" s="11">
        <f t="shared" si="1"/>
        <v>0</v>
      </c>
      <c r="T26" s="11">
        <f t="shared" si="2"/>
        <v>0</v>
      </c>
      <c r="U26" s="11">
        <f t="shared" si="3"/>
        <v>3.5120580660266915E-4</v>
      </c>
      <c r="V26" s="11">
        <f t="shared" si="4"/>
        <v>3.1618887015177064E-4</v>
      </c>
      <c r="W26" s="11">
        <f t="shared" si="5"/>
        <v>3.0624744793793387E-4</v>
      </c>
      <c r="X26" s="15">
        <v>9.0826521344232502E-5</v>
      </c>
      <c r="Y26" s="15">
        <v>9.0826521344232502E-5</v>
      </c>
      <c r="Z26" s="15">
        <v>9.0826521344232502E-5</v>
      </c>
      <c r="AA26" s="14">
        <v>3.5120580660266915E-4</v>
      </c>
      <c r="AB26" s="14">
        <v>3.1618887015177064E-4</v>
      </c>
      <c r="AC26" s="14">
        <v>3.0624744793793387E-4</v>
      </c>
      <c r="AE26" s="16">
        <f t="shared" si="6"/>
        <v>3.5732665976210121</v>
      </c>
      <c r="AF26" s="24">
        <f t="shared" si="7"/>
        <v>1.8372435558815878</v>
      </c>
    </row>
    <row r="27" spans="1:45" x14ac:dyDescent="0.2">
      <c r="A27" s="86" t="s">
        <v>2933</v>
      </c>
      <c r="B27" s="35" t="s">
        <v>2934</v>
      </c>
      <c r="C27" s="91" t="s">
        <v>2531</v>
      </c>
      <c r="D27" s="38" t="s">
        <v>2532</v>
      </c>
      <c r="E27" s="4">
        <v>475</v>
      </c>
      <c r="F27" s="5">
        <v>53.4671936546601</v>
      </c>
      <c r="G27" s="6">
        <v>9.08544921875</v>
      </c>
      <c r="H27" s="6">
        <v>7.16</v>
      </c>
      <c r="I27" s="4">
        <v>3</v>
      </c>
      <c r="J27" s="4">
        <v>3</v>
      </c>
      <c r="K27" s="4">
        <v>9</v>
      </c>
      <c r="L27" s="4"/>
      <c r="M27" s="4"/>
      <c r="N27" s="4"/>
      <c r="O27" s="4">
        <v>3</v>
      </c>
      <c r="P27" s="4">
        <v>2</v>
      </c>
      <c r="Q27" s="4">
        <v>4</v>
      </c>
      <c r="R27" s="11">
        <f t="shared" si="0"/>
        <v>0</v>
      </c>
      <c r="S27" s="11">
        <f t="shared" si="1"/>
        <v>0</v>
      </c>
      <c r="T27" s="11">
        <f t="shared" si="2"/>
        <v>0</v>
      </c>
      <c r="U27" s="11">
        <f t="shared" si="3"/>
        <v>3.5120580660266915E-4</v>
      </c>
      <c r="V27" s="11">
        <f t="shared" si="4"/>
        <v>2.1079258010118043E-4</v>
      </c>
      <c r="W27" s="11">
        <f t="shared" si="5"/>
        <v>4.0832993058391182E-4</v>
      </c>
      <c r="X27" s="15">
        <v>9.0826521344232502E-5</v>
      </c>
      <c r="Y27" s="15">
        <v>9.0826521344232502E-5</v>
      </c>
      <c r="Z27" s="15">
        <v>9.0826521344232502E-5</v>
      </c>
      <c r="AA27" s="14">
        <v>3.5120580660266915E-4</v>
      </c>
      <c r="AB27" s="14">
        <v>2.1079258010118043E-4</v>
      </c>
      <c r="AC27" s="14">
        <v>4.0832993058391182E-4</v>
      </c>
      <c r="AE27" s="16">
        <f t="shared" si="6"/>
        <v>3.5611049244460848</v>
      </c>
      <c r="AF27" s="24">
        <f t="shared" si="7"/>
        <v>1.8323249439143907</v>
      </c>
    </row>
    <row r="28" spans="1:45" x14ac:dyDescent="0.2">
      <c r="A28" s="68" t="s">
        <v>213</v>
      </c>
      <c r="B28" s="32" t="s">
        <v>1396</v>
      </c>
      <c r="C28" s="50" t="s">
        <v>2863</v>
      </c>
      <c r="D28" s="69" t="s">
        <v>2774</v>
      </c>
      <c r="E28" s="4">
        <v>2136</v>
      </c>
      <c r="F28" s="5">
        <v>244.40859744466101</v>
      </c>
      <c r="G28" s="6">
        <v>5.98583984375</v>
      </c>
      <c r="H28" s="6">
        <v>2.29</v>
      </c>
      <c r="I28" s="4">
        <v>5</v>
      </c>
      <c r="J28" s="4">
        <v>5</v>
      </c>
      <c r="K28" s="4">
        <v>8</v>
      </c>
      <c r="L28" s="4"/>
      <c r="M28" s="4"/>
      <c r="N28" s="4"/>
      <c r="O28" s="4">
        <v>4</v>
      </c>
      <c r="P28" s="4"/>
      <c r="Q28" s="4">
        <v>4</v>
      </c>
      <c r="R28" s="11">
        <f t="shared" si="0"/>
        <v>0</v>
      </c>
      <c r="S28" s="11">
        <f t="shared" si="1"/>
        <v>0</v>
      </c>
      <c r="T28" s="11">
        <f t="shared" si="2"/>
        <v>0</v>
      </c>
      <c r="U28" s="11">
        <f t="shared" si="3"/>
        <v>4.682744088035589E-4</v>
      </c>
      <c r="V28" s="11">
        <f t="shared" si="4"/>
        <v>0</v>
      </c>
      <c r="W28" s="11">
        <f t="shared" si="5"/>
        <v>4.0832993058391182E-4</v>
      </c>
      <c r="X28" s="15">
        <v>9.0826521344232502E-5</v>
      </c>
      <c r="Y28" s="15">
        <v>9.0826521344232502E-5</v>
      </c>
      <c r="Z28" s="15">
        <v>9.0826521344232502E-5</v>
      </c>
      <c r="AA28" s="14">
        <v>4.682744088035589E-4</v>
      </c>
      <c r="AB28" s="15">
        <v>9.0826521344232502E-5</v>
      </c>
      <c r="AC28" s="14">
        <v>4.0832993058391182E-4</v>
      </c>
      <c r="AE28" s="16">
        <f t="shared" si="6"/>
        <v>3.5504712588853513</v>
      </c>
      <c r="AF28" s="24">
        <f t="shared" si="7"/>
        <v>1.8280105282043582</v>
      </c>
    </row>
    <row r="29" spans="1:45" x14ac:dyDescent="0.2">
      <c r="A29" s="68" t="s">
        <v>601</v>
      </c>
      <c r="B29" s="32" t="s">
        <v>1393</v>
      </c>
      <c r="C29" s="50" t="s">
        <v>2768</v>
      </c>
      <c r="D29" s="38" t="s">
        <v>2769</v>
      </c>
      <c r="E29" s="4">
        <v>2185</v>
      </c>
      <c r="F29" s="5">
        <v>235.20707966466199</v>
      </c>
      <c r="G29" s="6">
        <v>7.04931640625</v>
      </c>
      <c r="H29" s="6">
        <v>2.4300000000000002</v>
      </c>
      <c r="I29" s="4">
        <v>4</v>
      </c>
      <c r="J29" s="4">
        <v>4</v>
      </c>
      <c r="K29" s="4">
        <v>7</v>
      </c>
      <c r="L29" s="4"/>
      <c r="M29" s="4"/>
      <c r="N29" s="4"/>
      <c r="O29" s="4">
        <v>5</v>
      </c>
      <c r="P29" s="4">
        <v>2</v>
      </c>
      <c r="Q29" s="4"/>
      <c r="R29" s="11">
        <f t="shared" si="0"/>
        <v>0</v>
      </c>
      <c r="S29" s="11">
        <f t="shared" si="1"/>
        <v>0</v>
      </c>
      <c r="T29" s="11">
        <f t="shared" si="2"/>
        <v>0</v>
      </c>
      <c r="U29" s="11">
        <f t="shared" si="3"/>
        <v>5.8534301100444865E-4</v>
      </c>
      <c r="V29" s="11">
        <f t="shared" si="4"/>
        <v>2.1079258010118043E-4</v>
      </c>
      <c r="W29" s="11">
        <f t="shared" si="5"/>
        <v>0</v>
      </c>
      <c r="X29" s="15">
        <v>9.0826521344232502E-5</v>
      </c>
      <c r="Y29" s="15">
        <v>9.0826521344232502E-5</v>
      </c>
      <c r="Z29" s="15">
        <v>9.0826521344232502E-5</v>
      </c>
      <c r="AA29" s="14">
        <v>5.8534301100444865E-4</v>
      </c>
      <c r="AB29" s="14">
        <v>2.1079258010118043E-4</v>
      </c>
      <c r="AC29" s="15">
        <v>9.0826521344232502E-5</v>
      </c>
      <c r="AE29" s="16">
        <f t="shared" si="6"/>
        <v>3.2551509526909923</v>
      </c>
      <c r="AF29" s="24">
        <f t="shared" si="7"/>
        <v>1.7027244477377763</v>
      </c>
    </row>
    <row r="30" spans="1:45" x14ac:dyDescent="0.2">
      <c r="A30" s="68" t="s">
        <v>132</v>
      </c>
      <c r="B30" s="32" t="s">
        <v>1157</v>
      </c>
      <c r="C30" s="31" t="s">
        <v>2296</v>
      </c>
      <c r="D30" s="38" t="s">
        <v>2297</v>
      </c>
      <c r="E30" s="4">
        <v>439</v>
      </c>
      <c r="F30" s="5">
        <v>47.1829840146601</v>
      </c>
      <c r="G30" s="6">
        <v>8.29443359375</v>
      </c>
      <c r="H30" s="6">
        <v>12.07</v>
      </c>
      <c r="I30" s="4">
        <v>4</v>
      </c>
      <c r="J30" s="4">
        <v>4</v>
      </c>
      <c r="K30" s="4">
        <v>24</v>
      </c>
      <c r="L30" s="4"/>
      <c r="M30" s="4"/>
      <c r="N30" s="4">
        <v>5</v>
      </c>
      <c r="O30" s="4">
        <v>5</v>
      </c>
      <c r="P30" s="4">
        <v>6</v>
      </c>
      <c r="Q30" s="4">
        <v>8</v>
      </c>
      <c r="R30" s="11">
        <f t="shared" si="0"/>
        <v>0</v>
      </c>
      <c r="S30" s="11">
        <f t="shared" si="1"/>
        <v>0</v>
      </c>
      <c r="T30" s="11">
        <f t="shared" si="2"/>
        <v>4.5413260672116256E-4</v>
      </c>
      <c r="U30" s="11">
        <f t="shared" si="3"/>
        <v>5.8534301100444865E-4</v>
      </c>
      <c r="V30" s="11">
        <f t="shared" si="4"/>
        <v>6.3237774030354128E-4</v>
      </c>
      <c r="W30" s="11">
        <f t="shared" si="5"/>
        <v>8.1665986116782364E-4</v>
      </c>
      <c r="X30" s="15">
        <v>9.0826521344232502E-5</v>
      </c>
      <c r="Y30" s="15">
        <v>9.0826521344232502E-5</v>
      </c>
      <c r="Z30" s="14">
        <v>4.5413260672116256E-4</v>
      </c>
      <c r="AA30" s="14">
        <v>5.8534301100444865E-4</v>
      </c>
      <c r="AB30" s="14">
        <v>6.3237774030354128E-4</v>
      </c>
      <c r="AC30" s="14">
        <v>8.1665986116782364E-4</v>
      </c>
      <c r="AE30" s="16">
        <f t="shared" si="6"/>
        <v>3.1997900776226729</v>
      </c>
      <c r="AF30" s="24">
        <f t="shared" si="7"/>
        <v>1.6779772601417318</v>
      </c>
    </row>
    <row r="31" spans="1:45" x14ac:dyDescent="0.2">
      <c r="A31" s="68" t="s">
        <v>542</v>
      </c>
      <c r="B31" s="32" t="s">
        <v>1400</v>
      </c>
      <c r="C31" s="31" t="s">
        <v>2785</v>
      </c>
      <c r="D31" s="38" t="s">
        <v>2786</v>
      </c>
      <c r="E31" s="4">
        <v>2144</v>
      </c>
      <c r="F31" s="5">
        <v>249.98642264466</v>
      </c>
      <c r="G31" s="6">
        <v>5.38916015625</v>
      </c>
      <c r="H31" s="6">
        <v>1.73</v>
      </c>
      <c r="I31" s="4">
        <v>3</v>
      </c>
      <c r="J31" s="4">
        <v>3</v>
      </c>
      <c r="K31" s="4">
        <v>7</v>
      </c>
      <c r="L31" s="4"/>
      <c r="M31" s="4"/>
      <c r="N31" s="4"/>
      <c r="O31" s="4">
        <v>3</v>
      </c>
      <c r="P31" s="4">
        <v>4</v>
      </c>
      <c r="Q31" s="4"/>
      <c r="R31" s="11">
        <f t="shared" si="0"/>
        <v>0</v>
      </c>
      <c r="S31" s="11">
        <f t="shared" si="1"/>
        <v>0</v>
      </c>
      <c r="T31" s="11">
        <f t="shared" si="2"/>
        <v>0</v>
      </c>
      <c r="U31" s="11">
        <f t="shared" si="3"/>
        <v>3.5120580660266915E-4</v>
      </c>
      <c r="V31" s="11">
        <f t="shared" si="4"/>
        <v>4.2158516020236085E-4</v>
      </c>
      <c r="W31" s="11">
        <f t="shared" si="5"/>
        <v>0</v>
      </c>
      <c r="X31" s="15">
        <v>9.0826521344232502E-5</v>
      </c>
      <c r="Y31" s="15">
        <v>9.0826521344232502E-5</v>
      </c>
      <c r="Z31" s="15">
        <v>9.0826521344232502E-5</v>
      </c>
      <c r="AA31" s="14">
        <v>3.5120580660266915E-4</v>
      </c>
      <c r="AB31" s="14">
        <v>4.2158516020236085E-4</v>
      </c>
      <c r="AC31" s="15">
        <v>9.0826521344232502E-5</v>
      </c>
      <c r="AE31" s="16">
        <f t="shared" si="6"/>
        <v>3.1694761815077936</v>
      </c>
      <c r="AF31" s="24">
        <f t="shared" si="7"/>
        <v>1.664244426236728</v>
      </c>
    </row>
    <row r="32" spans="1:45" x14ac:dyDescent="0.2">
      <c r="A32" s="32" t="s">
        <v>2935</v>
      </c>
      <c r="B32" s="35" t="s">
        <v>2936</v>
      </c>
      <c r="C32" s="50" t="s">
        <v>2865</v>
      </c>
      <c r="D32" s="69" t="s">
        <v>2668</v>
      </c>
      <c r="E32" s="4">
        <v>623</v>
      </c>
      <c r="F32" s="5">
        <v>68.829809924659997</v>
      </c>
      <c r="G32" s="6">
        <v>9.20263671875</v>
      </c>
      <c r="H32" s="6">
        <v>4.49</v>
      </c>
      <c r="I32" s="4">
        <v>3</v>
      </c>
      <c r="J32" s="4">
        <v>3</v>
      </c>
      <c r="K32" s="4">
        <v>8</v>
      </c>
      <c r="L32" s="4"/>
      <c r="M32" s="4"/>
      <c r="N32" s="4"/>
      <c r="O32" s="4">
        <v>2</v>
      </c>
      <c r="P32" s="4">
        <v>4</v>
      </c>
      <c r="Q32" s="4">
        <v>2</v>
      </c>
      <c r="R32" s="11">
        <f t="shared" si="0"/>
        <v>0</v>
      </c>
      <c r="S32" s="11">
        <f t="shared" si="1"/>
        <v>0</v>
      </c>
      <c r="T32" s="11">
        <f t="shared" si="2"/>
        <v>0</v>
      </c>
      <c r="U32" s="11">
        <f t="shared" si="3"/>
        <v>2.3413720440177945E-4</v>
      </c>
      <c r="V32" s="11">
        <f t="shared" si="4"/>
        <v>4.2158516020236085E-4</v>
      </c>
      <c r="W32" s="11">
        <f t="shared" si="5"/>
        <v>2.0416496529195591E-4</v>
      </c>
      <c r="X32" s="15">
        <v>9.0826521344232502E-5</v>
      </c>
      <c r="Y32" s="15">
        <v>9.0826521344232502E-5</v>
      </c>
      <c r="Z32" s="15">
        <v>9.0826521344232502E-5</v>
      </c>
      <c r="AA32" s="14">
        <v>2.3413720440177945E-4</v>
      </c>
      <c r="AB32" s="14">
        <v>4.2158516020236085E-4</v>
      </c>
      <c r="AC32" s="14">
        <v>2.0416496529195591E-4</v>
      </c>
      <c r="AE32" s="16">
        <f t="shared" si="6"/>
        <v>3.1557865007186736</v>
      </c>
      <c r="AF32" s="24">
        <f t="shared" si="7"/>
        <v>1.6579996056133306</v>
      </c>
    </row>
    <row r="33" spans="1:32" x14ac:dyDescent="0.2">
      <c r="A33" s="86" t="s">
        <v>2937</v>
      </c>
      <c r="B33" s="35" t="s">
        <v>2938</v>
      </c>
      <c r="C33" s="31" t="s">
        <v>2779</v>
      </c>
      <c r="D33" s="38" t="s">
        <v>2780</v>
      </c>
      <c r="E33" s="4">
        <v>5092</v>
      </c>
      <c r="F33" s="5">
        <v>563.92597344466003</v>
      </c>
      <c r="G33" s="6">
        <v>6.20166015625</v>
      </c>
      <c r="H33" s="6">
        <v>2.12</v>
      </c>
      <c r="I33" s="4">
        <v>8</v>
      </c>
      <c r="J33" s="4">
        <v>8</v>
      </c>
      <c r="K33" s="4">
        <v>22</v>
      </c>
      <c r="L33" s="4">
        <v>2</v>
      </c>
      <c r="M33" s="4"/>
      <c r="N33" s="4">
        <v>3</v>
      </c>
      <c r="O33" s="4">
        <v>3</v>
      </c>
      <c r="P33" s="4">
        <v>7</v>
      </c>
      <c r="Q33" s="4">
        <v>7</v>
      </c>
      <c r="R33" s="11">
        <f t="shared" si="0"/>
        <v>2.3174971031286211E-4</v>
      </c>
      <c r="S33" s="11">
        <f t="shared" si="1"/>
        <v>0</v>
      </c>
      <c r="T33" s="11">
        <f t="shared" si="2"/>
        <v>2.7247956403269756E-4</v>
      </c>
      <c r="U33" s="11">
        <f t="shared" si="3"/>
        <v>3.5120580660266915E-4</v>
      </c>
      <c r="V33" s="11">
        <f t="shared" si="4"/>
        <v>7.3777403035413149E-4</v>
      </c>
      <c r="W33" s="11">
        <f t="shared" si="5"/>
        <v>7.1457737852184569E-4</v>
      </c>
      <c r="X33" s="14">
        <v>2.3174971031286211E-4</v>
      </c>
      <c r="Y33" s="15">
        <v>9.0826521344232502E-5</v>
      </c>
      <c r="Z33" s="14">
        <v>2.7247956403269756E-4</v>
      </c>
      <c r="AA33" s="14">
        <v>3.5120580660266915E-4</v>
      </c>
      <c r="AB33" s="14">
        <v>7.3777403035413149E-4</v>
      </c>
      <c r="AC33" s="14">
        <v>7.1457737852184569E-4</v>
      </c>
      <c r="AE33" s="16">
        <f t="shared" si="6"/>
        <v>3.0309043766021171</v>
      </c>
      <c r="AF33" s="24">
        <f t="shared" si="7"/>
        <v>1.5997483365900396</v>
      </c>
    </row>
    <row r="34" spans="1:32" x14ac:dyDescent="0.2">
      <c r="A34" s="68" t="s">
        <v>206</v>
      </c>
      <c r="B34" s="32" t="s">
        <v>1309</v>
      </c>
      <c r="C34" s="31" t="s">
        <v>2590</v>
      </c>
      <c r="D34" s="38" t="s">
        <v>2591</v>
      </c>
      <c r="E34" s="4">
        <v>947</v>
      </c>
      <c r="F34" s="5">
        <v>108.15505784466001</v>
      </c>
      <c r="G34" s="6">
        <v>6.37939453125</v>
      </c>
      <c r="H34" s="6">
        <v>6.12</v>
      </c>
      <c r="I34" s="4">
        <v>5</v>
      </c>
      <c r="J34" s="4">
        <v>5</v>
      </c>
      <c r="K34" s="4">
        <v>27</v>
      </c>
      <c r="L34" s="4">
        <v>2</v>
      </c>
      <c r="M34" s="4">
        <v>3</v>
      </c>
      <c r="N34" s="4">
        <v>2</v>
      </c>
      <c r="O34" s="4">
        <v>4</v>
      </c>
      <c r="P34" s="4">
        <v>5</v>
      </c>
      <c r="Q34" s="4">
        <v>11</v>
      </c>
      <c r="R34" s="11">
        <f t="shared" si="0"/>
        <v>2.3174971031286211E-4</v>
      </c>
      <c r="S34" s="11">
        <f t="shared" si="1"/>
        <v>2.9021959949695271E-4</v>
      </c>
      <c r="T34" s="11">
        <f t="shared" si="2"/>
        <v>1.8165304268846503E-4</v>
      </c>
      <c r="U34" s="11">
        <f t="shared" si="3"/>
        <v>4.682744088035589E-4</v>
      </c>
      <c r="V34" s="11">
        <f t="shared" si="4"/>
        <v>5.2698145025295107E-4</v>
      </c>
      <c r="W34" s="11">
        <f t="shared" si="5"/>
        <v>1.1229073091057575E-3</v>
      </c>
      <c r="X34" s="14">
        <v>2.3174971031286211E-4</v>
      </c>
      <c r="Y34" s="14">
        <v>2.9021959949695271E-4</v>
      </c>
      <c r="Z34" s="14">
        <v>1.8165304268846503E-4</v>
      </c>
      <c r="AA34" s="14">
        <v>4.682744088035589E-4</v>
      </c>
      <c r="AB34" s="14">
        <v>5.2698145025295107E-4</v>
      </c>
      <c r="AC34" s="14">
        <v>1.1229073091057575E-3</v>
      </c>
      <c r="AE34" s="16">
        <f t="shared" si="6"/>
        <v>3.0103693560068443</v>
      </c>
      <c r="AF34" s="24">
        <f t="shared" si="7"/>
        <v>1.5899405087085812</v>
      </c>
    </row>
    <row r="35" spans="1:32" x14ac:dyDescent="0.2">
      <c r="A35" s="86" t="s">
        <v>2939</v>
      </c>
      <c r="B35" s="35" t="s">
        <v>2940</v>
      </c>
      <c r="C35" s="31" t="s">
        <v>2745</v>
      </c>
      <c r="D35" s="38" t="s">
        <v>2746</v>
      </c>
      <c r="E35" s="4">
        <v>968</v>
      </c>
      <c r="F35" s="5">
        <v>106.70900175465999</v>
      </c>
      <c r="G35" s="6">
        <v>5.45263671875</v>
      </c>
      <c r="H35" s="6">
        <v>3</v>
      </c>
      <c r="I35" s="4">
        <v>4</v>
      </c>
      <c r="J35" s="4">
        <v>4</v>
      </c>
      <c r="K35" s="4">
        <v>7</v>
      </c>
      <c r="L35" s="4"/>
      <c r="M35" s="4"/>
      <c r="N35" s="4"/>
      <c r="O35" s="4"/>
      <c r="P35" s="4">
        <v>4</v>
      </c>
      <c r="Q35" s="4">
        <v>3</v>
      </c>
      <c r="R35" s="11">
        <f t="shared" si="0"/>
        <v>0</v>
      </c>
      <c r="S35" s="11">
        <f t="shared" si="1"/>
        <v>0</v>
      </c>
      <c r="T35" s="11">
        <f t="shared" si="2"/>
        <v>0</v>
      </c>
      <c r="U35" s="11">
        <f t="shared" si="3"/>
        <v>0</v>
      </c>
      <c r="V35" s="11">
        <f t="shared" si="4"/>
        <v>4.2158516020236085E-4</v>
      </c>
      <c r="W35" s="11">
        <f t="shared" si="5"/>
        <v>3.0624744793793387E-4</v>
      </c>
      <c r="X35" s="15">
        <v>9.0826521344232502E-5</v>
      </c>
      <c r="Y35" s="15">
        <v>9.0826521344232502E-5</v>
      </c>
      <c r="Z35" s="15">
        <v>9.0826521344232502E-5</v>
      </c>
      <c r="AA35" s="15">
        <v>9.0826521344232502E-5</v>
      </c>
      <c r="AB35" s="14">
        <v>4.2158516020236085E-4</v>
      </c>
      <c r="AC35" s="14">
        <v>3.0624744793793387E-4</v>
      </c>
      <c r="AE35" s="16">
        <f t="shared" si="6"/>
        <v>3.0044790052082155</v>
      </c>
      <c r="AF35" s="24">
        <f t="shared" si="7"/>
        <v>1.587114840597748</v>
      </c>
    </row>
    <row r="36" spans="1:32" x14ac:dyDescent="0.2">
      <c r="A36" s="68" t="s">
        <v>358</v>
      </c>
      <c r="B36" s="32" t="s">
        <v>1083</v>
      </c>
      <c r="C36" s="31" t="s">
        <v>1684</v>
      </c>
      <c r="D36" s="38" t="s">
        <v>2140</v>
      </c>
      <c r="E36" s="4">
        <v>259</v>
      </c>
      <c r="F36" s="5">
        <v>29.17665081466</v>
      </c>
      <c r="G36" s="6">
        <v>6.68310546875</v>
      </c>
      <c r="H36" s="6">
        <v>15.83</v>
      </c>
      <c r="I36" s="4">
        <v>3</v>
      </c>
      <c r="J36" s="4">
        <v>3</v>
      </c>
      <c r="K36" s="4">
        <v>21</v>
      </c>
      <c r="L36" s="4"/>
      <c r="M36" s="4"/>
      <c r="N36" s="4"/>
      <c r="O36" s="4"/>
      <c r="P36" s="4">
        <v>6</v>
      </c>
      <c r="Q36" s="4"/>
      <c r="R36" s="11">
        <f t="shared" si="0"/>
        <v>0</v>
      </c>
      <c r="S36" s="11">
        <f t="shared" si="1"/>
        <v>0</v>
      </c>
      <c r="T36" s="11">
        <f t="shared" si="2"/>
        <v>0</v>
      </c>
      <c r="U36" s="11">
        <f t="shared" si="3"/>
        <v>0</v>
      </c>
      <c r="V36" s="11">
        <f t="shared" si="4"/>
        <v>6.3237774030354128E-4</v>
      </c>
      <c r="W36" s="11">
        <f t="shared" si="5"/>
        <v>0</v>
      </c>
      <c r="X36" s="15">
        <v>9.0826521344232502E-5</v>
      </c>
      <c r="Y36" s="15">
        <v>9.0826521344232502E-5</v>
      </c>
      <c r="Z36" s="15">
        <v>9.0826521344232502E-5</v>
      </c>
      <c r="AA36" s="15">
        <v>9.0826521344232502E-5</v>
      </c>
      <c r="AB36" s="14">
        <v>6.3237774030354128E-4</v>
      </c>
      <c r="AC36" s="15">
        <v>9.0826521344232502E-5</v>
      </c>
      <c r="AE36" s="16">
        <f t="shared" si="6"/>
        <v>2.9874929735806641</v>
      </c>
      <c r="AF36" s="24">
        <f t="shared" si="7"/>
        <v>1.5789353199579046</v>
      </c>
    </row>
    <row r="37" spans="1:32" x14ac:dyDescent="0.2">
      <c r="A37" s="68" t="s">
        <v>194</v>
      </c>
      <c r="B37" s="32" t="s">
        <v>1336</v>
      </c>
      <c r="C37" s="31" t="s">
        <v>2643</v>
      </c>
      <c r="D37" s="38" t="s">
        <v>2644</v>
      </c>
      <c r="E37" s="4">
        <v>794</v>
      </c>
      <c r="F37" s="5">
        <v>88.3964885246601</v>
      </c>
      <c r="G37" s="6">
        <v>6.97607421875</v>
      </c>
      <c r="H37" s="6">
        <v>5.04</v>
      </c>
      <c r="I37" s="4">
        <v>3</v>
      </c>
      <c r="J37" s="4">
        <v>3</v>
      </c>
      <c r="K37" s="4">
        <v>7</v>
      </c>
      <c r="L37" s="4"/>
      <c r="M37" s="4"/>
      <c r="N37" s="4"/>
      <c r="O37" s="4"/>
      <c r="P37" s="4">
        <v>2</v>
      </c>
      <c r="Q37" s="4">
        <v>5</v>
      </c>
      <c r="R37" s="11">
        <f t="shared" si="0"/>
        <v>0</v>
      </c>
      <c r="S37" s="11">
        <f t="shared" si="1"/>
        <v>0</v>
      </c>
      <c r="T37" s="11">
        <f t="shared" si="2"/>
        <v>0</v>
      </c>
      <c r="U37" s="11">
        <f t="shared" si="3"/>
        <v>0</v>
      </c>
      <c r="V37" s="11">
        <f t="shared" si="4"/>
        <v>2.1079258010118043E-4</v>
      </c>
      <c r="W37" s="11">
        <f t="shared" si="5"/>
        <v>5.1041241322988978E-4</v>
      </c>
      <c r="X37" s="15">
        <v>9.0826521344232502E-5</v>
      </c>
      <c r="Y37" s="15">
        <v>9.0826521344232502E-5</v>
      </c>
      <c r="Z37" s="15">
        <v>9.0826521344232502E-5</v>
      </c>
      <c r="AA37" s="15">
        <v>9.0826521344232502E-5</v>
      </c>
      <c r="AB37" s="14">
        <v>2.1079258010118043E-4</v>
      </c>
      <c r="AC37" s="14">
        <v>5.1041241322988978E-4</v>
      </c>
      <c r="AE37" s="16">
        <f t="shared" si="6"/>
        <v>2.9801556588583615</v>
      </c>
      <c r="AF37" s="24">
        <f t="shared" si="7"/>
        <v>1.5753876871968748</v>
      </c>
    </row>
    <row r="38" spans="1:32" x14ac:dyDescent="0.2">
      <c r="A38" s="68" t="s">
        <v>415</v>
      </c>
      <c r="B38" s="32" t="s">
        <v>1269</v>
      </c>
      <c r="C38" s="31" t="s">
        <v>2507</v>
      </c>
      <c r="D38" s="38" t="s">
        <v>2508</v>
      </c>
      <c r="E38" s="4">
        <v>1350</v>
      </c>
      <c r="F38" s="5">
        <v>162.935787184661</v>
      </c>
      <c r="G38" s="6">
        <v>6.74169921875</v>
      </c>
      <c r="H38" s="6">
        <v>7.63</v>
      </c>
      <c r="I38" s="4">
        <v>9</v>
      </c>
      <c r="J38" s="4">
        <v>9</v>
      </c>
      <c r="K38" s="4">
        <v>31</v>
      </c>
      <c r="L38" s="4"/>
      <c r="M38" s="4">
        <v>4</v>
      </c>
      <c r="N38" s="4">
        <v>4</v>
      </c>
      <c r="O38" s="4">
        <v>9</v>
      </c>
      <c r="P38" s="4">
        <v>7</v>
      </c>
      <c r="Q38" s="4">
        <v>7</v>
      </c>
      <c r="R38" s="11">
        <f t="shared" si="0"/>
        <v>0</v>
      </c>
      <c r="S38" s="11">
        <f t="shared" si="1"/>
        <v>3.8695946599593691E-4</v>
      </c>
      <c r="T38" s="11">
        <f t="shared" si="2"/>
        <v>3.6330608537693006E-4</v>
      </c>
      <c r="U38" s="11">
        <f t="shared" si="3"/>
        <v>1.0536174198080075E-3</v>
      </c>
      <c r="V38" s="11">
        <f t="shared" si="4"/>
        <v>7.3777403035413149E-4</v>
      </c>
      <c r="W38" s="11">
        <f t="shared" si="5"/>
        <v>7.1457737852184569E-4</v>
      </c>
      <c r="X38" s="15">
        <v>9.0826521344232502E-5</v>
      </c>
      <c r="Y38" s="14">
        <v>3.8695946599593691E-4</v>
      </c>
      <c r="Z38" s="14">
        <v>3.6330608537693006E-4</v>
      </c>
      <c r="AA38" s="14">
        <v>1.0536174198080075E-3</v>
      </c>
      <c r="AB38" s="14">
        <v>7.3777403035413149E-4</v>
      </c>
      <c r="AC38" s="14">
        <v>7.1457737852184569E-4</v>
      </c>
      <c r="AE38" s="16">
        <f t="shared" si="6"/>
        <v>2.9794227171688794</v>
      </c>
      <c r="AF38" s="24">
        <f t="shared" si="7"/>
        <v>1.5750328260710404</v>
      </c>
    </row>
    <row r="39" spans="1:32" x14ac:dyDescent="0.2">
      <c r="A39" s="68" t="s">
        <v>643</v>
      </c>
      <c r="B39" s="32" t="s">
        <v>1290</v>
      </c>
      <c r="C39" s="31" t="s">
        <v>2548</v>
      </c>
      <c r="D39" s="38" t="s">
        <v>2549</v>
      </c>
      <c r="E39" s="4">
        <v>2472</v>
      </c>
      <c r="F39" s="5">
        <v>284.33300705466098</v>
      </c>
      <c r="G39" s="6">
        <v>5.33837890625</v>
      </c>
      <c r="H39" s="6">
        <v>6.76</v>
      </c>
      <c r="I39" s="4">
        <v>14</v>
      </c>
      <c r="J39" s="4">
        <v>14</v>
      </c>
      <c r="K39" s="4">
        <v>41</v>
      </c>
      <c r="L39" s="4">
        <v>6</v>
      </c>
      <c r="M39" s="4"/>
      <c r="N39" s="4">
        <v>4</v>
      </c>
      <c r="O39" s="4">
        <v>8</v>
      </c>
      <c r="P39" s="4">
        <v>11</v>
      </c>
      <c r="Q39" s="4">
        <v>12</v>
      </c>
      <c r="R39" s="11">
        <f t="shared" si="0"/>
        <v>6.9524913093858636E-4</v>
      </c>
      <c r="S39" s="11">
        <f t="shared" si="1"/>
        <v>0</v>
      </c>
      <c r="T39" s="11">
        <f t="shared" si="2"/>
        <v>3.6330608537693006E-4</v>
      </c>
      <c r="U39" s="11">
        <f t="shared" si="3"/>
        <v>9.365488176071178E-4</v>
      </c>
      <c r="V39" s="11">
        <f t="shared" si="4"/>
        <v>1.1593591905564925E-3</v>
      </c>
      <c r="W39" s="11">
        <f t="shared" si="5"/>
        <v>1.2249897917517355E-3</v>
      </c>
      <c r="X39" s="14">
        <v>6.9524913093858636E-4</v>
      </c>
      <c r="Y39" s="15">
        <v>9.0826521344232502E-5</v>
      </c>
      <c r="Z39" s="14">
        <v>3.6330608537693006E-4</v>
      </c>
      <c r="AA39" s="14">
        <v>9.365488176071178E-4</v>
      </c>
      <c r="AB39" s="14">
        <v>1.1593591905564925E-3</v>
      </c>
      <c r="AC39" s="14">
        <v>1.2249897917517355E-3</v>
      </c>
      <c r="AE39" s="16">
        <f t="shared" si="6"/>
        <v>2.8892905560488642</v>
      </c>
      <c r="AF39" s="24">
        <f t="shared" si="7"/>
        <v>1.5307152931004786</v>
      </c>
    </row>
    <row r="40" spans="1:32" x14ac:dyDescent="0.2">
      <c r="A40" s="68" t="s">
        <v>638</v>
      </c>
      <c r="B40" s="32" t="s">
        <v>1250</v>
      </c>
      <c r="C40" s="31" t="s">
        <v>2472</v>
      </c>
      <c r="D40" s="38" t="s">
        <v>2473</v>
      </c>
      <c r="E40" s="4">
        <v>447</v>
      </c>
      <c r="F40" s="5">
        <v>51.659488944660097</v>
      </c>
      <c r="G40" s="6">
        <v>6.20166015625</v>
      </c>
      <c r="H40" s="6">
        <v>8.2799999999999994</v>
      </c>
      <c r="I40" s="4">
        <v>3</v>
      </c>
      <c r="J40" s="4">
        <v>3</v>
      </c>
      <c r="K40" s="4">
        <v>6</v>
      </c>
      <c r="L40" s="4"/>
      <c r="M40" s="4"/>
      <c r="N40" s="4"/>
      <c r="O40" s="4">
        <v>3</v>
      </c>
      <c r="P40" s="4"/>
      <c r="Q40" s="4">
        <v>3</v>
      </c>
      <c r="R40" s="11">
        <f t="shared" si="0"/>
        <v>0</v>
      </c>
      <c r="S40" s="11">
        <f t="shared" si="1"/>
        <v>0</v>
      </c>
      <c r="T40" s="11">
        <f t="shared" si="2"/>
        <v>0</v>
      </c>
      <c r="U40" s="11">
        <f t="shared" si="3"/>
        <v>3.5120580660266915E-4</v>
      </c>
      <c r="V40" s="11">
        <f t="shared" si="4"/>
        <v>0</v>
      </c>
      <c r="W40" s="11">
        <f t="shared" si="5"/>
        <v>3.0624744793793387E-4</v>
      </c>
      <c r="X40" s="15">
        <v>9.0826521344232502E-5</v>
      </c>
      <c r="Y40" s="15">
        <v>9.0826521344232502E-5</v>
      </c>
      <c r="Z40" s="15">
        <v>9.0826521344232502E-5</v>
      </c>
      <c r="AA40" s="14">
        <v>3.5120580660266915E-4</v>
      </c>
      <c r="AB40" s="15">
        <v>9.0826521344232502E-5</v>
      </c>
      <c r="AC40" s="14">
        <v>3.0624744793793387E-4</v>
      </c>
      <c r="AE40" s="16">
        <f t="shared" si="6"/>
        <v>2.7461867774973467</v>
      </c>
      <c r="AF40" s="24">
        <f t="shared" si="7"/>
        <v>1.45742975141561</v>
      </c>
    </row>
    <row r="41" spans="1:32" x14ac:dyDescent="0.2">
      <c r="A41" s="68" t="s">
        <v>378</v>
      </c>
      <c r="B41" s="32" t="s">
        <v>968</v>
      </c>
      <c r="C41" s="31" t="s">
        <v>1911</v>
      </c>
      <c r="D41" s="38" t="s">
        <v>1912</v>
      </c>
      <c r="E41" s="4">
        <v>506</v>
      </c>
      <c r="F41" s="5">
        <v>55.317304364659996</v>
      </c>
      <c r="G41" s="6">
        <v>7.23974609375</v>
      </c>
      <c r="H41" s="6">
        <v>22.33</v>
      </c>
      <c r="I41" s="4">
        <v>5</v>
      </c>
      <c r="J41" s="4">
        <v>9</v>
      </c>
      <c r="K41" s="4">
        <v>45</v>
      </c>
      <c r="L41" s="4">
        <v>8</v>
      </c>
      <c r="M41" s="4"/>
      <c r="N41" s="4"/>
      <c r="O41" s="4">
        <v>9</v>
      </c>
      <c r="P41" s="4">
        <v>9</v>
      </c>
      <c r="Q41" s="4">
        <v>10</v>
      </c>
      <c r="R41" s="11">
        <f t="shared" si="0"/>
        <v>9.2699884125144844E-4</v>
      </c>
      <c r="S41" s="11">
        <f t="shared" si="1"/>
        <v>0</v>
      </c>
      <c r="T41" s="11">
        <f t="shared" si="2"/>
        <v>0</v>
      </c>
      <c r="U41" s="11">
        <f t="shared" si="3"/>
        <v>1.0536174198080075E-3</v>
      </c>
      <c r="V41" s="11">
        <f t="shared" si="4"/>
        <v>9.4856661045531192E-4</v>
      </c>
      <c r="W41" s="11">
        <f t="shared" si="5"/>
        <v>1.0208248264597796E-3</v>
      </c>
      <c r="X41" s="14">
        <v>9.2699884125144844E-4</v>
      </c>
      <c r="Y41" s="15">
        <v>9.0826521344232502E-5</v>
      </c>
      <c r="Z41" s="15">
        <v>9.0826521344232502E-5</v>
      </c>
      <c r="AA41" s="14">
        <v>1.0536174198080075E-3</v>
      </c>
      <c r="AB41" s="14">
        <v>9.4856661045531192E-4</v>
      </c>
      <c r="AC41" s="14">
        <v>1.0208248264597796E-3</v>
      </c>
      <c r="AE41" s="16">
        <f t="shared" si="6"/>
        <v>2.7267430836629862</v>
      </c>
      <c r="AF41" s="24">
        <f t="shared" si="7"/>
        <v>1.4471787745522691</v>
      </c>
    </row>
    <row r="42" spans="1:32" x14ac:dyDescent="0.2">
      <c r="A42" s="86" t="s">
        <v>2941</v>
      </c>
      <c r="B42" s="35" t="s">
        <v>2942</v>
      </c>
      <c r="C42" s="31" t="s">
        <v>1932</v>
      </c>
      <c r="D42" s="38" t="s">
        <v>1933</v>
      </c>
      <c r="E42" s="4">
        <v>423</v>
      </c>
      <c r="F42" s="5">
        <v>47.872026534660002</v>
      </c>
      <c r="G42" s="6">
        <v>6.65380859375</v>
      </c>
      <c r="H42" s="6">
        <v>21.75</v>
      </c>
      <c r="I42" s="4">
        <v>6</v>
      </c>
      <c r="J42" s="4">
        <v>6</v>
      </c>
      <c r="K42" s="4">
        <v>17</v>
      </c>
      <c r="L42" s="4">
        <v>2</v>
      </c>
      <c r="M42" s="4">
        <v>2</v>
      </c>
      <c r="N42" s="4"/>
      <c r="O42" s="4">
        <v>4</v>
      </c>
      <c r="P42" s="4">
        <v>5</v>
      </c>
      <c r="Q42" s="4">
        <v>4</v>
      </c>
      <c r="R42" s="11">
        <f t="shared" si="0"/>
        <v>2.3174971031286211E-4</v>
      </c>
      <c r="S42" s="11">
        <f t="shared" si="1"/>
        <v>1.9347973299796846E-4</v>
      </c>
      <c r="T42" s="11">
        <f t="shared" si="2"/>
        <v>0</v>
      </c>
      <c r="U42" s="11">
        <f t="shared" si="3"/>
        <v>4.682744088035589E-4</v>
      </c>
      <c r="V42" s="11">
        <f t="shared" si="4"/>
        <v>5.2698145025295107E-4</v>
      </c>
      <c r="W42" s="11">
        <f t="shared" si="5"/>
        <v>4.0832993058391182E-4</v>
      </c>
      <c r="X42" s="14">
        <v>2.3174971031286211E-4</v>
      </c>
      <c r="Y42" s="14">
        <v>1.9347973299796846E-4</v>
      </c>
      <c r="Z42" s="15">
        <v>9.0826521344232502E-5</v>
      </c>
      <c r="AA42" s="14">
        <v>4.682744088035589E-4</v>
      </c>
      <c r="AB42" s="14">
        <v>5.2698145025295107E-4</v>
      </c>
      <c r="AC42" s="14">
        <v>4.0832993058391182E-4</v>
      </c>
      <c r="AE42" s="16">
        <f t="shared" si="6"/>
        <v>2.7198325099848275</v>
      </c>
      <c r="AF42" s="24">
        <f t="shared" si="7"/>
        <v>1.4435178116027252</v>
      </c>
    </row>
    <row r="43" spans="1:32" x14ac:dyDescent="0.2">
      <c r="A43" s="68" t="s">
        <v>296</v>
      </c>
      <c r="B43" s="32" t="s">
        <v>824</v>
      </c>
      <c r="C43" s="31" t="s">
        <v>1619</v>
      </c>
      <c r="D43" s="38" t="s">
        <v>1632</v>
      </c>
      <c r="E43" s="4">
        <v>263</v>
      </c>
      <c r="F43" s="5">
        <v>28.516185134659999</v>
      </c>
      <c r="G43" s="6">
        <v>6.68310546875</v>
      </c>
      <c r="H43" s="6">
        <v>34.6</v>
      </c>
      <c r="I43" s="4">
        <v>11</v>
      </c>
      <c r="J43" s="4">
        <v>11</v>
      </c>
      <c r="K43" s="4">
        <v>101</v>
      </c>
      <c r="L43" s="4">
        <v>7</v>
      </c>
      <c r="M43" s="4">
        <v>12</v>
      </c>
      <c r="N43" s="4">
        <v>10</v>
      </c>
      <c r="O43" s="4">
        <v>22</v>
      </c>
      <c r="P43" s="4">
        <v>25</v>
      </c>
      <c r="Q43" s="4">
        <v>25</v>
      </c>
      <c r="R43" s="11">
        <f t="shared" si="0"/>
        <v>8.1112398609501735E-4</v>
      </c>
      <c r="S43" s="11">
        <f t="shared" si="1"/>
        <v>1.1608783979878108E-3</v>
      </c>
      <c r="T43" s="11">
        <f t="shared" si="2"/>
        <v>9.0826521344232513E-4</v>
      </c>
      <c r="U43" s="11">
        <f t="shared" si="3"/>
        <v>2.5755092484195737E-3</v>
      </c>
      <c r="V43" s="11">
        <f t="shared" si="4"/>
        <v>2.6349072512647557E-3</v>
      </c>
      <c r="W43" s="11">
        <f t="shared" si="5"/>
        <v>2.5520620661494487E-3</v>
      </c>
      <c r="X43" s="14">
        <v>8.1112398609501735E-4</v>
      </c>
      <c r="Y43" s="14">
        <v>1.1608783979878108E-3</v>
      </c>
      <c r="Z43" s="14">
        <v>9.0826521344232513E-4</v>
      </c>
      <c r="AA43" s="14">
        <v>2.5755092484195737E-3</v>
      </c>
      <c r="AB43" s="14">
        <v>2.6349072512647557E-3</v>
      </c>
      <c r="AC43" s="14">
        <v>2.5520620661494487E-3</v>
      </c>
      <c r="AE43" s="16">
        <f t="shared" si="6"/>
        <v>2.6950546444030499</v>
      </c>
      <c r="AF43" s="114">
        <f t="shared" si="7"/>
        <v>1.4303145250779898</v>
      </c>
    </row>
    <row r="44" spans="1:32" x14ac:dyDescent="0.2">
      <c r="A44" s="68" t="s">
        <v>212</v>
      </c>
      <c r="B44" s="32" t="s">
        <v>1158</v>
      </c>
      <c r="C44" s="31" t="s">
        <v>2298</v>
      </c>
      <c r="D44" s="38" t="s">
        <v>2299</v>
      </c>
      <c r="E44" s="4">
        <v>572</v>
      </c>
      <c r="F44" s="5">
        <v>62.222599004660204</v>
      </c>
      <c r="G44" s="6">
        <v>6.37939453125</v>
      </c>
      <c r="H44" s="6">
        <v>12.06</v>
      </c>
      <c r="I44" s="4">
        <v>5</v>
      </c>
      <c r="J44" s="4">
        <v>6</v>
      </c>
      <c r="K44" s="4">
        <v>21</v>
      </c>
      <c r="L44" s="4">
        <v>2</v>
      </c>
      <c r="M44" s="4">
        <v>2</v>
      </c>
      <c r="N44" s="4">
        <v>2</v>
      </c>
      <c r="O44" s="4">
        <v>4</v>
      </c>
      <c r="P44" s="4">
        <v>7</v>
      </c>
      <c r="Q44" s="4">
        <v>4</v>
      </c>
      <c r="R44" s="11">
        <f t="shared" si="0"/>
        <v>2.3174971031286211E-4</v>
      </c>
      <c r="S44" s="11">
        <f t="shared" si="1"/>
        <v>1.9347973299796846E-4</v>
      </c>
      <c r="T44" s="11">
        <f t="shared" si="2"/>
        <v>1.8165304268846503E-4</v>
      </c>
      <c r="U44" s="11">
        <f t="shared" si="3"/>
        <v>4.682744088035589E-4</v>
      </c>
      <c r="V44" s="11">
        <f t="shared" si="4"/>
        <v>7.3777403035413149E-4</v>
      </c>
      <c r="W44" s="11">
        <f t="shared" si="5"/>
        <v>4.0832993058391182E-4</v>
      </c>
      <c r="X44" s="14">
        <v>2.3174971031286211E-4</v>
      </c>
      <c r="Y44" s="14">
        <v>1.9347973299796846E-4</v>
      </c>
      <c r="Z44" s="14">
        <v>1.8165304268846503E-4</v>
      </c>
      <c r="AA44" s="14">
        <v>4.682744088035589E-4</v>
      </c>
      <c r="AB44" s="14">
        <v>7.3777403035413149E-4</v>
      </c>
      <c r="AC44" s="14">
        <v>4.0832993058391182E-4</v>
      </c>
      <c r="AE44" s="16">
        <f t="shared" si="6"/>
        <v>2.6601169204666686</v>
      </c>
      <c r="AF44" s="24">
        <f t="shared" si="7"/>
        <v>1.4114896580837457</v>
      </c>
    </row>
    <row r="45" spans="1:32" x14ac:dyDescent="0.2">
      <c r="A45" s="68" t="s">
        <v>141</v>
      </c>
      <c r="B45" s="32" t="s">
        <v>932</v>
      </c>
      <c r="C45" s="31" t="s">
        <v>1840</v>
      </c>
      <c r="D45" s="38" t="s">
        <v>1841</v>
      </c>
      <c r="E45" s="4">
        <v>321</v>
      </c>
      <c r="F45" s="5">
        <v>35.470011214659998</v>
      </c>
      <c r="G45" s="6">
        <v>5.21142578125</v>
      </c>
      <c r="H45" s="6">
        <v>24.92</v>
      </c>
      <c r="I45" s="4">
        <v>4</v>
      </c>
      <c r="J45" s="4">
        <v>4</v>
      </c>
      <c r="K45" s="4">
        <v>6</v>
      </c>
      <c r="L45" s="4"/>
      <c r="M45" s="4"/>
      <c r="N45" s="4"/>
      <c r="O45" s="4"/>
      <c r="P45" s="4">
        <v>4</v>
      </c>
      <c r="Q45" s="4">
        <v>2</v>
      </c>
      <c r="R45" s="11">
        <f t="shared" si="0"/>
        <v>0</v>
      </c>
      <c r="S45" s="11">
        <f t="shared" si="1"/>
        <v>0</v>
      </c>
      <c r="T45" s="11">
        <f t="shared" si="2"/>
        <v>0</v>
      </c>
      <c r="U45" s="11">
        <f t="shared" si="3"/>
        <v>0</v>
      </c>
      <c r="V45" s="11">
        <f t="shared" si="4"/>
        <v>4.2158516020236085E-4</v>
      </c>
      <c r="W45" s="11">
        <f t="shared" si="5"/>
        <v>2.0416496529195591E-4</v>
      </c>
      <c r="X45" s="15">
        <v>9.0826521344232502E-5</v>
      </c>
      <c r="Y45" s="15">
        <v>9.0826521344232502E-5</v>
      </c>
      <c r="Z45" s="15">
        <v>9.0826521344232502E-5</v>
      </c>
      <c r="AA45" s="15">
        <v>9.0826521344232502E-5</v>
      </c>
      <c r="AB45" s="14">
        <v>4.2158516020236085E-4</v>
      </c>
      <c r="AC45" s="14">
        <v>2.0416496529195591E-4</v>
      </c>
      <c r="AE45" s="16">
        <f t="shared" si="6"/>
        <v>2.6298362938974762</v>
      </c>
      <c r="AF45" s="24">
        <f t="shared" si="7"/>
        <v>1.3949729952084116</v>
      </c>
    </row>
    <row r="46" spans="1:32" x14ac:dyDescent="0.2">
      <c r="A46" s="68" t="s">
        <v>496</v>
      </c>
      <c r="B46" s="32" t="s">
        <v>1080</v>
      </c>
      <c r="C46" s="31" t="s">
        <v>2135</v>
      </c>
      <c r="D46" s="38" t="s">
        <v>2136</v>
      </c>
      <c r="E46" s="4">
        <v>263</v>
      </c>
      <c r="F46" s="5">
        <v>28.924212644659999</v>
      </c>
      <c r="G46" s="6">
        <v>6.23974609375</v>
      </c>
      <c r="H46" s="6">
        <v>15.97</v>
      </c>
      <c r="I46" s="4">
        <v>3</v>
      </c>
      <c r="J46" s="4">
        <v>3</v>
      </c>
      <c r="K46" s="4">
        <v>6</v>
      </c>
      <c r="L46" s="4"/>
      <c r="M46" s="4"/>
      <c r="N46" s="4"/>
      <c r="O46" s="4"/>
      <c r="P46" s="4">
        <v>3</v>
      </c>
      <c r="Q46" s="4">
        <v>3</v>
      </c>
      <c r="R46" s="11">
        <f t="shared" si="0"/>
        <v>0</v>
      </c>
      <c r="S46" s="11">
        <f t="shared" si="1"/>
        <v>0</v>
      </c>
      <c r="T46" s="11">
        <f t="shared" si="2"/>
        <v>0</v>
      </c>
      <c r="U46" s="11">
        <f t="shared" si="3"/>
        <v>0</v>
      </c>
      <c r="V46" s="11">
        <f t="shared" si="4"/>
        <v>3.1618887015177064E-4</v>
      </c>
      <c r="W46" s="11">
        <f t="shared" si="5"/>
        <v>3.0624744793793387E-4</v>
      </c>
      <c r="X46" s="15">
        <v>9.0826521344232502E-5</v>
      </c>
      <c r="Y46" s="15">
        <v>9.0826521344232502E-5</v>
      </c>
      <c r="Z46" s="15">
        <v>9.0826521344232502E-5</v>
      </c>
      <c r="AA46" s="15">
        <v>9.0826521344232502E-5</v>
      </c>
      <c r="AB46" s="14">
        <v>3.1618887015177064E-4</v>
      </c>
      <c r="AC46" s="14">
        <v>3.0624744793793387E-4</v>
      </c>
      <c r="AE46" s="16">
        <f t="shared" si="6"/>
        <v>2.617674620722549</v>
      </c>
      <c r="AF46" s="24">
        <f t="shared" si="7"/>
        <v>1.388285780154189</v>
      </c>
    </row>
    <row r="47" spans="1:32" x14ac:dyDescent="0.2">
      <c r="A47" s="68" t="s">
        <v>186</v>
      </c>
      <c r="B47" s="32" t="s">
        <v>1124</v>
      </c>
      <c r="C47" s="31" t="s">
        <v>2230</v>
      </c>
      <c r="D47" s="38" t="s">
        <v>2231</v>
      </c>
      <c r="E47" s="4">
        <v>169</v>
      </c>
      <c r="F47" s="5">
        <v>17.931467804659999</v>
      </c>
      <c r="G47" s="6">
        <v>7.34228515625</v>
      </c>
      <c r="H47" s="6">
        <v>13.61</v>
      </c>
      <c r="I47" s="4">
        <v>2</v>
      </c>
      <c r="J47" s="4">
        <v>2</v>
      </c>
      <c r="K47" s="4">
        <v>12</v>
      </c>
      <c r="L47" s="4">
        <v>2</v>
      </c>
      <c r="M47" s="4"/>
      <c r="N47" s="4"/>
      <c r="O47" s="4">
        <v>3</v>
      </c>
      <c r="P47" s="4">
        <v>4</v>
      </c>
      <c r="Q47" s="4">
        <v>3</v>
      </c>
      <c r="R47" s="11">
        <f t="shared" si="0"/>
        <v>2.3174971031286211E-4</v>
      </c>
      <c r="S47" s="11">
        <f t="shared" si="1"/>
        <v>0</v>
      </c>
      <c r="T47" s="11">
        <f t="shared" si="2"/>
        <v>0</v>
      </c>
      <c r="U47" s="11">
        <f t="shared" si="3"/>
        <v>3.5120580660266915E-4</v>
      </c>
      <c r="V47" s="11">
        <f t="shared" si="4"/>
        <v>4.2158516020236085E-4</v>
      </c>
      <c r="W47" s="11">
        <f t="shared" si="5"/>
        <v>3.0624744793793387E-4</v>
      </c>
      <c r="X47" s="14">
        <v>2.3174971031286211E-4</v>
      </c>
      <c r="Y47" s="15">
        <v>9.0826521344232502E-5</v>
      </c>
      <c r="Z47" s="15">
        <v>9.0826521344232502E-5</v>
      </c>
      <c r="AA47" s="14">
        <v>3.5120580660266915E-4</v>
      </c>
      <c r="AB47" s="14">
        <v>4.2158516020236085E-4</v>
      </c>
      <c r="AC47" s="14">
        <v>3.0624744793793387E-4</v>
      </c>
      <c r="AE47" s="16">
        <f t="shared" si="6"/>
        <v>2.6101384349985204</v>
      </c>
      <c r="AF47" s="24">
        <f t="shared" si="7"/>
        <v>1.3841263256416942</v>
      </c>
    </row>
    <row r="48" spans="1:32" x14ac:dyDescent="0.2">
      <c r="A48" s="68" t="s">
        <v>392</v>
      </c>
      <c r="B48" s="32" t="s">
        <v>1399</v>
      </c>
      <c r="C48" s="31" t="s">
        <v>2783</v>
      </c>
      <c r="D48" s="38" t="s">
        <v>2784</v>
      </c>
      <c r="E48" s="4">
        <v>850</v>
      </c>
      <c r="F48" s="5">
        <v>94.043552994660104</v>
      </c>
      <c r="G48" s="6">
        <v>7.76708984375</v>
      </c>
      <c r="H48" s="6">
        <v>1.88</v>
      </c>
      <c r="I48" s="4">
        <v>2</v>
      </c>
      <c r="J48" s="4">
        <v>2</v>
      </c>
      <c r="K48" s="4">
        <v>12</v>
      </c>
      <c r="L48" s="4">
        <v>2</v>
      </c>
      <c r="M48" s="4"/>
      <c r="N48" s="4"/>
      <c r="O48" s="4">
        <v>3</v>
      </c>
      <c r="P48" s="4">
        <v>3</v>
      </c>
      <c r="Q48" s="4">
        <v>4</v>
      </c>
      <c r="R48" s="11">
        <f t="shared" si="0"/>
        <v>2.3174971031286211E-4</v>
      </c>
      <c r="S48" s="11">
        <f t="shared" si="1"/>
        <v>0</v>
      </c>
      <c r="T48" s="11">
        <f t="shared" si="2"/>
        <v>0</v>
      </c>
      <c r="U48" s="11">
        <f t="shared" si="3"/>
        <v>3.5120580660266915E-4</v>
      </c>
      <c r="V48" s="11">
        <f t="shared" si="4"/>
        <v>3.1618887015177064E-4</v>
      </c>
      <c r="W48" s="11">
        <f t="shared" si="5"/>
        <v>4.0832993058391182E-4</v>
      </c>
      <c r="X48" s="14">
        <v>2.3174971031286211E-4</v>
      </c>
      <c r="Y48" s="15">
        <v>9.0826521344232502E-5</v>
      </c>
      <c r="Z48" s="15">
        <v>9.0826521344232502E-5</v>
      </c>
      <c r="AA48" s="14">
        <v>3.5120580660266915E-4</v>
      </c>
      <c r="AB48" s="14">
        <v>3.1618887015177064E-4</v>
      </c>
      <c r="AC48" s="14">
        <v>4.0832993058391182E-4</v>
      </c>
      <c r="AE48" s="16">
        <f t="shared" si="6"/>
        <v>2.6021225053015025</v>
      </c>
      <c r="AF48" s="24">
        <f t="shared" si="7"/>
        <v>1.3796888842811414</v>
      </c>
    </row>
    <row r="49" spans="1:32" x14ac:dyDescent="0.2">
      <c r="A49" s="32" t="s">
        <v>2943</v>
      </c>
      <c r="B49" s="35" t="s">
        <v>2944</v>
      </c>
      <c r="C49" s="31" t="s">
        <v>2910</v>
      </c>
      <c r="D49" s="38" t="s">
        <v>2911</v>
      </c>
      <c r="E49" s="4">
        <v>168</v>
      </c>
      <c r="F49" s="5">
        <v>19.11258494466</v>
      </c>
      <c r="G49" s="6">
        <v>6.53662109375</v>
      </c>
      <c r="H49" s="6">
        <v>13.1</v>
      </c>
      <c r="I49" s="4">
        <v>2</v>
      </c>
      <c r="J49" s="4">
        <v>2</v>
      </c>
      <c r="K49" s="4">
        <v>5</v>
      </c>
      <c r="L49" s="4"/>
      <c r="M49" s="4"/>
      <c r="N49" s="4"/>
      <c r="O49" s="4"/>
      <c r="P49" s="4">
        <v>5</v>
      </c>
      <c r="Q49" s="4"/>
      <c r="R49" s="11">
        <f t="shared" si="0"/>
        <v>0</v>
      </c>
      <c r="S49" s="11">
        <f t="shared" si="1"/>
        <v>0</v>
      </c>
      <c r="T49" s="11">
        <f t="shared" si="2"/>
        <v>0</v>
      </c>
      <c r="U49" s="11">
        <f t="shared" si="3"/>
        <v>0</v>
      </c>
      <c r="V49" s="11">
        <f t="shared" si="4"/>
        <v>5.2698145025295107E-4</v>
      </c>
      <c r="W49" s="11">
        <f t="shared" si="5"/>
        <v>0</v>
      </c>
      <c r="X49" s="15">
        <v>9.0826521344232502E-5</v>
      </c>
      <c r="Y49" s="15">
        <v>9.0826521344232502E-5</v>
      </c>
      <c r="Z49" s="15">
        <v>9.0826521344232502E-5</v>
      </c>
      <c r="AA49" s="15">
        <v>9.0826521344232502E-5</v>
      </c>
      <c r="AB49" s="14">
        <v>5.2698145025295107E-4</v>
      </c>
      <c r="AC49" s="15">
        <v>9.0826521344232502E-5</v>
      </c>
      <c r="AE49" s="16">
        <f t="shared" si="6"/>
        <v>2.6006885890949976</v>
      </c>
      <c r="AF49" s="24">
        <f t="shared" si="7"/>
        <v>1.3788936588481899</v>
      </c>
    </row>
    <row r="50" spans="1:32" x14ac:dyDescent="0.2">
      <c r="A50" s="68" t="s">
        <v>644</v>
      </c>
      <c r="B50" s="32" t="s">
        <v>1406</v>
      </c>
      <c r="C50" s="31" t="s">
        <v>2797</v>
      </c>
      <c r="D50" s="38" t="s">
        <v>2798</v>
      </c>
      <c r="E50" s="4">
        <v>1278</v>
      </c>
      <c r="F50" s="5">
        <v>145.22783747465999</v>
      </c>
      <c r="G50" s="6">
        <v>6.01123046875</v>
      </c>
      <c r="H50" s="6">
        <v>1.33</v>
      </c>
      <c r="I50" s="4">
        <v>2</v>
      </c>
      <c r="J50" s="4">
        <v>2</v>
      </c>
      <c r="K50" s="4">
        <v>14</v>
      </c>
      <c r="L50" s="4"/>
      <c r="M50" s="4">
        <v>3</v>
      </c>
      <c r="N50" s="4"/>
      <c r="O50" s="4">
        <v>5</v>
      </c>
      <c r="P50" s="4">
        <v>3</v>
      </c>
      <c r="Q50" s="4">
        <v>3</v>
      </c>
      <c r="R50" s="11">
        <f t="shared" si="0"/>
        <v>0</v>
      </c>
      <c r="S50" s="11">
        <f t="shared" si="1"/>
        <v>2.9021959949695271E-4</v>
      </c>
      <c r="T50" s="11">
        <f t="shared" si="2"/>
        <v>0</v>
      </c>
      <c r="U50" s="11">
        <f t="shared" si="3"/>
        <v>5.8534301100444865E-4</v>
      </c>
      <c r="V50" s="11">
        <f t="shared" si="4"/>
        <v>3.1618887015177064E-4</v>
      </c>
      <c r="W50" s="11">
        <f t="shared" si="5"/>
        <v>3.0624744793793387E-4</v>
      </c>
      <c r="X50" s="15">
        <v>9.0826521344232502E-5</v>
      </c>
      <c r="Y50" s="14">
        <v>2.9021959949695271E-4</v>
      </c>
      <c r="Z50" s="15">
        <v>9.0826521344232502E-5</v>
      </c>
      <c r="AA50" s="14">
        <v>5.8534301100444865E-4</v>
      </c>
      <c r="AB50" s="14">
        <v>3.1618887015177064E-4</v>
      </c>
      <c r="AC50" s="14">
        <v>3.0624744793793387E-4</v>
      </c>
      <c r="AE50" s="16">
        <f t="shared" si="6"/>
        <v>2.5595451423089033</v>
      </c>
      <c r="AF50" s="24">
        <f t="shared" si="7"/>
        <v>1.3558874511469818</v>
      </c>
    </row>
    <row r="51" spans="1:32" x14ac:dyDescent="0.2">
      <c r="A51" s="32" t="s">
        <v>2945</v>
      </c>
      <c r="B51" s="35" t="s">
        <v>2946</v>
      </c>
      <c r="C51" s="31" t="s">
        <v>1530</v>
      </c>
      <c r="D51" s="38" t="s">
        <v>1531</v>
      </c>
      <c r="E51" s="4">
        <v>535</v>
      </c>
      <c r="F51" s="5">
        <v>57.395074924660001</v>
      </c>
      <c r="G51" s="6">
        <v>6.45556640625</v>
      </c>
      <c r="H51" s="6">
        <v>44.67</v>
      </c>
      <c r="I51" s="4">
        <v>20</v>
      </c>
      <c r="J51" s="4">
        <v>20</v>
      </c>
      <c r="K51" s="4">
        <v>69</v>
      </c>
      <c r="L51" s="4">
        <v>3</v>
      </c>
      <c r="M51" s="4">
        <v>5</v>
      </c>
      <c r="N51" s="4">
        <v>13</v>
      </c>
      <c r="O51" s="4">
        <v>12</v>
      </c>
      <c r="P51" s="4">
        <v>13</v>
      </c>
      <c r="Q51" s="4">
        <v>23</v>
      </c>
      <c r="R51" s="11">
        <f t="shared" si="0"/>
        <v>3.4762456546929318E-4</v>
      </c>
      <c r="S51" s="11">
        <f t="shared" si="1"/>
        <v>4.8369933249492117E-4</v>
      </c>
      <c r="T51" s="11">
        <f t="shared" si="2"/>
        <v>1.1807447774750228E-3</v>
      </c>
      <c r="U51" s="11">
        <f t="shared" si="3"/>
        <v>1.4048232264106766E-3</v>
      </c>
      <c r="V51" s="11">
        <f t="shared" si="4"/>
        <v>1.3701517706576729E-3</v>
      </c>
      <c r="W51" s="11">
        <f t="shared" si="5"/>
        <v>2.3478971008574928E-3</v>
      </c>
      <c r="X51" s="14">
        <v>3.4762456546929318E-4</v>
      </c>
      <c r="Y51" s="14">
        <v>4.8369933249492117E-4</v>
      </c>
      <c r="Z51" s="14">
        <v>1.1807447774750228E-3</v>
      </c>
      <c r="AA51" s="14">
        <v>1.4048232264106766E-3</v>
      </c>
      <c r="AB51" s="14">
        <v>1.3701517706576729E-3</v>
      </c>
      <c r="AC51" s="14">
        <v>2.3478971008574928E-3</v>
      </c>
      <c r="AE51" s="16">
        <f t="shared" si="6"/>
        <v>2.5460721895128713</v>
      </c>
      <c r="AF51" s="24">
        <f t="shared" si="7"/>
        <v>1.3482733249642311</v>
      </c>
    </row>
    <row r="52" spans="1:32" x14ac:dyDescent="0.2">
      <c r="A52" s="68" t="s">
        <v>507</v>
      </c>
      <c r="B52" s="32" t="s">
        <v>1231</v>
      </c>
      <c r="C52" s="31" t="s">
        <v>2435</v>
      </c>
      <c r="D52" s="38" t="s">
        <v>2436</v>
      </c>
      <c r="E52" s="4">
        <v>433</v>
      </c>
      <c r="F52" s="5">
        <v>48.603121034659999</v>
      </c>
      <c r="G52" s="6">
        <v>5.94775390625</v>
      </c>
      <c r="H52" s="6">
        <v>9.01</v>
      </c>
      <c r="I52" s="4">
        <v>4</v>
      </c>
      <c r="J52" s="4">
        <v>4</v>
      </c>
      <c r="K52" s="4">
        <v>10</v>
      </c>
      <c r="L52" s="4"/>
      <c r="M52" s="4"/>
      <c r="N52" s="4">
        <v>2</v>
      </c>
      <c r="O52" s="4"/>
      <c r="P52" s="4">
        <v>5</v>
      </c>
      <c r="Q52" s="4">
        <v>3</v>
      </c>
      <c r="R52" s="11">
        <f t="shared" si="0"/>
        <v>0</v>
      </c>
      <c r="S52" s="11">
        <f t="shared" si="1"/>
        <v>0</v>
      </c>
      <c r="T52" s="11">
        <f t="shared" si="2"/>
        <v>1.8165304268846503E-4</v>
      </c>
      <c r="U52" s="11">
        <f t="shared" si="3"/>
        <v>0</v>
      </c>
      <c r="V52" s="11">
        <f t="shared" si="4"/>
        <v>5.2698145025295107E-4</v>
      </c>
      <c r="W52" s="11">
        <f t="shared" si="5"/>
        <v>3.0624744793793387E-4</v>
      </c>
      <c r="X52" s="15">
        <v>9.0826521344232502E-5</v>
      </c>
      <c r="Y52" s="15">
        <v>9.0826521344232502E-5</v>
      </c>
      <c r="Z52" s="14">
        <v>1.8165304268846503E-4</v>
      </c>
      <c r="AA52" s="15">
        <v>9.0826521344232502E-5</v>
      </c>
      <c r="AB52" s="14">
        <v>5.2698145025295107E-4</v>
      </c>
      <c r="AC52" s="14">
        <v>3.0624744793793387E-4</v>
      </c>
      <c r="AE52" s="16">
        <f t="shared" si="6"/>
        <v>2.5434625422704111</v>
      </c>
      <c r="AF52" s="24">
        <f t="shared" si="7"/>
        <v>1.3467938476982242</v>
      </c>
    </row>
    <row r="53" spans="1:32" x14ac:dyDescent="0.2">
      <c r="A53" s="68" t="s">
        <v>294</v>
      </c>
      <c r="B53" s="32" t="s">
        <v>954</v>
      </c>
      <c r="C53" s="31" t="s">
        <v>1883</v>
      </c>
      <c r="D53" s="38" t="s">
        <v>1884</v>
      </c>
      <c r="E53" s="4">
        <v>360</v>
      </c>
      <c r="F53" s="5">
        <v>41.363225004660002</v>
      </c>
      <c r="G53" s="6">
        <v>6.97607421875</v>
      </c>
      <c r="H53" s="6">
        <v>23.06</v>
      </c>
      <c r="I53" s="4">
        <v>7</v>
      </c>
      <c r="J53" s="4">
        <v>7</v>
      </c>
      <c r="K53" s="4">
        <v>37</v>
      </c>
      <c r="L53" s="4">
        <v>3</v>
      </c>
      <c r="M53" s="4">
        <v>3</v>
      </c>
      <c r="N53" s="4">
        <v>5</v>
      </c>
      <c r="O53" s="4">
        <v>6</v>
      </c>
      <c r="P53" s="4">
        <v>9</v>
      </c>
      <c r="Q53" s="4">
        <v>11</v>
      </c>
      <c r="R53" s="11">
        <f t="shared" si="0"/>
        <v>3.4762456546929318E-4</v>
      </c>
      <c r="S53" s="11">
        <f t="shared" si="1"/>
        <v>2.9021959949695271E-4</v>
      </c>
      <c r="T53" s="11">
        <f t="shared" si="2"/>
        <v>4.5413260672116256E-4</v>
      </c>
      <c r="U53" s="11">
        <f t="shared" si="3"/>
        <v>7.0241161320533829E-4</v>
      </c>
      <c r="V53" s="11">
        <f t="shared" si="4"/>
        <v>9.4856661045531192E-4</v>
      </c>
      <c r="W53" s="11">
        <f t="shared" si="5"/>
        <v>1.1229073091057575E-3</v>
      </c>
      <c r="X53" s="14">
        <v>3.4762456546929318E-4</v>
      </c>
      <c r="Y53" s="14">
        <v>2.9021959949695271E-4</v>
      </c>
      <c r="Z53" s="14">
        <v>4.5413260672116256E-4</v>
      </c>
      <c r="AA53" s="14">
        <v>7.0241161320533829E-4</v>
      </c>
      <c r="AB53" s="14">
        <v>9.4856661045531192E-4</v>
      </c>
      <c r="AC53" s="14">
        <v>1.1229073091057575E-3</v>
      </c>
      <c r="AE53" s="16">
        <f t="shared" si="6"/>
        <v>2.5402422511973226</v>
      </c>
      <c r="AF53" s="24">
        <f t="shared" si="7"/>
        <v>1.344966086735887</v>
      </c>
    </row>
    <row r="54" spans="1:32" x14ac:dyDescent="0.2">
      <c r="A54" s="68" t="s">
        <v>387</v>
      </c>
      <c r="B54" s="34" t="s">
        <v>1285</v>
      </c>
      <c r="C54" s="33" t="s">
        <v>2269</v>
      </c>
      <c r="D54" s="38" t="s">
        <v>2538</v>
      </c>
      <c r="E54" s="4">
        <v>406</v>
      </c>
      <c r="F54" s="5">
        <v>45.597055424659999</v>
      </c>
      <c r="G54" s="6">
        <v>7.54736328125</v>
      </c>
      <c r="H54" s="6">
        <v>7.14</v>
      </c>
      <c r="I54" s="4">
        <v>2</v>
      </c>
      <c r="J54" s="4">
        <v>2</v>
      </c>
      <c r="K54" s="4">
        <v>5</v>
      </c>
      <c r="L54" s="4"/>
      <c r="M54" s="4"/>
      <c r="N54" s="4"/>
      <c r="O54" s="4"/>
      <c r="P54" s="4"/>
      <c r="Q54" s="4">
        <v>5</v>
      </c>
      <c r="R54" s="11">
        <f t="shared" si="0"/>
        <v>0</v>
      </c>
      <c r="S54" s="11">
        <f t="shared" si="1"/>
        <v>0</v>
      </c>
      <c r="T54" s="11">
        <f t="shared" si="2"/>
        <v>0</v>
      </c>
      <c r="U54" s="11">
        <f t="shared" si="3"/>
        <v>0</v>
      </c>
      <c r="V54" s="11">
        <f t="shared" si="4"/>
        <v>0</v>
      </c>
      <c r="W54" s="11">
        <f t="shared" si="5"/>
        <v>5.1041241322988978E-4</v>
      </c>
      <c r="X54" s="15">
        <v>9.0826521344232502E-5</v>
      </c>
      <c r="Y54" s="15">
        <v>9.0826521344232502E-5</v>
      </c>
      <c r="Z54" s="15">
        <v>9.0826521344232502E-5</v>
      </c>
      <c r="AA54" s="15">
        <v>9.0826521344232502E-5</v>
      </c>
      <c r="AB54" s="15">
        <v>9.0826521344232502E-5</v>
      </c>
      <c r="AC54" s="14">
        <v>5.1041241322988978E-4</v>
      </c>
      <c r="AE54" s="16">
        <f t="shared" si="6"/>
        <v>2.5398802232203623</v>
      </c>
      <c r="AF54" s="24">
        <f t="shared" si="7"/>
        <v>1.3447604633594672</v>
      </c>
    </row>
    <row r="55" spans="1:32" x14ac:dyDescent="0.2">
      <c r="A55" s="68" t="s">
        <v>393</v>
      </c>
      <c r="B55" s="32" t="s">
        <v>1154</v>
      </c>
      <c r="C55" s="31" t="s">
        <v>2291</v>
      </c>
      <c r="D55" s="38" t="s">
        <v>2292</v>
      </c>
      <c r="E55" s="4">
        <v>229</v>
      </c>
      <c r="F55" s="5">
        <v>25.525092544660001</v>
      </c>
      <c r="G55" s="6">
        <v>5.92236328125</v>
      </c>
      <c r="H55" s="6">
        <v>12.23</v>
      </c>
      <c r="I55" s="4">
        <v>2</v>
      </c>
      <c r="J55" s="4">
        <v>2</v>
      </c>
      <c r="K55" s="4">
        <v>5</v>
      </c>
      <c r="L55" s="4"/>
      <c r="M55" s="4"/>
      <c r="N55" s="4"/>
      <c r="O55" s="4"/>
      <c r="P55" s="4"/>
      <c r="Q55" s="4">
        <v>5</v>
      </c>
      <c r="R55" s="11">
        <f t="shared" si="0"/>
        <v>0</v>
      </c>
      <c r="S55" s="11">
        <f t="shared" si="1"/>
        <v>0</v>
      </c>
      <c r="T55" s="11">
        <f t="shared" si="2"/>
        <v>0</v>
      </c>
      <c r="U55" s="11">
        <f t="shared" si="3"/>
        <v>0</v>
      </c>
      <c r="V55" s="11">
        <f t="shared" si="4"/>
        <v>0</v>
      </c>
      <c r="W55" s="11">
        <f t="shared" si="5"/>
        <v>5.1041241322988978E-4</v>
      </c>
      <c r="X55" s="15">
        <v>9.0826521344232502E-5</v>
      </c>
      <c r="Y55" s="15">
        <v>9.0826521344232502E-5</v>
      </c>
      <c r="Z55" s="15">
        <v>9.0826521344232502E-5</v>
      </c>
      <c r="AA55" s="15">
        <v>9.0826521344232502E-5</v>
      </c>
      <c r="AB55" s="15">
        <v>9.0826521344232502E-5</v>
      </c>
      <c r="AC55" s="14">
        <v>5.1041241322988978E-4</v>
      </c>
      <c r="AE55" s="16">
        <f t="shared" si="6"/>
        <v>2.5398802232203623</v>
      </c>
      <c r="AF55" s="24">
        <f t="shared" si="7"/>
        <v>1.3447604633594672</v>
      </c>
    </row>
    <row r="56" spans="1:32" x14ac:dyDescent="0.2">
      <c r="A56" s="68" t="s">
        <v>512</v>
      </c>
      <c r="B56" s="32" t="s">
        <v>1044</v>
      </c>
      <c r="C56" s="33" t="s">
        <v>2062</v>
      </c>
      <c r="D56" s="38" t="s">
        <v>2063</v>
      </c>
      <c r="E56" s="4">
        <v>433</v>
      </c>
      <c r="F56" s="5">
        <v>49.357910224660003</v>
      </c>
      <c r="G56" s="6">
        <v>9.53955078125</v>
      </c>
      <c r="H56" s="6">
        <v>17.78</v>
      </c>
      <c r="I56" s="4">
        <v>6</v>
      </c>
      <c r="J56" s="4">
        <v>6</v>
      </c>
      <c r="K56" s="4">
        <v>23</v>
      </c>
      <c r="L56" s="4">
        <v>2</v>
      </c>
      <c r="M56" s="4">
        <v>2</v>
      </c>
      <c r="N56" s="4">
        <v>3</v>
      </c>
      <c r="O56" s="4">
        <v>5</v>
      </c>
      <c r="P56" s="4">
        <v>7</v>
      </c>
      <c r="Q56" s="4">
        <v>4</v>
      </c>
      <c r="R56" s="11">
        <f t="shared" si="0"/>
        <v>2.3174971031286211E-4</v>
      </c>
      <c r="S56" s="11">
        <f t="shared" si="1"/>
        <v>1.9347973299796846E-4</v>
      </c>
      <c r="T56" s="11">
        <f t="shared" si="2"/>
        <v>2.7247956403269756E-4</v>
      </c>
      <c r="U56" s="11">
        <f t="shared" si="3"/>
        <v>5.8534301100444865E-4</v>
      </c>
      <c r="V56" s="11">
        <f t="shared" si="4"/>
        <v>7.3777403035413149E-4</v>
      </c>
      <c r="W56" s="11">
        <f t="shared" si="5"/>
        <v>4.0832993058391182E-4</v>
      </c>
      <c r="X56" s="14">
        <v>2.3174971031286211E-4</v>
      </c>
      <c r="Y56" s="14">
        <v>1.9347973299796846E-4</v>
      </c>
      <c r="Z56" s="14">
        <v>2.7247956403269756E-4</v>
      </c>
      <c r="AA56" s="14">
        <v>5.8534301100444865E-4</v>
      </c>
      <c r="AB56" s="14">
        <v>7.3777403035413149E-4</v>
      </c>
      <c r="AC56" s="14">
        <v>4.0832993058391182E-4</v>
      </c>
      <c r="AE56" s="16">
        <f t="shared" si="6"/>
        <v>2.4816176281496483</v>
      </c>
      <c r="AF56" s="24">
        <f t="shared" si="7"/>
        <v>1.3112808396949542</v>
      </c>
    </row>
    <row r="57" spans="1:32" x14ac:dyDescent="0.2">
      <c r="A57" s="68" t="s">
        <v>111</v>
      </c>
      <c r="B57" s="32" t="s">
        <v>1038</v>
      </c>
      <c r="C57" s="31" t="s">
        <v>2048</v>
      </c>
      <c r="D57" s="38" t="s">
        <v>2049</v>
      </c>
      <c r="E57" s="4">
        <v>297</v>
      </c>
      <c r="F57" s="5">
        <v>33.21203514466</v>
      </c>
      <c r="G57" s="6">
        <v>6.53662109375</v>
      </c>
      <c r="H57" s="6">
        <v>18.18</v>
      </c>
      <c r="I57" s="4">
        <v>5</v>
      </c>
      <c r="J57" s="4">
        <v>5</v>
      </c>
      <c r="K57" s="4">
        <v>13</v>
      </c>
      <c r="L57" s="4"/>
      <c r="M57" s="4"/>
      <c r="N57" s="4">
        <v>3</v>
      </c>
      <c r="O57" s="4">
        <v>4</v>
      </c>
      <c r="P57" s="4">
        <v>3</v>
      </c>
      <c r="Q57" s="4">
        <v>3</v>
      </c>
      <c r="R57" s="11">
        <f t="shared" si="0"/>
        <v>0</v>
      </c>
      <c r="S57" s="11">
        <f t="shared" si="1"/>
        <v>0</v>
      </c>
      <c r="T57" s="11">
        <f t="shared" si="2"/>
        <v>2.7247956403269756E-4</v>
      </c>
      <c r="U57" s="11">
        <f t="shared" si="3"/>
        <v>4.682744088035589E-4</v>
      </c>
      <c r="V57" s="11">
        <f t="shared" si="4"/>
        <v>3.1618887015177064E-4</v>
      </c>
      <c r="W57" s="11">
        <f t="shared" si="5"/>
        <v>3.0624744793793387E-4</v>
      </c>
      <c r="X57" s="15">
        <v>9.0826521344232502E-5</v>
      </c>
      <c r="Y57" s="15">
        <v>9.0826521344232502E-5</v>
      </c>
      <c r="Z57" s="14">
        <v>2.7247956403269756E-4</v>
      </c>
      <c r="AA57" s="14">
        <v>4.682744088035589E-4</v>
      </c>
      <c r="AB57" s="14">
        <v>3.1618887015177064E-4</v>
      </c>
      <c r="AC57" s="14">
        <v>3.0624744793793387E-4</v>
      </c>
      <c r="AE57" s="16">
        <f t="shared" si="6"/>
        <v>2.4017450206189661</v>
      </c>
      <c r="AF57" s="24">
        <f t="shared" si="7"/>
        <v>1.2640829965828864</v>
      </c>
    </row>
    <row r="58" spans="1:32" x14ac:dyDescent="0.2">
      <c r="A58" s="68" t="s">
        <v>202</v>
      </c>
      <c r="B58" s="32" t="s">
        <v>1078</v>
      </c>
      <c r="C58" s="33" t="s">
        <v>2131</v>
      </c>
      <c r="D58" s="38" t="s">
        <v>2132</v>
      </c>
      <c r="E58" s="4">
        <v>748</v>
      </c>
      <c r="F58" s="5">
        <v>85.995028334660006</v>
      </c>
      <c r="G58" s="6">
        <v>5.38916015625</v>
      </c>
      <c r="H58" s="6">
        <v>16.04</v>
      </c>
      <c r="I58" s="4">
        <v>9</v>
      </c>
      <c r="J58" s="4">
        <v>9</v>
      </c>
      <c r="K58" s="4">
        <v>27</v>
      </c>
      <c r="L58" s="4"/>
      <c r="M58" s="4">
        <v>4</v>
      </c>
      <c r="N58" s="4">
        <v>4</v>
      </c>
      <c r="O58" s="4">
        <v>4</v>
      </c>
      <c r="P58" s="4">
        <v>6</v>
      </c>
      <c r="Q58" s="4">
        <v>9</v>
      </c>
      <c r="R58" s="11">
        <f t="shared" si="0"/>
        <v>0</v>
      </c>
      <c r="S58" s="11">
        <f t="shared" si="1"/>
        <v>3.8695946599593691E-4</v>
      </c>
      <c r="T58" s="11">
        <f t="shared" si="2"/>
        <v>3.6330608537693006E-4</v>
      </c>
      <c r="U58" s="11">
        <f t="shared" si="3"/>
        <v>4.682744088035589E-4</v>
      </c>
      <c r="V58" s="11">
        <f t="shared" si="4"/>
        <v>6.3237774030354128E-4</v>
      </c>
      <c r="W58" s="11">
        <f t="shared" si="5"/>
        <v>9.187423438138016E-4</v>
      </c>
      <c r="X58" s="15">
        <v>9.0826521344232502E-5</v>
      </c>
      <c r="Y58" s="14">
        <v>3.8695946599593691E-4</v>
      </c>
      <c r="Z58" s="14">
        <v>3.6330608537693006E-4</v>
      </c>
      <c r="AA58" s="14">
        <v>4.682744088035589E-4</v>
      </c>
      <c r="AB58" s="14">
        <v>6.3237774030354128E-4</v>
      </c>
      <c r="AC58" s="14">
        <v>9.187423438138016E-4</v>
      </c>
      <c r="AE58" s="16">
        <f t="shared" si="6"/>
        <v>2.400919659600838</v>
      </c>
      <c r="AF58" s="24">
        <f t="shared" si="7"/>
        <v>1.2635871284185221</v>
      </c>
    </row>
    <row r="59" spans="1:32" x14ac:dyDescent="0.2">
      <c r="A59" s="87" t="s">
        <v>2947</v>
      </c>
      <c r="B59" s="35" t="s">
        <v>2948</v>
      </c>
      <c r="C59" s="91" t="s">
        <v>2236</v>
      </c>
      <c r="D59" s="38" t="s">
        <v>2237</v>
      </c>
      <c r="E59" s="4">
        <v>847</v>
      </c>
      <c r="F59" s="5">
        <v>94.888934584660007</v>
      </c>
      <c r="G59" s="6">
        <v>7.35693359375</v>
      </c>
      <c r="H59" s="6">
        <v>13.46</v>
      </c>
      <c r="I59" s="4">
        <v>8</v>
      </c>
      <c r="J59" s="4">
        <v>8</v>
      </c>
      <c r="K59" s="4">
        <v>32</v>
      </c>
      <c r="L59" s="4">
        <v>3</v>
      </c>
      <c r="M59" s="4">
        <v>3</v>
      </c>
      <c r="N59" s="4">
        <v>4</v>
      </c>
      <c r="O59" s="4">
        <v>8</v>
      </c>
      <c r="P59" s="4">
        <v>9</v>
      </c>
      <c r="Q59" s="4">
        <v>5</v>
      </c>
      <c r="R59" s="11">
        <f t="shared" si="0"/>
        <v>3.4762456546929318E-4</v>
      </c>
      <c r="S59" s="11">
        <f t="shared" si="1"/>
        <v>2.9021959949695271E-4</v>
      </c>
      <c r="T59" s="11">
        <f t="shared" si="2"/>
        <v>3.6330608537693006E-4</v>
      </c>
      <c r="U59" s="11">
        <f t="shared" si="3"/>
        <v>9.365488176071178E-4</v>
      </c>
      <c r="V59" s="11">
        <f t="shared" si="4"/>
        <v>9.4856661045531192E-4</v>
      </c>
      <c r="W59" s="11">
        <f t="shared" si="5"/>
        <v>5.1041241322988978E-4</v>
      </c>
      <c r="X59" s="14">
        <v>3.4762456546929318E-4</v>
      </c>
      <c r="Y59" s="14">
        <v>2.9021959949695271E-4</v>
      </c>
      <c r="Z59" s="14">
        <v>3.6330608537693006E-4</v>
      </c>
      <c r="AA59" s="14">
        <v>9.365488176071178E-4</v>
      </c>
      <c r="AB59" s="14">
        <v>9.4856661045531192E-4</v>
      </c>
      <c r="AC59" s="14">
        <v>5.1041241322988978E-4</v>
      </c>
      <c r="AE59" s="16">
        <f t="shared" si="6"/>
        <v>2.3927755503943353</v>
      </c>
      <c r="AF59" s="24">
        <f t="shared" si="7"/>
        <v>1.2586850740515743</v>
      </c>
    </row>
    <row r="60" spans="1:32" x14ac:dyDescent="0.2">
      <c r="A60" s="32" t="s">
        <v>2949</v>
      </c>
      <c r="B60" s="35" t="s">
        <v>2950</v>
      </c>
      <c r="C60" s="31" t="s">
        <v>2513</v>
      </c>
      <c r="D60" s="38" t="s">
        <v>2514</v>
      </c>
      <c r="E60" s="4">
        <v>199</v>
      </c>
      <c r="F60" s="5">
        <v>22.755012664660001</v>
      </c>
      <c r="G60" s="6">
        <v>6.53662109375</v>
      </c>
      <c r="H60" s="6">
        <v>7.54</v>
      </c>
      <c r="I60" s="4">
        <v>2</v>
      </c>
      <c r="J60" s="4">
        <v>2</v>
      </c>
      <c r="K60" s="4">
        <v>5</v>
      </c>
      <c r="L60" s="4"/>
      <c r="M60" s="4"/>
      <c r="N60" s="4"/>
      <c r="O60" s="4">
        <v>3</v>
      </c>
      <c r="P60" s="4"/>
      <c r="Q60" s="4">
        <v>2</v>
      </c>
      <c r="R60" s="11">
        <f t="shared" si="0"/>
        <v>0</v>
      </c>
      <c r="S60" s="11">
        <f t="shared" si="1"/>
        <v>0</v>
      </c>
      <c r="T60" s="11">
        <f t="shared" si="2"/>
        <v>0</v>
      </c>
      <c r="U60" s="11">
        <f t="shared" si="3"/>
        <v>3.5120580660266915E-4</v>
      </c>
      <c r="V60" s="11">
        <f t="shared" si="4"/>
        <v>0</v>
      </c>
      <c r="W60" s="11">
        <f t="shared" si="5"/>
        <v>2.0416496529195591E-4</v>
      </c>
      <c r="X60" s="15">
        <v>9.0826521344232502E-5</v>
      </c>
      <c r="Y60" s="15">
        <v>9.0826521344232502E-5</v>
      </c>
      <c r="Z60" s="15">
        <v>9.0826521344232502E-5</v>
      </c>
      <c r="AA60" s="14">
        <v>3.5120580660266915E-4</v>
      </c>
      <c r="AB60" s="15">
        <v>9.0826521344232502E-5</v>
      </c>
      <c r="AC60" s="14">
        <v>2.0416496529195591E-4</v>
      </c>
      <c r="AE60" s="16">
        <f t="shared" si="6"/>
        <v>2.3715440661866074</v>
      </c>
      <c r="AF60" s="24">
        <f t="shared" si="7"/>
        <v>1.2458266757032268</v>
      </c>
    </row>
    <row r="61" spans="1:32" x14ac:dyDescent="0.2">
      <c r="A61" s="68" t="s">
        <v>251</v>
      </c>
      <c r="B61" s="32" t="s">
        <v>1281</v>
      </c>
      <c r="C61" s="31" t="s">
        <v>2529</v>
      </c>
      <c r="D61" s="38" t="s">
        <v>2530</v>
      </c>
      <c r="E61" s="4">
        <v>334</v>
      </c>
      <c r="F61" s="5">
        <v>37.540704364660002</v>
      </c>
      <c r="G61" s="6">
        <v>6.53662109375</v>
      </c>
      <c r="H61" s="6">
        <v>7.19</v>
      </c>
      <c r="I61" s="4">
        <v>2</v>
      </c>
      <c r="J61" s="4">
        <v>2</v>
      </c>
      <c r="K61" s="4">
        <v>5</v>
      </c>
      <c r="L61" s="4"/>
      <c r="M61" s="4"/>
      <c r="N61" s="4"/>
      <c r="O61" s="4">
        <v>3</v>
      </c>
      <c r="P61" s="4"/>
      <c r="Q61" s="4">
        <v>2</v>
      </c>
      <c r="R61" s="11">
        <f t="shared" si="0"/>
        <v>0</v>
      </c>
      <c r="S61" s="11">
        <f t="shared" si="1"/>
        <v>0</v>
      </c>
      <c r="T61" s="11">
        <f t="shared" si="2"/>
        <v>0</v>
      </c>
      <c r="U61" s="11">
        <f t="shared" si="3"/>
        <v>3.5120580660266915E-4</v>
      </c>
      <c r="V61" s="11">
        <f t="shared" si="4"/>
        <v>0</v>
      </c>
      <c r="W61" s="11">
        <f t="shared" si="5"/>
        <v>2.0416496529195591E-4</v>
      </c>
      <c r="X61" s="15">
        <v>9.0826521344232502E-5</v>
      </c>
      <c r="Y61" s="15">
        <v>9.0826521344232502E-5</v>
      </c>
      <c r="Z61" s="15">
        <v>9.0826521344232502E-5</v>
      </c>
      <c r="AA61" s="14">
        <v>3.5120580660266915E-4</v>
      </c>
      <c r="AB61" s="15">
        <v>9.0826521344232502E-5</v>
      </c>
      <c r="AC61" s="14">
        <v>2.0416496529195591E-4</v>
      </c>
      <c r="AE61" s="16">
        <f t="shared" si="6"/>
        <v>2.3715440661866074</v>
      </c>
      <c r="AF61" s="24">
        <f t="shared" si="7"/>
        <v>1.2458266757032268</v>
      </c>
    </row>
    <row r="62" spans="1:32" x14ac:dyDescent="0.2">
      <c r="A62" s="68" t="s">
        <v>546</v>
      </c>
      <c r="B62" s="32" t="s">
        <v>1245</v>
      </c>
      <c r="C62" s="31" t="s">
        <v>2462</v>
      </c>
      <c r="D62" s="38" t="s">
        <v>2463</v>
      </c>
      <c r="E62" s="4">
        <v>379</v>
      </c>
      <c r="F62" s="5">
        <v>43.095208944660001</v>
      </c>
      <c r="G62" s="6">
        <v>8.23583984375</v>
      </c>
      <c r="H62" s="6">
        <v>8.44</v>
      </c>
      <c r="I62" s="4">
        <v>3</v>
      </c>
      <c r="J62" s="4">
        <v>3</v>
      </c>
      <c r="K62" s="4">
        <v>5</v>
      </c>
      <c r="L62" s="4"/>
      <c r="M62" s="4"/>
      <c r="N62" s="4"/>
      <c r="O62" s="4">
        <v>2</v>
      </c>
      <c r="P62" s="4">
        <v>3</v>
      </c>
      <c r="Q62" s="4"/>
      <c r="R62" s="11">
        <f t="shared" si="0"/>
        <v>0</v>
      </c>
      <c r="S62" s="11">
        <f t="shared" si="1"/>
        <v>0</v>
      </c>
      <c r="T62" s="11">
        <f t="shared" si="2"/>
        <v>0</v>
      </c>
      <c r="U62" s="11">
        <f t="shared" si="3"/>
        <v>2.3413720440177945E-4</v>
      </c>
      <c r="V62" s="11">
        <f t="shared" si="4"/>
        <v>3.1618887015177064E-4</v>
      </c>
      <c r="W62" s="11">
        <f t="shared" si="5"/>
        <v>0</v>
      </c>
      <c r="X62" s="15">
        <v>9.0826521344232502E-5</v>
      </c>
      <c r="Y62" s="15">
        <v>9.0826521344232502E-5</v>
      </c>
      <c r="Z62" s="15">
        <v>9.0826521344232502E-5</v>
      </c>
      <c r="AA62" s="14">
        <v>2.3413720440177945E-4</v>
      </c>
      <c r="AB62" s="14">
        <v>3.1618887015177064E-4</v>
      </c>
      <c r="AC62" s="15">
        <v>9.0826521344232502E-5</v>
      </c>
      <c r="AE62" s="16">
        <f t="shared" si="6"/>
        <v>2.3530300269448623</v>
      </c>
      <c r="AF62" s="24">
        <f t="shared" si="7"/>
        <v>1.2345197308673714</v>
      </c>
    </row>
    <row r="63" spans="1:32" x14ac:dyDescent="0.2">
      <c r="A63" s="68" t="s">
        <v>628</v>
      </c>
      <c r="B63" s="32" t="s">
        <v>1148</v>
      </c>
      <c r="C63" s="33" t="s">
        <v>2282</v>
      </c>
      <c r="D63" s="38" t="s">
        <v>2283</v>
      </c>
      <c r="E63" s="4">
        <v>307</v>
      </c>
      <c r="F63" s="5">
        <v>34.44829822466</v>
      </c>
      <c r="G63" s="6">
        <v>6.69775390625</v>
      </c>
      <c r="H63" s="6">
        <v>12.38</v>
      </c>
      <c r="I63" s="4">
        <v>3</v>
      </c>
      <c r="J63" s="4">
        <v>3</v>
      </c>
      <c r="K63" s="4">
        <v>10</v>
      </c>
      <c r="L63" s="4">
        <v>2</v>
      </c>
      <c r="M63" s="4"/>
      <c r="N63" s="4"/>
      <c r="O63" s="4">
        <v>4</v>
      </c>
      <c r="P63" s="4"/>
      <c r="Q63" s="4">
        <v>4</v>
      </c>
      <c r="R63" s="11">
        <f t="shared" si="0"/>
        <v>2.3174971031286211E-4</v>
      </c>
      <c r="S63" s="11">
        <f t="shared" si="1"/>
        <v>0</v>
      </c>
      <c r="T63" s="11">
        <f t="shared" si="2"/>
        <v>0</v>
      </c>
      <c r="U63" s="11">
        <f t="shared" si="3"/>
        <v>4.682744088035589E-4</v>
      </c>
      <c r="V63" s="11">
        <f t="shared" si="4"/>
        <v>0</v>
      </c>
      <c r="W63" s="11">
        <f t="shared" si="5"/>
        <v>4.0832993058391182E-4</v>
      </c>
      <c r="X63" s="14">
        <v>2.3174971031286211E-4</v>
      </c>
      <c r="Y63" s="15">
        <v>9.0826521344232502E-5</v>
      </c>
      <c r="Z63" s="15">
        <v>9.0826521344232502E-5</v>
      </c>
      <c r="AA63" s="14">
        <v>4.682744088035589E-4</v>
      </c>
      <c r="AB63" s="15">
        <v>9.0826521344232502E-5</v>
      </c>
      <c r="AC63" s="14">
        <v>4.0832993058391182E-4</v>
      </c>
      <c r="AE63" s="16">
        <f t="shared" si="6"/>
        <v>2.3401655013376201</v>
      </c>
      <c r="AF63" s="24">
        <f t="shared" si="7"/>
        <v>1.2266105637897757</v>
      </c>
    </row>
    <row r="64" spans="1:32" x14ac:dyDescent="0.2">
      <c r="A64" s="68" t="s">
        <v>551</v>
      </c>
      <c r="B64" s="32" t="s">
        <v>1048</v>
      </c>
      <c r="C64" s="31" t="s">
        <v>1763</v>
      </c>
      <c r="D64" s="38" t="s">
        <v>2070</v>
      </c>
      <c r="E64" s="4">
        <v>417</v>
      </c>
      <c r="F64" s="5">
        <v>48.667133474659998</v>
      </c>
      <c r="G64" s="6">
        <v>8.73388671875</v>
      </c>
      <c r="H64" s="6">
        <v>17.510000000000002</v>
      </c>
      <c r="I64" s="4">
        <v>5</v>
      </c>
      <c r="J64" s="4">
        <v>5</v>
      </c>
      <c r="K64" s="4">
        <v>5</v>
      </c>
      <c r="L64" s="4"/>
      <c r="M64" s="4"/>
      <c r="N64" s="4"/>
      <c r="O64" s="4">
        <v>2</v>
      </c>
      <c r="P64" s="4"/>
      <c r="Q64" s="4">
        <v>3</v>
      </c>
      <c r="R64" s="11">
        <f t="shared" si="0"/>
        <v>0</v>
      </c>
      <c r="S64" s="11">
        <f t="shared" si="1"/>
        <v>0</v>
      </c>
      <c r="T64" s="11">
        <f t="shared" si="2"/>
        <v>0</v>
      </c>
      <c r="U64" s="11">
        <f t="shared" si="3"/>
        <v>2.3413720440177945E-4</v>
      </c>
      <c r="V64" s="11">
        <f t="shared" si="4"/>
        <v>0</v>
      </c>
      <c r="W64" s="11">
        <f t="shared" si="5"/>
        <v>3.0624744793793387E-4</v>
      </c>
      <c r="X64" s="15">
        <v>9.0826521344232502E-5</v>
      </c>
      <c r="Y64" s="15">
        <v>9.0826521344232502E-5</v>
      </c>
      <c r="Z64" s="15">
        <v>9.0826521344232502E-5</v>
      </c>
      <c r="AA64" s="14">
        <v>2.3413720440177945E-4</v>
      </c>
      <c r="AB64" s="15">
        <v>9.0826521344232502E-5</v>
      </c>
      <c r="AC64" s="14">
        <v>3.0624744793793387E-4</v>
      </c>
      <c r="AE64" s="16">
        <f t="shared" si="6"/>
        <v>2.3165450074200815</v>
      </c>
      <c r="AF64" s="24">
        <f t="shared" si="7"/>
        <v>1.2119747123090125</v>
      </c>
    </row>
    <row r="65" spans="1:36" x14ac:dyDescent="0.2">
      <c r="A65" s="68" t="s">
        <v>230</v>
      </c>
      <c r="B65" s="32" t="s">
        <v>1099</v>
      </c>
      <c r="C65" s="31" t="s">
        <v>2177</v>
      </c>
      <c r="D65" s="38" t="s">
        <v>2178</v>
      </c>
      <c r="E65" s="4">
        <v>588</v>
      </c>
      <c r="F65" s="5">
        <v>65.070773184660098</v>
      </c>
      <c r="G65" s="6">
        <v>7.00537109375</v>
      </c>
      <c r="H65" s="6">
        <v>14.97</v>
      </c>
      <c r="I65" s="4">
        <v>7</v>
      </c>
      <c r="J65" s="4">
        <v>8</v>
      </c>
      <c r="K65" s="4">
        <v>53</v>
      </c>
      <c r="L65" s="4">
        <v>4</v>
      </c>
      <c r="M65" s="4">
        <v>6</v>
      </c>
      <c r="N65" s="4">
        <v>7</v>
      </c>
      <c r="O65" s="4">
        <v>10</v>
      </c>
      <c r="P65" s="4">
        <v>10</v>
      </c>
      <c r="Q65" s="4">
        <v>16</v>
      </c>
      <c r="R65" s="11">
        <f t="shared" si="0"/>
        <v>4.6349942062572422E-4</v>
      </c>
      <c r="S65" s="11">
        <f t="shared" si="1"/>
        <v>5.8043919899390542E-4</v>
      </c>
      <c r="T65" s="11">
        <f t="shared" si="2"/>
        <v>6.3578564940962757E-4</v>
      </c>
      <c r="U65" s="11">
        <f t="shared" si="3"/>
        <v>1.1706860220088973E-3</v>
      </c>
      <c r="V65" s="11">
        <f t="shared" si="4"/>
        <v>1.0539629005059021E-3</v>
      </c>
      <c r="W65" s="11">
        <f t="shared" si="5"/>
        <v>1.6333197223356473E-3</v>
      </c>
      <c r="X65" s="14">
        <v>4.6349942062572422E-4</v>
      </c>
      <c r="Y65" s="14">
        <v>5.8043919899390542E-4</v>
      </c>
      <c r="Z65" s="14">
        <v>6.3578564940962757E-4</v>
      </c>
      <c r="AA65" s="14">
        <v>1.1706860220088973E-3</v>
      </c>
      <c r="AB65" s="14">
        <v>1.0539629005059021E-3</v>
      </c>
      <c r="AC65" s="14">
        <v>1.6333197223356473E-3</v>
      </c>
      <c r="AE65" s="16">
        <f t="shared" si="6"/>
        <v>2.2967868691211062</v>
      </c>
      <c r="AF65" s="24">
        <f t="shared" si="7"/>
        <v>1.1996169877005685</v>
      </c>
    </row>
    <row r="66" spans="1:36" x14ac:dyDescent="0.2">
      <c r="A66" s="68" t="s">
        <v>692</v>
      </c>
      <c r="B66" s="32" t="s">
        <v>911</v>
      </c>
      <c r="C66" s="31" t="s">
        <v>1732</v>
      </c>
      <c r="D66" s="38" t="s">
        <v>1733</v>
      </c>
      <c r="E66" s="4">
        <v>840</v>
      </c>
      <c r="F66" s="5">
        <v>94.319408834660095</v>
      </c>
      <c r="G66" s="6">
        <v>5.21142578125</v>
      </c>
      <c r="H66" s="6">
        <v>26.9</v>
      </c>
      <c r="I66" s="4">
        <v>3</v>
      </c>
      <c r="J66" s="4">
        <v>17</v>
      </c>
      <c r="K66" s="4">
        <v>122</v>
      </c>
      <c r="L66" s="4">
        <v>13</v>
      </c>
      <c r="M66" s="4"/>
      <c r="N66" s="4">
        <v>18</v>
      </c>
      <c r="O66" s="4">
        <v>19</v>
      </c>
      <c r="P66" s="4">
        <v>26</v>
      </c>
      <c r="Q66" s="4">
        <v>24</v>
      </c>
      <c r="R66" s="11">
        <f t="shared" si="0"/>
        <v>1.5063731170336038E-3</v>
      </c>
      <c r="S66" s="11">
        <f t="shared" si="1"/>
        <v>0</v>
      </c>
      <c r="T66" s="11">
        <f t="shared" si="2"/>
        <v>1.6348773841961854E-3</v>
      </c>
      <c r="U66" s="11">
        <f t="shared" si="3"/>
        <v>2.2243034418169046E-3</v>
      </c>
      <c r="V66" s="11">
        <f t="shared" si="4"/>
        <v>2.7403035413153458E-3</v>
      </c>
      <c r="W66" s="11">
        <f t="shared" si="5"/>
        <v>2.4499795835034709E-3</v>
      </c>
      <c r="X66" s="14">
        <v>1.5063731170336038E-3</v>
      </c>
      <c r="Y66" s="15">
        <v>9.0826521344232502E-5</v>
      </c>
      <c r="Z66" s="14">
        <v>1.6348773841961854E-3</v>
      </c>
      <c r="AA66" s="14">
        <v>2.2243034418169046E-3</v>
      </c>
      <c r="AB66" s="14">
        <v>2.7403035413153458E-3</v>
      </c>
      <c r="AC66" s="14">
        <v>2.4499795835034709E-3</v>
      </c>
      <c r="AE66" s="16">
        <f t="shared" si="6"/>
        <v>2.294062460408433</v>
      </c>
      <c r="AF66" s="24">
        <f t="shared" si="7"/>
        <v>1.1979046721273898</v>
      </c>
    </row>
    <row r="67" spans="1:36" x14ac:dyDescent="0.2">
      <c r="A67" s="68" t="s">
        <v>482</v>
      </c>
      <c r="B67" s="32" t="s">
        <v>1007</v>
      </c>
      <c r="C67" s="31" t="s">
        <v>1992</v>
      </c>
      <c r="D67" s="38" t="s">
        <v>1993</v>
      </c>
      <c r="E67" s="4">
        <v>271</v>
      </c>
      <c r="F67" s="5">
        <v>31.518921584659999</v>
      </c>
      <c r="G67" s="6">
        <v>6.87353515625</v>
      </c>
      <c r="H67" s="6">
        <v>19.93</v>
      </c>
      <c r="I67" s="4">
        <v>4</v>
      </c>
      <c r="J67" s="4">
        <v>5</v>
      </c>
      <c r="K67" s="4">
        <v>14</v>
      </c>
      <c r="L67" s="4"/>
      <c r="M67" s="4">
        <v>2</v>
      </c>
      <c r="N67" s="4">
        <v>2</v>
      </c>
      <c r="O67" s="4">
        <v>2</v>
      </c>
      <c r="P67" s="4">
        <v>4</v>
      </c>
      <c r="Q67" s="4">
        <v>4</v>
      </c>
      <c r="R67" s="11">
        <f t="shared" si="0"/>
        <v>0</v>
      </c>
      <c r="S67" s="11">
        <f t="shared" si="1"/>
        <v>1.9347973299796846E-4</v>
      </c>
      <c r="T67" s="11">
        <f t="shared" si="2"/>
        <v>1.8165304268846503E-4</v>
      </c>
      <c r="U67" s="11">
        <f t="shared" si="3"/>
        <v>2.3413720440177945E-4</v>
      </c>
      <c r="V67" s="11">
        <f t="shared" si="4"/>
        <v>4.2158516020236085E-4</v>
      </c>
      <c r="W67" s="11">
        <f t="shared" si="5"/>
        <v>4.0832993058391182E-4</v>
      </c>
      <c r="X67" s="15">
        <v>9.0826521344232502E-5</v>
      </c>
      <c r="Y67" s="14">
        <v>1.9347973299796846E-4</v>
      </c>
      <c r="Z67" s="14">
        <v>1.8165304268846503E-4</v>
      </c>
      <c r="AA67" s="14">
        <v>2.3413720440177945E-4</v>
      </c>
      <c r="AB67" s="14">
        <v>4.2158516020236085E-4</v>
      </c>
      <c r="AC67" s="14">
        <v>4.0832993058391182E-4</v>
      </c>
      <c r="AE67" s="16">
        <f t="shared" si="6"/>
        <v>2.2835734837114416</v>
      </c>
      <c r="AF67" s="24">
        <f t="shared" si="7"/>
        <v>1.1912932153262208</v>
      </c>
    </row>
    <row r="68" spans="1:36" x14ac:dyDescent="0.2">
      <c r="A68" s="68" t="s">
        <v>119</v>
      </c>
      <c r="B68" s="32" t="s">
        <v>1260</v>
      </c>
      <c r="C68" s="31" t="s">
        <v>2491</v>
      </c>
      <c r="D68" s="38" t="s">
        <v>2492</v>
      </c>
      <c r="E68" s="4">
        <v>639</v>
      </c>
      <c r="F68" s="5">
        <v>67.430907464660095</v>
      </c>
      <c r="G68" s="6">
        <v>7.22509765625</v>
      </c>
      <c r="H68" s="6">
        <v>7.98</v>
      </c>
      <c r="I68" s="4">
        <v>4</v>
      </c>
      <c r="J68" s="4">
        <v>4</v>
      </c>
      <c r="K68" s="4">
        <v>5</v>
      </c>
      <c r="L68" s="4"/>
      <c r="M68" s="4"/>
      <c r="N68" s="4"/>
      <c r="O68" s="4"/>
      <c r="P68" s="4">
        <v>3</v>
      </c>
      <c r="Q68" s="4">
        <v>2</v>
      </c>
      <c r="R68" s="11">
        <f t="shared" ref="R68:R131" si="8">L68/8630</f>
        <v>0</v>
      </c>
      <c r="S68" s="11">
        <f t="shared" ref="S68:S131" si="9">M68/10337</f>
        <v>0</v>
      </c>
      <c r="T68" s="11">
        <f t="shared" ref="T68:T131" si="10">N68/11010</f>
        <v>0</v>
      </c>
      <c r="U68" s="11">
        <f t="shared" ref="U68:U131" si="11">O68/8542</f>
        <v>0</v>
      </c>
      <c r="V68" s="11">
        <f t="shared" ref="V68:V131" si="12">P68/9488</f>
        <v>3.1618887015177064E-4</v>
      </c>
      <c r="W68" s="11">
        <f t="shared" ref="W68:W131" si="13">Q68/9796</f>
        <v>2.0416496529195591E-4</v>
      </c>
      <c r="X68" s="15">
        <v>9.0826521344232502E-5</v>
      </c>
      <c r="Y68" s="15">
        <v>9.0826521344232502E-5</v>
      </c>
      <c r="Z68" s="15">
        <v>9.0826521344232502E-5</v>
      </c>
      <c r="AA68" s="15">
        <v>9.0826521344232502E-5</v>
      </c>
      <c r="AB68" s="14">
        <v>3.1618887015177064E-4</v>
      </c>
      <c r="AC68" s="14">
        <v>2.0416496529195591E-4</v>
      </c>
      <c r="AE68" s="16">
        <f t="shared" ref="AE68:AE131" si="14">(AA68+AB68+AC68)/(X68+Y68+Z68)</f>
        <v>2.2430319094118101</v>
      </c>
      <c r="AF68" s="24">
        <f t="shared" ref="AF68:AF131" si="15">LOG(AE68, 2)</f>
        <v>1.1654501443754661</v>
      </c>
    </row>
    <row r="69" spans="1:36" x14ac:dyDescent="0.2">
      <c r="A69" s="68" t="s">
        <v>204</v>
      </c>
      <c r="B69" s="32" t="s">
        <v>1191</v>
      </c>
      <c r="C69" s="31" t="s">
        <v>2361</v>
      </c>
      <c r="D69" s="38" t="s">
        <v>2362</v>
      </c>
      <c r="E69" s="4">
        <v>337</v>
      </c>
      <c r="F69" s="5">
        <v>37.249492004659899</v>
      </c>
      <c r="G69" s="6">
        <v>7.19580078125</v>
      </c>
      <c r="H69" s="6">
        <v>10.68</v>
      </c>
      <c r="I69" s="4">
        <v>3</v>
      </c>
      <c r="J69" s="4">
        <v>3</v>
      </c>
      <c r="K69" s="4">
        <v>5</v>
      </c>
      <c r="L69" s="4"/>
      <c r="M69" s="4"/>
      <c r="N69" s="4"/>
      <c r="O69" s="4"/>
      <c r="P69" s="4">
        <v>2</v>
      </c>
      <c r="Q69" s="4">
        <v>3</v>
      </c>
      <c r="R69" s="11">
        <f t="shared" si="8"/>
        <v>0</v>
      </c>
      <c r="S69" s="11">
        <f t="shared" si="9"/>
        <v>0</v>
      </c>
      <c r="T69" s="11">
        <f t="shared" si="10"/>
        <v>0</v>
      </c>
      <c r="U69" s="11">
        <f t="shared" si="11"/>
        <v>0</v>
      </c>
      <c r="V69" s="11">
        <f t="shared" si="12"/>
        <v>2.1079258010118043E-4</v>
      </c>
      <c r="W69" s="11">
        <f t="shared" si="13"/>
        <v>3.0624744793793387E-4</v>
      </c>
      <c r="X69" s="15">
        <v>9.0826521344232502E-5</v>
      </c>
      <c r="Y69" s="15">
        <v>9.0826521344232502E-5</v>
      </c>
      <c r="Z69" s="15">
        <v>9.0826521344232502E-5</v>
      </c>
      <c r="AA69" s="15">
        <v>9.0826521344232502E-5</v>
      </c>
      <c r="AB69" s="14">
        <v>2.1079258010118043E-4</v>
      </c>
      <c r="AC69" s="14">
        <v>3.0624744793793387E-4</v>
      </c>
      <c r="AE69" s="16">
        <f t="shared" si="14"/>
        <v>2.2308702362368833</v>
      </c>
      <c r="AF69" s="24">
        <f t="shared" si="15"/>
        <v>1.15760659830542</v>
      </c>
    </row>
    <row r="70" spans="1:36" x14ac:dyDescent="0.2">
      <c r="A70" s="68" t="s">
        <v>301</v>
      </c>
      <c r="B70" s="35" t="s">
        <v>1412</v>
      </c>
      <c r="C70" s="31" t="s">
        <v>2808</v>
      </c>
      <c r="D70" s="40" t="s">
        <v>2809</v>
      </c>
      <c r="E70" s="4">
        <v>2335</v>
      </c>
      <c r="F70" s="5">
        <v>273.42657198466202</v>
      </c>
      <c r="G70" s="6">
        <v>8.83642578125</v>
      </c>
      <c r="H70" s="6">
        <v>0.69</v>
      </c>
      <c r="I70" s="4">
        <v>2</v>
      </c>
      <c r="J70" s="4">
        <v>2</v>
      </c>
      <c r="K70" s="4">
        <v>5</v>
      </c>
      <c r="L70" s="4"/>
      <c r="M70" s="4"/>
      <c r="N70" s="4"/>
      <c r="O70" s="4"/>
      <c r="P70" s="4">
        <v>2</v>
      </c>
      <c r="Q70" s="4">
        <v>3</v>
      </c>
      <c r="R70" s="27">
        <f t="shared" si="8"/>
        <v>0</v>
      </c>
      <c r="S70" s="27">
        <f t="shared" si="9"/>
        <v>0</v>
      </c>
      <c r="T70" s="27">
        <f t="shared" si="10"/>
        <v>0</v>
      </c>
      <c r="U70" s="27">
        <f t="shared" si="11"/>
        <v>0</v>
      </c>
      <c r="V70" s="27">
        <f t="shared" si="12"/>
        <v>2.1079258010118043E-4</v>
      </c>
      <c r="W70" s="27">
        <f t="shared" si="13"/>
        <v>3.0624744793793387E-4</v>
      </c>
      <c r="X70" s="28">
        <v>9.0826521344232502E-5</v>
      </c>
      <c r="Y70" s="28">
        <v>9.0826521344232502E-5</v>
      </c>
      <c r="Z70" s="28">
        <v>9.0826521344232502E-5</v>
      </c>
      <c r="AA70" s="28">
        <v>9.0826521344232502E-5</v>
      </c>
      <c r="AB70" s="29">
        <v>2.1079258010118043E-4</v>
      </c>
      <c r="AC70" s="29">
        <v>3.0624744793793387E-4</v>
      </c>
      <c r="AE70" s="16">
        <f t="shared" si="14"/>
        <v>2.2308702362368833</v>
      </c>
      <c r="AF70" s="24">
        <f t="shared" si="15"/>
        <v>1.15760659830542</v>
      </c>
    </row>
    <row r="71" spans="1:36" x14ac:dyDescent="0.2">
      <c r="A71" s="68" t="s">
        <v>356</v>
      </c>
      <c r="B71" s="32" t="s">
        <v>1239</v>
      </c>
      <c r="C71" s="31" t="s">
        <v>2448</v>
      </c>
      <c r="D71" s="38" t="s">
        <v>2449</v>
      </c>
      <c r="E71" s="4">
        <v>508</v>
      </c>
      <c r="F71" s="5">
        <v>54.417228754660101</v>
      </c>
      <c r="G71" s="6">
        <v>8.99755859375</v>
      </c>
      <c r="H71" s="6">
        <v>8.66</v>
      </c>
      <c r="I71" s="4">
        <v>3</v>
      </c>
      <c r="J71" s="4">
        <v>3</v>
      </c>
      <c r="K71" s="4">
        <v>5</v>
      </c>
      <c r="L71" s="4"/>
      <c r="M71" s="4"/>
      <c r="N71" s="4"/>
      <c r="O71" s="4"/>
      <c r="P71" s="4">
        <v>2</v>
      </c>
      <c r="Q71" s="4">
        <v>3</v>
      </c>
      <c r="R71" s="11">
        <f t="shared" si="8"/>
        <v>0</v>
      </c>
      <c r="S71" s="11">
        <f t="shared" si="9"/>
        <v>0</v>
      </c>
      <c r="T71" s="11">
        <f t="shared" si="10"/>
        <v>0</v>
      </c>
      <c r="U71" s="11">
        <f t="shared" si="11"/>
        <v>0</v>
      </c>
      <c r="V71" s="11">
        <f t="shared" si="12"/>
        <v>2.1079258010118043E-4</v>
      </c>
      <c r="W71" s="11">
        <f t="shared" si="13"/>
        <v>3.0624744793793387E-4</v>
      </c>
      <c r="X71" s="15">
        <v>9.0826521344232502E-5</v>
      </c>
      <c r="Y71" s="15">
        <v>9.0826521344232502E-5</v>
      </c>
      <c r="Z71" s="15">
        <v>9.0826521344232502E-5</v>
      </c>
      <c r="AA71" s="15">
        <v>9.0826521344232502E-5</v>
      </c>
      <c r="AB71" s="14">
        <v>2.1079258010118043E-4</v>
      </c>
      <c r="AC71" s="14">
        <v>3.0624744793793387E-4</v>
      </c>
      <c r="AE71" s="16">
        <f t="shared" si="14"/>
        <v>2.2308702362368833</v>
      </c>
      <c r="AF71" s="24">
        <f t="shared" si="15"/>
        <v>1.15760659830542</v>
      </c>
    </row>
    <row r="72" spans="1:36" x14ac:dyDescent="0.2">
      <c r="A72" s="87" t="s">
        <v>2951</v>
      </c>
      <c r="B72" s="35" t="s">
        <v>2952</v>
      </c>
      <c r="C72" s="91" t="s">
        <v>2308</v>
      </c>
      <c r="D72" s="38" t="s">
        <v>2309</v>
      </c>
      <c r="E72" s="4">
        <v>386</v>
      </c>
      <c r="F72" s="5">
        <v>42.791276324659997</v>
      </c>
      <c r="G72" s="6">
        <v>8.35302734375</v>
      </c>
      <c r="H72" s="6">
        <v>11.92</v>
      </c>
      <c r="I72" s="4">
        <v>4</v>
      </c>
      <c r="J72" s="4">
        <v>4</v>
      </c>
      <c r="K72" s="4">
        <v>21</v>
      </c>
      <c r="L72" s="4">
        <v>4</v>
      </c>
      <c r="M72" s="4"/>
      <c r="N72" s="4">
        <v>2</v>
      </c>
      <c r="O72" s="4">
        <v>6</v>
      </c>
      <c r="P72" s="4">
        <v>4</v>
      </c>
      <c r="Q72" s="4">
        <v>5</v>
      </c>
      <c r="R72" s="11">
        <f t="shared" si="8"/>
        <v>4.6349942062572422E-4</v>
      </c>
      <c r="S72" s="11">
        <f t="shared" si="9"/>
        <v>0</v>
      </c>
      <c r="T72" s="11">
        <f t="shared" si="10"/>
        <v>1.8165304268846503E-4</v>
      </c>
      <c r="U72" s="11">
        <f t="shared" si="11"/>
        <v>7.0241161320533829E-4</v>
      </c>
      <c r="V72" s="11">
        <f t="shared" si="12"/>
        <v>4.2158516020236085E-4</v>
      </c>
      <c r="W72" s="11">
        <f t="shared" si="13"/>
        <v>5.1041241322988978E-4</v>
      </c>
      <c r="X72" s="14">
        <v>4.6349942062572422E-4</v>
      </c>
      <c r="Y72" s="15">
        <v>9.0826521344232502E-5</v>
      </c>
      <c r="Z72" s="14">
        <v>1.8165304268846503E-4</v>
      </c>
      <c r="AA72" s="14">
        <v>7.0241161320533829E-4</v>
      </c>
      <c r="AB72" s="14">
        <v>4.2158516020236085E-4</v>
      </c>
      <c r="AC72" s="14">
        <v>5.1041241322988978E-4</v>
      </c>
      <c r="AE72" s="16">
        <f t="shared" si="14"/>
        <v>2.2207280652125432</v>
      </c>
      <c r="AF72" s="24">
        <f t="shared" si="15"/>
        <v>1.1510327413816772</v>
      </c>
    </row>
    <row r="73" spans="1:36" x14ac:dyDescent="0.2">
      <c r="A73" s="68" t="s">
        <v>82</v>
      </c>
      <c r="B73" s="32" t="s">
        <v>1005</v>
      </c>
      <c r="C73" s="31" t="s">
        <v>1988</v>
      </c>
      <c r="D73" s="38" t="s">
        <v>1989</v>
      </c>
      <c r="E73" s="4">
        <v>736</v>
      </c>
      <c r="F73" s="5">
        <v>82.828548394660004</v>
      </c>
      <c r="G73" s="6">
        <v>7.44482421875</v>
      </c>
      <c r="H73" s="6">
        <v>19.97</v>
      </c>
      <c r="I73" s="4">
        <v>9</v>
      </c>
      <c r="J73" s="4">
        <v>12</v>
      </c>
      <c r="K73" s="4">
        <v>63</v>
      </c>
      <c r="L73" s="4">
        <v>4</v>
      </c>
      <c r="M73" s="4">
        <v>7</v>
      </c>
      <c r="N73" s="4">
        <v>10</v>
      </c>
      <c r="O73" s="4">
        <v>14</v>
      </c>
      <c r="P73" s="4">
        <v>13</v>
      </c>
      <c r="Q73" s="4">
        <v>15</v>
      </c>
      <c r="R73" s="11">
        <f t="shared" si="8"/>
        <v>4.6349942062572422E-4</v>
      </c>
      <c r="S73" s="11">
        <f t="shared" si="9"/>
        <v>6.7717906549288962E-4</v>
      </c>
      <c r="T73" s="11">
        <f t="shared" si="10"/>
        <v>9.0826521344232513E-4</v>
      </c>
      <c r="U73" s="11">
        <f t="shared" si="11"/>
        <v>1.6389604308124561E-3</v>
      </c>
      <c r="V73" s="11">
        <f t="shared" si="12"/>
        <v>1.3701517706576729E-3</v>
      </c>
      <c r="W73" s="11">
        <f t="shared" si="13"/>
        <v>1.5312372396896693E-3</v>
      </c>
      <c r="X73" s="14">
        <v>4.6349942062572422E-4</v>
      </c>
      <c r="Y73" s="14">
        <v>6.7717906549288962E-4</v>
      </c>
      <c r="Z73" s="14">
        <v>9.0826521344232513E-4</v>
      </c>
      <c r="AA73" s="14">
        <v>1.6389604308124561E-3</v>
      </c>
      <c r="AB73" s="14">
        <v>1.3701517706576729E-3</v>
      </c>
      <c r="AC73" s="14">
        <v>1.5312372396896693E-3</v>
      </c>
      <c r="AE73" s="16">
        <f t="shared" si="14"/>
        <v>2.21594641284323</v>
      </c>
      <c r="AF73" s="24">
        <f t="shared" si="15"/>
        <v>1.1479229938148567</v>
      </c>
    </row>
    <row r="74" spans="1:36" x14ac:dyDescent="0.2">
      <c r="A74" s="68" t="s">
        <v>200</v>
      </c>
      <c r="B74" s="32" t="s">
        <v>1205</v>
      </c>
      <c r="C74" s="31" t="s">
        <v>2386</v>
      </c>
      <c r="D74" s="38" t="s">
        <v>2387</v>
      </c>
      <c r="E74" s="4">
        <v>383</v>
      </c>
      <c r="F74" s="5">
        <v>44.598892354660002</v>
      </c>
      <c r="G74" s="6">
        <v>4.56396484375</v>
      </c>
      <c r="H74" s="6">
        <v>10.18</v>
      </c>
      <c r="I74" s="4">
        <v>3</v>
      </c>
      <c r="J74" s="4">
        <v>3</v>
      </c>
      <c r="K74" s="4">
        <v>4</v>
      </c>
      <c r="L74" s="4"/>
      <c r="M74" s="4"/>
      <c r="N74" s="4"/>
      <c r="O74" s="4"/>
      <c r="P74" s="4">
        <v>4</v>
      </c>
      <c r="Q74" s="4"/>
      <c r="R74" s="11">
        <f t="shared" si="8"/>
        <v>0</v>
      </c>
      <c r="S74" s="11">
        <f t="shared" si="9"/>
        <v>0</v>
      </c>
      <c r="T74" s="11">
        <f t="shared" si="10"/>
        <v>0</v>
      </c>
      <c r="U74" s="11">
        <f t="shared" si="11"/>
        <v>0</v>
      </c>
      <c r="V74" s="11">
        <f t="shared" si="12"/>
        <v>4.2158516020236085E-4</v>
      </c>
      <c r="W74" s="11">
        <f t="shared" si="13"/>
        <v>0</v>
      </c>
      <c r="X74" s="15">
        <v>9.0826521344232502E-5</v>
      </c>
      <c r="Y74" s="15">
        <v>9.0826521344232502E-5</v>
      </c>
      <c r="Z74" s="15">
        <v>9.0826521344232502E-5</v>
      </c>
      <c r="AA74" s="15">
        <v>9.0826521344232502E-5</v>
      </c>
      <c r="AB74" s="14">
        <v>4.2158516020236085E-4</v>
      </c>
      <c r="AC74" s="15">
        <v>9.0826521344232502E-5</v>
      </c>
      <c r="AE74" s="16">
        <f t="shared" si="14"/>
        <v>2.2138842046093314</v>
      </c>
      <c r="AF74" s="24">
        <f t="shared" si="15"/>
        <v>1.1465797651164389</v>
      </c>
      <c r="AH74" s="85"/>
      <c r="AI74" s="85"/>
      <c r="AJ74" s="85"/>
    </row>
    <row r="75" spans="1:36" x14ac:dyDescent="0.2">
      <c r="A75" s="68" t="s">
        <v>683</v>
      </c>
      <c r="B75" s="32" t="s">
        <v>1278</v>
      </c>
      <c r="C75" s="31" t="s">
        <v>2526</v>
      </c>
      <c r="D75" s="38" t="s">
        <v>2527</v>
      </c>
      <c r="E75" s="4">
        <v>355</v>
      </c>
      <c r="F75" s="5">
        <v>40.520049014660003</v>
      </c>
      <c r="G75" s="6">
        <v>5.37646484375</v>
      </c>
      <c r="H75" s="6">
        <v>7.32</v>
      </c>
      <c r="I75" s="4">
        <v>2</v>
      </c>
      <c r="J75" s="4">
        <v>2</v>
      </c>
      <c r="K75" s="4">
        <v>4</v>
      </c>
      <c r="L75" s="4"/>
      <c r="M75" s="4"/>
      <c r="N75" s="4"/>
      <c r="O75" s="4"/>
      <c r="P75" s="4">
        <v>4</v>
      </c>
      <c r="Q75" s="4"/>
      <c r="R75" s="11">
        <f t="shared" si="8"/>
        <v>0</v>
      </c>
      <c r="S75" s="11">
        <f t="shared" si="9"/>
        <v>0</v>
      </c>
      <c r="T75" s="11">
        <f t="shared" si="10"/>
        <v>0</v>
      </c>
      <c r="U75" s="11">
        <f t="shared" si="11"/>
        <v>0</v>
      </c>
      <c r="V75" s="11">
        <f t="shared" si="12"/>
        <v>4.2158516020236085E-4</v>
      </c>
      <c r="W75" s="11">
        <f t="shared" si="13"/>
        <v>0</v>
      </c>
      <c r="X75" s="15">
        <v>9.0826521344232502E-5</v>
      </c>
      <c r="Y75" s="15">
        <v>9.0826521344232502E-5</v>
      </c>
      <c r="Z75" s="15">
        <v>9.0826521344232502E-5</v>
      </c>
      <c r="AA75" s="15">
        <v>9.0826521344232502E-5</v>
      </c>
      <c r="AB75" s="14">
        <v>4.2158516020236085E-4</v>
      </c>
      <c r="AC75" s="15">
        <v>9.0826521344232502E-5</v>
      </c>
      <c r="AE75" s="16">
        <f t="shared" si="14"/>
        <v>2.2138842046093314</v>
      </c>
      <c r="AF75" s="24">
        <f t="shared" si="15"/>
        <v>1.1465797651164389</v>
      </c>
    </row>
    <row r="76" spans="1:36" x14ac:dyDescent="0.2">
      <c r="A76" s="32" t="s">
        <v>2953</v>
      </c>
      <c r="B76" s="35" t="s">
        <v>2954</v>
      </c>
      <c r="C76" s="31" t="s">
        <v>2912</v>
      </c>
      <c r="D76" s="38" t="s">
        <v>2191</v>
      </c>
      <c r="E76" s="4">
        <v>364</v>
      </c>
      <c r="F76" s="5">
        <v>43.574412694659998</v>
      </c>
      <c r="G76" s="6">
        <v>10.11083984375</v>
      </c>
      <c r="H76" s="6">
        <v>14.84</v>
      </c>
      <c r="I76" s="4">
        <v>5</v>
      </c>
      <c r="J76" s="4">
        <v>5</v>
      </c>
      <c r="K76" s="4">
        <v>13</v>
      </c>
      <c r="L76" s="4"/>
      <c r="M76" s="4">
        <v>2</v>
      </c>
      <c r="N76" s="4">
        <v>2</v>
      </c>
      <c r="O76" s="4"/>
      <c r="P76" s="4">
        <v>6</v>
      </c>
      <c r="Q76" s="4">
        <v>3</v>
      </c>
      <c r="R76" s="11">
        <f t="shared" si="8"/>
        <v>0</v>
      </c>
      <c r="S76" s="11">
        <f t="shared" si="9"/>
        <v>1.9347973299796846E-4</v>
      </c>
      <c r="T76" s="11">
        <f t="shared" si="10"/>
        <v>1.8165304268846503E-4</v>
      </c>
      <c r="U76" s="11">
        <f t="shared" si="11"/>
        <v>0</v>
      </c>
      <c r="V76" s="11">
        <f t="shared" si="12"/>
        <v>6.3237774030354128E-4</v>
      </c>
      <c r="W76" s="11">
        <f t="shared" si="13"/>
        <v>3.0624744793793387E-4</v>
      </c>
      <c r="X76" s="15">
        <v>9.0826521344232502E-5</v>
      </c>
      <c r="Y76" s="14">
        <v>1.9347973299796846E-4</v>
      </c>
      <c r="Z76" s="14">
        <v>1.8165304268846503E-4</v>
      </c>
      <c r="AA76" s="15">
        <v>9.0826521344232502E-5</v>
      </c>
      <c r="AB76" s="14">
        <v>6.3237774030354128E-4</v>
      </c>
      <c r="AC76" s="14">
        <v>3.0624744793793387E-4</v>
      </c>
      <c r="AE76" s="16">
        <f t="shared" si="14"/>
        <v>2.2093168140348465</v>
      </c>
      <c r="AF76" s="24">
        <f t="shared" si="15"/>
        <v>1.1436003146931706</v>
      </c>
    </row>
    <row r="77" spans="1:36" x14ac:dyDescent="0.2">
      <c r="A77" s="68" t="s">
        <v>544</v>
      </c>
      <c r="B77" s="32" t="s">
        <v>1388</v>
      </c>
      <c r="C77" s="31" t="s">
        <v>2757</v>
      </c>
      <c r="D77" s="38" t="s">
        <v>2758</v>
      </c>
      <c r="E77" s="4">
        <v>1839</v>
      </c>
      <c r="F77" s="5">
        <v>203.51710333466099</v>
      </c>
      <c r="G77" s="6">
        <v>7.12255859375</v>
      </c>
      <c r="H77" s="6">
        <v>2.56</v>
      </c>
      <c r="I77" s="4">
        <v>4</v>
      </c>
      <c r="J77" s="4">
        <v>4</v>
      </c>
      <c r="K77" s="4">
        <v>4</v>
      </c>
      <c r="L77" s="4"/>
      <c r="M77" s="4"/>
      <c r="N77" s="4"/>
      <c r="O77" s="4"/>
      <c r="P77" s="4"/>
      <c r="Q77" s="4">
        <v>4</v>
      </c>
      <c r="R77" s="11">
        <f t="shared" si="8"/>
        <v>0</v>
      </c>
      <c r="S77" s="11">
        <f t="shared" si="9"/>
        <v>0</v>
      </c>
      <c r="T77" s="11">
        <f t="shared" si="10"/>
        <v>0</v>
      </c>
      <c r="U77" s="11">
        <f t="shared" si="11"/>
        <v>0</v>
      </c>
      <c r="V77" s="11">
        <f t="shared" si="12"/>
        <v>0</v>
      </c>
      <c r="W77" s="11">
        <f t="shared" si="13"/>
        <v>4.0832993058391182E-4</v>
      </c>
      <c r="X77" s="15">
        <v>9.0826521344232502E-5</v>
      </c>
      <c r="Y77" s="15">
        <v>9.0826521344232502E-5</v>
      </c>
      <c r="Z77" s="15">
        <v>9.0826521344232502E-5</v>
      </c>
      <c r="AA77" s="15">
        <v>9.0826521344232502E-5</v>
      </c>
      <c r="AB77" s="15">
        <v>9.0826521344232502E-5</v>
      </c>
      <c r="AC77" s="14">
        <v>4.0832993058391182E-4</v>
      </c>
      <c r="AE77" s="16">
        <f t="shared" si="14"/>
        <v>2.1652375119096234</v>
      </c>
      <c r="AF77" s="24">
        <f t="shared" si="15"/>
        <v>1.1145252875200773</v>
      </c>
    </row>
    <row r="78" spans="1:36" x14ac:dyDescent="0.2">
      <c r="A78" s="68" t="s">
        <v>558</v>
      </c>
      <c r="B78" s="32" t="s">
        <v>1262</v>
      </c>
      <c r="C78" s="31" t="s">
        <v>2495</v>
      </c>
      <c r="D78" s="38" t="s">
        <v>2496</v>
      </c>
      <c r="E78" s="4">
        <v>490</v>
      </c>
      <c r="F78" s="5">
        <v>54.762841224660001</v>
      </c>
      <c r="G78" s="6">
        <v>6.96142578125</v>
      </c>
      <c r="H78" s="6">
        <v>7.96</v>
      </c>
      <c r="I78" s="4">
        <v>3</v>
      </c>
      <c r="J78" s="4">
        <v>3</v>
      </c>
      <c r="K78" s="4">
        <v>12</v>
      </c>
      <c r="L78" s="4"/>
      <c r="M78" s="4"/>
      <c r="N78" s="4">
        <v>3</v>
      </c>
      <c r="O78" s="4">
        <v>2</v>
      </c>
      <c r="P78" s="4">
        <v>2</v>
      </c>
      <c r="Q78" s="4">
        <v>5</v>
      </c>
      <c r="R78" s="11">
        <f t="shared" si="8"/>
        <v>0</v>
      </c>
      <c r="S78" s="11">
        <f t="shared" si="9"/>
        <v>0</v>
      </c>
      <c r="T78" s="11">
        <f t="shared" si="10"/>
        <v>2.7247956403269756E-4</v>
      </c>
      <c r="U78" s="11">
        <f t="shared" si="11"/>
        <v>2.3413720440177945E-4</v>
      </c>
      <c r="V78" s="11">
        <f t="shared" si="12"/>
        <v>2.1079258010118043E-4</v>
      </c>
      <c r="W78" s="11">
        <f t="shared" si="13"/>
        <v>5.1041241322988978E-4</v>
      </c>
      <c r="X78" s="15">
        <v>9.0826521344232502E-5</v>
      </c>
      <c r="Y78" s="15">
        <v>9.0826521344232502E-5</v>
      </c>
      <c r="Z78" s="14">
        <v>2.7247956403269756E-4</v>
      </c>
      <c r="AA78" s="14">
        <v>2.3413720440177945E-4</v>
      </c>
      <c r="AB78" s="14">
        <v>2.1079258010118043E-4</v>
      </c>
      <c r="AC78" s="14">
        <v>5.1041241322988978E-4</v>
      </c>
      <c r="AE78" s="16">
        <f t="shared" si="14"/>
        <v>2.1036635194077351</v>
      </c>
      <c r="AF78" s="24">
        <f t="shared" si="15"/>
        <v>1.0729039642772324</v>
      </c>
    </row>
    <row r="79" spans="1:36" x14ac:dyDescent="0.2">
      <c r="A79" s="68" t="s">
        <v>214</v>
      </c>
      <c r="B79" s="32" t="s">
        <v>1047</v>
      </c>
      <c r="C79" s="50" t="s">
        <v>2068</v>
      </c>
      <c r="D79" s="69" t="s">
        <v>2069</v>
      </c>
      <c r="E79" s="4">
        <v>285</v>
      </c>
      <c r="F79" s="5">
        <v>31.372122494660001</v>
      </c>
      <c r="G79" s="6">
        <v>6.85888671875</v>
      </c>
      <c r="H79" s="6">
        <v>17.54</v>
      </c>
      <c r="I79" s="4">
        <v>1</v>
      </c>
      <c r="J79" s="4">
        <v>4</v>
      </c>
      <c r="K79" s="4">
        <v>18</v>
      </c>
      <c r="L79" s="4"/>
      <c r="M79" s="4"/>
      <c r="N79" s="4">
        <v>3</v>
      </c>
      <c r="O79" s="4">
        <v>3</v>
      </c>
      <c r="P79" s="4"/>
      <c r="Q79" s="4">
        <v>5</v>
      </c>
      <c r="R79" s="11">
        <f t="shared" si="8"/>
        <v>0</v>
      </c>
      <c r="S79" s="11">
        <f t="shared" si="9"/>
        <v>0</v>
      </c>
      <c r="T79" s="11">
        <f t="shared" si="10"/>
        <v>2.7247956403269756E-4</v>
      </c>
      <c r="U79" s="11">
        <f t="shared" si="11"/>
        <v>3.5120580660266915E-4</v>
      </c>
      <c r="V79" s="11">
        <f t="shared" si="12"/>
        <v>0</v>
      </c>
      <c r="W79" s="11">
        <f t="shared" si="13"/>
        <v>5.1041241322988978E-4</v>
      </c>
      <c r="X79" s="15">
        <v>9.0826521344232502E-5</v>
      </c>
      <c r="Y79" s="15">
        <v>9.0826521344232502E-5</v>
      </c>
      <c r="Z79" s="14">
        <v>2.7247956403269756E-4</v>
      </c>
      <c r="AA79" s="14">
        <v>3.5120580660266915E-4</v>
      </c>
      <c r="AB79" s="15">
        <v>9.0826521344232502E-5</v>
      </c>
      <c r="AC79" s="14">
        <v>5.1041241322988978E-4</v>
      </c>
      <c r="AE79" s="16">
        <f t="shared" si="14"/>
        <v>2.0972833200712948</v>
      </c>
      <c r="AF79" s="24">
        <f t="shared" si="15"/>
        <v>1.0685217669433953</v>
      </c>
    </row>
    <row r="80" spans="1:36" x14ac:dyDescent="0.2">
      <c r="A80" s="68" t="s">
        <v>29</v>
      </c>
      <c r="B80" s="32" t="s">
        <v>1145</v>
      </c>
      <c r="C80" s="31" t="s">
        <v>1761</v>
      </c>
      <c r="D80" s="38" t="s">
        <v>2897</v>
      </c>
      <c r="E80" s="4">
        <v>402</v>
      </c>
      <c r="F80" s="5">
        <v>44.455658304659998</v>
      </c>
      <c r="G80" s="6">
        <v>8.93896484375</v>
      </c>
      <c r="H80" s="6">
        <v>12.44</v>
      </c>
      <c r="I80" s="4">
        <v>4</v>
      </c>
      <c r="J80" s="4">
        <v>4</v>
      </c>
      <c r="K80" s="4">
        <v>13</v>
      </c>
      <c r="L80" s="4"/>
      <c r="M80" s="4">
        <v>2</v>
      </c>
      <c r="N80" s="4">
        <v>2</v>
      </c>
      <c r="O80" s="4">
        <v>3</v>
      </c>
      <c r="P80" s="4">
        <v>3</v>
      </c>
      <c r="Q80" s="4">
        <v>3</v>
      </c>
      <c r="R80" s="11">
        <f t="shared" si="8"/>
        <v>0</v>
      </c>
      <c r="S80" s="11">
        <f t="shared" si="9"/>
        <v>1.9347973299796846E-4</v>
      </c>
      <c r="T80" s="11">
        <f t="shared" si="10"/>
        <v>1.8165304268846503E-4</v>
      </c>
      <c r="U80" s="11">
        <f t="shared" si="11"/>
        <v>3.5120580660266915E-4</v>
      </c>
      <c r="V80" s="11">
        <f t="shared" si="12"/>
        <v>3.1618887015177064E-4</v>
      </c>
      <c r="W80" s="11">
        <f t="shared" si="13"/>
        <v>3.0624744793793387E-4</v>
      </c>
      <c r="X80" s="15">
        <v>9.0826521344232502E-5</v>
      </c>
      <c r="Y80" s="14">
        <v>1.9347973299796846E-4</v>
      </c>
      <c r="Z80" s="14">
        <v>1.8165304268846503E-4</v>
      </c>
      <c r="AA80" s="14">
        <v>3.5120580660266915E-4</v>
      </c>
      <c r="AB80" s="14">
        <v>3.1618887015177064E-4</v>
      </c>
      <c r="AC80" s="14">
        <v>3.0624744793793387E-4</v>
      </c>
      <c r="AE80" s="16">
        <f t="shared" si="14"/>
        <v>2.0895432946545451</v>
      </c>
      <c r="AF80" s="24">
        <f t="shared" si="15"/>
        <v>1.0631876511400153</v>
      </c>
    </row>
    <row r="81" spans="1:45" x14ac:dyDescent="0.2">
      <c r="A81" s="68" t="s">
        <v>248</v>
      </c>
      <c r="B81" s="32" t="s">
        <v>1016</v>
      </c>
      <c r="C81" s="31" t="s">
        <v>1619</v>
      </c>
      <c r="D81" s="38" t="s">
        <v>2008</v>
      </c>
      <c r="E81" s="4">
        <v>201</v>
      </c>
      <c r="F81" s="5">
        <v>22.766626394660001</v>
      </c>
      <c r="G81" s="6">
        <v>6.68310546875</v>
      </c>
      <c r="H81" s="6">
        <v>19.399999999999999</v>
      </c>
      <c r="I81" s="4">
        <v>4</v>
      </c>
      <c r="J81" s="4">
        <v>4</v>
      </c>
      <c r="K81" s="4">
        <v>8</v>
      </c>
      <c r="L81" s="4"/>
      <c r="M81" s="4"/>
      <c r="N81" s="4">
        <v>2</v>
      </c>
      <c r="O81" s="4">
        <v>3</v>
      </c>
      <c r="P81" s="4"/>
      <c r="Q81" s="4">
        <v>3</v>
      </c>
      <c r="R81" s="11">
        <f t="shared" si="8"/>
        <v>0</v>
      </c>
      <c r="S81" s="11">
        <f t="shared" si="9"/>
        <v>0</v>
      </c>
      <c r="T81" s="11">
        <f t="shared" si="10"/>
        <v>1.8165304268846503E-4</v>
      </c>
      <c r="U81" s="11">
        <f t="shared" si="11"/>
        <v>3.5120580660266915E-4</v>
      </c>
      <c r="V81" s="11">
        <f t="shared" si="12"/>
        <v>0</v>
      </c>
      <c r="W81" s="11">
        <f t="shared" si="13"/>
        <v>3.0624744793793387E-4</v>
      </c>
      <c r="X81" s="15">
        <v>9.0826521344232502E-5</v>
      </c>
      <c r="Y81" s="15">
        <v>9.0826521344232502E-5</v>
      </c>
      <c r="Z81" s="14">
        <v>1.8165304268846503E-4</v>
      </c>
      <c r="AA81" s="14">
        <v>3.5120580660266915E-4</v>
      </c>
      <c r="AB81" s="15">
        <v>9.0826521344232502E-5</v>
      </c>
      <c r="AC81" s="14">
        <v>3.0624744793793387E-4</v>
      </c>
      <c r="AE81" s="16">
        <f t="shared" si="14"/>
        <v>2.0596400831230097</v>
      </c>
      <c r="AF81" s="24">
        <f t="shared" si="15"/>
        <v>1.0423922521367661</v>
      </c>
    </row>
    <row r="82" spans="1:45" x14ac:dyDescent="0.2">
      <c r="A82" s="68" t="s">
        <v>267</v>
      </c>
      <c r="B82" s="32" t="s">
        <v>830</v>
      </c>
      <c r="C82" s="31" t="s">
        <v>1472</v>
      </c>
      <c r="D82" s="38" t="s">
        <v>1645</v>
      </c>
      <c r="E82" s="4">
        <v>427</v>
      </c>
      <c r="F82" s="5">
        <v>49.059978434660003</v>
      </c>
      <c r="G82" s="6">
        <v>5.68115234375</v>
      </c>
      <c r="H82" s="6">
        <v>34.43</v>
      </c>
      <c r="I82" s="4">
        <v>5</v>
      </c>
      <c r="J82" s="4">
        <v>12</v>
      </c>
      <c r="K82" s="4">
        <v>85</v>
      </c>
      <c r="L82" s="4"/>
      <c r="M82" s="4">
        <v>10</v>
      </c>
      <c r="N82" s="4">
        <v>16</v>
      </c>
      <c r="O82" s="4">
        <v>11</v>
      </c>
      <c r="P82" s="4">
        <v>16</v>
      </c>
      <c r="Q82" s="4">
        <v>21</v>
      </c>
      <c r="R82" s="11">
        <f t="shared" si="8"/>
        <v>0</v>
      </c>
      <c r="S82" s="11">
        <f t="shared" si="9"/>
        <v>9.6739866498984234E-4</v>
      </c>
      <c r="T82" s="11">
        <f t="shared" si="10"/>
        <v>1.4532243415077202E-3</v>
      </c>
      <c r="U82" s="11">
        <f t="shared" si="11"/>
        <v>1.2877546242097868E-3</v>
      </c>
      <c r="V82" s="11">
        <f t="shared" si="12"/>
        <v>1.6863406408094434E-3</v>
      </c>
      <c r="W82" s="11">
        <f t="shared" si="13"/>
        <v>2.1437321355655369E-3</v>
      </c>
      <c r="X82" s="15">
        <v>9.0826521344232502E-5</v>
      </c>
      <c r="Y82" s="14">
        <v>9.6739866498984234E-4</v>
      </c>
      <c r="Z82" s="14">
        <v>1.4532243415077202E-3</v>
      </c>
      <c r="AA82" s="14">
        <v>1.2877546242097868E-3</v>
      </c>
      <c r="AB82" s="14">
        <v>1.6863406408094434E-3</v>
      </c>
      <c r="AC82" s="14">
        <v>2.1437321355655369E-3</v>
      </c>
      <c r="AE82" s="16">
        <f t="shared" si="14"/>
        <v>2.0377982292093892</v>
      </c>
      <c r="AF82" s="24">
        <f t="shared" si="15"/>
        <v>1.0270112114008179</v>
      </c>
    </row>
    <row r="83" spans="1:45" x14ac:dyDescent="0.2">
      <c r="A83" s="31" t="s">
        <v>578</v>
      </c>
      <c r="B83" s="32" t="s">
        <v>885</v>
      </c>
      <c r="C83" s="31" t="s">
        <v>1748</v>
      </c>
      <c r="D83" s="38" t="s">
        <v>1749</v>
      </c>
      <c r="E83" s="4">
        <v>332</v>
      </c>
      <c r="F83" s="5">
        <v>38.345318274660002</v>
      </c>
      <c r="G83" s="6">
        <v>5.51611328125</v>
      </c>
      <c r="H83" s="6">
        <v>28.61</v>
      </c>
      <c r="I83" s="4">
        <v>8</v>
      </c>
      <c r="J83" s="4">
        <v>8</v>
      </c>
      <c r="K83" s="4">
        <v>38</v>
      </c>
      <c r="L83" s="4"/>
      <c r="M83" s="4">
        <v>6</v>
      </c>
      <c r="N83" s="4">
        <v>7</v>
      </c>
      <c r="O83" s="4">
        <v>4</v>
      </c>
      <c r="P83" s="4">
        <v>9</v>
      </c>
      <c r="Q83" s="4">
        <v>12</v>
      </c>
      <c r="R83" s="11">
        <f t="shared" si="8"/>
        <v>0</v>
      </c>
      <c r="S83" s="11">
        <f t="shared" si="9"/>
        <v>5.8043919899390542E-4</v>
      </c>
      <c r="T83" s="11">
        <f t="shared" si="10"/>
        <v>6.3578564940962757E-4</v>
      </c>
      <c r="U83" s="11">
        <f t="shared" si="11"/>
        <v>4.682744088035589E-4</v>
      </c>
      <c r="V83" s="11">
        <f t="shared" si="12"/>
        <v>9.4856661045531192E-4</v>
      </c>
      <c r="W83" s="11">
        <f t="shared" si="13"/>
        <v>1.2249897917517355E-3</v>
      </c>
      <c r="X83" s="15">
        <v>9.0826521344232502E-5</v>
      </c>
      <c r="Y83" s="14">
        <v>5.8043919899390542E-4</v>
      </c>
      <c r="Z83" s="14">
        <v>6.3578564940962757E-4</v>
      </c>
      <c r="AA83" s="14">
        <v>4.682744088035589E-4</v>
      </c>
      <c r="AB83" s="14">
        <v>9.4856661045531192E-4</v>
      </c>
      <c r="AC83" s="14">
        <v>1.2249897917517355E-3</v>
      </c>
      <c r="AE83" s="16">
        <f t="shared" si="14"/>
        <v>2.0212142170972411</v>
      </c>
      <c r="AF83" s="24">
        <f t="shared" si="15"/>
        <v>1.0152222329329152</v>
      </c>
      <c r="AL83" s="72"/>
    </row>
    <row r="84" spans="1:45" x14ac:dyDescent="0.2">
      <c r="A84" s="31" t="s">
        <v>625</v>
      </c>
      <c r="B84" s="32" t="s">
        <v>961</v>
      </c>
      <c r="C84" s="31" t="s">
        <v>1897</v>
      </c>
      <c r="D84" s="38" t="s">
        <v>1898</v>
      </c>
      <c r="E84" s="4">
        <v>216</v>
      </c>
      <c r="F84" s="5">
        <v>24.10127372466</v>
      </c>
      <c r="G84" s="6">
        <v>5.24951171875</v>
      </c>
      <c r="H84" s="6">
        <v>22.69</v>
      </c>
      <c r="I84" s="4">
        <v>4</v>
      </c>
      <c r="J84" s="4">
        <v>4</v>
      </c>
      <c r="K84" s="4">
        <v>26</v>
      </c>
      <c r="L84" s="4"/>
      <c r="M84" s="4">
        <v>4</v>
      </c>
      <c r="N84" s="4">
        <v>5</v>
      </c>
      <c r="O84" s="4">
        <v>6</v>
      </c>
      <c r="P84" s="4">
        <v>6</v>
      </c>
      <c r="Q84" s="4">
        <v>5</v>
      </c>
      <c r="R84" s="11">
        <f t="shared" si="8"/>
        <v>0</v>
      </c>
      <c r="S84" s="11">
        <f t="shared" si="9"/>
        <v>3.8695946599593691E-4</v>
      </c>
      <c r="T84" s="11">
        <f t="shared" si="10"/>
        <v>4.5413260672116256E-4</v>
      </c>
      <c r="U84" s="11">
        <f t="shared" si="11"/>
        <v>7.0241161320533829E-4</v>
      </c>
      <c r="V84" s="11">
        <f t="shared" si="12"/>
        <v>6.3237774030354128E-4</v>
      </c>
      <c r="W84" s="11">
        <f t="shared" si="13"/>
        <v>5.1041241322988978E-4</v>
      </c>
      <c r="X84" s="15">
        <v>9.0826521344232502E-5</v>
      </c>
      <c r="Y84" s="14">
        <v>3.8695946599593691E-4</v>
      </c>
      <c r="Z84" s="14">
        <v>4.5413260672116256E-4</v>
      </c>
      <c r="AA84" s="14">
        <v>7.0241161320533829E-4</v>
      </c>
      <c r="AB84" s="14">
        <v>6.3237774030354128E-4</v>
      </c>
      <c r="AC84" s="14">
        <v>5.1041241322988978E-4</v>
      </c>
      <c r="AE84" s="16">
        <f t="shared" si="14"/>
        <v>1.9800031660462094</v>
      </c>
      <c r="AF84" s="24">
        <f t="shared" si="15"/>
        <v>0.98550273719150805</v>
      </c>
      <c r="AL84" s="72"/>
      <c r="AS84" s="56"/>
    </row>
    <row r="85" spans="1:45" x14ac:dyDescent="0.2">
      <c r="A85" s="31" t="s">
        <v>549</v>
      </c>
      <c r="B85" s="32" t="s">
        <v>1184</v>
      </c>
      <c r="C85" s="31" t="s">
        <v>2350</v>
      </c>
      <c r="D85" s="38" t="s">
        <v>2351</v>
      </c>
      <c r="E85" s="4">
        <v>929</v>
      </c>
      <c r="F85" s="5">
        <v>100.70683463466</v>
      </c>
      <c r="G85" s="6">
        <v>7.00537109375</v>
      </c>
      <c r="H85" s="6">
        <v>10.76</v>
      </c>
      <c r="I85" s="4">
        <v>7</v>
      </c>
      <c r="J85" s="4">
        <v>7</v>
      </c>
      <c r="K85" s="4">
        <v>28</v>
      </c>
      <c r="L85" s="4">
        <v>4</v>
      </c>
      <c r="M85" s="4">
        <v>5</v>
      </c>
      <c r="N85" s="4"/>
      <c r="O85" s="4">
        <v>6</v>
      </c>
      <c r="P85" s="4">
        <v>7</v>
      </c>
      <c r="Q85" s="4">
        <v>6</v>
      </c>
      <c r="R85" s="11">
        <f t="shared" si="8"/>
        <v>4.6349942062572422E-4</v>
      </c>
      <c r="S85" s="11">
        <f t="shared" si="9"/>
        <v>4.8369933249492117E-4</v>
      </c>
      <c r="T85" s="11">
        <f t="shared" si="10"/>
        <v>0</v>
      </c>
      <c r="U85" s="11">
        <f t="shared" si="11"/>
        <v>7.0241161320533829E-4</v>
      </c>
      <c r="V85" s="11">
        <f t="shared" si="12"/>
        <v>7.3777403035413149E-4</v>
      </c>
      <c r="W85" s="11">
        <f t="shared" si="13"/>
        <v>6.1249489587586773E-4</v>
      </c>
      <c r="X85" s="14">
        <v>4.6349942062572422E-4</v>
      </c>
      <c r="Y85" s="14">
        <v>4.8369933249492117E-4</v>
      </c>
      <c r="Z85" s="15">
        <v>9.0826521344232502E-5</v>
      </c>
      <c r="AA85" s="14">
        <v>7.0241161320533829E-4</v>
      </c>
      <c r="AB85" s="14">
        <v>7.3777403035413149E-4</v>
      </c>
      <c r="AC85" s="14">
        <v>6.1249489587586773E-4</v>
      </c>
      <c r="AE85" s="16">
        <f t="shared" si="14"/>
        <v>1.9774860881817489</v>
      </c>
      <c r="AF85" s="24">
        <f t="shared" si="15"/>
        <v>0.98366754522560218</v>
      </c>
      <c r="AL85" s="72"/>
    </row>
    <row r="86" spans="1:45" x14ac:dyDescent="0.2">
      <c r="A86" s="31" t="s">
        <v>425</v>
      </c>
      <c r="B86" s="32" t="s">
        <v>1371</v>
      </c>
      <c r="C86" s="31" t="s">
        <v>2717</v>
      </c>
      <c r="D86" s="38" t="s">
        <v>2718</v>
      </c>
      <c r="E86" s="4">
        <v>991</v>
      </c>
      <c r="F86" s="5">
        <v>114.84980907466</v>
      </c>
      <c r="G86" s="6">
        <v>6.72705078125</v>
      </c>
      <c r="H86" s="6">
        <v>3.33</v>
      </c>
      <c r="I86" s="4">
        <v>3</v>
      </c>
      <c r="J86" s="4">
        <v>3</v>
      </c>
      <c r="K86" s="4">
        <v>4</v>
      </c>
      <c r="L86" s="4"/>
      <c r="M86" s="4"/>
      <c r="N86" s="4"/>
      <c r="O86" s="4">
        <v>2</v>
      </c>
      <c r="P86" s="4">
        <v>2</v>
      </c>
      <c r="Q86" s="4"/>
      <c r="R86" s="11">
        <f t="shared" si="8"/>
        <v>0</v>
      </c>
      <c r="S86" s="11">
        <f t="shared" si="9"/>
        <v>0</v>
      </c>
      <c r="T86" s="11">
        <f t="shared" si="10"/>
        <v>0</v>
      </c>
      <c r="U86" s="11">
        <f t="shared" si="11"/>
        <v>2.3413720440177945E-4</v>
      </c>
      <c r="V86" s="11">
        <f t="shared" si="12"/>
        <v>2.1079258010118043E-4</v>
      </c>
      <c r="W86" s="11">
        <f t="shared" si="13"/>
        <v>0</v>
      </c>
      <c r="X86" s="15">
        <v>9.0826521344232502E-5</v>
      </c>
      <c r="Y86" s="15">
        <v>9.0826521344232502E-5</v>
      </c>
      <c r="Z86" s="15">
        <v>9.0826521344232502E-5</v>
      </c>
      <c r="AA86" s="14">
        <v>2.3413720440177945E-4</v>
      </c>
      <c r="AB86" s="14">
        <v>2.1079258010118043E-4</v>
      </c>
      <c r="AC86" s="15">
        <v>9.0826521344232502E-5</v>
      </c>
      <c r="AE86" s="16">
        <f t="shared" si="14"/>
        <v>1.9662256424591964</v>
      </c>
      <c r="AF86" s="24">
        <f t="shared" si="15"/>
        <v>0.97542889369131969</v>
      </c>
      <c r="AL86" s="72"/>
      <c r="AS86" s="56"/>
    </row>
    <row r="87" spans="1:45" x14ac:dyDescent="0.2">
      <c r="A87" s="31" t="s">
        <v>64</v>
      </c>
      <c r="B87" s="32" t="s">
        <v>1202</v>
      </c>
      <c r="C87" s="31" t="s">
        <v>1494</v>
      </c>
      <c r="D87" s="38" t="s">
        <v>2381</v>
      </c>
      <c r="E87" s="4">
        <v>155</v>
      </c>
      <c r="F87" s="5">
        <v>17.317673494659999</v>
      </c>
      <c r="G87" s="6">
        <v>8.60205078125</v>
      </c>
      <c r="H87" s="6">
        <v>10.32</v>
      </c>
      <c r="I87" s="4">
        <v>2</v>
      </c>
      <c r="J87" s="4">
        <v>2</v>
      </c>
      <c r="K87" s="4">
        <v>3</v>
      </c>
      <c r="L87" s="4"/>
      <c r="M87" s="4"/>
      <c r="N87" s="4"/>
      <c r="O87" s="4">
        <v>3</v>
      </c>
      <c r="P87" s="4"/>
      <c r="Q87" s="4"/>
      <c r="R87" s="11">
        <f t="shared" si="8"/>
        <v>0</v>
      </c>
      <c r="S87" s="11">
        <f t="shared" si="9"/>
        <v>0</v>
      </c>
      <c r="T87" s="11">
        <f t="shared" si="10"/>
        <v>0</v>
      </c>
      <c r="U87" s="11">
        <f t="shared" si="11"/>
        <v>3.5120580660266915E-4</v>
      </c>
      <c r="V87" s="11">
        <f t="shared" si="12"/>
        <v>0</v>
      </c>
      <c r="W87" s="11">
        <f t="shared" si="13"/>
        <v>0</v>
      </c>
      <c r="X87" s="15">
        <v>9.0826521344232502E-5</v>
      </c>
      <c r="Y87" s="15">
        <v>9.0826521344232502E-5</v>
      </c>
      <c r="Z87" s="15">
        <v>9.0826521344232502E-5</v>
      </c>
      <c r="AA87" s="14">
        <v>3.5120580660266915E-4</v>
      </c>
      <c r="AB87" s="15">
        <v>9.0826521344232502E-5</v>
      </c>
      <c r="AC87" s="15">
        <v>9.0826521344232502E-5</v>
      </c>
      <c r="AE87" s="16">
        <f t="shared" si="14"/>
        <v>1.9555919768984626</v>
      </c>
      <c r="AF87" s="24">
        <f t="shared" si="15"/>
        <v>0.96760539160383807</v>
      </c>
      <c r="AL87" s="72"/>
      <c r="AS87" s="56"/>
    </row>
    <row r="88" spans="1:45" x14ac:dyDescent="0.2">
      <c r="A88" s="31" t="s">
        <v>538</v>
      </c>
      <c r="B88" s="32" t="s">
        <v>1326</v>
      </c>
      <c r="C88" s="31" t="s">
        <v>2625</v>
      </c>
      <c r="D88" s="38" t="s">
        <v>2626</v>
      </c>
      <c r="E88" s="4">
        <v>453</v>
      </c>
      <c r="F88" s="5">
        <v>50.471713684660003</v>
      </c>
      <c r="G88" s="6">
        <v>7.84033203125</v>
      </c>
      <c r="H88" s="6">
        <v>5.52</v>
      </c>
      <c r="I88" s="4">
        <v>2</v>
      </c>
      <c r="J88" s="4">
        <v>2</v>
      </c>
      <c r="K88" s="4">
        <v>3</v>
      </c>
      <c r="L88" s="4"/>
      <c r="M88" s="4"/>
      <c r="N88" s="4"/>
      <c r="O88" s="4">
        <v>3</v>
      </c>
      <c r="P88" s="4"/>
      <c r="Q88" s="4"/>
      <c r="R88" s="11">
        <f t="shared" si="8"/>
        <v>0</v>
      </c>
      <c r="S88" s="11">
        <f t="shared" si="9"/>
        <v>0</v>
      </c>
      <c r="T88" s="11">
        <f t="shared" si="10"/>
        <v>0</v>
      </c>
      <c r="U88" s="11">
        <f t="shared" si="11"/>
        <v>3.5120580660266915E-4</v>
      </c>
      <c r="V88" s="11">
        <f t="shared" si="12"/>
        <v>0</v>
      </c>
      <c r="W88" s="11">
        <f t="shared" si="13"/>
        <v>0</v>
      </c>
      <c r="X88" s="15">
        <v>9.0826521344232502E-5</v>
      </c>
      <c r="Y88" s="15">
        <v>9.0826521344232502E-5</v>
      </c>
      <c r="Z88" s="15">
        <v>9.0826521344232502E-5</v>
      </c>
      <c r="AA88" s="14">
        <v>3.5120580660266915E-4</v>
      </c>
      <c r="AB88" s="15">
        <v>9.0826521344232502E-5</v>
      </c>
      <c r="AC88" s="15">
        <v>9.0826521344232502E-5</v>
      </c>
      <c r="AE88" s="16">
        <f t="shared" si="14"/>
        <v>1.9555919768984626</v>
      </c>
      <c r="AF88" s="24">
        <f t="shared" si="15"/>
        <v>0.96760539160383807</v>
      </c>
      <c r="AL88" s="72"/>
      <c r="AS88" s="56"/>
    </row>
    <row r="89" spans="1:45" x14ac:dyDescent="0.2">
      <c r="A89" s="31" t="s">
        <v>559</v>
      </c>
      <c r="B89" s="32" t="s">
        <v>1168</v>
      </c>
      <c r="C89" s="31" t="s">
        <v>2319</v>
      </c>
      <c r="D89" s="38" t="s">
        <v>2320</v>
      </c>
      <c r="E89" s="4">
        <v>316</v>
      </c>
      <c r="F89" s="5">
        <v>32.950763944659997</v>
      </c>
      <c r="G89" s="6">
        <v>6.78564453125</v>
      </c>
      <c r="H89" s="6">
        <v>11.39</v>
      </c>
      <c r="I89" s="4">
        <v>3</v>
      </c>
      <c r="J89" s="4">
        <v>3</v>
      </c>
      <c r="K89" s="4">
        <v>13</v>
      </c>
      <c r="L89" s="4"/>
      <c r="M89" s="4"/>
      <c r="N89" s="4">
        <v>4</v>
      </c>
      <c r="O89" s="4">
        <v>3</v>
      </c>
      <c r="P89" s="4"/>
      <c r="Q89" s="4">
        <v>6</v>
      </c>
      <c r="R89" s="11">
        <f t="shared" si="8"/>
        <v>0</v>
      </c>
      <c r="S89" s="11">
        <f t="shared" si="9"/>
        <v>0</v>
      </c>
      <c r="T89" s="11">
        <f t="shared" si="10"/>
        <v>3.6330608537693006E-4</v>
      </c>
      <c r="U89" s="11">
        <f t="shared" si="11"/>
        <v>3.5120580660266915E-4</v>
      </c>
      <c r="V89" s="11">
        <f t="shared" si="12"/>
        <v>0</v>
      </c>
      <c r="W89" s="11">
        <f t="shared" si="13"/>
        <v>6.1249489587586773E-4</v>
      </c>
      <c r="X89" s="15">
        <v>9.0826521344232502E-5</v>
      </c>
      <c r="Y89" s="15">
        <v>9.0826521344232502E-5</v>
      </c>
      <c r="Z89" s="14">
        <v>3.6330608537693006E-4</v>
      </c>
      <c r="AA89" s="14">
        <v>3.5120580660266915E-4</v>
      </c>
      <c r="AB89" s="15">
        <v>9.0826521344232502E-5</v>
      </c>
      <c r="AC89" s="14">
        <v>6.1249489587586773E-4</v>
      </c>
      <c r="AE89" s="16">
        <f t="shared" si="14"/>
        <v>1.9350574557147817</v>
      </c>
      <c r="AF89" s="24">
        <f t="shared" si="15"/>
        <v>0.95237640349845742</v>
      </c>
      <c r="AL89" s="72"/>
      <c r="AN89" s="52"/>
      <c r="AO89" s="53"/>
      <c r="AP89" s="69"/>
      <c r="AQ89" s="63"/>
      <c r="AR89" s="56"/>
      <c r="AS89" s="56"/>
    </row>
    <row r="90" spans="1:45" x14ac:dyDescent="0.2">
      <c r="A90" s="31" t="s">
        <v>181</v>
      </c>
      <c r="B90" s="32" t="s">
        <v>1214</v>
      </c>
      <c r="C90" s="31" t="s">
        <v>2400</v>
      </c>
      <c r="D90" s="38" t="s">
        <v>2401</v>
      </c>
      <c r="E90" s="4">
        <v>421</v>
      </c>
      <c r="F90" s="5">
        <v>48.677223454660002</v>
      </c>
      <c r="G90" s="6">
        <v>7.66455078125</v>
      </c>
      <c r="H90" s="6">
        <v>9.74</v>
      </c>
      <c r="I90" s="4">
        <v>3</v>
      </c>
      <c r="J90" s="4">
        <v>3</v>
      </c>
      <c r="K90" s="4">
        <v>14</v>
      </c>
      <c r="L90" s="4"/>
      <c r="M90" s="4">
        <v>3</v>
      </c>
      <c r="N90" s="4">
        <v>2</v>
      </c>
      <c r="O90" s="4">
        <v>5</v>
      </c>
      <c r="P90" s="4"/>
      <c r="Q90" s="4">
        <v>4</v>
      </c>
      <c r="R90" s="11">
        <f t="shared" si="8"/>
        <v>0</v>
      </c>
      <c r="S90" s="11">
        <f t="shared" si="9"/>
        <v>2.9021959949695271E-4</v>
      </c>
      <c r="T90" s="11">
        <f t="shared" si="10"/>
        <v>1.8165304268846503E-4</v>
      </c>
      <c r="U90" s="11">
        <f t="shared" si="11"/>
        <v>5.8534301100444865E-4</v>
      </c>
      <c r="V90" s="11">
        <f t="shared" si="12"/>
        <v>0</v>
      </c>
      <c r="W90" s="11">
        <f t="shared" si="13"/>
        <v>4.0832993058391182E-4</v>
      </c>
      <c r="X90" s="15">
        <v>9.0826521344232502E-5</v>
      </c>
      <c r="Y90" s="14">
        <v>2.9021959949695271E-4</v>
      </c>
      <c r="Z90" s="14">
        <v>1.8165304268846503E-4</v>
      </c>
      <c r="AA90" s="14">
        <v>5.8534301100444865E-4</v>
      </c>
      <c r="AB90" s="15">
        <v>9.0826521344232502E-5</v>
      </c>
      <c r="AC90" s="14">
        <v>4.0832993058391182E-4</v>
      </c>
      <c r="AE90" s="16">
        <f t="shared" si="14"/>
        <v>1.9273166431061302</v>
      </c>
      <c r="AF90" s="24">
        <f t="shared" si="15"/>
        <v>0.94659361465955694</v>
      </c>
      <c r="AL90" s="72"/>
      <c r="AN90" s="52"/>
      <c r="AO90" s="53"/>
      <c r="AP90" s="59"/>
      <c r="AQ90" s="54"/>
      <c r="AR90" s="56"/>
      <c r="AS90" s="56"/>
    </row>
    <row r="91" spans="1:45" x14ac:dyDescent="0.2">
      <c r="A91" s="31" t="s">
        <v>666</v>
      </c>
      <c r="B91" s="32" t="s">
        <v>857</v>
      </c>
      <c r="C91" s="31" t="s">
        <v>1692</v>
      </c>
      <c r="D91" s="38" t="s">
        <v>1693</v>
      </c>
      <c r="E91" s="4">
        <v>596</v>
      </c>
      <c r="F91" s="5">
        <v>68.041377594660105</v>
      </c>
      <c r="G91" s="6">
        <v>7.89892578125</v>
      </c>
      <c r="H91" s="6">
        <v>31.21</v>
      </c>
      <c r="I91" s="4">
        <v>16</v>
      </c>
      <c r="J91" s="4">
        <v>16</v>
      </c>
      <c r="K91" s="4">
        <v>115</v>
      </c>
      <c r="L91" s="4">
        <v>14</v>
      </c>
      <c r="M91" s="4">
        <v>13</v>
      </c>
      <c r="N91" s="4">
        <v>14</v>
      </c>
      <c r="O91" s="4">
        <v>23</v>
      </c>
      <c r="P91" s="4">
        <v>26</v>
      </c>
      <c r="Q91" s="4">
        <v>25</v>
      </c>
      <c r="R91" s="11">
        <f t="shared" si="8"/>
        <v>1.6222479721900347E-3</v>
      </c>
      <c r="S91" s="11">
        <f t="shared" si="9"/>
        <v>1.2576182644867949E-3</v>
      </c>
      <c r="T91" s="11">
        <f t="shared" si="10"/>
        <v>1.2715712988192551E-3</v>
      </c>
      <c r="U91" s="11">
        <f t="shared" si="11"/>
        <v>2.6925778506204636E-3</v>
      </c>
      <c r="V91" s="11">
        <f t="shared" si="12"/>
        <v>2.7403035413153458E-3</v>
      </c>
      <c r="W91" s="11">
        <f t="shared" si="13"/>
        <v>2.5520620661494487E-3</v>
      </c>
      <c r="X91" s="14">
        <v>1.6222479721900347E-3</v>
      </c>
      <c r="Y91" s="14">
        <v>1.2576182644867949E-3</v>
      </c>
      <c r="Z91" s="14">
        <v>1.2715712988192551E-3</v>
      </c>
      <c r="AA91" s="14">
        <v>2.6925778506204636E-3</v>
      </c>
      <c r="AB91" s="14">
        <v>2.7403035413153458E-3</v>
      </c>
      <c r="AC91" s="14">
        <v>2.5520620661494487E-3</v>
      </c>
      <c r="AE91" s="16">
        <f t="shared" si="14"/>
        <v>1.9234165008654238</v>
      </c>
      <c r="AF91" s="24">
        <f t="shared" si="15"/>
        <v>0.94367120088375389</v>
      </c>
      <c r="AN91" s="52"/>
      <c r="AO91" s="53"/>
      <c r="AP91" s="59"/>
      <c r="AQ91" s="54"/>
      <c r="AR91" s="56"/>
      <c r="AS91" s="56"/>
    </row>
    <row r="92" spans="1:45" x14ac:dyDescent="0.2">
      <c r="A92" s="31" t="s">
        <v>11</v>
      </c>
      <c r="B92" s="32" t="s">
        <v>1229</v>
      </c>
      <c r="C92" s="31" t="s">
        <v>2431</v>
      </c>
      <c r="D92" s="32" t="s">
        <v>2432</v>
      </c>
      <c r="E92" s="4">
        <v>545</v>
      </c>
      <c r="F92" s="5">
        <v>60.931485324660102</v>
      </c>
      <c r="G92" s="6">
        <v>9.26123046875</v>
      </c>
      <c r="H92" s="6">
        <v>9.17</v>
      </c>
      <c r="I92" s="4">
        <v>4</v>
      </c>
      <c r="J92" s="4">
        <v>4</v>
      </c>
      <c r="K92" s="4">
        <v>17</v>
      </c>
      <c r="L92" s="4"/>
      <c r="M92" s="4">
        <v>5</v>
      </c>
      <c r="N92" s="4"/>
      <c r="O92" s="4">
        <v>3</v>
      </c>
      <c r="P92" s="4">
        <v>2</v>
      </c>
      <c r="Q92" s="4">
        <v>7</v>
      </c>
      <c r="R92" s="11">
        <f t="shared" si="8"/>
        <v>0</v>
      </c>
      <c r="S92" s="11">
        <f t="shared" si="9"/>
        <v>4.8369933249492117E-4</v>
      </c>
      <c r="T92" s="11">
        <f t="shared" si="10"/>
        <v>0</v>
      </c>
      <c r="U92" s="11">
        <f t="shared" si="11"/>
        <v>3.5120580660266915E-4</v>
      </c>
      <c r="V92" s="11">
        <f t="shared" si="12"/>
        <v>2.1079258010118043E-4</v>
      </c>
      <c r="W92" s="11">
        <f t="shared" si="13"/>
        <v>7.1457737852184569E-4</v>
      </c>
      <c r="X92" s="15">
        <v>9.0826521344232502E-5</v>
      </c>
      <c r="Y92" s="14">
        <v>4.8369933249492117E-4</v>
      </c>
      <c r="Z92" s="15">
        <v>9.0826521344232502E-5</v>
      </c>
      <c r="AA92" s="14">
        <v>3.5120580660266915E-4</v>
      </c>
      <c r="AB92" s="14">
        <v>2.1079258010118043E-4</v>
      </c>
      <c r="AC92" s="14">
        <v>7.1457737852184569E-4</v>
      </c>
      <c r="AE92" s="16">
        <f t="shared" si="14"/>
        <v>1.9186461382569528</v>
      </c>
      <c r="AF92" s="16">
        <f t="shared" si="15"/>
        <v>0.94008865543280384</v>
      </c>
      <c r="AL92" s="72"/>
      <c r="AN92" s="52"/>
      <c r="AO92" s="53"/>
      <c r="AP92" s="59"/>
      <c r="AQ92" s="54"/>
      <c r="AR92" s="56"/>
      <c r="AS92" s="56"/>
    </row>
    <row r="93" spans="1:45" x14ac:dyDescent="0.2">
      <c r="A93" s="31" t="s">
        <v>570</v>
      </c>
      <c r="B93" s="32" t="s">
        <v>1103</v>
      </c>
      <c r="C93" s="31" t="s">
        <v>2185</v>
      </c>
      <c r="D93" s="32" t="s">
        <v>2186</v>
      </c>
      <c r="E93" s="4">
        <v>456</v>
      </c>
      <c r="F93" s="5">
        <v>49.99173585466</v>
      </c>
      <c r="G93" s="6">
        <v>6.55126953125</v>
      </c>
      <c r="H93" s="6">
        <v>14.91</v>
      </c>
      <c r="I93" s="4">
        <v>5</v>
      </c>
      <c r="J93" s="4">
        <v>5</v>
      </c>
      <c r="K93" s="4">
        <v>13</v>
      </c>
      <c r="L93" s="4">
        <v>2</v>
      </c>
      <c r="M93" s="4"/>
      <c r="N93" s="4">
        <v>2</v>
      </c>
      <c r="O93" s="4">
        <v>2</v>
      </c>
      <c r="P93" s="4">
        <v>3</v>
      </c>
      <c r="Q93" s="4">
        <v>4</v>
      </c>
      <c r="R93" s="11">
        <f t="shared" si="8"/>
        <v>2.3174971031286211E-4</v>
      </c>
      <c r="S93" s="11">
        <f t="shared" si="9"/>
        <v>0</v>
      </c>
      <c r="T93" s="11">
        <f t="shared" si="10"/>
        <v>1.8165304268846503E-4</v>
      </c>
      <c r="U93" s="11">
        <f t="shared" si="11"/>
        <v>2.3413720440177945E-4</v>
      </c>
      <c r="V93" s="11">
        <f t="shared" si="12"/>
        <v>3.1618887015177064E-4</v>
      </c>
      <c r="W93" s="11">
        <f t="shared" si="13"/>
        <v>4.0832993058391182E-4</v>
      </c>
      <c r="X93" s="14">
        <v>2.3174971031286211E-4</v>
      </c>
      <c r="Y93" s="15">
        <v>9.0826521344232502E-5</v>
      </c>
      <c r="Z93" s="14">
        <v>1.8165304268846503E-4</v>
      </c>
      <c r="AA93" s="14">
        <v>2.3413720440177945E-4</v>
      </c>
      <c r="AB93" s="14">
        <v>3.1618887015177064E-4</v>
      </c>
      <c r="AC93" s="14">
        <v>4.0832993058391182E-4</v>
      </c>
      <c r="AE93" s="16">
        <f t="shared" si="14"/>
        <v>1.9012303606959429</v>
      </c>
      <c r="AF93" s="16">
        <f t="shared" si="15"/>
        <v>0.9269333452947246</v>
      </c>
      <c r="AN93" s="52"/>
      <c r="AO93" s="53"/>
      <c r="AP93" s="59"/>
      <c r="AQ93" s="54"/>
      <c r="AR93" s="56"/>
      <c r="AS93" s="56"/>
    </row>
    <row r="94" spans="1:45" x14ac:dyDescent="0.2">
      <c r="A94" s="31" t="s">
        <v>434</v>
      </c>
      <c r="B94" s="32" t="s">
        <v>1189</v>
      </c>
      <c r="C94" s="31" t="s">
        <v>2357</v>
      </c>
      <c r="D94" s="32" t="s">
        <v>2358</v>
      </c>
      <c r="E94" s="4">
        <v>803</v>
      </c>
      <c r="F94" s="5">
        <v>92.3273272846601</v>
      </c>
      <c r="G94" s="6">
        <v>4.88134765625</v>
      </c>
      <c r="H94" s="6">
        <v>10.71</v>
      </c>
      <c r="I94" s="4">
        <v>7</v>
      </c>
      <c r="J94" s="4">
        <v>9</v>
      </c>
      <c r="K94" s="4">
        <v>67</v>
      </c>
      <c r="L94" s="4">
        <v>9</v>
      </c>
      <c r="M94" s="4">
        <v>5</v>
      </c>
      <c r="N94" s="4">
        <v>10</v>
      </c>
      <c r="O94" s="4">
        <v>12</v>
      </c>
      <c r="P94" s="4">
        <v>16</v>
      </c>
      <c r="Q94" s="4">
        <v>15</v>
      </c>
      <c r="R94" s="11">
        <f t="shared" si="8"/>
        <v>1.0428736964078794E-3</v>
      </c>
      <c r="S94" s="11">
        <f t="shared" si="9"/>
        <v>4.8369933249492117E-4</v>
      </c>
      <c r="T94" s="11">
        <f t="shared" si="10"/>
        <v>9.0826521344232513E-4</v>
      </c>
      <c r="U94" s="11">
        <f t="shared" si="11"/>
        <v>1.4048232264106766E-3</v>
      </c>
      <c r="V94" s="11">
        <f t="shared" si="12"/>
        <v>1.6863406408094434E-3</v>
      </c>
      <c r="W94" s="11">
        <f t="shared" si="13"/>
        <v>1.5312372396896693E-3</v>
      </c>
      <c r="X94" s="14">
        <v>1.0428736964078794E-3</v>
      </c>
      <c r="Y94" s="14">
        <v>4.8369933249492117E-4</v>
      </c>
      <c r="Z94" s="14">
        <v>9.0826521344232513E-4</v>
      </c>
      <c r="AA94" s="14">
        <v>1.4048232264106766E-3</v>
      </c>
      <c r="AB94" s="14">
        <v>1.6863406408094434E-3</v>
      </c>
      <c r="AC94" s="14">
        <v>1.5312372396896693E-3</v>
      </c>
      <c r="AE94" s="16">
        <f t="shared" si="14"/>
        <v>1.8984427903751431</v>
      </c>
      <c r="AF94" s="16">
        <f t="shared" si="15"/>
        <v>0.92481652395796465</v>
      </c>
      <c r="AL94" s="72"/>
      <c r="AN94" s="52"/>
      <c r="AO94" s="53"/>
      <c r="AP94" s="69"/>
      <c r="AQ94" s="54"/>
      <c r="AR94" s="56"/>
      <c r="AS94" s="56"/>
    </row>
    <row r="95" spans="1:45" x14ac:dyDescent="0.2">
      <c r="A95" s="31" t="s">
        <v>91</v>
      </c>
      <c r="B95" s="32" t="s">
        <v>1106</v>
      </c>
      <c r="C95" s="31" t="s">
        <v>2192</v>
      </c>
      <c r="D95" s="32" t="s">
        <v>2193</v>
      </c>
      <c r="E95" s="4">
        <v>475</v>
      </c>
      <c r="F95" s="5">
        <v>54.681444204660004</v>
      </c>
      <c r="G95" s="6">
        <v>8.83642578125</v>
      </c>
      <c r="H95" s="6">
        <v>14.74</v>
      </c>
      <c r="I95" s="4">
        <v>6</v>
      </c>
      <c r="J95" s="4">
        <v>7</v>
      </c>
      <c r="K95" s="4">
        <v>38</v>
      </c>
      <c r="L95" s="4"/>
      <c r="M95" s="4">
        <v>7</v>
      </c>
      <c r="N95" s="4">
        <v>6</v>
      </c>
      <c r="O95" s="4">
        <v>6</v>
      </c>
      <c r="P95" s="4">
        <v>8</v>
      </c>
      <c r="Q95" s="4">
        <v>9</v>
      </c>
      <c r="R95" s="11">
        <f t="shared" si="8"/>
        <v>0</v>
      </c>
      <c r="S95" s="11">
        <f t="shared" si="9"/>
        <v>6.7717906549288962E-4</v>
      </c>
      <c r="T95" s="11">
        <f t="shared" si="10"/>
        <v>5.4495912806539512E-4</v>
      </c>
      <c r="U95" s="11">
        <f t="shared" si="11"/>
        <v>7.0241161320533829E-4</v>
      </c>
      <c r="V95" s="11">
        <f t="shared" si="12"/>
        <v>8.4317032040472171E-4</v>
      </c>
      <c r="W95" s="11">
        <f t="shared" si="13"/>
        <v>9.187423438138016E-4</v>
      </c>
      <c r="X95" s="15">
        <v>9.0826521344232502E-5</v>
      </c>
      <c r="Y95" s="14">
        <v>6.7717906549288962E-4</v>
      </c>
      <c r="Z95" s="14">
        <v>5.4495912806539512E-4</v>
      </c>
      <c r="AA95" s="14">
        <v>7.0241161320533829E-4</v>
      </c>
      <c r="AB95" s="14">
        <v>8.4317032040472171E-4</v>
      </c>
      <c r="AC95" s="14">
        <v>9.187423438138016E-4</v>
      </c>
      <c r="AE95" s="16">
        <f t="shared" si="14"/>
        <v>1.8769158450741981</v>
      </c>
      <c r="AF95" s="16">
        <f t="shared" si="15"/>
        <v>0.90836396577033418</v>
      </c>
      <c r="AN95" s="52"/>
      <c r="AO95" s="53"/>
      <c r="AP95" s="59"/>
      <c r="AQ95" s="54"/>
      <c r="AR95" s="56"/>
      <c r="AS95" s="56"/>
    </row>
    <row r="96" spans="1:45" x14ac:dyDescent="0.2">
      <c r="A96" s="31" t="s">
        <v>106</v>
      </c>
      <c r="B96" s="32" t="s">
        <v>1405</v>
      </c>
      <c r="C96" s="31" t="s">
        <v>2795</v>
      </c>
      <c r="D96" s="32" t="s">
        <v>2796</v>
      </c>
      <c r="E96" s="4">
        <v>2242</v>
      </c>
      <c r="F96" s="5">
        <v>251.819530464661</v>
      </c>
      <c r="G96" s="6">
        <v>7.26904296875</v>
      </c>
      <c r="H96" s="6">
        <v>1.34</v>
      </c>
      <c r="I96" s="4">
        <v>3</v>
      </c>
      <c r="J96" s="4">
        <v>3</v>
      </c>
      <c r="K96" s="4">
        <v>4</v>
      </c>
      <c r="L96" s="4"/>
      <c r="M96" s="4"/>
      <c r="N96" s="4"/>
      <c r="O96" s="4"/>
      <c r="P96" s="4">
        <v>2</v>
      </c>
      <c r="Q96" s="4">
        <v>2</v>
      </c>
      <c r="R96" s="11">
        <f t="shared" si="8"/>
        <v>0</v>
      </c>
      <c r="S96" s="11">
        <f t="shared" si="9"/>
        <v>0</v>
      </c>
      <c r="T96" s="11">
        <f t="shared" si="10"/>
        <v>0</v>
      </c>
      <c r="U96" s="11">
        <f t="shared" si="11"/>
        <v>0</v>
      </c>
      <c r="V96" s="11">
        <f t="shared" si="12"/>
        <v>2.1079258010118043E-4</v>
      </c>
      <c r="W96" s="11">
        <f t="shared" si="13"/>
        <v>2.0416496529195591E-4</v>
      </c>
      <c r="X96" s="15">
        <v>9.0826521344232502E-5</v>
      </c>
      <c r="Y96" s="15">
        <v>9.0826521344232502E-5</v>
      </c>
      <c r="Z96" s="15">
        <v>9.0826521344232502E-5</v>
      </c>
      <c r="AA96" s="15">
        <v>9.0826521344232502E-5</v>
      </c>
      <c r="AB96" s="14">
        <v>2.1079258010118043E-4</v>
      </c>
      <c r="AC96" s="14">
        <v>2.0416496529195591E-4</v>
      </c>
      <c r="AE96" s="16">
        <f t="shared" si="14"/>
        <v>1.8562275249261442</v>
      </c>
      <c r="AF96" s="16">
        <f t="shared" si="15"/>
        <v>0.8923735579678721</v>
      </c>
      <c r="AN96" s="52"/>
      <c r="AO96" s="53"/>
      <c r="AP96" s="59"/>
      <c r="AQ96" s="54"/>
      <c r="AR96" s="56"/>
      <c r="AS96" s="56"/>
    </row>
    <row r="97" spans="1:48" x14ac:dyDescent="0.2">
      <c r="A97" s="88" t="s">
        <v>2955</v>
      </c>
      <c r="B97" s="52" t="s">
        <v>2956</v>
      </c>
      <c r="C97" s="31" t="s">
        <v>2714</v>
      </c>
      <c r="D97" s="32" t="s">
        <v>2715</v>
      </c>
      <c r="E97" s="4">
        <v>610</v>
      </c>
      <c r="F97" s="5">
        <v>67.725274484660105</v>
      </c>
      <c r="G97" s="6">
        <v>9.37841796875</v>
      </c>
      <c r="H97" s="6">
        <v>3.44</v>
      </c>
      <c r="I97" s="4">
        <v>2</v>
      </c>
      <c r="J97" s="4">
        <v>2</v>
      </c>
      <c r="K97" s="4">
        <v>3</v>
      </c>
      <c r="L97" s="4"/>
      <c r="M97" s="4"/>
      <c r="N97" s="4"/>
      <c r="O97" s="4"/>
      <c r="P97" s="4">
        <v>3</v>
      </c>
      <c r="Q97" s="4"/>
      <c r="R97" s="11">
        <f t="shared" si="8"/>
        <v>0</v>
      </c>
      <c r="S97" s="11">
        <f t="shared" si="9"/>
        <v>0</v>
      </c>
      <c r="T97" s="11">
        <f t="shared" si="10"/>
        <v>0</v>
      </c>
      <c r="U97" s="11">
        <f t="shared" si="11"/>
        <v>0</v>
      </c>
      <c r="V97" s="11">
        <f t="shared" si="12"/>
        <v>3.1618887015177064E-4</v>
      </c>
      <c r="W97" s="11">
        <f t="shared" si="13"/>
        <v>0</v>
      </c>
      <c r="X97" s="15">
        <v>9.0826521344232502E-5</v>
      </c>
      <c r="Y97" s="15">
        <v>9.0826521344232502E-5</v>
      </c>
      <c r="Z97" s="15">
        <v>9.0826521344232502E-5</v>
      </c>
      <c r="AA97" s="15">
        <v>9.0826521344232502E-5</v>
      </c>
      <c r="AB97" s="14">
        <v>3.1618887015177064E-4</v>
      </c>
      <c r="AC97" s="15">
        <v>9.0826521344232502E-5</v>
      </c>
      <c r="AE97" s="16">
        <f t="shared" si="14"/>
        <v>1.8270798201236651</v>
      </c>
      <c r="AF97" s="16">
        <f t="shared" si="15"/>
        <v>0.86953966274542926</v>
      </c>
      <c r="AN97" s="52"/>
      <c r="AO97" s="53"/>
      <c r="AP97" s="59"/>
      <c r="AQ97" s="54"/>
      <c r="AR97" s="56"/>
      <c r="AS97" s="56"/>
    </row>
    <row r="98" spans="1:48" x14ac:dyDescent="0.2">
      <c r="A98" s="31" t="s">
        <v>4</v>
      </c>
      <c r="B98" s="32" t="s">
        <v>1411</v>
      </c>
      <c r="C98" s="31" t="s">
        <v>1946</v>
      </c>
      <c r="D98" s="32" t="s">
        <v>2807</v>
      </c>
      <c r="E98" s="4">
        <v>2529</v>
      </c>
      <c r="F98" s="5">
        <v>288.038578804662</v>
      </c>
      <c r="G98" s="6">
        <v>5.87158203125</v>
      </c>
      <c r="H98" s="6">
        <v>0.79</v>
      </c>
      <c r="I98" s="4">
        <v>2</v>
      </c>
      <c r="J98" s="4">
        <v>2</v>
      </c>
      <c r="K98" s="4">
        <v>3</v>
      </c>
      <c r="L98" s="4"/>
      <c r="M98" s="4"/>
      <c r="N98" s="4"/>
      <c r="O98" s="4"/>
      <c r="P98" s="4">
        <v>3</v>
      </c>
      <c r="Q98" s="4"/>
      <c r="R98" s="11">
        <f t="shared" si="8"/>
        <v>0</v>
      </c>
      <c r="S98" s="11">
        <f t="shared" si="9"/>
        <v>0</v>
      </c>
      <c r="T98" s="11">
        <f t="shared" si="10"/>
        <v>0</v>
      </c>
      <c r="U98" s="11">
        <f t="shared" si="11"/>
        <v>0</v>
      </c>
      <c r="V98" s="11">
        <f t="shared" si="12"/>
        <v>3.1618887015177064E-4</v>
      </c>
      <c r="W98" s="11">
        <f t="shared" si="13"/>
        <v>0</v>
      </c>
      <c r="X98" s="15">
        <v>9.0826521344232502E-5</v>
      </c>
      <c r="Y98" s="15">
        <v>9.0826521344232502E-5</v>
      </c>
      <c r="Z98" s="15">
        <v>9.0826521344232502E-5</v>
      </c>
      <c r="AA98" s="15">
        <v>9.0826521344232502E-5</v>
      </c>
      <c r="AB98" s="14">
        <v>3.1618887015177064E-4</v>
      </c>
      <c r="AC98" s="15">
        <v>9.0826521344232502E-5</v>
      </c>
      <c r="AE98" s="16">
        <f t="shared" si="14"/>
        <v>1.8270798201236651</v>
      </c>
      <c r="AF98" s="16">
        <f t="shared" si="15"/>
        <v>0.86953966274542926</v>
      </c>
      <c r="AN98" s="52"/>
      <c r="AO98" s="53"/>
      <c r="AP98" s="59"/>
      <c r="AQ98" s="54"/>
      <c r="AR98" s="56"/>
      <c r="AS98" s="56"/>
    </row>
    <row r="99" spans="1:48" x14ac:dyDescent="0.2">
      <c r="A99" s="31" t="s">
        <v>98</v>
      </c>
      <c r="B99" s="32" t="s">
        <v>1384</v>
      </c>
      <c r="C99" s="31" t="s">
        <v>2747</v>
      </c>
      <c r="D99" s="32" t="s">
        <v>2748</v>
      </c>
      <c r="E99" s="4">
        <v>566</v>
      </c>
      <c r="F99" s="5">
        <v>64.430756544660099</v>
      </c>
      <c r="G99" s="6">
        <v>5.77001953125</v>
      </c>
      <c r="H99" s="6">
        <v>3</v>
      </c>
      <c r="I99" s="4">
        <v>2</v>
      </c>
      <c r="J99" s="4">
        <v>2</v>
      </c>
      <c r="K99" s="4">
        <v>3</v>
      </c>
      <c r="L99" s="4"/>
      <c r="M99" s="4"/>
      <c r="N99" s="4"/>
      <c r="O99" s="4"/>
      <c r="P99" s="4">
        <v>3</v>
      </c>
      <c r="Q99" s="4"/>
      <c r="R99" s="11">
        <f t="shared" si="8"/>
        <v>0</v>
      </c>
      <c r="S99" s="11">
        <f t="shared" si="9"/>
        <v>0</v>
      </c>
      <c r="T99" s="11">
        <f t="shared" si="10"/>
        <v>0</v>
      </c>
      <c r="U99" s="11">
        <f t="shared" si="11"/>
        <v>0</v>
      </c>
      <c r="V99" s="11">
        <f t="shared" si="12"/>
        <v>3.1618887015177064E-4</v>
      </c>
      <c r="W99" s="11">
        <f t="shared" si="13"/>
        <v>0</v>
      </c>
      <c r="X99" s="15">
        <v>9.0826521344232502E-5</v>
      </c>
      <c r="Y99" s="15">
        <v>9.0826521344232502E-5</v>
      </c>
      <c r="Z99" s="15">
        <v>9.0826521344232502E-5</v>
      </c>
      <c r="AA99" s="15">
        <v>9.0826521344232502E-5</v>
      </c>
      <c r="AB99" s="14">
        <v>3.1618887015177064E-4</v>
      </c>
      <c r="AC99" s="15">
        <v>9.0826521344232502E-5</v>
      </c>
      <c r="AE99" s="16">
        <f t="shared" si="14"/>
        <v>1.8270798201236651</v>
      </c>
      <c r="AF99" s="16">
        <f t="shared" si="15"/>
        <v>0.86953966274542926</v>
      </c>
      <c r="AN99" s="52"/>
      <c r="AO99" s="53"/>
      <c r="AP99" s="59"/>
      <c r="AQ99" s="54"/>
      <c r="AR99" s="56"/>
      <c r="AS99" s="56"/>
    </row>
    <row r="100" spans="1:48" x14ac:dyDescent="0.2">
      <c r="A100" s="31" t="s">
        <v>129</v>
      </c>
      <c r="B100" s="32" t="s">
        <v>1385</v>
      </c>
      <c r="C100" s="31" t="s">
        <v>2751</v>
      </c>
      <c r="D100" s="32" t="s">
        <v>2752</v>
      </c>
      <c r="E100" s="4">
        <v>982</v>
      </c>
      <c r="F100" s="5">
        <v>108.01154846466</v>
      </c>
      <c r="G100" s="6">
        <v>9.05615234375</v>
      </c>
      <c r="H100" s="6">
        <v>2.95</v>
      </c>
      <c r="I100" s="4">
        <v>2</v>
      </c>
      <c r="J100" s="4">
        <v>2</v>
      </c>
      <c r="K100" s="4">
        <v>3</v>
      </c>
      <c r="L100" s="4"/>
      <c r="M100" s="4"/>
      <c r="N100" s="4"/>
      <c r="O100" s="4"/>
      <c r="P100" s="4">
        <v>3</v>
      </c>
      <c r="Q100" s="4"/>
      <c r="R100" s="11">
        <f t="shared" si="8"/>
        <v>0</v>
      </c>
      <c r="S100" s="11">
        <f t="shared" si="9"/>
        <v>0</v>
      </c>
      <c r="T100" s="11">
        <f t="shared" si="10"/>
        <v>0</v>
      </c>
      <c r="U100" s="11">
        <f t="shared" si="11"/>
        <v>0</v>
      </c>
      <c r="V100" s="11">
        <f t="shared" si="12"/>
        <v>3.1618887015177064E-4</v>
      </c>
      <c r="W100" s="11">
        <f t="shared" si="13"/>
        <v>0</v>
      </c>
      <c r="X100" s="15">
        <v>9.0826521344232502E-5</v>
      </c>
      <c r="Y100" s="15">
        <v>9.0826521344232502E-5</v>
      </c>
      <c r="Z100" s="15">
        <v>9.0826521344232502E-5</v>
      </c>
      <c r="AA100" s="15">
        <v>9.0826521344232502E-5</v>
      </c>
      <c r="AB100" s="14">
        <v>3.1618887015177064E-4</v>
      </c>
      <c r="AC100" s="15">
        <v>9.0826521344232502E-5</v>
      </c>
      <c r="AE100" s="16">
        <f t="shared" si="14"/>
        <v>1.8270798201236651</v>
      </c>
      <c r="AF100" s="16">
        <f t="shared" si="15"/>
        <v>0.86953966274542926</v>
      </c>
      <c r="AN100" s="52"/>
      <c r="AO100" s="53"/>
      <c r="AP100" s="69"/>
      <c r="AQ100" s="54"/>
      <c r="AR100" s="56"/>
      <c r="AS100" s="56"/>
    </row>
    <row r="101" spans="1:48" x14ac:dyDescent="0.2">
      <c r="A101" s="31" t="s">
        <v>147</v>
      </c>
      <c r="B101" s="32" t="s">
        <v>1211</v>
      </c>
      <c r="C101" s="91" t="s">
        <v>2396</v>
      </c>
      <c r="D101" s="32" t="s">
        <v>2397</v>
      </c>
      <c r="E101" s="4">
        <v>251</v>
      </c>
      <c r="F101" s="5">
        <v>27.837377684660002</v>
      </c>
      <c r="G101" s="6">
        <v>9.07080078125</v>
      </c>
      <c r="H101" s="6">
        <v>9.9600000000000009</v>
      </c>
      <c r="I101" s="4">
        <v>2</v>
      </c>
      <c r="J101" s="4">
        <v>2</v>
      </c>
      <c r="K101" s="4">
        <v>3</v>
      </c>
      <c r="L101" s="4"/>
      <c r="M101" s="4"/>
      <c r="N101" s="4"/>
      <c r="O101" s="4"/>
      <c r="P101" s="4">
        <v>3</v>
      </c>
      <c r="Q101" s="4"/>
      <c r="R101" s="11">
        <f t="shared" si="8"/>
        <v>0</v>
      </c>
      <c r="S101" s="11">
        <f t="shared" si="9"/>
        <v>0</v>
      </c>
      <c r="T101" s="11">
        <f t="shared" si="10"/>
        <v>0</v>
      </c>
      <c r="U101" s="11">
        <f t="shared" si="11"/>
        <v>0</v>
      </c>
      <c r="V101" s="11">
        <f t="shared" si="12"/>
        <v>3.1618887015177064E-4</v>
      </c>
      <c r="W101" s="11">
        <f t="shared" si="13"/>
        <v>0</v>
      </c>
      <c r="X101" s="15">
        <v>9.0826521344232502E-5</v>
      </c>
      <c r="Y101" s="15">
        <v>9.0826521344232502E-5</v>
      </c>
      <c r="Z101" s="15">
        <v>9.0826521344232502E-5</v>
      </c>
      <c r="AA101" s="15">
        <v>9.0826521344232502E-5</v>
      </c>
      <c r="AB101" s="14">
        <v>3.1618887015177064E-4</v>
      </c>
      <c r="AC101" s="15">
        <v>9.0826521344232502E-5</v>
      </c>
      <c r="AE101" s="16">
        <f t="shared" si="14"/>
        <v>1.8270798201236651</v>
      </c>
      <c r="AF101" s="16">
        <f t="shared" si="15"/>
        <v>0.86953966274542926</v>
      </c>
      <c r="AO101" s="52"/>
      <c r="AP101" s="72"/>
      <c r="AQ101" s="59"/>
      <c r="AR101" s="72"/>
      <c r="AS101" s="71"/>
      <c r="AT101" s="54"/>
      <c r="AU101" s="56"/>
      <c r="AV101" s="56"/>
    </row>
    <row r="102" spans="1:48" x14ac:dyDescent="0.2">
      <c r="A102" s="31" t="s">
        <v>583</v>
      </c>
      <c r="B102" s="32" t="s">
        <v>1244</v>
      </c>
      <c r="C102" s="31" t="s">
        <v>2460</v>
      </c>
      <c r="D102" s="32" t="s">
        <v>2461</v>
      </c>
      <c r="E102" s="4">
        <v>271</v>
      </c>
      <c r="F102" s="5">
        <v>30.233670614659999</v>
      </c>
      <c r="G102" s="6">
        <v>9.75927734375</v>
      </c>
      <c r="H102" s="6">
        <v>8.49</v>
      </c>
      <c r="I102" s="4">
        <v>2</v>
      </c>
      <c r="J102" s="4">
        <v>2</v>
      </c>
      <c r="K102" s="4">
        <v>3</v>
      </c>
      <c r="L102" s="4"/>
      <c r="M102" s="4"/>
      <c r="N102" s="4"/>
      <c r="O102" s="4"/>
      <c r="P102" s="4">
        <v>3</v>
      </c>
      <c r="Q102" s="4"/>
      <c r="R102" s="11">
        <f t="shared" si="8"/>
        <v>0</v>
      </c>
      <c r="S102" s="11">
        <f t="shared" si="9"/>
        <v>0</v>
      </c>
      <c r="T102" s="11">
        <f t="shared" si="10"/>
        <v>0</v>
      </c>
      <c r="U102" s="11">
        <f t="shared" si="11"/>
        <v>0</v>
      </c>
      <c r="V102" s="11">
        <f t="shared" si="12"/>
        <v>3.1618887015177064E-4</v>
      </c>
      <c r="W102" s="11">
        <f t="shared" si="13"/>
        <v>0</v>
      </c>
      <c r="X102" s="15">
        <v>9.0826521344232502E-5</v>
      </c>
      <c r="Y102" s="15">
        <v>9.0826521344232502E-5</v>
      </c>
      <c r="Z102" s="15">
        <v>9.0826521344232502E-5</v>
      </c>
      <c r="AA102" s="15">
        <v>9.0826521344232502E-5</v>
      </c>
      <c r="AB102" s="14">
        <v>3.1618887015177064E-4</v>
      </c>
      <c r="AC102" s="15">
        <v>9.0826521344232502E-5</v>
      </c>
      <c r="AE102" s="16">
        <f t="shared" si="14"/>
        <v>1.8270798201236651</v>
      </c>
      <c r="AF102" s="16">
        <f t="shared" si="15"/>
        <v>0.86953966274542926</v>
      </c>
      <c r="AN102" s="52"/>
      <c r="AO102" s="53"/>
      <c r="AP102" s="72"/>
      <c r="AQ102" s="59"/>
      <c r="AR102" s="72"/>
      <c r="AS102" s="59"/>
      <c r="AT102" s="54"/>
      <c r="AU102" s="56"/>
      <c r="AV102" s="56"/>
    </row>
    <row r="103" spans="1:48" x14ac:dyDescent="0.2">
      <c r="A103" s="31" t="s">
        <v>589</v>
      </c>
      <c r="B103" s="32" t="s">
        <v>1277</v>
      </c>
      <c r="C103" s="31" t="s">
        <v>2524</v>
      </c>
      <c r="D103" s="32" t="s">
        <v>2525</v>
      </c>
      <c r="E103" s="4">
        <v>313</v>
      </c>
      <c r="F103" s="5">
        <v>34.246810504659997</v>
      </c>
      <c r="G103" s="6">
        <v>5.00830078125</v>
      </c>
      <c r="H103" s="6">
        <v>7.35</v>
      </c>
      <c r="I103" s="4">
        <v>2</v>
      </c>
      <c r="J103" s="4">
        <v>2</v>
      </c>
      <c r="K103" s="4">
        <v>3</v>
      </c>
      <c r="L103" s="4"/>
      <c r="M103" s="4"/>
      <c r="N103" s="4"/>
      <c r="O103" s="4"/>
      <c r="P103" s="4">
        <v>3</v>
      </c>
      <c r="Q103" s="4"/>
      <c r="R103" s="11">
        <f t="shared" si="8"/>
        <v>0</v>
      </c>
      <c r="S103" s="11">
        <f t="shared" si="9"/>
        <v>0</v>
      </c>
      <c r="T103" s="11">
        <f t="shared" si="10"/>
        <v>0</v>
      </c>
      <c r="U103" s="11">
        <f t="shared" si="11"/>
        <v>0</v>
      </c>
      <c r="V103" s="11">
        <f t="shared" si="12"/>
        <v>3.1618887015177064E-4</v>
      </c>
      <c r="W103" s="11">
        <f t="shared" si="13"/>
        <v>0</v>
      </c>
      <c r="X103" s="15">
        <v>9.0826521344232502E-5</v>
      </c>
      <c r="Y103" s="15">
        <v>9.0826521344232502E-5</v>
      </c>
      <c r="Z103" s="15">
        <v>9.0826521344232502E-5</v>
      </c>
      <c r="AA103" s="15">
        <v>9.0826521344232502E-5</v>
      </c>
      <c r="AB103" s="14">
        <v>3.1618887015177064E-4</v>
      </c>
      <c r="AC103" s="15">
        <v>9.0826521344232502E-5</v>
      </c>
      <c r="AE103" s="16">
        <f t="shared" si="14"/>
        <v>1.8270798201236651</v>
      </c>
      <c r="AF103" s="16">
        <f t="shared" si="15"/>
        <v>0.86953966274542926</v>
      </c>
      <c r="AN103" s="52"/>
      <c r="AO103" s="53"/>
      <c r="AP103" s="72"/>
      <c r="AQ103" s="59"/>
      <c r="AS103" s="59"/>
      <c r="AT103" s="54"/>
      <c r="AV103" s="56"/>
    </row>
    <row r="104" spans="1:48" x14ac:dyDescent="0.2">
      <c r="A104" s="31" t="s">
        <v>597</v>
      </c>
      <c r="B104" s="32" t="s">
        <v>1212</v>
      </c>
      <c r="C104" s="31" t="s">
        <v>2899</v>
      </c>
      <c r="D104" s="61" t="s">
        <v>2900</v>
      </c>
      <c r="E104" s="4">
        <v>182</v>
      </c>
      <c r="F104" s="5">
        <v>20.633404394660001</v>
      </c>
      <c r="G104" s="6">
        <v>6.68310546875</v>
      </c>
      <c r="H104" s="6">
        <v>9.89</v>
      </c>
      <c r="I104" s="4">
        <v>2</v>
      </c>
      <c r="J104" s="4">
        <v>2</v>
      </c>
      <c r="K104" s="4">
        <v>3</v>
      </c>
      <c r="L104" s="4"/>
      <c r="M104" s="4"/>
      <c r="N104" s="4"/>
      <c r="O104" s="4"/>
      <c r="P104" s="4">
        <v>3</v>
      </c>
      <c r="Q104" s="4"/>
      <c r="R104" s="11">
        <f t="shared" si="8"/>
        <v>0</v>
      </c>
      <c r="S104" s="11">
        <f t="shared" si="9"/>
        <v>0</v>
      </c>
      <c r="T104" s="11">
        <f t="shared" si="10"/>
        <v>0</v>
      </c>
      <c r="U104" s="11">
        <f t="shared" si="11"/>
        <v>0</v>
      </c>
      <c r="V104" s="11">
        <f t="shared" si="12"/>
        <v>3.1618887015177064E-4</v>
      </c>
      <c r="W104" s="11">
        <f t="shared" si="13"/>
        <v>0</v>
      </c>
      <c r="X104" s="15">
        <v>9.0826521344232502E-5</v>
      </c>
      <c r="Y104" s="15">
        <v>9.0826521344232502E-5</v>
      </c>
      <c r="Z104" s="15">
        <v>9.0826521344232502E-5</v>
      </c>
      <c r="AA104" s="15">
        <v>9.0826521344232502E-5</v>
      </c>
      <c r="AB104" s="14">
        <v>3.1618887015177064E-4</v>
      </c>
      <c r="AC104" s="15">
        <v>9.0826521344232502E-5</v>
      </c>
      <c r="AE104" s="16">
        <f t="shared" si="14"/>
        <v>1.8270798201236651</v>
      </c>
      <c r="AF104" s="16">
        <f t="shared" si="15"/>
        <v>0.86953966274542926</v>
      </c>
      <c r="AN104" s="52"/>
      <c r="AO104" s="53"/>
      <c r="AP104" s="72"/>
      <c r="AQ104" s="59"/>
      <c r="AR104" s="72"/>
      <c r="AS104" s="71"/>
      <c r="AT104" s="54"/>
      <c r="AU104" s="56"/>
      <c r="AV104" s="56"/>
    </row>
    <row r="105" spans="1:48" x14ac:dyDescent="0.2">
      <c r="A105" s="31" t="s">
        <v>641</v>
      </c>
      <c r="B105" s="32" t="s">
        <v>1297</v>
      </c>
      <c r="C105" s="50" t="s">
        <v>2864</v>
      </c>
      <c r="D105" s="59" t="s">
        <v>2564</v>
      </c>
      <c r="E105" s="4">
        <v>290</v>
      </c>
      <c r="F105" s="5">
        <v>33.019710974660001</v>
      </c>
      <c r="G105" s="6">
        <v>6.55126953125</v>
      </c>
      <c r="H105" s="6">
        <v>6.55</v>
      </c>
      <c r="I105" s="4">
        <v>2</v>
      </c>
      <c r="J105" s="4">
        <v>2</v>
      </c>
      <c r="K105" s="4">
        <v>3</v>
      </c>
      <c r="L105" s="4"/>
      <c r="M105" s="4"/>
      <c r="N105" s="4"/>
      <c r="O105" s="4"/>
      <c r="P105" s="4">
        <v>3</v>
      </c>
      <c r="Q105" s="4"/>
      <c r="R105" s="11">
        <f t="shared" si="8"/>
        <v>0</v>
      </c>
      <c r="S105" s="11">
        <f t="shared" si="9"/>
        <v>0</v>
      </c>
      <c r="T105" s="11">
        <f t="shared" si="10"/>
        <v>0</v>
      </c>
      <c r="U105" s="11">
        <f t="shared" si="11"/>
        <v>0</v>
      </c>
      <c r="V105" s="11">
        <f t="shared" si="12"/>
        <v>3.1618887015177064E-4</v>
      </c>
      <c r="W105" s="11">
        <f t="shared" si="13"/>
        <v>0</v>
      </c>
      <c r="X105" s="15">
        <v>9.0826521344232502E-5</v>
      </c>
      <c r="Y105" s="15">
        <v>9.0826521344232502E-5</v>
      </c>
      <c r="Z105" s="15">
        <v>9.0826521344232502E-5</v>
      </c>
      <c r="AA105" s="15">
        <v>9.0826521344232502E-5</v>
      </c>
      <c r="AB105" s="14">
        <v>3.1618887015177064E-4</v>
      </c>
      <c r="AC105" s="15">
        <v>9.0826521344232502E-5</v>
      </c>
      <c r="AE105" s="16">
        <f t="shared" si="14"/>
        <v>1.8270798201236651</v>
      </c>
      <c r="AF105" s="16">
        <f t="shared" si="15"/>
        <v>0.86953966274542926</v>
      </c>
      <c r="AN105" s="52"/>
      <c r="AO105" s="53"/>
      <c r="AT105" s="61"/>
      <c r="AU105" s="61"/>
      <c r="AV105" s="61"/>
    </row>
    <row r="106" spans="1:48" x14ac:dyDescent="0.2">
      <c r="A106" s="31" t="s">
        <v>94</v>
      </c>
      <c r="B106" s="32" t="s">
        <v>1101</v>
      </c>
      <c r="C106" s="31" t="s">
        <v>2181</v>
      </c>
      <c r="D106" s="32" t="s">
        <v>2182</v>
      </c>
      <c r="E106" s="4">
        <v>890</v>
      </c>
      <c r="F106" s="5">
        <v>99.076070844659895</v>
      </c>
      <c r="G106" s="6">
        <v>5.68115234375</v>
      </c>
      <c r="H106" s="6">
        <v>14.94</v>
      </c>
      <c r="I106" s="4">
        <v>10</v>
      </c>
      <c r="J106" s="4">
        <v>10</v>
      </c>
      <c r="K106" s="4">
        <v>15</v>
      </c>
      <c r="L106" s="4">
        <v>4</v>
      </c>
      <c r="M106" s="4"/>
      <c r="N106" s="4"/>
      <c r="O106" s="4">
        <v>3</v>
      </c>
      <c r="P106" s="4">
        <v>3</v>
      </c>
      <c r="Q106" s="4">
        <v>5</v>
      </c>
      <c r="R106" s="11">
        <f t="shared" si="8"/>
        <v>4.6349942062572422E-4</v>
      </c>
      <c r="S106" s="11">
        <f t="shared" si="9"/>
        <v>0</v>
      </c>
      <c r="T106" s="11">
        <f t="shared" si="10"/>
        <v>0</v>
      </c>
      <c r="U106" s="11">
        <f t="shared" si="11"/>
        <v>3.5120580660266915E-4</v>
      </c>
      <c r="V106" s="11">
        <f t="shared" si="12"/>
        <v>3.1618887015177064E-4</v>
      </c>
      <c r="W106" s="11">
        <f t="shared" si="13"/>
        <v>5.1041241322988978E-4</v>
      </c>
      <c r="X106" s="14">
        <v>4.6349942062572422E-4</v>
      </c>
      <c r="Y106" s="15">
        <v>9.0826521344232502E-5</v>
      </c>
      <c r="Z106" s="15">
        <v>9.0826521344232502E-5</v>
      </c>
      <c r="AA106" s="14">
        <v>3.5120580660266915E-4</v>
      </c>
      <c r="AB106" s="14">
        <v>3.1618887015177064E-4</v>
      </c>
      <c r="AC106" s="14">
        <v>5.1041241322988978E-4</v>
      </c>
      <c r="AE106" s="16">
        <f t="shared" si="14"/>
        <v>1.8256259674400988</v>
      </c>
      <c r="AF106" s="16">
        <f t="shared" si="15"/>
        <v>0.86839121757107884</v>
      </c>
      <c r="AN106" s="52"/>
      <c r="AO106" s="53"/>
      <c r="AP106" s="72"/>
      <c r="AQ106" s="59"/>
      <c r="AR106" s="72"/>
      <c r="AS106" s="69"/>
      <c r="AT106" s="54"/>
      <c r="AU106" s="56"/>
      <c r="AV106" s="56"/>
    </row>
    <row r="107" spans="1:48" x14ac:dyDescent="0.2">
      <c r="A107" s="89" t="s">
        <v>2957</v>
      </c>
      <c r="B107" s="53" t="s">
        <v>2958</v>
      </c>
      <c r="C107" s="31" t="s">
        <v>2913</v>
      </c>
      <c r="D107" s="32" t="s">
        <v>2125</v>
      </c>
      <c r="E107" s="4">
        <v>129</v>
      </c>
      <c r="F107" s="5">
        <v>15.26911780466</v>
      </c>
      <c r="G107" s="6">
        <v>9.01220703125</v>
      </c>
      <c r="H107" s="6">
        <v>16.28</v>
      </c>
      <c r="I107" s="4">
        <v>2</v>
      </c>
      <c r="J107" s="4">
        <v>2</v>
      </c>
      <c r="K107" s="4">
        <v>10</v>
      </c>
      <c r="L107" s="4"/>
      <c r="M107" s="4"/>
      <c r="N107" s="4">
        <v>3</v>
      </c>
      <c r="O107" s="4"/>
      <c r="P107" s="4">
        <v>3</v>
      </c>
      <c r="Q107" s="4">
        <v>4</v>
      </c>
      <c r="R107" s="11">
        <f t="shared" si="8"/>
        <v>0</v>
      </c>
      <c r="S107" s="11">
        <f t="shared" si="9"/>
        <v>0</v>
      </c>
      <c r="T107" s="11">
        <f t="shared" si="10"/>
        <v>2.7247956403269756E-4</v>
      </c>
      <c r="U107" s="11">
        <f t="shared" si="11"/>
        <v>0</v>
      </c>
      <c r="V107" s="11">
        <f t="shared" si="12"/>
        <v>3.1618887015177064E-4</v>
      </c>
      <c r="W107" s="11">
        <f t="shared" si="13"/>
        <v>4.0832993058391182E-4</v>
      </c>
      <c r="X107" s="15">
        <v>9.0826521344232502E-5</v>
      </c>
      <c r="Y107" s="15">
        <v>9.0826521344232502E-5</v>
      </c>
      <c r="Z107" s="14">
        <v>2.7247956403269756E-4</v>
      </c>
      <c r="AA107" s="15">
        <v>9.0826521344232502E-5</v>
      </c>
      <c r="AB107" s="14">
        <v>3.1618887015177064E-4</v>
      </c>
      <c r="AC107" s="14">
        <v>4.0832993058391182E-4</v>
      </c>
      <c r="AE107" s="16">
        <f t="shared" si="14"/>
        <v>1.7953903992199727</v>
      </c>
      <c r="AF107" s="16">
        <f t="shared" si="15"/>
        <v>0.84429758542918798</v>
      </c>
      <c r="AN107" s="52"/>
      <c r="AO107" s="53"/>
      <c r="AP107" s="72"/>
      <c r="AQ107" s="59"/>
      <c r="AS107" s="59"/>
      <c r="AT107" s="54"/>
      <c r="AV107" s="56"/>
    </row>
    <row r="108" spans="1:48" x14ac:dyDescent="0.2">
      <c r="A108" s="88" t="s">
        <v>2959</v>
      </c>
      <c r="B108" s="52" t="s">
        <v>2960</v>
      </c>
      <c r="C108" s="31" t="s">
        <v>2337</v>
      </c>
      <c r="D108" s="32" t="s">
        <v>2516</v>
      </c>
      <c r="E108" s="4">
        <v>254</v>
      </c>
      <c r="F108" s="5">
        <v>27.257408494660002</v>
      </c>
      <c r="G108" s="6">
        <v>8.23583984375</v>
      </c>
      <c r="H108" s="6">
        <v>7.48</v>
      </c>
      <c r="I108" s="4">
        <v>2</v>
      </c>
      <c r="J108" s="4">
        <v>2</v>
      </c>
      <c r="K108" s="4">
        <v>3</v>
      </c>
      <c r="L108" s="4"/>
      <c r="M108" s="4"/>
      <c r="N108" s="4"/>
      <c r="O108" s="4"/>
      <c r="P108" s="4"/>
      <c r="Q108" s="4">
        <v>3</v>
      </c>
      <c r="R108" s="11">
        <f t="shared" si="8"/>
        <v>0</v>
      </c>
      <c r="S108" s="11">
        <f t="shared" si="9"/>
        <v>0</v>
      </c>
      <c r="T108" s="11">
        <f t="shared" si="10"/>
        <v>0</v>
      </c>
      <c r="U108" s="11">
        <f t="shared" si="11"/>
        <v>0</v>
      </c>
      <c r="V108" s="11">
        <f t="shared" si="12"/>
        <v>0</v>
      </c>
      <c r="W108" s="11">
        <f t="shared" si="13"/>
        <v>3.0624744793793387E-4</v>
      </c>
      <c r="X108" s="15">
        <v>9.0826521344232502E-5</v>
      </c>
      <c r="Y108" s="15">
        <v>9.0826521344232502E-5</v>
      </c>
      <c r="Z108" s="15">
        <v>9.0826521344232502E-5</v>
      </c>
      <c r="AA108" s="15">
        <v>9.0826521344232502E-5</v>
      </c>
      <c r="AB108" s="15">
        <v>9.0826521344232502E-5</v>
      </c>
      <c r="AC108" s="14">
        <v>3.0624744793793387E-4</v>
      </c>
      <c r="AE108" s="16">
        <f t="shared" si="14"/>
        <v>1.7905948005988841</v>
      </c>
      <c r="AF108" s="16">
        <f t="shared" si="15"/>
        <v>0.84043890220119799</v>
      </c>
      <c r="AN108" s="52"/>
      <c r="AO108" s="53"/>
      <c r="AP108" s="72"/>
      <c r="AQ108" s="59"/>
      <c r="AR108" s="72"/>
      <c r="AS108" s="59"/>
      <c r="AT108" s="54"/>
      <c r="AV108" s="56"/>
    </row>
    <row r="109" spans="1:48" x14ac:dyDescent="0.2">
      <c r="A109" s="31" t="s">
        <v>72</v>
      </c>
      <c r="B109" s="32" t="s">
        <v>1403</v>
      </c>
      <c r="C109" s="31" t="s">
        <v>2791</v>
      </c>
      <c r="D109" s="32" t="s">
        <v>2792</v>
      </c>
      <c r="E109" s="4">
        <v>1229</v>
      </c>
      <c r="F109" s="5">
        <v>140.24764405465999</v>
      </c>
      <c r="G109" s="6">
        <v>6.06201171875</v>
      </c>
      <c r="H109" s="6">
        <v>1.46</v>
      </c>
      <c r="I109" s="4">
        <v>2</v>
      </c>
      <c r="J109" s="4">
        <v>2</v>
      </c>
      <c r="K109" s="4">
        <v>3</v>
      </c>
      <c r="L109" s="4"/>
      <c r="M109" s="4"/>
      <c r="N109" s="4"/>
      <c r="O109" s="4"/>
      <c r="P109" s="4"/>
      <c r="Q109" s="4">
        <v>3</v>
      </c>
      <c r="R109" s="11">
        <f t="shared" si="8"/>
        <v>0</v>
      </c>
      <c r="S109" s="11">
        <f t="shared" si="9"/>
        <v>0</v>
      </c>
      <c r="T109" s="11">
        <f t="shared" si="10"/>
        <v>0</v>
      </c>
      <c r="U109" s="11">
        <f t="shared" si="11"/>
        <v>0</v>
      </c>
      <c r="V109" s="11">
        <f t="shared" si="12"/>
        <v>0</v>
      </c>
      <c r="W109" s="11">
        <f t="shared" si="13"/>
        <v>3.0624744793793387E-4</v>
      </c>
      <c r="X109" s="15">
        <v>9.0826521344232502E-5</v>
      </c>
      <c r="Y109" s="15">
        <v>9.0826521344232502E-5</v>
      </c>
      <c r="Z109" s="15">
        <v>9.0826521344232502E-5</v>
      </c>
      <c r="AA109" s="15">
        <v>9.0826521344232502E-5</v>
      </c>
      <c r="AB109" s="15">
        <v>9.0826521344232502E-5</v>
      </c>
      <c r="AC109" s="14">
        <v>3.0624744793793387E-4</v>
      </c>
      <c r="AE109" s="16">
        <f t="shared" si="14"/>
        <v>1.7905948005988841</v>
      </c>
      <c r="AF109" s="16">
        <f t="shared" si="15"/>
        <v>0.84043890220119799</v>
      </c>
      <c r="AN109" s="52"/>
      <c r="AO109" s="53"/>
      <c r="AP109" s="72"/>
      <c r="AQ109" s="59"/>
      <c r="AR109" s="72"/>
      <c r="AS109" s="59"/>
      <c r="AT109" s="54"/>
      <c r="AV109" s="56"/>
    </row>
    <row r="110" spans="1:48" x14ac:dyDescent="0.2">
      <c r="A110" s="31" t="s">
        <v>100</v>
      </c>
      <c r="B110" s="32" t="s">
        <v>1380</v>
      </c>
      <c r="C110" s="31" t="s">
        <v>2737</v>
      </c>
      <c r="D110" s="32" t="s">
        <v>2738</v>
      </c>
      <c r="E110" s="4">
        <v>1153</v>
      </c>
      <c r="F110" s="5">
        <v>129.98965373466001</v>
      </c>
      <c r="G110" s="6">
        <v>8.29443359375</v>
      </c>
      <c r="H110" s="6">
        <v>3.04</v>
      </c>
      <c r="I110" s="4">
        <v>3</v>
      </c>
      <c r="J110" s="4">
        <v>3</v>
      </c>
      <c r="K110" s="4">
        <v>3</v>
      </c>
      <c r="L110" s="4"/>
      <c r="M110" s="4"/>
      <c r="N110" s="4"/>
      <c r="O110" s="4"/>
      <c r="P110" s="4"/>
      <c r="Q110" s="4">
        <v>3</v>
      </c>
      <c r="R110" s="11">
        <f t="shared" si="8"/>
        <v>0</v>
      </c>
      <c r="S110" s="11">
        <f t="shared" si="9"/>
        <v>0</v>
      </c>
      <c r="T110" s="11">
        <f t="shared" si="10"/>
        <v>0</v>
      </c>
      <c r="U110" s="11">
        <f t="shared" si="11"/>
        <v>0</v>
      </c>
      <c r="V110" s="11">
        <f t="shared" si="12"/>
        <v>0</v>
      </c>
      <c r="W110" s="11">
        <f t="shared" si="13"/>
        <v>3.0624744793793387E-4</v>
      </c>
      <c r="X110" s="15">
        <v>9.0826521344232502E-5</v>
      </c>
      <c r="Y110" s="15">
        <v>9.0826521344232502E-5</v>
      </c>
      <c r="Z110" s="15">
        <v>9.0826521344232502E-5</v>
      </c>
      <c r="AA110" s="15">
        <v>9.0826521344232502E-5</v>
      </c>
      <c r="AB110" s="15">
        <v>9.0826521344232502E-5</v>
      </c>
      <c r="AC110" s="14">
        <v>3.0624744793793387E-4</v>
      </c>
      <c r="AE110" s="16">
        <f t="shared" si="14"/>
        <v>1.7905948005988841</v>
      </c>
      <c r="AF110" s="16">
        <f t="shared" si="15"/>
        <v>0.84043890220119799</v>
      </c>
      <c r="AN110" s="52"/>
      <c r="AO110" s="58"/>
      <c r="AP110" s="72"/>
      <c r="AQ110" s="59"/>
      <c r="AR110" s="72"/>
      <c r="AS110" s="59"/>
      <c r="AT110" s="54"/>
      <c r="AV110" s="56"/>
    </row>
    <row r="111" spans="1:48" x14ac:dyDescent="0.2">
      <c r="A111" s="31" t="s">
        <v>105</v>
      </c>
      <c r="B111" s="32" t="s">
        <v>1177</v>
      </c>
      <c r="C111" s="31" t="s">
        <v>2337</v>
      </c>
      <c r="D111" s="32" t="s">
        <v>2338</v>
      </c>
      <c r="E111" s="4">
        <v>199</v>
      </c>
      <c r="F111" s="5">
        <v>22.428267714659999</v>
      </c>
      <c r="G111" s="6">
        <v>9.20263671875</v>
      </c>
      <c r="H111" s="6">
        <v>11.06</v>
      </c>
      <c r="I111" s="4">
        <v>2</v>
      </c>
      <c r="J111" s="4">
        <v>2</v>
      </c>
      <c r="K111" s="4">
        <v>3</v>
      </c>
      <c r="L111" s="4"/>
      <c r="M111" s="4"/>
      <c r="N111" s="4"/>
      <c r="O111" s="4"/>
      <c r="P111" s="4"/>
      <c r="Q111" s="4">
        <v>3</v>
      </c>
      <c r="R111" s="11">
        <f t="shared" si="8"/>
        <v>0</v>
      </c>
      <c r="S111" s="11">
        <f t="shared" si="9"/>
        <v>0</v>
      </c>
      <c r="T111" s="11">
        <f t="shared" si="10"/>
        <v>0</v>
      </c>
      <c r="U111" s="11">
        <f t="shared" si="11"/>
        <v>0</v>
      </c>
      <c r="V111" s="11">
        <f t="shared" si="12"/>
        <v>0</v>
      </c>
      <c r="W111" s="11">
        <f t="shared" si="13"/>
        <v>3.0624744793793387E-4</v>
      </c>
      <c r="X111" s="15">
        <v>9.0826521344232502E-5</v>
      </c>
      <c r="Y111" s="15">
        <v>9.0826521344232502E-5</v>
      </c>
      <c r="Z111" s="15">
        <v>9.0826521344232502E-5</v>
      </c>
      <c r="AA111" s="15">
        <v>9.0826521344232502E-5</v>
      </c>
      <c r="AB111" s="15">
        <v>9.0826521344232502E-5</v>
      </c>
      <c r="AC111" s="14">
        <v>3.0624744793793387E-4</v>
      </c>
      <c r="AE111" s="16">
        <f t="shared" si="14"/>
        <v>1.7905948005988841</v>
      </c>
      <c r="AF111" s="16">
        <f t="shared" si="15"/>
        <v>0.84043890220119799</v>
      </c>
      <c r="AN111" s="52"/>
      <c r="AO111" s="53"/>
      <c r="AP111" s="72"/>
      <c r="AQ111" s="59"/>
      <c r="AR111" s="72"/>
      <c r="AS111" s="69"/>
      <c r="AT111" s="54"/>
      <c r="AU111" s="56"/>
      <c r="AV111" s="56"/>
    </row>
    <row r="112" spans="1:48" x14ac:dyDescent="0.2">
      <c r="A112" s="31" t="s">
        <v>116</v>
      </c>
      <c r="B112" s="32" t="s">
        <v>1365</v>
      </c>
      <c r="C112" s="91" t="s">
        <v>2704</v>
      </c>
      <c r="D112" s="32" t="s">
        <v>2705</v>
      </c>
      <c r="E112" s="4">
        <v>1059</v>
      </c>
      <c r="F112" s="5">
        <v>121.05032730466</v>
      </c>
      <c r="G112" s="6">
        <v>6.25244140625</v>
      </c>
      <c r="H112" s="6">
        <v>3.68</v>
      </c>
      <c r="I112" s="4">
        <v>3</v>
      </c>
      <c r="J112" s="4">
        <v>3</v>
      </c>
      <c r="K112" s="4">
        <v>3</v>
      </c>
      <c r="L112" s="4"/>
      <c r="M112" s="4"/>
      <c r="N112" s="4"/>
      <c r="O112" s="4"/>
      <c r="P112" s="4"/>
      <c r="Q112" s="4">
        <v>3</v>
      </c>
      <c r="R112" s="11">
        <f t="shared" si="8"/>
        <v>0</v>
      </c>
      <c r="S112" s="11">
        <f t="shared" si="9"/>
        <v>0</v>
      </c>
      <c r="T112" s="11">
        <f t="shared" si="10"/>
        <v>0</v>
      </c>
      <c r="U112" s="11">
        <f t="shared" si="11"/>
        <v>0</v>
      </c>
      <c r="V112" s="11">
        <f t="shared" si="12"/>
        <v>0</v>
      </c>
      <c r="W112" s="11">
        <f t="shared" si="13"/>
        <v>3.0624744793793387E-4</v>
      </c>
      <c r="X112" s="15">
        <v>9.0826521344232502E-5</v>
      </c>
      <c r="Y112" s="15">
        <v>9.0826521344232502E-5</v>
      </c>
      <c r="Z112" s="15">
        <v>9.0826521344232502E-5</v>
      </c>
      <c r="AA112" s="15">
        <v>9.0826521344232502E-5</v>
      </c>
      <c r="AB112" s="15">
        <v>9.0826521344232502E-5</v>
      </c>
      <c r="AC112" s="14">
        <v>3.0624744793793387E-4</v>
      </c>
      <c r="AE112" s="16">
        <f t="shared" si="14"/>
        <v>1.7905948005988841</v>
      </c>
      <c r="AF112" s="16">
        <f t="shared" si="15"/>
        <v>0.84043890220119799</v>
      </c>
      <c r="AO112" s="40"/>
      <c r="AP112" s="72"/>
      <c r="AQ112" s="59"/>
      <c r="AR112" s="72"/>
      <c r="AS112" s="59"/>
      <c r="AT112" s="54"/>
      <c r="AV112" s="56"/>
    </row>
    <row r="113" spans="1:48" x14ac:dyDescent="0.2">
      <c r="A113" s="31" t="s">
        <v>170</v>
      </c>
      <c r="B113" s="32" t="s">
        <v>1360</v>
      </c>
      <c r="C113" s="31" t="s">
        <v>2692</v>
      </c>
      <c r="D113" s="32" t="s">
        <v>2693</v>
      </c>
      <c r="E113" s="4">
        <v>525</v>
      </c>
      <c r="F113" s="5">
        <v>56.762011694660004</v>
      </c>
      <c r="G113" s="6">
        <v>8.11865234375</v>
      </c>
      <c r="H113" s="6">
        <v>4.1900000000000004</v>
      </c>
      <c r="I113" s="4">
        <v>2</v>
      </c>
      <c r="J113" s="4">
        <v>2</v>
      </c>
      <c r="K113" s="4">
        <v>3</v>
      </c>
      <c r="L113" s="4"/>
      <c r="M113" s="4"/>
      <c r="N113" s="4"/>
      <c r="O113" s="4"/>
      <c r="P113" s="4"/>
      <c r="Q113" s="4">
        <v>3</v>
      </c>
      <c r="R113" s="11">
        <f t="shared" si="8"/>
        <v>0</v>
      </c>
      <c r="S113" s="11">
        <f t="shared" si="9"/>
        <v>0</v>
      </c>
      <c r="T113" s="11">
        <f t="shared" si="10"/>
        <v>0</v>
      </c>
      <c r="U113" s="11">
        <f t="shared" si="11"/>
        <v>0</v>
      </c>
      <c r="V113" s="11">
        <f t="shared" si="12"/>
        <v>0</v>
      </c>
      <c r="W113" s="11">
        <f t="shared" si="13"/>
        <v>3.0624744793793387E-4</v>
      </c>
      <c r="X113" s="15">
        <v>9.0826521344232502E-5</v>
      </c>
      <c r="Y113" s="15">
        <v>9.0826521344232502E-5</v>
      </c>
      <c r="Z113" s="15">
        <v>9.0826521344232502E-5</v>
      </c>
      <c r="AA113" s="15">
        <v>9.0826521344232502E-5</v>
      </c>
      <c r="AB113" s="15">
        <v>9.0826521344232502E-5</v>
      </c>
      <c r="AC113" s="14">
        <v>3.0624744793793387E-4</v>
      </c>
      <c r="AE113" s="16">
        <f t="shared" si="14"/>
        <v>1.7905948005988841</v>
      </c>
      <c r="AF113" s="16">
        <f t="shared" si="15"/>
        <v>0.84043890220119799</v>
      </c>
      <c r="AN113" s="52"/>
      <c r="AO113" s="53"/>
      <c r="AP113" s="72"/>
      <c r="AQ113" s="69"/>
      <c r="AR113" s="73"/>
      <c r="AS113" s="69"/>
      <c r="AT113" s="54"/>
      <c r="AV113" s="56"/>
    </row>
    <row r="114" spans="1:48" x14ac:dyDescent="0.2">
      <c r="A114" s="31" t="s">
        <v>196</v>
      </c>
      <c r="B114" s="32" t="s">
        <v>1398</v>
      </c>
      <c r="C114" s="31" t="s">
        <v>2777</v>
      </c>
      <c r="D114" s="32" t="s">
        <v>2778</v>
      </c>
      <c r="E114" s="4">
        <v>1413</v>
      </c>
      <c r="F114" s="5">
        <v>159.16963842466001</v>
      </c>
      <c r="G114" s="6">
        <v>7.59130859375</v>
      </c>
      <c r="H114" s="6">
        <v>2.2599999999999998</v>
      </c>
      <c r="I114" s="4">
        <v>3</v>
      </c>
      <c r="J114" s="4">
        <v>3</v>
      </c>
      <c r="K114" s="4">
        <v>3</v>
      </c>
      <c r="L114" s="4"/>
      <c r="M114" s="4"/>
      <c r="N114" s="4"/>
      <c r="O114" s="4"/>
      <c r="P114" s="4"/>
      <c r="Q114" s="4">
        <v>3</v>
      </c>
      <c r="R114" s="11">
        <f t="shared" si="8"/>
        <v>0</v>
      </c>
      <c r="S114" s="11">
        <f t="shared" si="9"/>
        <v>0</v>
      </c>
      <c r="T114" s="11">
        <f t="shared" si="10"/>
        <v>0</v>
      </c>
      <c r="U114" s="11">
        <f t="shared" si="11"/>
        <v>0</v>
      </c>
      <c r="V114" s="11">
        <f t="shared" si="12"/>
        <v>0</v>
      </c>
      <c r="W114" s="11">
        <f t="shared" si="13"/>
        <v>3.0624744793793387E-4</v>
      </c>
      <c r="X114" s="15">
        <v>9.0826521344232502E-5</v>
      </c>
      <c r="Y114" s="15">
        <v>9.0826521344232502E-5</v>
      </c>
      <c r="Z114" s="15">
        <v>9.0826521344232502E-5</v>
      </c>
      <c r="AA114" s="15">
        <v>9.0826521344232502E-5</v>
      </c>
      <c r="AB114" s="15">
        <v>9.0826521344232502E-5</v>
      </c>
      <c r="AC114" s="14">
        <v>3.0624744793793387E-4</v>
      </c>
      <c r="AE114" s="16">
        <f t="shared" si="14"/>
        <v>1.7905948005988841</v>
      </c>
      <c r="AF114" s="16">
        <f t="shared" si="15"/>
        <v>0.84043890220119799</v>
      </c>
      <c r="AN114" s="52"/>
      <c r="AO114" s="53"/>
      <c r="AP114" s="72"/>
      <c r="AQ114" s="59"/>
      <c r="AR114" s="72"/>
      <c r="AS114" s="59"/>
      <c r="AT114" s="54"/>
      <c r="AU114" s="56"/>
      <c r="AV114" s="56"/>
    </row>
    <row r="115" spans="1:48" x14ac:dyDescent="0.2">
      <c r="A115" s="31" t="s">
        <v>435</v>
      </c>
      <c r="B115" s="32" t="s">
        <v>1248</v>
      </c>
      <c r="C115" s="31" t="s">
        <v>2468</v>
      </c>
      <c r="D115" s="32" t="s">
        <v>2469</v>
      </c>
      <c r="E115" s="4">
        <v>239</v>
      </c>
      <c r="F115" s="5">
        <v>26.297366564659999</v>
      </c>
      <c r="G115" s="6">
        <v>7.57666015625</v>
      </c>
      <c r="H115" s="6">
        <v>8.3699999999999992</v>
      </c>
      <c r="I115" s="4">
        <v>2</v>
      </c>
      <c r="J115" s="4">
        <v>2</v>
      </c>
      <c r="K115" s="4">
        <v>3</v>
      </c>
      <c r="L115" s="4"/>
      <c r="M115" s="4"/>
      <c r="N115" s="4"/>
      <c r="O115" s="4"/>
      <c r="P115" s="4"/>
      <c r="Q115" s="4">
        <v>3</v>
      </c>
      <c r="R115" s="11">
        <f t="shared" si="8"/>
        <v>0</v>
      </c>
      <c r="S115" s="11">
        <f t="shared" si="9"/>
        <v>0</v>
      </c>
      <c r="T115" s="11">
        <f t="shared" si="10"/>
        <v>0</v>
      </c>
      <c r="U115" s="11">
        <f t="shared" si="11"/>
        <v>0</v>
      </c>
      <c r="V115" s="11">
        <f t="shared" si="12"/>
        <v>0</v>
      </c>
      <c r="W115" s="11">
        <f t="shared" si="13"/>
        <v>3.0624744793793387E-4</v>
      </c>
      <c r="X115" s="15">
        <v>9.0826521344232502E-5</v>
      </c>
      <c r="Y115" s="15">
        <v>9.0826521344232502E-5</v>
      </c>
      <c r="Z115" s="15">
        <v>9.0826521344232502E-5</v>
      </c>
      <c r="AA115" s="15">
        <v>9.0826521344232502E-5</v>
      </c>
      <c r="AB115" s="15">
        <v>9.0826521344232502E-5</v>
      </c>
      <c r="AC115" s="14">
        <v>3.0624744793793387E-4</v>
      </c>
      <c r="AE115" s="16">
        <f t="shared" si="14"/>
        <v>1.7905948005988841</v>
      </c>
      <c r="AF115" s="16">
        <f t="shared" si="15"/>
        <v>0.84043890220119799</v>
      </c>
      <c r="AN115" s="52"/>
      <c r="AO115" s="53"/>
      <c r="AP115" s="72"/>
      <c r="AQ115" s="74"/>
      <c r="AR115" s="75"/>
      <c r="AS115" s="69"/>
      <c r="AT115" s="54"/>
      <c r="AV115" s="56"/>
    </row>
    <row r="116" spans="1:48" x14ac:dyDescent="0.2">
      <c r="A116" s="31" t="s">
        <v>562</v>
      </c>
      <c r="B116" s="32" t="s">
        <v>1053</v>
      </c>
      <c r="C116" s="31" t="s">
        <v>2077</v>
      </c>
      <c r="D116" s="32" t="s">
        <v>2078</v>
      </c>
      <c r="E116" s="4">
        <v>786</v>
      </c>
      <c r="F116" s="5">
        <v>87.731918514660094</v>
      </c>
      <c r="G116" s="6">
        <v>8.60205078125</v>
      </c>
      <c r="H116" s="6">
        <v>17.18</v>
      </c>
      <c r="I116" s="4">
        <v>10</v>
      </c>
      <c r="J116" s="4">
        <v>10</v>
      </c>
      <c r="K116" s="4">
        <v>45</v>
      </c>
      <c r="L116" s="4">
        <v>5</v>
      </c>
      <c r="M116" s="4">
        <v>6</v>
      </c>
      <c r="N116" s="4">
        <v>6</v>
      </c>
      <c r="O116" s="4">
        <v>7</v>
      </c>
      <c r="P116" s="4">
        <v>11</v>
      </c>
      <c r="Q116" s="4">
        <v>10</v>
      </c>
      <c r="R116" s="11">
        <f t="shared" si="8"/>
        <v>5.7937427578215526E-4</v>
      </c>
      <c r="S116" s="11">
        <f t="shared" si="9"/>
        <v>5.8043919899390542E-4</v>
      </c>
      <c r="T116" s="11">
        <f t="shared" si="10"/>
        <v>5.4495912806539512E-4</v>
      </c>
      <c r="U116" s="11">
        <f t="shared" si="11"/>
        <v>8.1948021540622805E-4</v>
      </c>
      <c r="V116" s="11">
        <f t="shared" si="12"/>
        <v>1.1593591905564925E-3</v>
      </c>
      <c r="W116" s="11">
        <f t="shared" si="13"/>
        <v>1.0208248264597796E-3</v>
      </c>
      <c r="X116" s="14">
        <v>5.7937427578215526E-4</v>
      </c>
      <c r="Y116" s="14">
        <v>5.8043919899390542E-4</v>
      </c>
      <c r="Z116" s="14">
        <v>5.4495912806539512E-4</v>
      </c>
      <c r="AA116" s="14">
        <v>8.1948021540622805E-4</v>
      </c>
      <c r="AB116" s="14">
        <v>1.1593591905564925E-3</v>
      </c>
      <c r="AC116" s="14">
        <v>1.0208248264597796E-3</v>
      </c>
      <c r="AE116" s="16">
        <f t="shared" si="14"/>
        <v>1.7595685356643835</v>
      </c>
      <c r="AF116" s="16">
        <f t="shared" si="15"/>
        <v>0.81522170853911535</v>
      </c>
      <c r="AN116" s="52"/>
      <c r="AO116" s="53"/>
      <c r="AP116" s="72"/>
      <c r="AQ116" s="59"/>
      <c r="AR116" s="72"/>
      <c r="AS116" s="59"/>
      <c r="AT116" s="54"/>
      <c r="AU116" s="56"/>
      <c r="AV116" s="56"/>
    </row>
    <row r="117" spans="1:48" x14ac:dyDescent="0.2">
      <c r="A117" s="31" t="s">
        <v>350</v>
      </c>
      <c r="B117" s="32" t="s">
        <v>986</v>
      </c>
      <c r="C117" s="31" t="s">
        <v>1951</v>
      </c>
      <c r="D117" s="32" t="s">
        <v>1952</v>
      </c>
      <c r="E117" s="4">
        <v>244</v>
      </c>
      <c r="F117" s="5">
        <v>28.047708784659999</v>
      </c>
      <c r="G117" s="6">
        <v>6.65380859375</v>
      </c>
      <c r="H117" s="6">
        <v>21.31</v>
      </c>
      <c r="I117" s="4">
        <v>5</v>
      </c>
      <c r="J117" s="4">
        <v>5</v>
      </c>
      <c r="K117" s="4">
        <v>15</v>
      </c>
      <c r="L117" s="4">
        <v>2</v>
      </c>
      <c r="M117" s="4">
        <v>3</v>
      </c>
      <c r="N117" s="4"/>
      <c r="O117" s="4">
        <v>3</v>
      </c>
      <c r="P117" s="4">
        <v>3</v>
      </c>
      <c r="Q117" s="4">
        <v>4</v>
      </c>
      <c r="R117" s="11">
        <f t="shared" si="8"/>
        <v>2.3174971031286211E-4</v>
      </c>
      <c r="S117" s="11">
        <f t="shared" si="9"/>
        <v>2.9021959949695271E-4</v>
      </c>
      <c r="T117" s="11">
        <f t="shared" si="10"/>
        <v>0</v>
      </c>
      <c r="U117" s="11">
        <f t="shared" si="11"/>
        <v>3.5120580660266915E-4</v>
      </c>
      <c r="V117" s="11">
        <f t="shared" si="12"/>
        <v>3.1618887015177064E-4</v>
      </c>
      <c r="W117" s="11">
        <f t="shared" si="13"/>
        <v>4.0832993058391182E-4</v>
      </c>
      <c r="X117" s="14">
        <v>2.3174971031286211E-4</v>
      </c>
      <c r="Y117" s="14">
        <v>2.9021959949695271E-4</v>
      </c>
      <c r="Z117" s="15">
        <v>9.0826521344232502E-5</v>
      </c>
      <c r="AA117" s="14">
        <v>3.5120580660266915E-4</v>
      </c>
      <c r="AB117" s="14">
        <v>3.1618887015177064E-4</v>
      </c>
      <c r="AC117" s="14">
        <v>4.0832993058391182E-4</v>
      </c>
      <c r="AE117" s="16">
        <f t="shared" si="14"/>
        <v>1.7554372152181488</v>
      </c>
      <c r="AF117" s="16">
        <f t="shared" si="15"/>
        <v>0.8118303978630852</v>
      </c>
      <c r="AN117" s="52"/>
      <c r="AO117" s="53"/>
      <c r="AP117" s="72"/>
      <c r="AQ117" s="59"/>
      <c r="AR117" s="72"/>
      <c r="AS117" s="59"/>
      <c r="AT117" s="54"/>
      <c r="AU117" s="56"/>
      <c r="AV117" s="56"/>
    </row>
    <row r="118" spans="1:48" x14ac:dyDescent="0.2">
      <c r="A118" s="31" t="s">
        <v>346</v>
      </c>
      <c r="B118" s="32" t="s">
        <v>998</v>
      </c>
      <c r="C118" s="31" t="s">
        <v>1974</v>
      </c>
      <c r="D118" s="32" t="s">
        <v>1975</v>
      </c>
      <c r="E118" s="4">
        <v>450</v>
      </c>
      <c r="F118" s="5">
        <v>52.371379374660002</v>
      </c>
      <c r="G118" s="6">
        <v>5.46533203125</v>
      </c>
      <c r="H118" s="6">
        <v>20.440000000000001</v>
      </c>
      <c r="I118" s="4">
        <v>9</v>
      </c>
      <c r="J118" s="4">
        <v>9</v>
      </c>
      <c r="K118" s="4">
        <v>29</v>
      </c>
      <c r="L118" s="4"/>
      <c r="M118" s="4">
        <v>6</v>
      </c>
      <c r="N118" s="4">
        <v>5</v>
      </c>
      <c r="O118" s="4">
        <v>6</v>
      </c>
      <c r="P118" s="4">
        <v>5</v>
      </c>
      <c r="Q118" s="4">
        <v>7</v>
      </c>
      <c r="R118" s="11">
        <f t="shared" si="8"/>
        <v>0</v>
      </c>
      <c r="S118" s="11">
        <f t="shared" si="9"/>
        <v>5.8043919899390542E-4</v>
      </c>
      <c r="T118" s="11">
        <f t="shared" si="10"/>
        <v>4.5413260672116256E-4</v>
      </c>
      <c r="U118" s="11">
        <f t="shared" si="11"/>
        <v>7.0241161320533829E-4</v>
      </c>
      <c r="V118" s="11">
        <f t="shared" si="12"/>
        <v>5.2698145025295107E-4</v>
      </c>
      <c r="W118" s="11">
        <f t="shared" si="13"/>
        <v>7.1457737852184569E-4</v>
      </c>
      <c r="X118" s="15">
        <v>9.0826521344232502E-5</v>
      </c>
      <c r="Y118" s="14">
        <v>5.8043919899390542E-4</v>
      </c>
      <c r="Z118" s="14">
        <v>4.5413260672116256E-4</v>
      </c>
      <c r="AA118" s="14">
        <v>7.0241161320533829E-4</v>
      </c>
      <c r="AB118" s="14">
        <v>5.2698145025295107E-4</v>
      </c>
      <c r="AC118" s="14">
        <v>7.1457737852184569E-4</v>
      </c>
      <c r="AE118" s="16">
        <f t="shared" si="14"/>
        <v>1.7273621216940922</v>
      </c>
      <c r="AF118" s="16">
        <f t="shared" si="15"/>
        <v>0.78857055907273232</v>
      </c>
      <c r="AN118" s="52"/>
      <c r="AO118" s="53"/>
      <c r="AP118" s="72"/>
      <c r="AQ118" s="59"/>
      <c r="AR118" s="72"/>
      <c r="AS118" s="69"/>
      <c r="AT118" s="54"/>
      <c r="AV118" s="56"/>
    </row>
    <row r="119" spans="1:48" x14ac:dyDescent="0.2">
      <c r="A119" s="31" t="s">
        <v>19</v>
      </c>
      <c r="B119" s="32" t="s">
        <v>931</v>
      </c>
      <c r="C119" s="31" t="s">
        <v>1838</v>
      </c>
      <c r="D119" s="32" t="s">
        <v>1839</v>
      </c>
      <c r="E119" s="4">
        <v>272</v>
      </c>
      <c r="F119" s="5">
        <v>29.18428528466</v>
      </c>
      <c r="G119" s="6">
        <v>8.48486328125</v>
      </c>
      <c r="H119" s="6">
        <v>25</v>
      </c>
      <c r="I119" s="4">
        <v>6</v>
      </c>
      <c r="J119" s="4">
        <v>6</v>
      </c>
      <c r="K119" s="4">
        <v>20</v>
      </c>
      <c r="L119" s="4"/>
      <c r="M119" s="4"/>
      <c r="N119" s="4">
        <v>7</v>
      </c>
      <c r="O119" s="4">
        <v>4</v>
      </c>
      <c r="P119" s="4">
        <v>5</v>
      </c>
      <c r="Q119" s="4">
        <v>4</v>
      </c>
      <c r="R119" s="11">
        <f t="shared" si="8"/>
        <v>0</v>
      </c>
      <c r="S119" s="11">
        <f t="shared" si="9"/>
        <v>0</v>
      </c>
      <c r="T119" s="11">
        <f t="shared" si="10"/>
        <v>6.3578564940962757E-4</v>
      </c>
      <c r="U119" s="11">
        <f t="shared" si="11"/>
        <v>4.682744088035589E-4</v>
      </c>
      <c r="V119" s="11">
        <f t="shared" si="12"/>
        <v>5.2698145025295107E-4</v>
      </c>
      <c r="W119" s="11">
        <f t="shared" si="13"/>
        <v>4.0832993058391182E-4</v>
      </c>
      <c r="X119" s="15">
        <v>9.0826521344232502E-5</v>
      </c>
      <c r="Y119" s="15">
        <v>9.0826521344232502E-5</v>
      </c>
      <c r="Z119" s="14">
        <v>6.3578564940962757E-4</v>
      </c>
      <c r="AA119" s="14">
        <v>4.682744088035589E-4</v>
      </c>
      <c r="AB119" s="14">
        <v>5.2698145025295107E-4</v>
      </c>
      <c r="AC119" s="14">
        <v>4.0832993058391182E-4</v>
      </c>
      <c r="AE119" s="16">
        <f t="shared" si="14"/>
        <v>1.7170532826601161</v>
      </c>
      <c r="AF119" s="16">
        <f t="shared" si="15"/>
        <v>0.77993480895961542</v>
      </c>
      <c r="AN119" s="52"/>
      <c r="AO119" s="53"/>
      <c r="AP119" s="72"/>
      <c r="AQ119" s="59"/>
      <c r="AR119" s="72"/>
      <c r="AS119" s="69"/>
      <c r="AT119" s="54"/>
      <c r="AV119" s="56"/>
    </row>
    <row r="120" spans="1:48" x14ac:dyDescent="0.2">
      <c r="A120" s="31" t="s">
        <v>283</v>
      </c>
      <c r="B120" s="32" t="s">
        <v>1071</v>
      </c>
      <c r="C120" s="31" t="s">
        <v>2117</v>
      </c>
      <c r="D120" s="32" t="s">
        <v>2118</v>
      </c>
      <c r="E120" s="4">
        <v>473</v>
      </c>
      <c r="F120" s="5">
        <v>52.565736174660103</v>
      </c>
      <c r="G120" s="6">
        <v>5.66845703125</v>
      </c>
      <c r="H120" s="6">
        <v>16.489999999999998</v>
      </c>
      <c r="I120" s="4">
        <v>6</v>
      </c>
      <c r="J120" s="4">
        <v>6</v>
      </c>
      <c r="K120" s="4">
        <v>23</v>
      </c>
      <c r="L120" s="4">
        <v>2</v>
      </c>
      <c r="M120" s="4">
        <v>2</v>
      </c>
      <c r="N120" s="4">
        <v>5</v>
      </c>
      <c r="O120" s="4">
        <v>4</v>
      </c>
      <c r="P120" s="4">
        <v>5</v>
      </c>
      <c r="Q120" s="4">
        <v>5</v>
      </c>
      <c r="R120" s="11">
        <f t="shared" si="8"/>
        <v>2.3174971031286211E-4</v>
      </c>
      <c r="S120" s="11">
        <f t="shared" si="9"/>
        <v>1.9347973299796846E-4</v>
      </c>
      <c r="T120" s="11">
        <f t="shared" si="10"/>
        <v>4.5413260672116256E-4</v>
      </c>
      <c r="U120" s="11">
        <f t="shared" si="11"/>
        <v>4.682744088035589E-4</v>
      </c>
      <c r="V120" s="11">
        <f t="shared" si="12"/>
        <v>5.2698145025295107E-4</v>
      </c>
      <c r="W120" s="11">
        <f t="shared" si="13"/>
        <v>5.1041241322988978E-4</v>
      </c>
      <c r="X120" s="14">
        <v>2.3174971031286211E-4</v>
      </c>
      <c r="Y120" s="14">
        <v>1.9347973299796846E-4</v>
      </c>
      <c r="Z120" s="14">
        <v>4.5413260672116256E-4</v>
      </c>
      <c r="AA120" s="14">
        <v>4.682744088035589E-4</v>
      </c>
      <c r="AB120" s="14">
        <v>5.2698145025295107E-4</v>
      </c>
      <c r="AC120" s="14">
        <v>5.1041241322988978E-4</v>
      </c>
      <c r="AE120" s="16">
        <f t="shared" si="14"/>
        <v>1.7122279409619965</v>
      </c>
      <c r="AF120" s="16">
        <f t="shared" si="15"/>
        <v>0.77587477382166858</v>
      </c>
      <c r="AN120" s="52"/>
      <c r="AO120" s="53"/>
      <c r="AP120" s="72"/>
      <c r="AQ120" s="59"/>
      <c r="AR120" s="72"/>
      <c r="AS120" s="59"/>
      <c r="AT120" s="54"/>
      <c r="AU120" s="56"/>
      <c r="AV120" s="56"/>
    </row>
    <row r="121" spans="1:48" x14ac:dyDescent="0.2">
      <c r="A121" s="31" t="s">
        <v>65</v>
      </c>
      <c r="B121" s="32" t="s">
        <v>1161</v>
      </c>
      <c r="C121" s="31" t="s">
        <v>2304</v>
      </c>
      <c r="D121" s="32" t="s">
        <v>2305</v>
      </c>
      <c r="E121" s="4">
        <v>569</v>
      </c>
      <c r="F121" s="5">
        <v>61.645095714660201</v>
      </c>
      <c r="G121" s="6">
        <v>6.32861328125</v>
      </c>
      <c r="H121" s="6">
        <v>11.95</v>
      </c>
      <c r="I121" s="4">
        <v>5</v>
      </c>
      <c r="J121" s="4">
        <v>6</v>
      </c>
      <c r="K121" s="4">
        <v>8</v>
      </c>
      <c r="L121" s="4"/>
      <c r="M121" s="4">
        <v>2</v>
      </c>
      <c r="N121" s="4"/>
      <c r="O121" s="4">
        <v>2</v>
      </c>
      <c r="P121" s="4">
        <v>3</v>
      </c>
      <c r="Q121" s="4"/>
      <c r="R121" s="11">
        <f t="shared" si="8"/>
        <v>0</v>
      </c>
      <c r="S121" s="11">
        <f t="shared" si="9"/>
        <v>1.9347973299796846E-4</v>
      </c>
      <c r="T121" s="11">
        <f t="shared" si="10"/>
        <v>0</v>
      </c>
      <c r="U121" s="11">
        <f t="shared" si="11"/>
        <v>2.3413720440177945E-4</v>
      </c>
      <c r="V121" s="11">
        <f t="shared" si="12"/>
        <v>3.1618887015177064E-4</v>
      </c>
      <c r="W121" s="11">
        <f t="shared" si="13"/>
        <v>0</v>
      </c>
      <c r="X121" s="15">
        <v>9.0826521344232502E-5</v>
      </c>
      <c r="Y121" s="14">
        <v>1.9347973299796846E-4</v>
      </c>
      <c r="Z121" s="15">
        <v>9.0826521344232502E-5</v>
      </c>
      <c r="AA121" s="14">
        <v>2.3413720440177945E-4</v>
      </c>
      <c r="AB121" s="14">
        <v>3.1618887015177064E-4</v>
      </c>
      <c r="AC121" s="15">
        <v>9.0826521344232502E-5</v>
      </c>
      <c r="AE121" s="16">
        <f t="shared" si="14"/>
        <v>1.709135104829417</v>
      </c>
      <c r="AF121" s="16">
        <f t="shared" si="15"/>
        <v>0.77326644462277683</v>
      </c>
      <c r="AN121" s="52"/>
      <c r="AO121" s="53"/>
      <c r="AP121" s="72"/>
      <c r="AQ121" s="59"/>
      <c r="AR121" s="72"/>
      <c r="AS121" s="69"/>
      <c r="AT121" s="54"/>
      <c r="AV121" s="56"/>
    </row>
    <row r="122" spans="1:48" x14ac:dyDescent="0.2">
      <c r="A122" s="88" t="s">
        <v>2961</v>
      </c>
      <c r="B122" s="52" t="s">
        <v>2962</v>
      </c>
      <c r="C122" s="91" t="s">
        <v>1635</v>
      </c>
      <c r="D122" s="32" t="s">
        <v>1636</v>
      </c>
      <c r="E122" s="4">
        <v>275</v>
      </c>
      <c r="F122" s="5">
        <v>31.558007974660001</v>
      </c>
      <c r="G122" s="6">
        <v>8.00146484375</v>
      </c>
      <c r="H122" s="6">
        <v>34.549999999999997</v>
      </c>
      <c r="I122" s="4">
        <v>12</v>
      </c>
      <c r="J122" s="4">
        <v>12</v>
      </c>
      <c r="K122" s="4">
        <v>95</v>
      </c>
      <c r="L122" s="4">
        <v>11</v>
      </c>
      <c r="M122" s="4">
        <v>12</v>
      </c>
      <c r="N122" s="4">
        <v>14</v>
      </c>
      <c r="O122" s="4">
        <v>23</v>
      </c>
      <c r="P122" s="4">
        <v>17</v>
      </c>
      <c r="Q122" s="4">
        <v>18</v>
      </c>
      <c r="R122" s="11">
        <f t="shared" si="8"/>
        <v>1.2746234067207416E-3</v>
      </c>
      <c r="S122" s="11">
        <f t="shared" si="9"/>
        <v>1.1608783979878108E-3</v>
      </c>
      <c r="T122" s="11">
        <f t="shared" si="10"/>
        <v>1.2715712988192551E-3</v>
      </c>
      <c r="U122" s="11">
        <f t="shared" si="11"/>
        <v>2.6925778506204636E-3</v>
      </c>
      <c r="V122" s="11">
        <f t="shared" si="12"/>
        <v>1.7917369308600337E-3</v>
      </c>
      <c r="W122" s="11">
        <f t="shared" si="13"/>
        <v>1.8374846876276032E-3</v>
      </c>
      <c r="X122" s="14">
        <v>1.2746234067207416E-3</v>
      </c>
      <c r="Y122" s="14">
        <v>1.1608783979878108E-3</v>
      </c>
      <c r="Z122" s="14">
        <v>1.2715712988192551E-3</v>
      </c>
      <c r="AA122" s="14">
        <v>2.6925778506204636E-3</v>
      </c>
      <c r="AB122" s="14">
        <v>1.7917369308600337E-3</v>
      </c>
      <c r="AC122" s="14">
        <v>1.8374846876276032E-3</v>
      </c>
      <c r="AE122" s="16">
        <f t="shared" si="14"/>
        <v>1.7053344491890405</v>
      </c>
      <c r="AF122" s="16">
        <f t="shared" si="15"/>
        <v>0.77005470750091631</v>
      </c>
      <c r="AP122" s="72"/>
      <c r="AQ122" s="59"/>
      <c r="AR122" s="72"/>
      <c r="AS122" s="69"/>
      <c r="AT122" s="54"/>
      <c r="AU122" s="56"/>
      <c r="AV122" s="56"/>
    </row>
    <row r="123" spans="1:48" x14ac:dyDescent="0.2">
      <c r="A123" s="31" t="s">
        <v>466</v>
      </c>
      <c r="B123" s="32" t="s">
        <v>1160</v>
      </c>
      <c r="C123" s="31" t="s">
        <v>2302</v>
      </c>
      <c r="D123" s="32" t="s">
        <v>2303</v>
      </c>
      <c r="E123" s="4">
        <v>333</v>
      </c>
      <c r="F123" s="5">
        <v>37.28110999466</v>
      </c>
      <c r="G123" s="6">
        <v>5.59228515625</v>
      </c>
      <c r="H123" s="6">
        <v>12.01</v>
      </c>
      <c r="I123" s="4">
        <v>4</v>
      </c>
      <c r="J123" s="4">
        <v>4</v>
      </c>
      <c r="K123" s="4">
        <v>39</v>
      </c>
      <c r="L123" s="4">
        <v>5</v>
      </c>
      <c r="M123" s="4">
        <v>6</v>
      </c>
      <c r="N123" s="4">
        <v>4</v>
      </c>
      <c r="O123" s="4">
        <v>7</v>
      </c>
      <c r="P123" s="4">
        <v>8</v>
      </c>
      <c r="Q123" s="4">
        <v>9</v>
      </c>
      <c r="R123" s="11">
        <f t="shared" si="8"/>
        <v>5.7937427578215526E-4</v>
      </c>
      <c r="S123" s="11">
        <f t="shared" si="9"/>
        <v>5.8043919899390542E-4</v>
      </c>
      <c r="T123" s="11">
        <f t="shared" si="10"/>
        <v>3.6330608537693006E-4</v>
      </c>
      <c r="U123" s="11">
        <f t="shared" si="11"/>
        <v>8.1948021540622805E-4</v>
      </c>
      <c r="V123" s="11">
        <f t="shared" si="12"/>
        <v>8.4317032040472171E-4</v>
      </c>
      <c r="W123" s="11">
        <f t="shared" si="13"/>
        <v>9.187423438138016E-4</v>
      </c>
      <c r="X123" s="14">
        <v>5.7937427578215526E-4</v>
      </c>
      <c r="Y123" s="14">
        <v>5.8043919899390542E-4</v>
      </c>
      <c r="Z123" s="14">
        <v>3.6330608537693006E-4</v>
      </c>
      <c r="AA123" s="14">
        <v>8.1948021540622805E-4</v>
      </c>
      <c r="AB123" s="14">
        <v>8.4317032040472171E-4</v>
      </c>
      <c r="AC123" s="14">
        <v>9.187423438138016E-4</v>
      </c>
      <c r="AE123" s="16">
        <f t="shared" si="14"/>
        <v>1.6948064663849909</v>
      </c>
      <c r="AF123" s="16">
        <f t="shared" si="15"/>
        <v>0.76112053830096538</v>
      </c>
      <c r="AN123" s="52"/>
      <c r="AO123" s="53"/>
      <c r="AP123" s="72"/>
      <c r="AQ123" s="59"/>
      <c r="AR123" s="72"/>
      <c r="AS123" s="71"/>
      <c r="AT123" s="54"/>
      <c r="AU123" s="56"/>
      <c r="AV123" s="56"/>
    </row>
    <row r="124" spans="1:48" x14ac:dyDescent="0.2">
      <c r="A124" s="31" t="s">
        <v>404</v>
      </c>
      <c r="B124" s="32" t="s">
        <v>863</v>
      </c>
      <c r="C124" s="31" t="s">
        <v>1706</v>
      </c>
      <c r="D124" s="32" t="s">
        <v>1707</v>
      </c>
      <c r="E124" s="4">
        <v>456</v>
      </c>
      <c r="F124" s="5">
        <v>50.196316484660002</v>
      </c>
      <c r="G124" s="6">
        <v>6.41748046875</v>
      </c>
      <c r="H124" s="6">
        <v>30.7</v>
      </c>
      <c r="I124" s="4">
        <v>11</v>
      </c>
      <c r="J124" s="4">
        <v>11</v>
      </c>
      <c r="K124" s="4">
        <v>75</v>
      </c>
      <c r="L124" s="4">
        <v>10</v>
      </c>
      <c r="M124" s="4">
        <v>8</v>
      </c>
      <c r="N124" s="4">
        <v>11</v>
      </c>
      <c r="O124" s="4">
        <v>13</v>
      </c>
      <c r="P124" s="4">
        <v>17</v>
      </c>
      <c r="Q124" s="4">
        <v>16</v>
      </c>
      <c r="R124" s="11">
        <f t="shared" si="8"/>
        <v>1.1587485515643105E-3</v>
      </c>
      <c r="S124" s="11">
        <f t="shared" si="9"/>
        <v>7.7391893199187383E-4</v>
      </c>
      <c r="T124" s="11">
        <f t="shared" si="10"/>
        <v>9.9909173478655768E-4</v>
      </c>
      <c r="U124" s="11">
        <f t="shared" si="11"/>
        <v>1.5218918286115663E-3</v>
      </c>
      <c r="V124" s="11">
        <f t="shared" si="12"/>
        <v>1.7917369308600337E-3</v>
      </c>
      <c r="W124" s="11">
        <f t="shared" si="13"/>
        <v>1.6333197223356473E-3</v>
      </c>
      <c r="X124" s="14">
        <v>1.1587485515643105E-3</v>
      </c>
      <c r="Y124" s="14">
        <v>7.7391893199187383E-4</v>
      </c>
      <c r="Z124" s="14">
        <v>9.9909173478655768E-4</v>
      </c>
      <c r="AA124" s="14">
        <v>1.5218918286115663E-3</v>
      </c>
      <c r="AB124" s="14">
        <v>1.7917369308600337E-3</v>
      </c>
      <c r="AC124" s="14">
        <v>1.6333197223356473E-3</v>
      </c>
      <c r="AE124" s="16">
        <f t="shared" si="14"/>
        <v>1.6873652006809912</v>
      </c>
      <c r="AF124" s="16">
        <f t="shared" si="15"/>
        <v>0.7547722535253224</v>
      </c>
      <c r="AN124" s="52"/>
      <c r="AO124" s="53"/>
      <c r="AP124" s="72"/>
      <c r="AQ124" s="59"/>
      <c r="AR124" s="72"/>
      <c r="AS124" s="59"/>
      <c r="AT124" s="54"/>
      <c r="AU124" s="56"/>
      <c r="AV124" s="56"/>
    </row>
    <row r="125" spans="1:48" x14ac:dyDescent="0.2">
      <c r="A125" s="31" t="s">
        <v>321</v>
      </c>
      <c r="B125" s="32" t="s">
        <v>1041</v>
      </c>
      <c r="C125" s="31" t="s">
        <v>2054</v>
      </c>
      <c r="D125" s="32" t="s">
        <v>2055</v>
      </c>
      <c r="E125" s="4">
        <v>188</v>
      </c>
      <c r="F125" s="5">
        <v>21.089386274660001</v>
      </c>
      <c r="G125" s="6">
        <v>5.46533203125</v>
      </c>
      <c r="H125" s="6">
        <v>18.09</v>
      </c>
      <c r="I125" s="4">
        <v>3</v>
      </c>
      <c r="J125" s="4">
        <v>3</v>
      </c>
      <c r="K125" s="4">
        <v>7</v>
      </c>
      <c r="L125" s="4"/>
      <c r="M125" s="4">
        <v>2</v>
      </c>
      <c r="N125" s="4"/>
      <c r="O125" s="4">
        <v>2</v>
      </c>
      <c r="P125" s="4"/>
      <c r="Q125" s="4">
        <v>3</v>
      </c>
      <c r="R125" s="11">
        <f t="shared" si="8"/>
        <v>0</v>
      </c>
      <c r="S125" s="11">
        <f t="shared" si="9"/>
        <v>1.9347973299796846E-4</v>
      </c>
      <c r="T125" s="11">
        <f t="shared" si="10"/>
        <v>0</v>
      </c>
      <c r="U125" s="11">
        <f t="shared" si="11"/>
        <v>2.3413720440177945E-4</v>
      </c>
      <c r="V125" s="11">
        <f t="shared" si="12"/>
        <v>0</v>
      </c>
      <c r="W125" s="11">
        <f t="shared" si="13"/>
        <v>3.0624744793793387E-4</v>
      </c>
      <c r="X125" s="15">
        <v>9.0826521344232502E-5</v>
      </c>
      <c r="Y125" s="14">
        <v>1.9347973299796846E-4</v>
      </c>
      <c r="Z125" s="15">
        <v>9.0826521344232502E-5</v>
      </c>
      <c r="AA125" s="14">
        <v>2.3413720440177945E-4</v>
      </c>
      <c r="AB125" s="15">
        <v>9.0826521344232502E-5</v>
      </c>
      <c r="AC125" s="14">
        <v>3.0624744793793387E-4</v>
      </c>
      <c r="AE125" s="16">
        <f t="shared" si="14"/>
        <v>1.6826340287886856</v>
      </c>
      <c r="AF125" s="16">
        <f t="shared" si="15"/>
        <v>0.75072142606441794</v>
      </c>
      <c r="AN125" s="52"/>
      <c r="AO125" s="53"/>
      <c r="AP125" s="72"/>
      <c r="AQ125" s="59"/>
      <c r="AR125" s="72"/>
      <c r="AS125" s="59"/>
      <c r="AT125" s="54"/>
      <c r="AU125" s="56"/>
      <c r="AV125" s="56"/>
    </row>
    <row r="126" spans="1:48" x14ac:dyDescent="0.2">
      <c r="A126" s="31" t="s">
        <v>30</v>
      </c>
      <c r="B126" s="32" t="s">
        <v>951</v>
      </c>
      <c r="C126" s="31" t="s">
        <v>1879</v>
      </c>
      <c r="D126" s="32" t="s">
        <v>1880</v>
      </c>
      <c r="E126" s="4">
        <v>277</v>
      </c>
      <c r="F126" s="5">
        <v>32.604089674660003</v>
      </c>
      <c r="G126" s="6">
        <v>7.60595703125</v>
      </c>
      <c r="H126" s="6">
        <v>23.47</v>
      </c>
      <c r="I126" s="4">
        <v>5</v>
      </c>
      <c r="J126" s="4">
        <v>5</v>
      </c>
      <c r="K126" s="4">
        <v>16</v>
      </c>
      <c r="L126" s="4"/>
      <c r="M126" s="4">
        <v>3</v>
      </c>
      <c r="N126" s="4">
        <v>3</v>
      </c>
      <c r="O126" s="4">
        <v>4</v>
      </c>
      <c r="P126" s="4">
        <v>2</v>
      </c>
      <c r="Q126" s="4">
        <v>4</v>
      </c>
      <c r="R126" s="11">
        <f t="shared" si="8"/>
        <v>0</v>
      </c>
      <c r="S126" s="11">
        <f t="shared" si="9"/>
        <v>2.9021959949695271E-4</v>
      </c>
      <c r="T126" s="11">
        <f t="shared" si="10"/>
        <v>2.7247956403269756E-4</v>
      </c>
      <c r="U126" s="11">
        <f t="shared" si="11"/>
        <v>4.682744088035589E-4</v>
      </c>
      <c r="V126" s="11">
        <f t="shared" si="12"/>
        <v>2.1079258010118043E-4</v>
      </c>
      <c r="W126" s="11">
        <f t="shared" si="13"/>
        <v>4.0832993058391182E-4</v>
      </c>
      <c r="X126" s="15">
        <v>9.0826521344232502E-5</v>
      </c>
      <c r="Y126" s="14">
        <v>2.9021959949695271E-4</v>
      </c>
      <c r="Z126" s="14">
        <v>2.7247956403269756E-4</v>
      </c>
      <c r="AA126" s="14">
        <v>4.682744088035589E-4</v>
      </c>
      <c r="AB126" s="14">
        <v>2.1079258010118043E-4</v>
      </c>
      <c r="AC126" s="14">
        <v>4.0832993058391182E-4</v>
      </c>
      <c r="AE126" s="16">
        <f t="shared" si="14"/>
        <v>1.6638931638907148</v>
      </c>
      <c r="AF126" s="16">
        <f t="shared" si="15"/>
        <v>0.73456280314653</v>
      </c>
      <c r="AN126" s="52"/>
      <c r="AO126" s="53"/>
      <c r="AP126" s="72"/>
      <c r="AQ126" s="59"/>
      <c r="AR126" s="72"/>
      <c r="AS126" s="59"/>
      <c r="AT126" s="54"/>
      <c r="AU126" s="56"/>
      <c r="AV126" s="56"/>
    </row>
    <row r="127" spans="1:48" x14ac:dyDescent="0.2">
      <c r="A127" s="31" t="s">
        <v>385</v>
      </c>
      <c r="B127" s="32" t="s">
        <v>1223</v>
      </c>
      <c r="C127" s="31" t="s">
        <v>2419</v>
      </c>
      <c r="D127" s="32" t="s">
        <v>2420</v>
      </c>
      <c r="E127" s="4">
        <v>321</v>
      </c>
      <c r="F127" s="5">
        <v>35.841151054660003</v>
      </c>
      <c r="G127" s="6">
        <v>7.16650390625</v>
      </c>
      <c r="H127" s="6">
        <v>9.35</v>
      </c>
      <c r="I127" s="4">
        <v>3</v>
      </c>
      <c r="J127" s="4">
        <v>3</v>
      </c>
      <c r="K127" s="4">
        <v>17</v>
      </c>
      <c r="L127" s="4">
        <v>3</v>
      </c>
      <c r="M127" s="4"/>
      <c r="N127" s="4">
        <v>3</v>
      </c>
      <c r="O127" s="4">
        <v>3</v>
      </c>
      <c r="P127" s="4">
        <v>4</v>
      </c>
      <c r="Q127" s="4">
        <v>4</v>
      </c>
      <c r="R127" s="11">
        <f t="shared" si="8"/>
        <v>3.4762456546929318E-4</v>
      </c>
      <c r="S127" s="11">
        <f t="shared" si="9"/>
        <v>0</v>
      </c>
      <c r="T127" s="11">
        <f t="shared" si="10"/>
        <v>2.7247956403269756E-4</v>
      </c>
      <c r="U127" s="11">
        <f t="shared" si="11"/>
        <v>3.5120580660266915E-4</v>
      </c>
      <c r="V127" s="11">
        <f t="shared" si="12"/>
        <v>4.2158516020236085E-4</v>
      </c>
      <c r="W127" s="11">
        <f t="shared" si="13"/>
        <v>4.0832993058391182E-4</v>
      </c>
      <c r="X127" s="14">
        <v>3.4762456546929318E-4</v>
      </c>
      <c r="Y127" s="15">
        <v>9.0826521344232502E-5</v>
      </c>
      <c r="Z127" s="14">
        <v>2.7247956403269756E-4</v>
      </c>
      <c r="AA127" s="14">
        <v>3.5120580660266915E-4</v>
      </c>
      <c r="AB127" s="14">
        <v>4.2158516020236085E-4</v>
      </c>
      <c r="AC127" s="14">
        <v>4.0832993058391182E-4</v>
      </c>
      <c r="AE127" s="16">
        <f t="shared" si="14"/>
        <v>1.6613728722809311</v>
      </c>
      <c r="AF127" s="16">
        <f t="shared" si="15"/>
        <v>0.73237590269182484</v>
      </c>
      <c r="AN127" s="52"/>
      <c r="AO127" s="53"/>
      <c r="AP127" s="72"/>
      <c r="AQ127" s="59"/>
      <c r="AR127" s="72"/>
      <c r="AS127" s="69"/>
      <c r="AT127" s="54"/>
      <c r="AU127" s="56"/>
      <c r="AV127" s="56"/>
    </row>
    <row r="128" spans="1:48" x14ac:dyDescent="0.2">
      <c r="A128" s="88" t="s">
        <v>2963</v>
      </c>
      <c r="B128" s="52" t="s">
        <v>2964</v>
      </c>
      <c r="C128" s="91" t="s">
        <v>1717</v>
      </c>
      <c r="D128" s="45" t="s">
        <v>1718</v>
      </c>
      <c r="E128" s="4">
        <v>153</v>
      </c>
      <c r="F128" s="5">
        <v>15.901827604659999</v>
      </c>
      <c r="G128" s="6">
        <v>6.11279296875</v>
      </c>
      <c r="H128" s="6">
        <v>30.07</v>
      </c>
      <c r="I128" s="4">
        <v>2</v>
      </c>
      <c r="J128" s="4">
        <v>4</v>
      </c>
      <c r="K128" s="4">
        <v>32</v>
      </c>
      <c r="L128" s="4">
        <v>6</v>
      </c>
      <c r="M128" s="4"/>
      <c r="N128" s="4">
        <v>5</v>
      </c>
      <c r="O128" s="4">
        <v>5</v>
      </c>
      <c r="P128" s="4">
        <v>8</v>
      </c>
      <c r="Q128" s="4">
        <v>6</v>
      </c>
      <c r="R128" s="11">
        <f t="shared" si="8"/>
        <v>6.9524913093858636E-4</v>
      </c>
      <c r="S128" s="11">
        <f t="shared" si="9"/>
        <v>0</v>
      </c>
      <c r="T128" s="11">
        <f t="shared" si="10"/>
        <v>4.5413260672116256E-4</v>
      </c>
      <c r="U128" s="11">
        <f t="shared" si="11"/>
        <v>5.8534301100444865E-4</v>
      </c>
      <c r="V128" s="11">
        <f t="shared" si="12"/>
        <v>8.4317032040472171E-4</v>
      </c>
      <c r="W128" s="11">
        <f t="shared" si="13"/>
        <v>6.1249489587586773E-4</v>
      </c>
      <c r="X128" s="14">
        <v>6.9524913093858636E-4</v>
      </c>
      <c r="Y128" s="15">
        <v>9.0826521344232502E-5</v>
      </c>
      <c r="Z128" s="14">
        <v>4.5413260672116256E-4</v>
      </c>
      <c r="AA128" s="14">
        <v>5.8534301100444865E-4</v>
      </c>
      <c r="AB128" s="14">
        <v>8.4317032040472171E-4</v>
      </c>
      <c r="AC128" s="14">
        <v>6.1249489587586773E-4</v>
      </c>
      <c r="AE128" s="16">
        <f t="shared" si="14"/>
        <v>1.6456979805344818</v>
      </c>
      <c r="AF128" s="16">
        <f t="shared" si="15"/>
        <v>0.71869959580529352</v>
      </c>
      <c r="AO128" s="60"/>
      <c r="AP128" s="72"/>
      <c r="AQ128" s="59"/>
      <c r="AR128" s="72"/>
      <c r="AS128" s="69"/>
      <c r="AT128" s="54"/>
      <c r="AU128" s="56"/>
      <c r="AV128" s="56"/>
    </row>
    <row r="129" spans="1:48" x14ac:dyDescent="0.2">
      <c r="A129" s="31" t="s">
        <v>319</v>
      </c>
      <c r="B129" s="32" t="s">
        <v>1051</v>
      </c>
      <c r="C129" s="31" t="s">
        <v>2073</v>
      </c>
      <c r="D129" s="32" t="s">
        <v>2074</v>
      </c>
      <c r="E129" s="4">
        <v>953</v>
      </c>
      <c r="F129" s="5">
        <v>107.10984440466</v>
      </c>
      <c r="G129" s="6">
        <v>6.04931640625</v>
      </c>
      <c r="H129" s="6">
        <v>17.309999999999999</v>
      </c>
      <c r="I129" s="4">
        <v>13</v>
      </c>
      <c r="J129" s="4">
        <v>13</v>
      </c>
      <c r="K129" s="4">
        <v>50</v>
      </c>
      <c r="L129" s="4">
        <v>5</v>
      </c>
      <c r="M129" s="4">
        <v>7</v>
      </c>
      <c r="N129" s="4">
        <v>8</v>
      </c>
      <c r="O129" s="4">
        <v>9</v>
      </c>
      <c r="P129" s="4">
        <v>12</v>
      </c>
      <c r="Q129" s="4">
        <v>9</v>
      </c>
      <c r="R129" s="11">
        <f t="shared" si="8"/>
        <v>5.7937427578215526E-4</v>
      </c>
      <c r="S129" s="11">
        <f t="shared" si="9"/>
        <v>6.7717906549288962E-4</v>
      </c>
      <c r="T129" s="11">
        <f t="shared" si="10"/>
        <v>7.2661217075386012E-4</v>
      </c>
      <c r="U129" s="11">
        <f t="shared" si="11"/>
        <v>1.0536174198080075E-3</v>
      </c>
      <c r="V129" s="11">
        <f t="shared" si="12"/>
        <v>1.2647554806070826E-3</v>
      </c>
      <c r="W129" s="11">
        <f t="shared" si="13"/>
        <v>9.187423438138016E-4</v>
      </c>
      <c r="X129" s="14">
        <v>5.7937427578215526E-4</v>
      </c>
      <c r="Y129" s="14">
        <v>6.7717906549288962E-4</v>
      </c>
      <c r="Z129" s="14">
        <v>7.2661217075386012E-4</v>
      </c>
      <c r="AA129" s="14">
        <v>1.0536174198080075E-3</v>
      </c>
      <c r="AB129" s="14">
        <v>1.2647554806070826E-3</v>
      </c>
      <c r="AC129" s="14">
        <v>9.187423438138016E-4</v>
      </c>
      <c r="AE129" s="16">
        <f t="shared" si="14"/>
        <v>1.6322970647654702</v>
      </c>
      <c r="AF129" s="16">
        <f t="shared" si="15"/>
        <v>0.70690363994612748</v>
      </c>
      <c r="AN129" s="52"/>
      <c r="AO129" s="53"/>
      <c r="AP129" s="72"/>
      <c r="AQ129" s="59"/>
      <c r="AR129" s="72"/>
      <c r="AS129" s="59"/>
      <c r="AT129" s="54"/>
      <c r="AV129" s="56" t="s">
        <v>2909</v>
      </c>
    </row>
    <row r="130" spans="1:48" x14ac:dyDescent="0.2">
      <c r="A130" s="31" t="s">
        <v>85</v>
      </c>
      <c r="B130" s="32" t="s">
        <v>1070</v>
      </c>
      <c r="C130" s="50" t="s">
        <v>2893</v>
      </c>
      <c r="D130" s="32" t="s">
        <v>2116</v>
      </c>
      <c r="E130" s="4">
        <v>187</v>
      </c>
      <c r="F130" s="5">
        <v>21.098941214660002</v>
      </c>
      <c r="G130" s="6">
        <v>7.50341796875</v>
      </c>
      <c r="H130" s="6">
        <v>16.579999999999998</v>
      </c>
      <c r="I130" s="4">
        <v>3</v>
      </c>
      <c r="J130" s="4">
        <v>3</v>
      </c>
      <c r="K130" s="4">
        <v>20</v>
      </c>
      <c r="L130" s="4">
        <v>2</v>
      </c>
      <c r="M130" s="4">
        <v>3</v>
      </c>
      <c r="N130" s="4">
        <v>3</v>
      </c>
      <c r="O130" s="4">
        <v>4</v>
      </c>
      <c r="P130" s="4">
        <v>3</v>
      </c>
      <c r="Q130" s="4">
        <v>5</v>
      </c>
      <c r="R130" s="11">
        <f t="shared" si="8"/>
        <v>2.3174971031286211E-4</v>
      </c>
      <c r="S130" s="11">
        <f t="shared" si="9"/>
        <v>2.9021959949695271E-4</v>
      </c>
      <c r="T130" s="11">
        <f t="shared" si="10"/>
        <v>2.7247956403269756E-4</v>
      </c>
      <c r="U130" s="11">
        <f t="shared" si="11"/>
        <v>4.682744088035589E-4</v>
      </c>
      <c r="V130" s="11">
        <f t="shared" si="12"/>
        <v>3.1618887015177064E-4</v>
      </c>
      <c r="W130" s="11">
        <f t="shared" si="13"/>
        <v>5.1041241322988978E-4</v>
      </c>
      <c r="X130" s="14">
        <v>2.3174971031286211E-4</v>
      </c>
      <c r="Y130" s="14">
        <v>2.9021959949695271E-4</v>
      </c>
      <c r="Z130" s="14">
        <v>2.7247956403269756E-4</v>
      </c>
      <c r="AA130" s="14">
        <v>4.682744088035589E-4</v>
      </c>
      <c r="AB130" s="14">
        <v>3.1618887015177064E-4</v>
      </c>
      <c r="AC130" s="14">
        <v>5.1041241322988978E-4</v>
      </c>
      <c r="AE130" s="16">
        <f t="shared" si="14"/>
        <v>1.6299043712181145</v>
      </c>
      <c r="AF130" s="16">
        <f t="shared" si="15"/>
        <v>0.70478732199220573</v>
      </c>
      <c r="AN130" s="52"/>
      <c r="AO130" s="53"/>
      <c r="AV130" s="56"/>
    </row>
    <row r="131" spans="1:48" x14ac:dyDescent="0.2">
      <c r="A131" s="31" t="s">
        <v>15</v>
      </c>
      <c r="B131" s="32" t="s">
        <v>1037</v>
      </c>
      <c r="C131" s="31" t="s">
        <v>2046</v>
      </c>
      <c r="D131" s="32" t="s">
        <v>2047</v>
      </c>
      <c r="E131" s="4">
        <v>706</v>
      </c>
      <c r="F131" s="5">
        <v>76.538118964660299</v>
      </c>
      <c r="G131" s="6">
        <v>7.91357421875</v>
      </c>
      <c r="H131" s="6">
        <v>18.27</v>
      </c>
      <c r="I131" s="4">
        <v>10</v>
      </c>
      <c r="J131" s="4">
        <v>10</v>
      </c>
      <c r="K131" s="4">
        <v>73</v>
      </c>
      <c r="L131" s="4">
        <v>8</v>
      </c>
      <c r="M131" s="4">
        <v>10</v>
      </c>
      <c r="N131" s="4">
        <v>11</v>
      </c>
      <c r="O131" s="4">
        <v>12</v>
      </c>
      <c r="P131" s="4">
        <v>13</v>
      </c>
      <c r="Q131" s="4">
        <v>19</v>
      </c>
      <c r="R131" s="11">
        <f t="shared" si="8"/>
        <v>9.2699884125144844E-4</v>
      </c>
      <c r="S131" s="11">
        <f t="shared" si="9"/>
        <v>9.6739866498984234E-4</v>
      </c>
      <c r="T131" s="11">
        <f t="shared" si="10"/>
        <v>9.9909173478655768E-4</v>
      </c>
      <c r="U131" s="11">
        <f t="shared" si="11"/>
        <v>1.4048232264106766E-3</v>
      </c>
      <c r="V131" s="11">
        <f t="shared" si="12"/>
        <v>1.3701517706576729E-3</v>
      </c>
      <c r="W131" s="11">
        <f t="shared" si="13"/>
        <v>1.9395671702735812E-3</v>
      </c>
      <c r="X131" s="14">
        <v>9.2699884125144844E-4</v>
      </c>
      <c r="Y131" s="14">
        <v>9.6739866498984234E-4</v>
      </c>
      <c r="Z131" s="14">
        <v>9.9909173478655768E-4</v>
      </c>
      <c r="AA131" s="14">
        <v>1.4048232264106766E-3</v>
      </c>
      <c r="AB131" s="14">
        <v>1.3701517706576729E-3</v>
      </c>
      <c r="AC131" s="14">
        <v>1.9395671702735812E-3</v>
      </c>
      <c r="AE131" s="16">
        <f t="shared" si="14"/>
        <v>1.6293622594107842</v>
      </c>
      <c r="AF131" s="16">
        <f t="shared" si="15"/>
        <v>0.70430739683609511</v>
      </c>
      <c r="AN131" s="52"/>
      <c r="AO131" s="53"/>
      <c r="AV131" s="56"/>
    </row>
    <row r="132" spans="1:48" x14ac:dyDescent="0.2">
      <c r="A132" s="31" t="s">
        <v>160</v>
      </c>
      <c r="B132" s="32" t="s">
        <v>1397</v>
      </c>
      <c r="C132" s="31" t="s">
        <v>2775</v>
      </c>
      <c r="D132" s="32" t="s">
        <v>2776</v>
      </c>
      <c r="E132" s="4">
        <v>1973</v>
      </c>
      <c r="F132" s="5">
        <v>218.268338014661</v>
      </c>
      <c r="G132" s="6">
        <v>8.07470703125</v>
      </c>
      <c r="H132" s="6">
        <v>2.2799999999999998</v>
      </c>
      <c r="I132" s="4">
        <v>4</v>
      </c>
      <c r="J132" s="4">
        <v>4</v>
      </c>
      <c r="K132" s="4">
        <v>7</v>
      </c>
      <c r="L132" s="4"/>
      <c r="M132" s="4">
        <v>2</v>
      </c>
      <c r="N132" s="4"/>
      <c r="O132" s="4"/>
      <c r="P132" s="4">
        <v>3</v>
      </c>
      <c r="Q132" s="4">
        <v>2</v>
      </c>
      <c r="R132" s="11">
        <f t="shared" ref="R132:R195" si="16">L132/8630</f>
        <v>0</v>
      </c>
      <c r="S132" s="11">
        <f t="shared" ref="S132:S195" si="17">M132/10337</f>
        <v>1.9347973299796846E-4</v>
      </c>
      <c r="T132" s="11">
        <f t="shared" ref="T132:T195" si="18">N132/11010</f>
        <v>0</v>
      </c>
      <c r="U132" s="11">
        <f t="shared" ref="U132:U195" si="19">O132/8542</f>
        <v>0</v>
      </c>
      <c r="V132" s="11">
        <f t="shared" ref="V132:V195" si="20">P132/9488</f>
        <v>3.1618887015177064E-4</v>
      </c>
      <c r="W132" s="11">
        <f t="shared" ref="W132:W195" si="21">Q132/9796</f>
        <v>2.0416496529195591E-4</v>
      </c>
      <c r="X132" s="15">
        <v>9.0826521344232502E-5</v>
      </c>
      <c r="Y132" s="14">
        <v>1.9347973299796846E-4</v>
      </c>
      <c r="Z132" s="15">
        <v>9.0826521344232502E-5</v>
      </c>
      <c r="AA132" s="15">
        <v>9.0826521344232502E-5</v>
      </c>
      <c r="AB132" s="14">
        <v>3.1618887015177064E-4</v>
      </c>
      <c r="AC132" s="14">
        <v>2.0416496529195591E-4</v>
      </c>
      <c r="AE132" s="16">
        <f t="shared" ref="AE132:AE195" si="22">(AA132+AB132+AC132)/(X132+Y132+Z132)</f>
        <v>1.6292374231219757</v>
      </c>
      <c r="AF132" s="16">
        <f t="shared" ref="AF132:AF195" si="23">LOG(AE132, 2)</f>
        <v>0.70419685813087129</v>
      </c>
      <c r="AN132" s="52"/>
      <c r="AO132" s="53"/>
      <c r="AV132" s="56"/>
    </row>
    <row r="133" spans="1:48" x14ac:dyDescent="0.2">
      <c r="A133" s="31" t="s">
        <v>550</v>
      </c>
      <c r="B133" s="32" t="s">
        <v>1122</v>
      </c>
      <c r="C133" s="31" t="s">
        <v>2224</v>
      </c>
      <c r="D133" s="32" t="s">
        <v>2225</v>
      </c>
      <c r="E133" s="4">
        <v>330</v>
      </c>
      <c r="F133" s="5">
        <v>36.078367214659998</v>
      </c>
      <c r="G133" s="6">
        <v>7.15185546875</v>
      </c>
      <c r="H133" s="6">
        <v>13.94</v>
      </c>
      <c r="I133" s="4">
        <v>4</v>
      </c>
      <c r="J133" s="4">
        <v>4</v>
      </c>
      <c r="K133" s="4">
        <v>19</v>
      </c>
      <c r="L133" s="4">
        <v>3</v>
      </c>
      <c r="M133" s="4"/>
      <c r="N133" s="4">
        <v>4</v>
      </c>
      <c r="O133" s="4">
        <v>3</v>
      </c>
      <c r="P133" s="4">
        <v>6</v>
      </c>
      <c r="Q133" s="4">
        <v>3</v>
      </c>
      <c r="R133" s="11">
        <f t="shared" si="16"/>
        <v>3.4762456546929318E-4</v>
      </c>
      <c r="S133" s="11">
        <f t="shared" si="17"/>
        <v>0</v>
      </c>
      <c r="T133" s="11">
        <f t="shared" si="18"/>
        <v>3.6330608537693006E-4</v>
      </c>
      <c r="U133" s="11">
        <f t="shared" si="19"/>
        <v>3.5120580660266915E-4</v>
      </c>
      <c r="V133" s="11">
        <f t="shared" si="20"/>
        <v>6.3237774030354128E-4</v>
      </c>
      <c r="W133" s="11">
        <f t="shared" si="21"/>
        <v>3.0624744793793387E-4</v>
      </c>
      <c r="X133" s="14">
        <v>3.4762456546929318E-4</v>
      </c>
      <c r="Y133" s="15">
        <v>9.0826521344232502E-5</v>
      </c>
      <c r="Z133" s="14">
        <v>3.6330608537693006E-4</v>
      </c>
      <c r="AA133" s="14">
        <v>3.5120580660266915E-4</v>
      </c>
      <c r="AB133" s="14">
        <v>6.3237774030354128E-4</v>
      </c>
      <c r="AC133" s="14">
        <v>3.0624744793793387E-4</v>
      </c>
      <c r="AE133" s="16">
        <f t="shared" si="22"/>
        <v>1.6087551687504551</v>
      </c>
      <c r="AF133" s="16">
        <f t="shared" si="23"/>
        <v>0.68594478367125755</v>
      </c>
      <c r="AN133" s="52"/>
      <c r="AO133" s="53"/>
      <c r="AV133" s="56"/>
    </row>
    <row r="134" spans="1:48" x14ac:dyDescent="0.2">
      <c r="A134" s="31" t="s">
        <v>391</v>
      </c>
      <c r="B134" s="32" t="s">
        <v>865</v>
      </c>
      <c r="C134" s="31" t="s">
        <v>1710</v>
      </c>
      <c r="D134" s="32" t="s">
        <v>1711</v>
      </c>
      <c r="E134" s="4">
        <v>472</v>
      </c>
      <c r="F134" s="5">
        <v>51.04721006466</v>
      </c>
      <c r="G134" s="6">
        <v>8.39697265625</v>
      </c>
      <c r="H134" s="6">
        <v>30.51</v>
      </c>
      <c r="I134" s="4">
        <v>12</v>
      </c>
      <c r="J134" s="4">
        <v>12</v>
      </c>
      <c r="K134" s="4">
        <v>42</v>
      </c>
      <c r="L134" s="4">
        <v>3</v>
      </c>
      <c r="M134" s="4">
        <v>8</v>
      </c>
      <c r="N134" s="4">
        <v>6</v>
      </c>
      <c r="O134" s="4">
        <v>5</v>
      </c>
      <c r="P134" s="4">
        <v>12</v>
      </c>
      <c r="Q134" s="4">
        <v>8</v>
      </c>
      <c r="R134" s="11">
        <f t="shared" si="16"/>
        <v>3.4762456546929318E-4</v>
      </c>
      <c r="S134" s="11">
        <f t="shared" si="17"/>
        <v>7.7391893199187383E-4</v>
      </c>
      <c r="T134" s="11">
        <f t="shared" si="18"/>
        <v>5.4495912806539512E-4</v>
      </c>
      <c r="U134" s="11">
        <f t="shared" si="19"/>
        <v>5.8534301100444865E-4</v>
      </c>
      <c r="V134" s="11">
        <f t="shared" si="20"/>
        <v>1.2647554806070826E-3</v>
      </c>
      <c r="W134" s="11">
        <f t="shared" si="21"/>
        <v>8.1665986116782364E-4</v>
      </c>
      <c r="X134" s="14">
        <v>3.4762456546929318E-4</v>
      </c>
      <c r="Y134" s="14">
        <v>7.7391893199187383E-4</v>
      </c>
      <c r="Z134" s="14">
        <v>5.4495912806539512E-4</v>
      </c>
      <c r="AA134" s="14">
        <v>5.8534301100444865E-4</v>
      </c>
      <c r="AB134" s="14">
        <v>1.2647554806070826E-3</v>
      </c>
      <c r="AC134" s="14">
        <v>8.1665986116782364E-4</v>
      </c>
      <c r="AE134" s="16">
        <f t="shared" si="22"/>
        <v>1.6002125120785475</v>
      </c>
      <c r="AF134" s="16">
        <f t="shared" si="23"/>
        <v>0.67826351121450934</v>
      </c>
      <c r="AN134" s="52"/>
      <c r="AO134" s="53"/>
      <c r="AV134" s="56"/>
    </row>
    <row r="135" spans="1:48" x14ac:dyDescent="0.2">
      <c r="A135" s="31" t="s">
        <v>577</v>
      </c>
      <c r="B135" s="32" t="s">
        <v>804</v>
      </c>
      <c r="C135" s="31" t="s">
        <v>1597</v>
      </c>
      <c r="D135" s="32" t="s">
        <v>1598</v>
      </c>
      <c r="E135" s="4">
        <v>630</v>
      </c>
      <c r="F135" s="5">
        <v>70.737221974660102</v>
      </c>
      <c r="G135" s="6">
        <v>5.60498046875</v>
      </c>
      <c r="H135" s="6">
        <v>37.46</v>
      </c>
      <c r="I135" s="4">
        <v>19</v>
      </c>
      <c r="J135" s="4">
        <v>19</v>
      </c>
      <c r="K135" s="4">
        <v>116</v>
      </c>
      <c r="L135" s="4">
        <v>17</v>
      </c>
      <c r="M135" s="4">
        <v>14</v>
      </c>
      <c r="N135" s="4">
        <v>16</v>
      </c>
      <c r="O135" s="4">
        <v>24</v>
      </c>
      <c r="P135" s="4">
        <v>24</v>
      </c>
      <c r="Q135" s="4">
        <v>21</v>
      </c>
      <c r="R135" s="11">
        <f t="shared" si="16"/>
        <v>1.9698725376593278E-3</v>
      </c>
      <c r="S135" s="11">
        <f t="shared" si="17"/>
        <v>1.3543581309857792E-3</v>
      </c>
      <c r="T135" s="11">
        <f t="shared" si="18"/>
        <v>1.4532243415077202E-3</v>
      </c>
      <c r="U135" s="11">
        <f t="shared" si="19"/>
        <v>2.8096464528213532E-3</v>
      </c>
      <c r="V135" s="11">
        <f t="shared" si="20"/>
        <v>2.5295109612141651E-3</v>
      </c>
      <c r="W135" s="11">
        <f t="shared" si="21"/>
        <v>2.1437321355655369E-3</v>
      </c>
      <c r="X135" s="14">
        <v>1.9698725376593278E-3</v>
      </c>
      <c r="Y135" s="14">
        <v>1.3543581309857792E-3</v>
      </c>
      <c r="Z135" s="14">
        <v>1.4532243415077202E-3</v>
      </c>
      <c r="AA135" s="14">
        <v>2.8096464528213532E-3</v>
      </c>
      <c r="AB135" s="14">
        <v>2.5295109612141651E-3</v>
      </c>
      <c r="AC135" s="14">
        <v>2.1437321355655369E-3</v>
      </c>
      <c r="AE135" s="16">
        <f t="shared" si="22"/>
        <v>1.5662919972451363</v>
      </c>
      <c r="AF135" s="16">
        <f t="shared" si="23"/>
        <v>0.64735319328535623</v>
      </c>
      <c r="AN135" s="52"/>
      <c r="AO135" s="53"/>
      <c r="AV135" s="56"/>
    </row>
    <row r="136" spans="1:48" x14ac:dyDescent="0.2">
      <c r="A136" s="31" t="s">
        <v>219</v>
      </c>
      <c r="B136" s="32" t="s">
        <v>940</v>
      </c>
      <c r="C136" s="31" t="s">
        <v>1856</v>
      </c>
      <c r="D136" s="32" t="s">
        <v>1857</v>
      </c>
      <c r="E136" s="4">
        <v>569</v>
      </c>
      <c r="F136" s="5">
        <v>61.648582494660097</v>
      </c>
      <c r="G136" s="6">
        <v>7.32763671875</v>
      </c>
      <c r="H136" s="6">
        <v>24.25</v>
      </c>
      <c r="I136" s="4">
        <v>11</v>
      </c>
      <c r="J136" s="4">
        <v>11</v>
      </c>
      <c r="K136" s="4">
        <v>67</v>
      </c>
      <c r="L136" s="4">
        <v>11</v>
      </c>
      <c r="M136" s="4">
        <v>6</v>
      </c>
      <c r="N136" s="4">
        <v>10</v>
      </c>
      <c r="O136" s="4">
        <v>13</v>
      </c>
      <c r="P136" s="4">
        <v>13</v>
      </c>
      <c r="Q136" s="4">
        <v>14</v>
      </c>
      <c r="R136" s="11">
        <f t="shared" si="16"/>
        <v>1.2746234067207416E-3</v>
      </c>
      <c r="S136" s="11">
        <f t="shared" si="17"/>
        <v>5.8043919899390542E-4</v>
      </c>
      <c r="T136" s="11">
        <f t="shared" si="18"/>
        <v>9.0826521344232513E-4</v>
      </c>
      <c r="U136" s="11">
        <f t="shared" si="19"/>
        <v>1.5218918286115663E-3</v>
      </c>
      <c r="V136" s="11">
        <f t="shared" si="20"/>
        <v>1.3701517706576729E-3</v>
      </c>
      <c r="W136" s="11">
        <f t="shared" si="21"/>
        <v>1.4291547570436914E-3</v>
      </c>
      <c r="X136" s="14">
        <v>1.2746234067207416E-3</v>
      </c>
      <c r="Y136" s="14">
        <v>5.8043919899390542E-4</v>
      </c>
      <c r="Z136" s="14">
        <v>9.0826521344232513E-4</v>
      </c>
      <c r="AA136" s="14">
        <v>1.5218918286115663E-3</v>
      </c>
      <c r="AB136" s="14">
        <v>1.3701517706576729E-3</v>
      </c>
      <c r="AC136" s="14">
        <v>1.4291547570436914E-3</v>
      </c>
      <c r="AE136" s="16">
        <f t="shared" si="22"/>
        <v>1.5637660962104847</v>
      </c>
      <c r="AF136" s="16">
        <f t="shared" si="23"/>
        <v>0.64502473446529407</v>
      </c>
      <c r="AN136" s="52"/>
      <c r="AO136" s="53"/>
      <c r="AV136" s="56"/>
    </row>
    <row r="137" spans="1:48" x14ac:dyDescent="0.2">
      <c r="A137" s="31" t="s">
        <v>139</v>
      </c>
      <c r="B137" s="32" t="s">
        <v>1216</v>
      </c>
      <c r="C137" s="31" t="s">
        <v>2404</v>
      </c>
      <c r="D137" s="32" t="s">
        <v>2405</v>
      </c>
      <c r="E137" s="4">
        <v>590</v>
      </c>
      <c r="F137" s="5">
        <v>65.076946584660107</v>
      </c>
      <c r="G137" s="6">
        <v>9.36376953125</v>
      </c>
      <c r="H137" s="6">
        <v>9.66</v>
      </c>
      <c r="I137" s="4">
        <v>5</v>
      </c>
      <c r="J137" s="4">
        <v>5</v>
      </c>
      <c r="K137" s="4">
        <v>49</v>
      </c>
      <c r="L137" s="4">
        <v>7</v>
      </c>
      <c r="M137" s="4">
        <v>5</v>
      </c>
      <c r="N137" s="4">
        <v>8</v>
      </c>
      <c r="O137" s="4">
        <v>11</v>
      </c>
      <c r="P137" s="4">
        <v>10</v>
      </c>
      <c r="Q137" s="4">
        <v>8</v>
      </c>
      <c r="R137" s="11">
        <f t="shared" si="16"/>
        <v>8.1112398609501735E-4</v>
      </c>
      <c r="S137" s="11">
        <f t="shared" si="17"/>
        <v>4.8369933249492117E-4</v>
      </c>
      <c r="T137" s="11">
        <f t="shared" si="18"/>
        <v>7.2661217075386012E-4</v>
      </c>
      <c r="U137" s="11">
        <f t="shared" si="19"/>
        <v>1.2877546242097868E-3</v>
      </c>
      <c r="V137" s="11">
        <f t="shared" si="20"/>
        <v>1.0539629005059021E-3</v>
      </c>
      <c r="W137" s="11">
        <f t="shared" si="21"/>
        <v>8.1665986116782364E-4</v>
      </c>
      <c r="X137" s="14">
        <v>8.1112398609501735E-4</v>
      </c>
      <c r="Y137" s="14">
        <v>4.8369933249492117E-4</v>
      </c>
      <c r="Z137" s="14">
        <v>7.2661217075386012E-4</v>
      </c>
      <c r="AA137" s="14">
        <v>1.2877546242097868E-3</v>
      </c>
      <c r="AB137" s="14">
        <v>1.0539629005059021E-3</v>
      </c>
      <c r="AC137" s="14">
        <v>8.1665986116782364E-4</v>
      </c>
      <c r="AE137" s="16">
        <f t="shared" si="22"/>
        <v>1.5624428296293489</v>
      </c>
      <c r="AF137" s="16">
        <f t="shared" si="23"/>
        <v>0.64380340198644825</v>
      </c>
      <c r="AN137" s="52"/>
      <c r="AO137" s="53"/>
      <c r="AV137" s="56"/>
    </row>
    <row r="138" spans="1:48" x14ac:dyDescent="0.2">
      <c r="A138" s="31" t="s">
        <v>386</v>
      </c>
      <c r="B138" s="32" t="s">
        <v>1176</v>
      </c>
      <c r="C138" s="31" t="s">
        <v>2335</v>
      </c>
      <c r="D138" s="32" t="s">
        <v>2336</v>
      </c>
      <c r="E138" s="4">
        <v>425</v>
      </c>
      <c r="F138" s="5">
        <v>47.804197234660002</v>
      </c>
      <c r="G138" s="6">
        <v>5.04638671875</v>
      </c>
      <c r="H138" s="6">
        <v>11.06</v>
      </c>
      <c r="I138" s="4">
        <v>2</v>
      </c>
      <c r="J138" s="4">
        <v>5</v>
      </c>
      <c r="K138" s="4">
        <v>23</v>
      </c>
      <c r="L138" s="4"/>
      <c r="M138" s="4"/>
      <c r="N138" s="4">
        <v>3</v>
      </c>
      <c r="O138" s="4"/>
      <c r="P138" s="4">
        <v>5</v>
      </c>
      <c r="Q138" s="4"/>
      <c r="R138" s="11">
        <f t="shared" si="16"/>
        <v>0</v>
      </c>
      <c r="S138" s="11">
        <f t="shared" si="17"/>
        <v>0</v>
      </c>
      <c r="T138" s="11">
        <f t="shared" si="18"/>
        <v>2.7247956403269756E-4</v>
      </c>
      <c r="U138" s="11">
        <f t="shared" si="19"/>
        <v>0</v>
      </c>
      <c r="V138" s="11">
        <f t="shared" si="20"/>
        <v>5.2698145025295107E-4</v>
      </c>
      <c r="W138" s="11">
        <f t="shared" si="21"/>
        <v>0</v>
      </c>
      <c r="X138" s="15">
        <v>9.0826521344232502E-5</v>
      </c>
      <c r="Y138" s="15">
        <v>9.0826521344232502E-5</v>
      </c>
      <c r="Z138" s="14">
        <v>2.7247956403269756E-4</v>
      </c>
      <c r="AA138" s="15">
        <v>9.0826521344232502E-5</v>
      </c>
      <c r="AB138" s="14">
        <v>5.2698145025295107E-4</v>
      </c>
      <c r="AC138" s="15">
        <v>9.0826521344232502E-5</v>
      </c>
      <c r="AE138" s="16">
        <f t="shared" si="22"/>
        <v>1.5604131534569983</v>
      </c>
      <c r="AF138" s="16">
        <f t="shared" si="23"/>
        <v>0.64192806468198349</v>
      </c>
      <c r="AN138" s="52"/>
      <c r="AO138" s="53"/>
      <c r="AV138" s="56"/>
    </row>
    <row r="139" spans="1:48" x14ac:dyDescent="0.2">
      <c r="A139" s="31" t="s">
        <v>604</v>
      </c>
      <c r="B139" s="32" t="s">
        <v>995</v>
      </c>
      <c r="C139" s="31" t="s">
        <v>1968</v>
      </c>
      <c r="D139" s="32" t="s">
        <v>1969</v>
      </c>
      <c r="E139" s="4">
        <v>370</v>
      </c>
      <c r="F139" s="5">
        <v>40.409840444659999</v>
      </c>
      <c r="G139" s="6">
        <v>8.35302734375</v>
      </c>
      <c r="H139" s="6">
        <v>20.81</v>
      </c>
      <c r="I139" s="4">
        <v>8</v>
      </c>
      <c r="J139" s="4">
        <v>8</v>
      </c>
      <c r="K139" s="4">
        <v>71</v>
      </c>
      <c r="L139" s="4">
        <v>9</v>
      </c>
      <c r="M139" s="4">
        <v>6</v>
      </c>
      <c r="N139" s="4">
        <v>14</v>
      </c>
      <c r="O139" s="4">
        <v>12</v>
      </c>
      <c r="P139" s="4">
        <v>15</v>
      </c>
      <c r="Q139" s="4">
        <v>15</v>
      </c>
      <c r="R139" s="11">
        <f t="shared" si="16"/>
        <v>1.0428736964078794E-3</v>
      </c>
      <c r="S139" s="11">
        <f t="shared" si="17"/>
        <v>5.8043919899390542E-4</v>
      </c>
      <c r="T139" s="11">
        <f t="shared" si="18"/>
        <v>1.2715712988192551E-3</v>
      </c>
      <c r="U139" s="11">
        <f t="shared" si="19"/>
        <v>1.4048232264106766E-3</v>
      </c>
      <c r="V139" s="11">
        <f t="shared" si="20"/>
        <v>1.5809443507588533E-3</v>
      </c>
      <c r="W139" s="11">
        <f t="shared" si="21"/>
        <v>1.5312372396896693E-3</v>
      </c>
      <c r="X139" s="14">
        <v>1.0428736964078794E-3</v>
      </c>
      <c r="Y139" s="14">
        <v>5.8043919899390542E-4</v>
      </c>
      <c r="Z139" s="14">
        <v>1.2715712988192551E-3</v>
      </c>
      <c r="AA139" s="14">
        <v>1.4048232264106766E-3</v>
      </c>
      <c r="AB139" s="14">
        <v>1.5809443507588533E-3</v>
      </c>
      <c r="AC139" s="14">
        <v>1.5312372396896693E-3</v>
      </c>
      <c r="AE139" s="16">
        <f t="shared" si="22"/>
        <v>1.5603404191008208</v>
      </c>
      <c r="AF139" s="16">
        <f t="shared" si="23"/>
        <v>0.64186081586368449</v>
      </c>
      <c r="AN139" s="52"/>
      <c r="AO139" s="53"/>
      <c r="AV139" s="56"/>
    </row>
    <row r="140" spans="1:48" x14ac:dyDescent="0.2">
      <c r="A140" s="31" t="s">
        <v>332</v>
      </c>
      <c r="B140" s="32" t="s">
        <v>1069</v>
      </c>
      <c r="C140" s="31" t="s">
        <v>2114</v>
      </c>
      <c r="D140" s="32" t="s">
        <v>2115</v>
      </c>
      <c r="E140" s="4">
        <v>541</v>
      </c>
      <c r="F140" s="5">
        <v>59.558839224659998</v>
      </c>
      <c r="G140" s="6">
        <v>5.82080078125</v>
      </c>
      <c r="H140" s="6">
        <v>16.64</v>
      </c>
      <c r="I140" s="4">
        <v>7</v>
      </c>
      <c r="J140" s="4">
        <v>7</v>
      </c>
      <c r="K140" s="4">
        <v>41</v>
      </c>
      <c r="L140" s="4">
        <v>3</v>
      </c>
      <c r="M140" s="4">
        <v>9</v>
      </c>
      <c r="N140" s="4">
        <v>5</v>
      </c>
      <c r="O140" s="4">
        <v>8</v>
      </c>
      <c r="P140" s="4">
        <v>8</v>
      </c>
      <c r="Q140" s="4">
        <v>8</v>
      </c>
      <c r="R140" s="11">
        <f t="shared" si="16"/>
        <v>3.4762456546929318E-4</v>
      </c>
      <c r="S140" s="11">
        <f t="shared" si="17"/>
        <v>8.7065879849085813E-4</v>
      </c>
      <c r="T140" s="11">
        <f t="shared" si="18"/>
        <v>4.5413260672116256E-4</v>
      </c>
      <c r="U140" s="11">
        <f t="shared" si="19"/>
        <v>9.365488176071178E-4</v>
      </c>
      <c r="V140" s="11">
        <f t="shared" si="20"/>
        <v>8.4317032040472171E-4</v>
      </c>
      <c r="W140" s="11">
        <f t="shared" si="21"/>
        <v>8.1665986116782364E-4</v>
      </c>
      <c r="X140" s="14">
        <v>3.4762456546929318E-4</v>
      </c>
      <c r="Y140" s="14">
        <v>8.7065879849085813E-4</v>
      </c>
      <c r="Z140" s="14">
        <v>4.5413260672116256E-4</v>
      </c>
      <c r="AA140" s="14">
        <v>9.365488176071178E-4</v>
      </c>
      <c r="AB140" s="14">
        <v>8.4317032040472171E-4</v>
      </c>
      <c r="AC140" s="14">
        <v>8.1665986116782364E-4</v>
      </c>
      <c r="AE140" s="16">
        <f t="shared" si="22"/>
        <v>1.5524720193397477</v>
      </c>
      <c r="AF140" s="16">
        <f t="shared" si="23"/>
        <v>0.63456726656262452</v>
      </c>
      <c r="AN140" s="52"/>
      <c r="AO140" s="53"/>
      <c r="AV140" s="56"/>
    </row>
    <row r="141" spans="1:48" x14ac:dyDescent="0.2">
      <c r="A141" s="31" t="s">
        <v>32</v>
      </c>
      <c r="B141" s="32" t="s">
        <v>1366</v>
      </c>
      <c r="C141" s="31" t="s">
        <v>2706</v>
      </c>
      <c r="D141" s="32" t="s">
        <v>2707</v>
      </c>
      <c r="E141" s="4">
        <v>679</v>
      </c>
      <c r="F141" s="5">
        <v>76.879328804660105</v>
      </c>
      <c r="G141" s="6">
        <v>5.78271484375</v>
      </c>
      <c r="H141" s="6">
        <v>3.53</v>
      </c>
      <c r="I141" s="4">
        <v>2</v>
      </c>
      <c r="J141" s="4">
        <v>2</v>
      </c>
      <c r="K141" s="4">
        <v>7</v>
      </c>
      <c r="L141" s="4">
        <v>2</v>
      </c>
      <c r="M141" s="4"/>
      <c r="N141" s="4"/>
      <c r="O141" s="4">
        <v>2</v>
      </c>
      <c r="P141" s="4"/>
      <c r="Q141" s="4">
        <v>3</v>
      </c>
      <c r="R141" s="11">
        <f t="shared" si="16"/>
        <v>2.3174971031286211E-4</v>
      </c>
      <c r="S141" s="11">
        <f t="shared" si="17"/>
        <v>0</v>
      </c>
      <c r="T141" s="11">
        <f t="shared" si="18"/>
        <v>0</v>
      </c>
      <c r="U141" s="11">
        <f t="shared" si="19"/>
        <v>2.3413720440177945E-4</v>
      </c>
      <c r="V141" s="11">
        <f t="shared" si="20"/>
        <v>0</v>
      </c>
      <c r="W141" s="11">
        <f t="shared" si="21"/>
        <v>3.0624744793793387E-4</v>
      </c>
      <c r="X141" s="14">
        <v>2.3174971031286211E-4</v>
      </c>
      <c r="Y141" s="15">
        <v>9.0826521344232502E-5</v>
      </c>
      <c r="Z141" s="15">
        <v>9.0826521344232502E-5</v>
      </c>
      <c r="AA141" s="14">
        <v>2.3413720440177945E-4</v>
      </c>
      <c r="AB141" s="15">
        <v>9.0826521344232502E-5</v>
      </c>
      <c r="AC141" s="14">
        <v>3.0624744793793387E-4</v>
      </c>
      <c r="AE141" s="16">
        <f t="shared" si="22"/>
        <v>1.5268673686890504</v>
      </c>
      <c r="AF141" s="16">
        <f t="shared" si="23"/>
        <v>0.61057474789443056</v>
      </c>
      <c r="AN141" s="52"/>
      <c r="AO141" s="53"/>
      <c r="AV141" s="56"/>
    </row>
    <row r="142" spans="1:48" x14ac:dyDescent="0.2">
      <c r="A142" s="88" t="s">
        <v>2965</v>
      </c>
      <c r="B142" s="53" t="s">
        <v>2966</v>
      </c>
      <c r="C142" s="91" t="s">
        <v>2562</v>
      </c>
      <c r="D142" s="32" t="s">
        <v>2563</v>
      </c>
      <c r="E142" s="4">
        <v>366</v>
      </c>
      <c r="F142" s="5">
        <v>39.938963454659998</v>
      </c>
      <c r="G142" s="6">
        <v>10.18408203125</v>
      </c>
      <c r="H142" s="6">
        <v>6.56</v>
      </c>
      <c r="I142" s="4">
        <v>2</v>
      </c>
      <c r="J142" s="4">
        <v>2</v>
      </c>
      <c r="K142" s="4">
        <v>2</v>
      </c>
      <c r="L142" s="4"/>
      <c r="M142" s="4"/>
      <c r="N142" s="4"/>
      <c r="O142" s="4">
        <v>2</v>
      </c>
      <c r="P142" s="4"/>
      <c r="Q142" s="4"/>
      <c r="R142" s="11">
        <f t="shared" si="16"/>
        <v>0</v>
      </c>
      <c r="S142" s="11">
        <f t="shared" si="17"/>
        <v>0</v>
      </c>
      <c r="T142" s="11">
        <f t="shared" si="18"/>
        <v>0</v>
      </c>
      <c r="U142" s="11">
        <f t="shared" si="19"/>
        <v>2.3413720440177945E-4</v>
      </c>
      <c r="V142" s="11">
        <f t="shared" si="20"/>
        <v>0</v>
      </c>
      <c r="W142" s="11">
        <f t="shared" si="21"/>
        <v>0</v>
      </c>
      <c r="X142" s="15">
        <v>9.0826521344232502E-5</v>
      </c>
      <c r="Y142" s="15">
        <v>9.0826521344232502E-5</v>
      </c>
      <c r="Z142" s="15">
        <v>9.0826521344232502E-5</v>
      </c>
      <c r="AA142" s="14">
        <v>2.3413720440177945E-4</v>
      </c>
      <c r="AB142" s="15">
        <v>9.0826521344232502E-5</v>
      </c>
      <c r="AC142" s="15">
        <v>9.0826521344232502E-5</v>
      </c>
      <c r="AE142" s="16">
        <f t="shared" si="22"/>
        <v>1.5259502068211974</v>
      </c>
      <c r="AF142" s="16">
        <f t="shared" si="23"/>
        <v>0.60970788645543184</v>
      </c>
      <c r="AN142" s="52"/>
      <c r="AO142" s="53"/>
      <c r="AV142" s="56"/>
    </row>
    <row r="143" spans="1:48" x14ac:dyDescent="0.2">
      <c r="A143" s="31" t="s">
        <v>232</v>
      </c>
      <c r="B143" s="32" t="s">
        <v>1299</v>
      </c>
      <c r="C143" s="31" t="s">
        <v>2569</v>
      </c>
      <c r="D143" s="32" t="s">
        <v>2570</v>
      </c>
      <c r="E143" s="4">
        <v>325</v>
      </c>
      <c r="F143" s="5">
        <v>35.663263124659998</v>
      </c>
      <c r="G143" s="6">
        <v>6.52197265625</v>
      </c>
      <c r="H143" s="6">
        <v>6.46</v>
      </c>
      <c r="I143" s="4">
        <v>2</v>
      </c>
      <c r="J143" s="4">
        <v>2</v>
      </c>
      <c r="K143" s="4">
        <v>2</v>
      </c>
      <c r="L143" s="4"/>
      <c r="M143" s="4"/>
      <c r="N143" s="4"/>
      <c r="O143" s="4">
        <v>2</v>
      </c>
      <c r="P143" s="4"/>
      <c r="Q143" s="4"/>
      <c r="R143" s="11">
        <f t="shared" si="16"/>
        <v>0</v>
      </c>
      <c r="S143" s="11">
        <f t="shared" si="17"/>
        <v>0</v>
      </c>
      <c r="T143" s="11">
        <f t="shared" si="18"/>
        <v>0</v>
      </c>
      <c r="U143" s="11">
        <f t="shared" si="19"/>
        <v>2.3413720440177945E-4</v>
      </c>
      <c r="V143" s="11">
        <f t="shared" si="20"/>
        <v>0</v>
      </c>
      <c r="W143" s="11">
        <f t="shared" si="21"/>
        <v>0</v>
      </c>
      <c r="X143" s="15">
        <v>9.0826521344232502E-5</v>
      </c>
      <c r="Y143" s="15">
        <v>9.0826521344232502E-5</v>
      </c>
      <c r="Z143" s="15">
        <v>9.0826521344232502E-5</v>
      </c>
      <c r="AA143" s="14">
        <v>2.3413720440177945E-4</v>
      </c>
      <c r="AB143" s="15">
        <v>9.0826521344232502E-5</v>
      </c>
      <c r="AC143" s="15">
        <v>9.0826521344232502E-5</v>
      </c>
      <c r="AE143" s="16">
        <f t="shared" si="22"/>
        <v>1.5259502068211974</v>
      </c>
      <c r="AF143" s="16">
        <f t="shared" si="23"/>
        <v>0.60970788645543184</v>
      </c>
      <c r="AN143" s="52"/>
      <c r="AO143" s="53"/>
      <c r="AV143" s="67"/>
    </row>
    <row r="144" spans="1:48" x14ac:dyDescent="0.2">
      <c r="A144" s="31" t="s">
        <v>312</v>
      </c>
      <c r="B144" s="32" t="s">
        <v>1401</v>
      </c>
      <c r="C144" s="31" t="s">
        <v>2787</v>
      </c>
      <c r="D144" s="32" t="s">
        <v>2788</v>
      </c>
      <c r="E144" s="4">
        <v>1191</v>
      </c>
      <c r="F144" s="5">
        <v>134.78547277466001</v>
      </c>
      <c r="G144" s="6">
        <v>8.47021484375</v>
      </c>
      <c r="H144" s="6">
        <v>1.68</v>
      </c>
      <c r="I144" s="4">
        <v>2</v>
      </c>
      <c r="J144" s="4">
        <v>2</v>
      </c>
      <c r="K144" s="4">
        <v>2</v>
      </c>
      <c r="L144" s="4"/>
      <c r="M144" s="4"/>
      <c r="N144" s="4"/>
      <c r="O144" s="4">
        <v>2</v>
      </c>
      <c r="P144" s="4"/>
      <c r="Q144" s="4"/>
      <c r="R144" s="11">
        <f t="shared" si="16"/>
        <v>0</v>
      </c>
      <c r="S144" s="11">
        <f t="shared" si="17"/>
        <v>0</v>
      </c>
      <c r="T144" s="11">
        <f t="shared" si="18"/>
        <v>0</v>
      </c>
      <c r="U144" s="11">
        <f t="shared" si="19"/>
        <v>2.3413720440177945E-4</v>
      </c>
      <c r="V144" s="11">
        <f t="shared" si="20"/>
        <v>0</v>
      </c>
      <c r="W144" s="11">
        <f t="shared" si="21"/>
        <v>0</v>
      </c>
      <c r="X144" s="15">
        <v>9.0826521344232502E-5</v>
      </c>
      <c r="Y144" s="15">
        <v>9.0826521344232502E-5</v>
      </c>
      <c r="Z144" s="15">
        <v>9.0826521344232502E-5</v>
      </c>
      <c r="AA144" s="14">
        <v>2.3413720440177945E-4</v>
      </c>
      <c r="AB144" s="15">
        <v>9.0826521344232502E-5</v>
      </c>
      <c r="AC144" s="15">
        <v>9.0826521344232502E-5</v>
      </c>
      <c r="AE144" s="16">
        <f t="shared" si="22"/>
        <v>1.5259502068211974</v>
      </c>
      <c r="AF144" s="16">
        <f t="shared" si="23"/>
        <v>0.60970788645543184</v>
      </c>
      <c r="AN144" s="52"/>
      <c r="AO144" s="53"/>
      <c r="AV144" s="56"/>
    </row>
    <row r="145" spans="1:48" x14ac:dyDescent="0.2">
      <c r="A145" s="31" t="s">
        <v>510</v>
      </c>
      <c r="B145" s="32" t="s">
        <v>1242</v>
      </c>
      <c r="C145" s="31" t="s">
        <v>2456</v>
      </c>
      <c r="D145" s="32" t="s">
        <v>2457</v>
      </c>
      <c r="E145" s="4">
        <v>328</v>
      </c>
      <c r="F145" s="5">
        <v>36.27343387466</v>
      </c>
      <c r="G145" s="6">
        <v>5.98583984375</v>
      </c>
      <c r="H145" s="6">
        <v>8.5399999999999991</v>
      </c>
      <c r="I145" s="4">
        <v>2</v>
      </c>
      <c r="J145" s="4">
        <v>2</v>
      </c>
      <c r="K145" s="4">
        <v>2</v>
      </c>
      <c r="L145" s="4"/>
      <c r="M145" s="4"/>
      <c r="N145" s="4"/>
      <c r="O145" s="4">
        <v>2</v>
      </c>
      <c r="P145" s="4"/>
      <c r="Q145" s="4"/>
      <c r="R145" s="11">
        <f t="shared" si="16"/>
        <v>0</v>
      </c>
      <c r="S145" s="11">
        <f t="shared" si="17"/>
        <v>0</v>
      </c>
      <c r="T145" s="11">
        <f t="shared" si="18"/>
        <v>0</v>
      </c>
      <c r="U145" s="11">
        <f t="shared" si="19"/>
        <v>2.3413720440177945E-4</v>
      </c>
      <c r="V145" s="11">
        <f t="shared" si="20"/>
        <v>0</v>
      </c>
      <c r="W145" s="11">
        <f t="shared" si="21"/>
        <v>0</v>
      </c>
      <c r="X145" s="15">
        <v>9.0826521344232502E-5</v>
      </c>
      <c r="Y145" s="15">
        <v>9.0826521344232502E-5</v>
      </c>
      <c r="Z145" s="15">
        <v>9.0826521344232502E-5</v>
      </c>
      <c r="AA145" s="14">
        <v>2.3413720440177945E-4</v>
      </c>
      <c r="AB145" s="15">
        <v>9.0826521344232502E-5</v>
      </c>
      <c r="AC145" s="15">
        <v>9.0826521344232502E-5</v>
      </c>
      <c r="AE145" s="16">
        <f t="shared" si="22"/>
        <v>1.5259502068211974</v>
      </c>
      <c r="AF145" s="16">
        <f t="shared" si="23"/>
        <v>0.60970788645543184</v>
      </c>
      <c r="AN145" s="52"/>
      <c r="AO145" s="53"/>
      <c r="AV145" s="56"/>
    </row>
    <row r="146" spans="1:48" x14ac:dyDescent="0.2">
      <c r="A146" s="31" t="s">
        <v>557</v>
      </c>
      <c r="B146" s="32" t="s">
        <v>1253</v>
      </c>
      <c r="C146" s="31" t="s">
        <v>2476</v>
      </c>
      <c r="D146" s="32" t="s">
        <v>2477</v>
      </c>
      <c r="E146" s="4">
        <v>270</v>
      </c>
      <c r="F146" s="5">
        <v>31.800033964659999</v>
      </c>
      <c r="G146" s="6">
        <v>6.55126953125</v>
      </c>
      <c r="H146" s="6">
        <v>8.15</v>
      </c>
      <c r="I146" s="4">
        <v>2</v>
      </c>
      <c r="J146" s="4">
        <v>2</v>
      </c>
      <c r="K146" s="4">
        <v>2</v>
      </c>
      <c r="L146" s="4"/>
      <c r="M146" s="4"/>
      <c r="N146" s="4"/>
      <c r="O146" s="4">
        <v>2</v>
      </c>
      <c r="P146" s="4"/>
      <c r="Q146" s="4"/>
      <c r="R146" s="11">
        <f t="shared" si="16"/>
        <v>0</v>
      </c>
      <c r="S146" s="11">
        <f t="shared" si="17"/>
        <v>0</v>
      </c>
      <c r="T146" s="11">
        <f t="shared" si="18"/>
        <v>0</v>
      </c>
      <c r="U146" s="11">
        <f t="shared" si="19"/>
        <v>2.3413720440177945E-4</v>
      </c>
      <c r="V146" s="11">
        <f t="shared" si="20"/>
        <v>0</v>
      </c>
      <c r="W146" s="11">
        <f t="shared" si="21"/>
        <v>0</v>
      </c>
      <c r="X146" s="15">
        <v>9.0826521344232502E-5</v>
      </c>
      <c r="Y146" s="15">
        <v>9.0826521344232502E-5</v>
      </c>
      <c r="Z146" s="15">
        <v>9.0826521344232502E-5</v>
      </c>
      <c r="AA146" s="14">
        <v>2.3413720440177945E-4</v>
      </c>
      <c r="AB146" s="15">
        <v>9.0826521344232502E-5</v>
      </c>
      <c r="AC146" s="15">
        <v>9.0826521344232502E-5</v>
      </c>
      <c r="AE146" s="16">
        <f t="shared" si="22"/>
        <v>1.5259502068211974</v>
      </c>
      <c r="AF146" s="16">
        <f t="shared" si="23"/>
        <v>0.60970788645543184</v>
      </c>
      <c r="AN146" s="52"/>
      <c r="AO146" s="53"/>
      <c r="AV146" s="56"/>
    </row>
    <row r="147" spans="1:48" x14ac:dyDescent="0.2">
      <c r="A147" s="31" t="s">
        <v>636</v>
      </c>
      <c r="B147" s="32" t="s">
        <v>1279</v>
      </c>
      <c r="C147" s="31" t="s">
        <v>2901</v>
      </c>
      <c r="D147" s="61" t="s">
        <v>2528</v>
      </c>
      <c r="E147" s="4">
        <v>289</v>
      </c>
      <c r="F147" s="5">
        <v>33.545681884659999</v>
      </c>
      <c r="G147" s="6">
        <v>4.32275390625</v>
      </c>
      <c r="H147" s="6">
        <v>7.27</v>
      </c>
      <c r="I147" s="4">
        <v>2</v>
      </c>
      <c r="J147" s="4">
        <v>2</v>
      </c>
      <c r="K147" s="4">
        <v>2</v>
      </c>
      <c r="L147" s="4"/>
      <c r="M147" s="4"/>
      <c r="N147" s="4"/>
      <c r="O147" s="4">
        <v>2</v>
      </c>
      <c r="P147" s="4"/>
      <c r="Q147" s="4"/>
      <c r="R147" s="11">
        <f t="shared" si="16"/>
        <v>0</v>
      </c>
      <c r="S147" s="11">
        <f t="shared" si="17"/>
        <v>0</v>
      </c>
      <c r="T147" s="11">
        <f t="shared" si="18"/>
        <v>0</v>
      </c>
      <c r="U147" s="11">
        <f t="shared" si="19"/>
        <v>2.3413720440177945E-4</v>
      </c>
      <c r="V147" s="11">
        <f t="shared" si="20"/>
        <v>0</v>
      </c>
      <c r="W147" s="11">
        <f t="shared" si="21"/>
        <v>0</v>
      </c>
      <c r="X147" s="15">
        <v>9.0826521344232502E-5</v>
      </c>
      <c r="Y147" s="15">
        <v>9.0826521344232502E-5</v>
      </c>
      <c r="Z147" s="15">
        <v>9.0826521344232502E-5</v>
      </c>
      <c r="AA147" s="14">
        <v>2.3413720440177945E-4</v>
      </c>
      <c r="AB147" s="15">
        <v>9.0826521344232502E-5</v>
      </c>
      <c r="AC147" s="15">
        <v>9.0826521344232502E-5</v>
      </c>
      <c r="AE147" s="16">
        <f t="shared" si="22"/>
        <v>1.5259502068211974</v>
      </c>
      <c r="AF147" s="16">
        <f t="shared" si="23"/>
        <v>0.60970788645543184</v>
      </c>
      <c r="AN147" s="52"/>
      <c r="AO147" s="53"/>
      <c r="AV147" s="56"/>
    </row>
    <row r="148" spans="1:48" x14ac:dyDescent="0.2">
      <c r="A148" s="31" t="s">
        <v>664</v>
      </c>
      <c r="B148" s="32" t="s">
        <v>1153</v>
      </c>
      <c r="C148" s="31" t="s">
        <v>2815</v>
      </c>
      <c r="D148" s="51" t="s">
        <v>2896</v>
      </c>
      <c r="E148" s="4">
        <v>505</v>
      </c>
      <c r="F148" s="5">
        <v>55.410447604660099</v>
      </c>
      <c r="G148" s="6">
        <v>5.19873046875</v>
      </c>
      <c r="H148" s="6">
        <v>12.28</v>
      </c>
      <c r="I148" s="4">
        <v>4</v>
      </c>
      <c r="J148" s="4">
        <v>4</v>
      </c>
      <c r="K148" s="4">
        <v>27</v>
      </c>
      <c r="L148" s="4">
        <v>4</v>
      </c>
      <c r="M148" s="4">
        <v>3</v>
      </c>
      <c r="N148" s="4">
        <v>4</v>
      </c>
      <c r="O148" s="4">
        <v>3</v>
      </c>
      <c r="P148" s="4">
        <v>7</v>
      </c>
      <c r="Q148" s="4">
        <v>6</v>
      </c>
      <c r="R148" s="11">
        <f t="shared" si="16"/>
        <v>4.6349942062572422E-4</v>
      </c>
      <c r="S148" s="11">
        <f t="shared" si="17"/>
        <v>2.9021959949695271E-4</v>
      </c>
      <c r="T148" s="11">
        <f t="shared" si="18"/>
        <v>3.6330608537693006E-4</v>
      </c>
      <c r="U148" s="11">
        <f t="shared" si="19"/>
        <v>3.5120580660266915E-4</v>
      </c>
      <c r="V148" s="11">
        <f t="shared" si="20"/>
        <v>7.3777403035413149E-4</v>
      </c>
      <c r="W148" s="11">
        <f t="shared" si="21"/>
        <v>6.1249489587586773E-4</v>
      </c>
      <c r="X148" s="14">
        <v>4.6349942062572422E-4</v>
      </c>
      <c r="Y148" s="14">
        <v>2.9021959949695271E-4</v>
      </c>
      <c r="Z148" s="14">
        <v>3.6330608537693006E-4</v>
      </c>
      <c r="AA148" s="14">
        <v>3.5120580660266915E-4</v>
      </c>
      <c r="AB148" s="14">
        <v>7.3777403035413149E-4</v>
      </c>
      <c r="AC148" s="14">
        <v>6.1249489587586773E-4</v>
      </c>
      <c r="AE148" s="16">
        <f t="shared" si="22"/>
        <v>1.5232197776536609</v>
      </c>
      <c r="AF148" s="16">
        <f t="shared" si="23"/>
        <v>0.60712411599169891</v>
      </c>
      <c r="AN148" s="52"/>
      <c r="AO148" s="53"/>
      <c r="AV148" s="56"/>
    </row>
    <row r="149" spans="1:48" x14ac:dyDescent="0.2">
      <c r="A149" s="31" t="s">
        <v>547</v>
      </c>
      <c r="B149" s="32" t="s">
        <v>1011</v>
      </c>
      <c r="C149" s="31" t="s">
        <v>1998</v>
      </c>
      <c r="D149" s="32" t="s">
        <v>1999</v>
      </c>
      <c r="E149" s="4">
        <v>617</v>
      </c>
      <c r="F149" s="5">
        <v>67.777774704660104</v>
      </c>
      <c r="G149" s="6">
        <v>7.43017578125</v>
      </c>
      <c r="H149" s="6">
        <v>19.77</v>
      </c>
      <c r="I149" s="4">
        <v>12</v>
      </c>
      <c r="J149" s="4">
        <v>12</v>
      </c>
      <c r="K149" s="4">
        <v>87</v>
      </c>
      <c r="L149" s="4">
        <v>12</v>
      </c>
      <c r="M149" s="4">
        <v>10</v>
      </c>
      <c r="N149" s="4">
        <v>14</v>
      </c>
      <c r="O149" s="4">
        <v>17</v>
      </c>
      <c r="P149" s="4">
        <v>19</v>
      </c>
      <c r="Q149" s="4">
        <v>15</v>
      </c>
      <c r="R149" s="11">
        <f t="shared" si="16"/>
        <v>1.3904982618771727E-3</v>
      </c>
      <c r="S149" s="11">
        <f t="shared" si="17"/>
        <v>9.6739866498984234E-4</v>
      </c>
      <c r="T149" s="11">
        <f t="shared" si="18"/>
        <v>1.2715712988192551E-3</v>
      </c>
      <c r="U149" s="11">
        <f t="shared" si="19"/>
        <v>1.9901662374151251E-3</v>
      </c>
      <c r="V149" s="11">
        <f t="shared" si="20"/>
        <v>2.0025295109612142E-3</v>
      </c>
      <c r="W149" s="11">
        <f t="shared" si="21"/>
        <v>1.5312372396896693E-3</v>
      </c>
      <c r="X149" s="14">
        <v>1.3904982618771727E-3</v>
      </c>
      <c r="Y149" s="14">
        <v>9.6739866498984234E-4</v>
      </c>
      <c r="Z149" s="14">
        <v>1.2715712988192551E-3</v>
      </c>
      <c r="AA149" s="14">
        <v>1.9901662374151251E-3</v>
      </c>
      <c r="AB149" s="14">
        <v>2.0025295109612142E-3</v>
      </c>
      <c r="AC149" s="14">
        <v>1.5312372396896693E-3</v>
      </c>
      <c r="AE149" s="16">
        <f t="shared" si="22"/>
        <v>1.5219675843894536</v>
      </c>
      <c r="AF149" s="16">
        <f t="shared" si="23"/>
        <v>0.60593763194356087</v>
      </c>
      <c r="AN149" s="52"/>
      <c r="AO149" s="53"/>
      <c r="AV149" s="56"/>
    </row>
    <row r="150" spans="1:48" x14ac:dyDescent="0.2">
      <c r="A150" s="31" t="s">
        <v>217</v>
      </c>
      <c r="B150" s="32" t="s">
        <v>1192</v>
      </c>
      <c r="C150" s="31" t="s">
        <v>2363</v>
      </c>
      <c r="D150" s="32" t="s">
        <v>2364</v>
      </c>
      <c r="E150" s="4">
        <v>1185</v>
      </c>
      <c r="F150" s="5">
        <v>131.98992042466</v>
      </c>
      <c r="G150" s="6">
        <v>5.22412109375</v>
      </c>
      <c r="H150" s="6">
        <v>10.55</v>
      </c>
      <c r="I150" s="4">
        <v>10</v>
      </c>
      <c r="J150" s="4">
        <v>10</v>
      </c>
      <c r="K150" s="4">
        <v>53</v>
      </c>
      <c r="L150" s="4">
        <v>5</v>
      </c>
      <c r="M150" s="4">
        <v>9</v>
      </c>
      <c r="N150" s="4">
        <v>8</v>
      </c>
      <c r="O150" s="4">
        <v>7</v>
      </c>
      <c r="P150" s="4">
        <v>11</v>
      </c>
      <c r="Q150" s="4">
        <v>13</v>
      </c>
      <c r="R150" s="11">
        <f t="shared" si="16"/>
        <v>5.7937427578215526E-4</v>
      </c>
      <c r="S150" s="11">
        <f t="shared" si="17"/>
        <v>8.7065879849085813E-4</v>
      </c>
      <c r="T150" s="11">
        <f t="shared" si="18"/>
        <v>7.2661217075386012E-4</v>
      </c>
      <c r="U150" s="11">
        <f t="shared" si="19"/>
        <v>8.1948021540622805E-4</v>
      </c>
      <c r="V150" s="11">
        <f t="shared" si="20"/>
        <v>1.1593591905564925E-3</v>
      </c>
      <c r="W150" s="11">
        <f t="shared" si="21"/>
        <v>1.3270722743977134E-3</v>
      </c>
      <c r="X150" s="14">
        <v>5.7937427578215526E-4</v>
      </c>
      <c r="Y150" s="14">
        <v>8.7065879849085813E-4</v>
      </c>
      <c r="Z150" s="14">
        <v>7.2661217075386012E-4</v>
      </c>
      <c r="AA150" s="14">
        <v>8.1948021540622805E-4</v>
      </c>
      <c r="AB150" s="14">
        <v>1.1593591905564925E-3</v>
      </c>
      <c r="AC150" s="14">
        <v>1.3270722743977134E-3</v>
      </c>
      <c r="AE150" s="16">
        <f t="shared" si="22"/>
        <v>1.5188105126058877</v>
      </c>
      <c r="AF150" s="16">
        <f t="shared" si="23"/>
        <v>0.60294188986888442</v>
      </c>
      <c r="AN150" s="52"/>
      <c r="AO150" s="53"/>
      <c r="AV150" s="56"/>
    </row>
    <row r="151" spans="1:48" x14ac:dyDescent="0.2">
      <c r="A151" s="31" t="s">
        <v>278</v>
      </c>
      <c r="B151" s="32" t="s">
        <v>984</v>
      </c>
      <c r="C151" s="31" t="s">
        <v>1619</v>
      </c>
      <c r="D151" s="32" t="s">
        <v>1948</v>
      </c>
      <c r="E151" s="4">
        <v>239</v>
      </c>
      <c r="F151" s="5">
        <v>25.457517554660001</v>
      </c>
      <c r="G151" s="6">
        <v>4.85595703125</v>
      </c>
      <c r="H151" s="6">
        <v>21.34</v>
      </c>
      <c r="I151" s="4">
        <v>6</v>
      </c>
      <c r="J151" s="4">
        <v>6</v>
      </c>
      <c r="K151" s="4">
        <v>56</v>
      </c>
      <c r="L151" s="4">
        <v>7</v>
      </c>
      <c r="M151" s="4">
        <v>10</v>
      </c>
      <c r="N151" s="4">
        <v>6</v>
      </c>
      <c r="O151" s="4">
        <v>7</v>
      </c>
      <c r="P151" s="4">
        <v>13</v>
      </c>
      <c r="Q151" s="4">
        <v>13</v>
      </c>
      <c r="R151" s="11">
        <f t="shared" si="16"/>
        <v>8.1112398609501735E-4</v>
      </c>
      <c r="S151" s="11">
        <f t="shared" si="17"/>
        <v>9.6739866498984234E-4</v>
      </c>
      <c r="T151" s="11">
        <f t="shared" si="18"/>
        <v>5.4495912806539512E-4</v>
      </c>
      <c r="U151" s="11">
        <f t="shared" si="19"/>
        <v>8.1948021540622805E-4</v>
      </c>
      <c r="V151" s="11">
        <f t="shared" si="20"/>
        <v>1.3701517706576729E-3</v>
      </c>
      <c r="W151" s="11">
        <f t="shared" si="21"/>
        <v>1.3270722743977134E-3</v>
      </c>
      <c r="X151" s="14">
        <v>8.1112398609501735E-4</v>
      </c>
      <c r="Y151" s="14">
        <v>9.6739866498984234E-4</v>
      </c>
      <c r="Z151" s="14">
        <v>5.4495912806539512E-4</v>
      </c>
      <c r="AA151" s="14">
        <v>8.1948021540622805E-4</v>
      </c>
      <c r="AB151" s="14">
        <v>1.3701517706576729E-3</v>
      </c>
      <c r="AC151" s="14">
        <v>1.3270722743977134E-3</v>
      </c>
      <c r="AE151" s="16">
        <f t="shared" si="22"/>
        <v>1.5135493172439447</v>
      </c>
      <c r="AF151" s="16">
        <f t="shared" si="23"/>
        <v>0.5979356844710696</v>
      </c>
      <c r="AL151" s="72"/>
      <c r="AN151" s="52"/>
      <c r="AO151" s="53"/>
      <c r="AV151" s="56"/>
    </row>
    <row r="152" spans="1:48" x14ac:dyDescent="0.2">
      <c r="A152" s="31" t="s">
        <v>427</v>
      </c>
      <c r="B152" s="32" t="s">
        <v>1098</v>
      </c>
      <c r="C152" s="31" t="s">
        <v>2175</v>
      </c>
      <c r="D152" s="32" t="s">
        <v>2176</v>
      </c>
      <c r="E152" s="4">
        <v>860</v>
      </c>
      <c r="F152" s="5">
        <v>96.919032344660096</v>
      </c>
      <c r="G152" s="6">
        <v>5.52880859375</v>
      </c>
      <c r="H152" s="6">
        <v>15</v>
      </c>
      <c r="I152" s="4">
        <v>12</v>
      </c>
      <c r="J152" s="4">
        <v>12</v>
      </c>
      <c r="K152" s="4">
        <v>62</v>
      </c>
      <c r="L152" s="4">
        <v>6</v>
      </c>
      <c r="M152" s="4">
        <v>13</v>
      </c>
      <c r="N152" s="4">
        <v>7</v>
      </c>
      <c r="O152" s="4">
        <v>14</v>
      </c>
      <c r="P152" s="4">
        <v>10</v>
      </c>
      <c r="Q152" s="4">
        <v>12</v>
      </c>
      <c r="R152" s="11">
        <f t="shared" si="16"/>
        <v>6.9524913093858636E-4</v>
      </c>
      <c r="S152" s="11">
        <f t="shared" si="17"/>
        <v>1.2576182644867949E-3</v>
      </c>
      <c r="T152" s="11">
        <f t="shared" si="18"/>
        <v>6.3578564940962757E-4</v>
      </c>
      <c r="U152" s="11">
        <f t="shared" si="19"/>
        <v>1.6389604308124561E-3</v>
      </c>
      <c r="V152" s="11">
        <f t="shared" si="20"/>
        <v>1.0539629005059021E-3</v>
      </c>
      <c r="W152" s="11">
        <f t="shared" si="21"/>
        <v>1.2249897917517355E-3</v>
      </c>
      <c r="X152" s="14">
        <v>6.9524913093858636E-4</v>
      </c>
      <c r="Y152" s="14">
        <v>1.2576182644867949E-3</v>
      </c>
      <c r="Z152" s="14">
        <v>6.3578564940962757E-4</v>
      </c>
      <c r="AA152" s="14">
        <v>1.6389604308124561E-3</v>
      </c>
      <c r="AB152" s="14">
        <v>1.0539629005059021E-3</v>
      </c>
      <c r="AC152" s="14">
        <v>1.2249897917517355E-3</v>
      </c>
      <c r="AE152" s="16">
        <f t="shared" si="22"/>
        <v>1.5134948775338128</v>
      </c>
      <c r="AF152" s="16">
        <f t="shared" si="23"/>
        <v>0.59788379233155031</v>
      </c>
      <c r="AL152" s="72"/>
      <c r="AN152" s="52"/>
      <c r="AO152" s="53"/>
      <c r="AV152" s="56"/>
    </row>
    <row r="153" spans="1:48" x14ac:dyDescent="0.2">
      <c r="A153" s="31" t="s">
        <v>124</v>
      </c>
      <c r="B153" s="32" t="s">
        <v>1311</v>
      </c>
      <c r="C153" s="31" t="s">
        <v>2594</v>
      </c>
      <c r="D153" s="32" t="s">
        <v>2595</v>
      </c>
      <c r="E153" s="4">
        <v>429</v>
      </c>
      <c r="F153" s="5">
        <v>47.588477424659999</v>
      </c>
      <c r="G153" s="6">
        <v>6.10009765625</v>
      </c>
      <c r="H153" s="6">
        <v>6.06</v>
      </c>
      <c r="I153" s="4">
        <v>3</v>
      </c>
      <c r="J153" s="4">
        <v>3</v>
      </c>
      <c r="K153" s="4">
        <v>14</v>
      </c>
      <c r="L153" s="4"/>
      <c r="M153" s="4">
        <v>3</v>
      </c>
      <c r="N153" s="4">
        <v>3</v>
      </c>
      <c r="O153" s="4">
        <v>4</v>
      </c>
      <c r="P153" s="4">
        <v>4</v>
      </c>
      <c r="Q153" s="4"/>
      <c r="R153" s="11">
        <f t="shared" si="16"/>
        <v>0</v>
      </c>
      <c r="S153" s="11">
        <f t="shared" si="17"/>
        <v>2.9021959949695271E-4</v>
      </c>
      <c r="T153" s="11">
        <f t="shared" si="18"/>
        <v>2.7247956403269756E-4</v>
      </c>
      <c r="U153" s="11">
        <f t="shared" si="19"/>
        <v>4.682744088035589E-4</v>
      </c>
      <c r="V153" s="11">
        <f t="shared" si="20"/>
        <v>4.2158516020236085E-4</v>
      </c>
      <c r="W153" s="11">
        <f t="shared" si="21"/>
        <v>0</v>
      </c>
      <c r="X153" s="15">
        <v>9.0826521344232502E-5</v>
      </c>
      <c r="Y153" s="14">
        <v>2.9021959949695271E-4</v>
      </c>
      <c r="Z153" s="14">
        <v>2.7247956403269756E-4</v>
      </c>
      <c r="AA153" s="14">
        <v>4.682744088035589E-4</v>
      </c>
      <c r="AB153" s="14">
        <v>4.2158516020236085E-4</v>
      </c>
      <c r="AC153" s="15">
        <v>9.0826521344232502E-5</v>
      </c>
      <c r="AE153" s="16">
        <f t="shared" si="22"/>
        <v>1.5006083357525648</v>
      </c>
      <c r="AF153" s="16">
        <f t="shared" si="23"/>
        <v>0.58554747742403868</v>
      </c>
      <c r="AL153" s="72"/>
      <c r="AN153" s="52"/>
      <c r="AO153" s="53"/>
      <c r="AV153" s="56"/>
    </row>
    <row r="154" spans="1:48" x14ac:dyDescent="0.2">
      <c r="A154" s="88" t="s">
        <v>2967</v>
      </c>
      <c r="B154" s="53" t="s">
        <v>2968</v>
      </c>
      <c r="C154" s="31" t="s">
        <v>2147</v>
      </c>
      <c r="D154" s="32" t="s">
        <v>2148</v>
      </c>
      <c r="E154" s="4">
        <v>516</v>
      </c>
      <c r="F154" s="5">
        <v>60.94471160466</v>
      </c>
      <c r="G154" s="6">
        <v>7.03466796875</v>
      </c>
      <c r="H154" s="6">
        <v>15.7</v>
      </c>
      <c r="I154" s="4">
        <v>8</v>
      </c>
      <c r="J154" s="4">
        <v>8</v>
      </c>
      <c r="K154" s="4">
        <v>45</v>
      </c>
      <c r="L154" s="4">
        <v>4</v>
      </c>
      <c r="M154" s="4">
        <v>8</v>
      </c>
      <c r="N154" s="4">
        <v>7</v>
      </c>
      <c r="O154" s="4">
        <v>7</v>
      </c>
      <c r="P154" s="4">
        <v>11</v>
      </c>
      <c r="Q154" s="4">
        <v>8</v>
      </c>
      <c r="R154" s="11">
        <f t="shared" si="16"/>
        <v>4.6349942062572422E-4</v>
      </c>
      <c r="S154" s="11">
        <f t="shared" si="17"/>
        <v>7.7391893199187383E-4</v>
      </c>
      <c r="T154" s="11">
        <f t="shared" si="18"/>
        <v>6.3578564940962757E-4</v>
      </c>
      <c r="U154" s="11">
        <f t="shared" si="19"/>
        <v>8.1948021540622805E-4</v>
      </c>
      <c r="V154" s="11">
        <f t="shared" si="20"/>
        <v>1.1593591905564925E-3</v>
      </c>
      <c r="W154" s="11">
        <f t="shared" si="21"/>
        <v>8.1665986116782364E-4</v>
      </c>
      <c r="X154" s="14">
        <v>4.6349942062572422E-4</v>
      </c>
      <c r="Y154" s="14">
        <v>7.7391893199187383E-4</v>
      </c>
      <c r="Z154" s="14">
        <v>6.3578564940962757E-4</v>
      </c>
      <c r="AA154" s="14">
        <v>8.1948021540622805E-4</v>
      </c>
      <c r="AB154" s="14">
        <v>1.1593591905564925E-3</v>
      </c>
      <c r="AC154" s="14">
        <v>8.1665986116782364E-4</v>
      </c>
      <c r="AE154" s="16">
        <f t="shared" si="22"/>
        <v>1.4923624250776686</v>
      </c>
      <c r="AF154" s="16">
        <f t="shared" si="23"/>
        <v>0.57759794133504261</v>
      </c>
      <c r="AL154" s="72"/>
      <c r="AN154" s="52"/>
      <c r="AO154" s="53"/>
      <c r="AV154" s="56"/>
    </row>
    <row r="155" spans="1:48" x14ac:dyDescent="0.2">
      <c r="A155" s="31" t="s">
        <v>182</v>
      </c>
      <c r="B155" s="32" t="s">
        <v>861</v>
      </c>
      <c r="C155" s="31" t="s">
        <v>1700</v>
      </c>
      <c r="D155" s="32" t="s">
        <v>1701</v>
      </c>
      <c r="E155" s="4">
        <v>1679</v>
      </c>
      <c r="F155" s="5">
        <v>191.93773208466001</v>
      </c>
      <c r="G155" s="6">
        <v>5.69384765625</v>
      </c>
      <c r="H155" s="6">
        <v>30.97</v>
      </c>
      <c r="I155" s="4">
        <v>39</v>
      </c>
      <c r="J155" s="4">
        <v>39</v>
      </c>
      <c r="K155" s="4">
        <v>292</v>
      </c>
      <c r="L155" s="4">
        <v>34</v>
      </c>
      <c r="M155" s="4">
        <v>47</v>
      </c>
      <c r="N155" s="4">
        <v>42</v>
      </c>
      <c r="O155" s="4">
        <v>56</v>
      </c>
      <c r="P155" s="4">
        <v>57</v>
      </c>
      <c r="Q155" s="4">
        <v>56</v>
      </c>
      <c r="R155" s="11">
        <f t="shared" si="16"/>
        <v>3.9397450753186555E-3</v>
      </c>
      <c r="S155" s="11">
        <f t="shared" si="17"/>
        <v>4.5467737254522586E-3</v>
      </c>
      <c r="T155" s="11">
        <f t="shared" si="18"/>
        <v>3.8147138964577656E-3</v>
      </c>
      <c r="U155" s="11">
        <f t="shared" si="19"/>
        <v>6.5558417232498244E-3</v>
      </c>
      <c r="V155" s="11">
        <f t="shared" si="20"/>
        <v>6.0075885328836421E-3</v>
      </c>
      <c r="W155" s="11">
        <f t="shared" si="21"/>
        <v>5.7166190281747655E-3</v>
      </c>
      <c r="X155" s="14">
        <v>3.9397450753186555E-3</v>
      </c>
      <c r="Y155" s="14">
        <v>4.5467737254522586E-3</v>
      </c>
      <c r="Z155" s="14">
        <v>3.8147138964577656E-3</v>
      </c>
      <c r="AA155" s="14">
        <v>6.5558417232498244E-3</v>
      </c>
      <c r="AB155" s="14">
        <v>6.0075885328836421E-3</v>
      </c>
      <c r="AC155" s="14">
        <v>5.7166190281747655E-3</v>
      </c>
      <c r="AE155" s="16">
        <f t="shared" si="22"/>
        <v>1.4860339393812545</v>
      </c>
      <c r="AF155" s="16">
        <f t="shared" si="23"/>
        <v>0.57146706582124573</v>
      </c>
      <c r="AL155" s="72"/>
      <c r="AN155" s="52"/>
      <c r="AO155" s="53"/>
      <c r="AV155" s="56"/>
    </row>
    <row r="156" spans="1:48" x14ac:dyDescent="0.2">
      <c r="A156" s="31" t="s">
        <v>56</v>
      </c>
      <c r="B156" s="32" t="s">
        <v>1131</v>
      </c>
      <c r="C156" s="31" t="s">
        <v>2250</v>
      </c>
      <c r="D156" s="32" t="s">
        <v>2251</v>
      </c>
      <c r="E156" s="4">
        <v>564</v>
      </c>
      <c r="F156" s="5">
        <v>64.980827234660097</v>
      </c>
      <c r="G156" s="6">
        <v>8.29443359375</v>
      </c>
      <c r="H156" s="6">
        <v>13.12</v>
      </c>
      <c r="I156" s="4">
        <v>7</v>
      </c>
      <c r="J156" s="4">
        <v>7</v>
      </c>
      <c r="K156" s="4">
        <v>42</v>
      </c>
      <c r="L156" s="4">
        <v>5</v>
      </c>
      <c r="M156" s="4">
        <v>5</v>
      </c>
      <c r="N156" s="4">
        <v>8</v>
      </c>
      <c r="O156" s="4">
        <v>11</v>
      </c>
      <c r="P156" s="4">
        <v>7</v>
      </c>
      <c r="Q156" s="4">
        <v>6</v>
      </c>
      <c r="R156" s="11">
        <f t="shared" si="16"/>
        <v>5.7937427578215526E-4</v>
      </c>
      <c r="S156" s="11">
        <f t="shared" si="17"/>
        <v>4.8369933249492117E-4</v>
      </c>
      <c r="T156" s="11">
        <f t="shared" si="18"/>
        <v>7.2661217075386012E-4</v>
      </c>
      <c r="U156" s="11">
        <f t="shared" si="19"/>
        <v>1.2877546242097868E-3</v>
      </c>
      <c r="V156" s="11">
        <f t="shared" si="20"/>
        <v>7.3777403035413149E-4</v>
      </c>
      <c r="W156" s="11">
        <f t="shared" si="21"/>
        <v>6.1249489587586773E-4</v>
      </c>
      <c r="X156" s="14">
        <v>5.7937427578215526E-4</v>
      </c>
      <c r="Y156" s="14">
        <v>4.8369933249492117E-4</v>
      </c>
      <c r="Z156" s="14">
        <v>7.2661217075386012E-4</v>
      </c>
      <c r="AA156" s="14">
        <v>1.2877546242097868E-3</v>
      </c>
      <c r="AB156" s="14">
        <v>7.3777403035413149E-4</v>
      </c>
      <c r="AC156" s="14">
        <v>6.1249489587586773E-4</v>
      </c>
      <c r="AE156" s="16">
        <f t="shared" si="22"/>
        <v>1.4740149256078907</v>
      </c>
      <c r="AF156" s="16">
        <f t="shared" si="23"/>
        <v>0.55975113297536105</v>
      </c>
      <c r="AL156" s="72"/>
      <c r="AN156" s="52"/>
      <c r="AO156" s="53"/>
      <c r="AV156" s="56"/>
    </row>
    <row r="157" spans="1:48" x14ac:dyDescent="0.2">
      <c r="A157" s="31" t="s">
        <v>429</v>
      </c>
      <c r="B157" s="32" t="s">
        <v>1116</v>
      </c>
      <c r="C157" s="31" t="s">
        <v>2212</v>
      </c>
      <c r="D157" s="61" t="s">
        <v>2213</v>
      </c>
      <c r="E157" s="4">
        <v>543</v>
      </c>
      <c r="F157" s="5">
        <v>62.520287004659899</v>
      </c>
      <c r="G157" s="6">
        <v>6.75634765625</v>
      </c>
      <c r="H157" s="6">
        <v>14.18</v>
      </c>
      <c r="I157" s="4">
        <v>7</v>
      </c>
      <c r="J157" s="4">
        <v>7</v>
      </c>
      <c r="K157" s="4">
        <v>38</v>
      </c>
      <c r="L157" s="4">
        <v>5</v>
      </c>
      <c r="M157" s="4">
        <v>6</v>
      </c>
      <c r="N157" s="4">
        <v>5</v>
      </c>
      <c r="O157" s="4">
        <v>7</v>
      </c>
      <c r="P157" s="4">
        <v>8</v>
      </c>
      <c r="Q157" s="4">
        <v>7</v>
      </c>
      <c r="R157" s="11">
        <f t="shared" si="16"/>
        <v>5.7937427578215526E-4</v>
      </c>
      <c r="S157" s="11">
        <f t="shared" si="17"/>
        <v>5.8043919899390542E-4</v>
      </c>
      <c r="T157" s="11">
        <f t="shared" si="18"/>
        <v>4.5413260672116256E-4</v>
      </c>
      <c r="U157" s="11">
        <f t="shared" si="19"/>
        <v>8.1948021540622805E-4</v>
      </c>
      <c r="V157" s="11">
        <f t="shared" si="20"/>
        <v>8.4317032040472171E-4</v>
      </c>
      <c r="W157" s="11">
        <f t="shared" si="21"/>
        <v>7.1457737852184569E-4</v>
      </c>
      <c r="X157" s="14">
        <v>5.7937427578215526E-4</v>
      </c>
      <c r="Y157" s="14">
        <v>5.8043919899390542E-4</v>
      </c>
      <c r="Z157" s="14">
        <v>4.5413260672116256E-4</v>
      </c>
      <c r="AA157" s="14">
        <v>8.1948021540622805E-4</v>
      </c>
      <c r="AB157" s="14">
        <v>8.4317032040472171E-4</v>
      </c>
      <c r="AC157" s="14">
        <v>7.1457737852184569E-4</v>
      </c>
      <c r="AE157" s="16">
        <f t="shared" si="22"/>
        <v>1.472928954434148</v>
      </c>
      <c r="AF157" s="16">
        <f t="shared" si="23"/>
        <v>0.55868784479506217</v>
      </c>
      <c r="AL157" s="72"/>
      <c r="AN157" s="52"/>
      <c r="AO157" s="53"/>
      <c r="AV157" s="56"/>
    </row>
    <row r="158" spans="1:48" x14ac:dyDescent="0.2">
      <c r="A158" s="88" t="s">
        <v>2969</v>
      </c>
      <c r="B158" s="53" t="s">
        <v>2970</v>
      </c>
      <c r="C158" s="31" t="s">
        <v>2256</v>
      </c>
      <c r="D158" s="32" t="s">
        <v>2257</v>
      </c>
      <c r="E158" s="4">
        <v>589</v>
      </c>
      <c r="F158" s="5">
        <v>65.280932104659996</v>
      </c>
      <c r="G158" s="6">
        <v>5.10986328125</v>
      </c>
      <c r="H158" s="6">
        <v>13.07</v>
      </c>
      <c r="I158" s="4">
        <v>6</v>
      </c>
      <c r="J158" s="4">
        <v>6</v>
      </c>
      <c r="K158" s="4">
        <v>19</v>
      </c>
      <c r="L158" s="4">
        <v>2</v>
      </c>
      <c r="M158" s="4">
        <v>3</v>
      </c>
      <c r="N158" s="4">
        <v>3</v>
      </c>
      <c r="O158" s="4">
        <v>2</v>
      </c>
      <c r="P158" s="4">
        <v>4</v>
      </c>
      <c r="Q158" s="4">
        <v>5</v>
      </c>
      <c r="R158" s="11">
        <f t="shared" si="16"/>
        <v>2.3174971031286211E-4</v>
      </c>
      <c r="S158" s="11">
        <f t="shared" si="17"/>
        <v>2.9021959949695271E-4</v>
      </c>
      <c r="T158" s="11">
        <f t="shared" si="18"/>
        <v>2.7247956403269756E-4</v>
      </c>
      <c r="U158" s="11">
        <f t="shared" si="19"/>
        <v>2.3413720440177945E-4</v>
      </c>
      <c r="V158" s="11">
        <f t="shared" si="20"/>
        <v>4.2158516020236085E-4</v>
      </c>
      <c r="W158" s="11">
        <f t="shared" si="21"/>
        <v>5.1041241322988978E-4</v>
      </c>
      <c r="X158" s="14">
        <v>2.3174971031286211E-4</v>
      </c>
      <c r="Y158" s="14">
        <v>2.9021959949695271E-4</v>
      </c>
      <c r="Z158" s="14">
        <v>2.7247956403269756E-4</v>
      </c>
      <c r="AA158" s="14">
        <v>2.3413720440177945E-4</v>
      </c>
      <c r="AB158" s="14">
        <v>4.2158516020236085E-4</v>
      </c>
      <c r="AC158" s="14">
        <v>5.1041241322988978E-4</v>
      </c>
      <c r="AE158" s="16">
        <f t="shared" si="22"/>
        <v>1.4678537741438085</v>
      </c>
      <c r="AF158" s="16">
        <f t="shared" si="23"/>
        <v>0.55370825576628435</v>
      </c>
      <c r="AL158" s="72"/>
      <c r="AN158" s="52"/>
      <c r="AO158" s="53"/>
      <c r="AP158" s="72"/>
      <c r="AQ158" s="59"/>
      <c r="AR158" s="72"/>
      <c r="AS158" s="59"/>
      <c r="AT158" s="54"/>
      <c r="AV158" s="56"/>
    </row>
    <row r="159" spans="1:48" x14ac:dyDescent="0.2">
      <c r="A159" s="31" t="s">
        <v>689</v>
      </c>
      <c r="B159" s="32" t="s">
        <v>956</v>
      </c>
      <c r="C159" s="31" t="s">
        <v>1887</v>
      </c>
      <c r="D159" s="32" t="s">
        <v>1888</v>
      </c>
      <c r="E159" s="4">
        <v>192</v>
      </c>
      <c r="F159" s="5">
        <v>21.436242654659999</v>
      </c>
      <c r="G159" s="6">
        <v>8.49951171875</v>
      </c>
      <c r="H159" s="6">
        <v>22.92</v>
      </c>
      <c r="I159" s="4">
        <v>4</v>
      </c>
      <c r="J159" s="4">
        <v>5</v>
      </c>
      <c r="K159" s="4">
        <v>28</v>
      </c>
      <c r="L159" s="4">
        <v>6</v>
      </c>
      <c r="M159" s="4">
        <v>4</v>
      </c>
      <c r="N159" s="4"/>
      <c r="O159" s="4">
        <v>5</v>
      </c>
      <c r="P159" s="4">
        <v>4</v>
      </c>
      <c r="Q159" s="4">
        <v>7</v>
      </c>
      <c r="R159" s="11">
        <f t="shared" si="16"/>
        <v>6.9524913093858636E-4</v>
      </c>
      <c r="S159" s="11">
        <f t="shared" si="17"/>
        <v>3.8695946599593691E-4</v>
      </c>
      <c r="T159" s="11">
        <f t="shared" si="18"/>
        <v>0</v>
      </c>
      <c r="U159" s="11">
        <f t="shared" si="19"/>
        <v>5.8534301100444865E-4</v>
      </c>
      <c r="V159" s="11">
        <f t="shared" si="20"/>
        <v>4.2158516020236085E-4</v>
      </c>
      <c r="W159" s="11">
        <f t="shared" si="21"/>
        <v>7.1457737852184569E-4</v>
      </c>
      <c r="X159" s="14">
        <v>6.9524913093858636E-4</v>
      </c>
      <c r="Y159" s="14">
        <v>3.8695946599593691E-4</v>
      </c>
      <c r="Z159" s="15">
        <v>9.0826521344232502E-5</v>
      </c>
      <c r="AA159" s="14">
        <v>5.8534301100444865E-4</v>
      </c>
      <c r="AB159" s="14">
        <v>4.2158516020236085E-4</v>
      </c>
      <c r="AC159" s="14">
        <v>7.1457737852184569E-4</v>
      </c>
      <c r="AE159" s="16">
        <f t="shared" si="22"/>
        <v>1.4675652270792139</v>
      </c>
      <c r="AF159" s="16">
        <f t="shared" si="23"/>
        <v>0.55342462646476309</v>
      </c>
      <c r="AL159" s="72"/>
      <c r="AN159" s="52"/>
      <c r="AO159" s="53"/>
      <c r="AP159" s="59"/>
      <c r="AQ159" s="54"/>
      <c r="AR159" s="56"/>
      <c r="AS159" s="56"/>
      <c r="AV159" s="56"/>
    </row>
    <row r="160" spans="1:48" x14ac:dyDescent="0.2">
      <c r="A160" s="88" t="s">
        <v>2971</v>
      </c>
      <c r="B160" s="53" t="s">
        <v>2972</v>
      </c>
      <c r="C160" s="91" t="s">
        <v>1832</v>
      </c>
      <c r="D160" s="32" t="s">
        <v>1833</v>
      </c>
      <c r="E160" s="4">
        <v>92</v>
      </c>
      <c r="F160" s="5">
        <v>10.79663740466</v>
      </c>
      <c r="G160" s="6">
        <v>9.43701171875</v>
      </c>
      <c r="H160" s="6">
        <v>25</v>
      </c>
      <c r="I160" s="4">
        <v>2</v>
      </c>
      <c r="J160" s="4">
        <v>2</v>
      </c>
      <c r="K160" s="4">
        <v>15</v>
      </c>
      <c r="L160" s="4"/>
      <c r="M160" s="4">
        <v>3</v>
      </c>
      <c r="N160" s="4">
        <v>3</v>
      </c>
      <c r="O160" s="4">
        <v>2</v>
      </c>
      <c r="P160" s="4">
        <v>3</v>
      </c>
      <c r="Q160" s="4">
        <v>4</v>
      </c>
      <c r="R160" s="11">
        <f t="shared" si="16"/>
        <v>0</v>
      </c>
      <c r="S160" s="11">
        <f t="shared" si="17"/>
        <v>2.9021959949695271E-4</v>
      </c>
      <c r="T160" s="11">
        <f t="shared" si="18"/>
        <v>2.7247956403269756E-4</v>
      </c>
      <c r="U160" s="11">
        <f t="shared" si="19"/>
        <v>2.3413720440177945E-4</v>
      </c>
      <c r="V160" s="11">
        <f t="shared" si="20"/>
        <v>3.1618887015177064E-4</v>
      </c>
      <c r="W160" s="11">
        <f t="shared" si="21"/>
        <v>4.0832993058391182E-4</v>
      </c>
      <c r="X160" s="15">
        <v>9.0826521344232502E-5</v>
      </c>
      <c r="Y160" s="14">
        <v>2.9021959949695271E-4</v>
      </c>
      <c r="Z160" s="14">
        <v>2.7247956403269756E-4</v>
      </c>
      <c r="AA160" s="14">
        <v>2.3413720440177945E-4</v>
      </c>
      <c r="AB160" s="14">
        <v>3.1618887015177064E-4</v>
      </c>
      <c r="AC160" s="14">
        <v>4.0832993058391182E-4</v>
      </c>
      <c r="AE160" s="16">
        <f t="shared" si="22"/>
        <v>1.4668987422008717</v>
      </c>
      <c r="AF160" s="16">
        <f t="shared" si="23"/>
        <v>0.55276928739404274</v>
      </c>
      <c r="AL160" s="72"/>
      <c r="AN160" s="52"/>
      <c r="AO160" s="53"/>
      <c r="AP160" s="59"/>
      <c r="AQ160" s="54"/>
      <c r="AR160" s="56"/>
      <c r="AS160" s="56"/>
      <c r="AV160" s="56"/>
    </row>
    <row r="161" spans="1:48" x14ac:dyDescent="0.2">
      <c r="A161" s="31" t="s">
        <v>259</v>
      </c>
      <c r="B161" s="32" t="s">
        <v>1147</v>
      </c>
      <c r="C161" s="31" t="s">
        <v>2280</v>
      </c>
      <c r="D161" s="32" t="s">
        <v>2281</v>
      </c>
      <c r="E161" s="4">
        <v>387</v>
      </c>
      <c r="F161" s="5">
        <v>42.92145693466</v>
      </c>
      <c r="G161" s="6">
        <v>9.39306640625</v>
      </c>
      <c r="H161" s="6">
        <v>12.4</v>
      </c>
      <c r="I161" s="4">
        <v>4</v>
      </c>
      <c r="J161" s="4">
        <v>4</v>
      </c>
      <c r="K161" s="4">
        <v>17</v>
      </c>
      <c r="L161" s="4"/>
      <c r="M161" s="4">
        <v>4</v>
      </c>
      <c r="N161" s="4">
        <v>3</v>
      </c>
      <c r="O161" s="4">
        <v>4</v>
      </c>
      <c r="P161" s="4">
        <v>4</v>
      </c>
      <c r="Q161" s="4">
        <v>2</v>
      </c>
      <c r="R161" s="11">
        <f t="shared" si="16"/>
        <v>0</v>
      </c>
      <c r="S161" s="11">
        <f t="shared" si="17"/>
        <v>3.8695946599593691E-4</v>
      </c>
      <c r="T161" s="11">
        <f t="shared" si="18"/>
        <v>2.7247956403269756E-4</v>
      </c>
      <c r="U161" s="11">
        <f t="shared" si="19"/>
        <v>4.682744088035589E-4</v>
      </c>
      <c r="V161" s="11">
        <f t="shared" si="20"/>
        <v>4.2158516020236085E-4</v>
      </c>
      <c r="W161" s="11">
        <f t="shared" si="21"/>
        <v>2.0416496529195591E-4</v>
      </c>
      <c r="X161" s="15">
        <v>9.0826521344232502E-5</v>
      </c>
      <c r="Y161" s="14">
        <v>3.8695946599593691E-4</v>
      </c>
      <c r="Z161" s="14">
        <v>2.7247956403269756E-4</v>
      </c>
      <c r="AA161" s="14">
        <v>4.682744088035589E-4</v>
      </c>
      <c r="AB161" s="14">
        <v>4.2158516020236085E-4</v>
      </c>
      <c r="AC161" s="14">
        <v>2.0416496529195591E-4</v>
      </c>
      <c r="AE161" s="16">
        <f t="shared" si="22"/>
        <v>1.4581830823712809</v>
      </c>
      <c r="AF161" s="16">
        <f t="shared" si="23"/>
        <v>0.54417186880535839</v>
      </c>
      <c r="AL161" s="72"/>
      <c r="AN161" s="52"/>
      <c r="AO161" s="53"/>
      <c r="AP161" s="59"/>
      <c r="AQ161" s="54"/>
      <c r="AR161" s="56"/>
      <c r="AS161" s="56"/>
      <c r="AV161" s="56"/>
    </row>
    <row r="162" spans="1:48" x14ac:dyDescent="0.2">
      <c r="A162" s="31" t="s">
        <v>168</v>
      </c>
      <c r="B162" s="32" t="s">
        <v>1077</v>
      </c>
      <c r="C162" s="31" t="s">
        <v>2129</v>
      </c>
      <c r="D162" s="32" t="s">
        <v>2130</v>
      </c>
      <c r="E162" s="4">
        <v>442</v>
      </c>
      <c r="F162" s="5">
        <v>48.605529594659998</v>
      </c>
      <c r="G162" s="6">
        <v>7.51806640625</v>
      </c>
      <c r="H162" s="6">
        <v>16.059999999999999</v>
      </c>
      <c r="I162" s="4">
        <v>6</v>
      </c>
      <c r="J162" s="4">
        <v>6</v>
      </c>
      <c r="K162" s="4">
        <v>17</v>
      </c>
      <c r="L162" s="4">
        <v>4</v>
      </c>
      <c r="M162" s="4"/>
      <c r="N162" s="4">
        <v>3</v>
      </c>
      <c r="O162" s="4">
        <v>5</v>
      </c>
      <c r="P162" s="4">
        <v>5</v>
      </c>
      <c r="Q162" s="4"/>
      <c r="R162" s="11">
        <f t="shared" si="16"/>
        <v>4.6349942062572422E-4</v>
      </c>
      <c r="S162" s="11">
        <f t="shared" si="17"/>
        <v>0</v>
      </c>
      <c r="T162" s="11">
        <f t="shared" si="18"/>
        <v>2.7247956403269756E-4</v>
      </c>
      <c r="U162" s="11">
        <f t="shared" si="19"/>
        <v>5.8534301100444865E-4</v>
      </c>
      <c r="V162" s="11">
        <f t="shared" si="20"/>
        <v>5.2698145025295107E-4</v>
      </c>
      <c r="W162" s="11">
        <f t="shared" si="21"/>
        <v>0</v>
      </c>
      <c r="X162" s="14">
        <v>4.6349942062572422E-4</v>
      </c>
      <c r="Y162" s="15">
        <v>9.0826521344232502E-5</v>
      </c>
      <c r="Z162" s="14">
        <v>2.7247956403269756E-4</v>
      </c>
      <c r="AA162" s="14">
        <v>5.8534301100444865E-4</v>
      </c>
      <c r="AB162" s="14">
        <v>5.2698145025295107E-4</v>
      </c>
      <c r="AC162" s="15">
        <v>9.0826521344232502E-5</v>
      </c>
      <c r="AE162" s="16">
        <f t="shared" si="22"/>
        <v>1.4551801770388426</v>
      </c>
      <c r="AF162" s="16">
        <f t="shared" si="23"/>
        <v>0.54119779535152446</v>
      </c>
      <c r="AL162" s="72"/>
      <c r="AN162" s="52"/>
      <c r="AO162" s="53"/>
      <c r="AP162" s="59"/>
      <c r="AQ162" s="54"/>
      <c r="AR162" s="56"/>
      <c r="AS162" s="56"/>
      <c r="AV162" s="56"/>
    </row>
    <row r="163" spans="1:48" x14ac:dyDescent="0.2">
      <c r="A163" s="31" t="s">
        <v>291</v>
      </c>
      <c r="B163" s="32" t="s">
        <v>882</v>
      </c>
      <c r="C163" s="31" t="s">
        <v>1744</v>
      </c>
      <c r="D163" s="32" t="s">
        <v>1745</v>
      </c>
      <c r="E163" s="4">
        <v>275</v>
      </c>
      <c r="F163" s="5">
        <v>30.409627044659999</v>
      </c>
      <c r="G163" s="6">
        <v>8.16259765625</v>
      </c>
      <c r="H163" s="6">
        <v>28.73</v>
      </c>
      <c r="I163" s="4">
        <v>6</v>
      </c>
      <c r="J163" s="4">
        <v>6</v>
      </c>
      <c r="K163" s="4">
        <v>33</v>
      </c>
      <c r="L163" s="4">
        <v>4</v>
      </c>
      <c r="M163" s="4">
        <v>5</v>
      </c>
      <c r="N163" s="4">
        <v>5</v>
      </c>
      <c r="O163" s="4">
        <v>5</v>
      </c>
      <c r="P163" s="4">
        <v>7</v>
      </c>
      <c r="Q163" s="4">
        <v>7</v>
      </c>
      <c r="R163" s="11">
        <f t="shared" si="16"/>
        <v>4.6349942062572422E-4</v>
      </c>
      <c r="S163" s="11">
        <f t="shared" si="17"/>
        <v>4.8369933249492117E-4</v>
      </c>
      <c r="T163" s="11">
        <f t="shared" si="18"/>
        <v>4.5413260672116256E-4</v>
      </c>
      <c r="U163" s="11">
        <f t="shared" si="19"/>
        <v>5.8534301100444865E-4</v>
      </c>
      <c r="V163" s="11">
        <f t="shared" si="20"/>
        <v>7.3777403035413149E-4</v>
      </c>
      <c r="W163" s="11">
        <f t="shared" si="21"/>
        <v>7.1457737852184569E-4</v>
      </c>
      <c r="X163" s="14">
        <v>4.6349942062572422E-4</v>
      </c>
      <c r="Y163" s="14">
        <v>4.8369933249492117E-4</v>
      </c>
      <c r="Z163" s="14">
        <v>4.5413260672116256E-4</v>
      </c>
      <c r="AA163" s="14">
        <v>5.8534301100444865E-4</v>
      </c>
      <c r="AB163" s="14">
        <v>7.3777403035413149E-4</v>
      </c>
      <c r="AC163" s="14">
        <v>7.1457737852184569E-4</v>
      </c>
      <c r="AE163" s="16">
        <f t="shared" si="22"/>
        <v>1.4541131942629582</v>
      </c>
      <c r="AF163" s="16">
        <f t="shared" si="23"/>
        <v>0.54013957905496057</v>
      </c>
      <c r="AL163" s="72"/>
      <c r="AN163" s="52"/>
      <c r="AO163" s="53"/>
      <c r="AP163" s="59"/>
      <c r="AQ163" s="54"/>
      <c r="AR163" s="56"/>
      <c r="AS163" s="56"/>
    </row>
    <row r="164" spans="1:48" x14ac:dyDescent="0.2">
      <c r="A164" s="31" t="s">
        <v>485</v>
      </c>
      <c r="B164" s="32" t="s">
        <v>812</v>
      </c>
      <c r="C164" s="31" t="s">
        <v>1610</v>
      </c>
      <c r="D164" s="32" t="s">
        <v>1611</v>
      </c>
      <c r="E164" s="4">
        <v>654</v>
      </c>
      <c r="F164" s="5">
        <v>72.238457234660103</v>
      </c>
      <c r="G164" s="6">
        <v>5.16064453125</v>
      </c>
      <c r="H164" s="6">
        <v>36.54</v>
      </c>
      <c r="I164" s="4">
        <v>16</v>
      </c>
      <c r="J164" s="4">
        <v>18</v>
      </c>
      <c r="K164" s="4">
        <v>108</v>
      </c>
      <c r="L164" s="4">
        <v>14</v>
      </c>
      <c r="M164" s="4">
        <v>13</v>
      </c>
      <c r="N164" s="4">
        <v>19</v>
      </c>
      <c r="O164" s="4">
        <v>19</v>
      </c>
      <c r="P164" s="4">
        <v>25</v>
      </c>
      <c r="Q164" s="4">
        <v>18</v>
      </c>
      <c r="R164" s="11">
        <f t="shared" si="16"/>
        <v>1.6222479721900347E-3</v>
      </c>
      <c r="S164" s="11">
        <f t="shared" si="17"/>
        <v>1.2576182644867949E-3</v>
      </c>
      <c r="T164" s="11">
        <f t="shared" si="18"/>
        <v>1.7257039055404177E-3</v>
      </c>
      <c r="U164" s="11">
        <f t="shared" si="19"/>
        <v>2.2243034418169046E-3</v>
      </c>
      <c r="V164" s="11">
        <f t="shared" si="20"/>
        <v>2.6349072512647557E-3</v>
      </c>
      <c r="W164" s="11">
        <f t="shared" si="21"/>
        <v>1.8374846876276032E-3</v>
      </c>
      <c r="X164" s="14">
        <v>1.6222479721900347E-3</v>
      </c>
      <c r="Y164" s="14">
        <v>1.2576182644867949E-3</v>
      </c>
      <c r="Z164" s="14">
        <v>1.7257039055404177E-3</v>
      </c>
      <c r="AA164" s="14">
        <v>2.2243034418169046E-3</v>
      </c>
      <c r="AB164" s="14">
        <v>2.6349072512647557E-3</v>
      </c>
      <c r="AC164" s="14">
        <v>1.8374846876276032E-3</v>
      </c>
      <c r="AE164" s="16">
        <f t="shared" si="22"/>
        <v>1.4540426426955451</v>
      </c>
      <c r="AF164" s="16">
        <f t="shared" si="23"/>
        <v>0.54006957978245917</v>
      </c>
      <c r="AL164" s="72"/>
      <c r="AN164" s="52"/>
      <c r="AO164" s="53"/>
      <c r="AP164" s="59"/>
      <c r="AQ164" s="54"/>
      <c r="AR164" s="56"/>
      <c r="AS164" s="56"/>
    </row>
    <row r="165" spans="1:48" x14ac:dyDescent="0.2">
      <c r="A165" s="31" t="s">
        <v>249</v>
      </c>
      <c r="B165" s="32" t="s">
        <v>1137</v>
      </c>
      <c r="C165" s="31" t="s">
        <v>2263</v>
      </c>
      <c r="D165" s="32" t="s">
        <v>2264</v>
      </c>
      <c r="E165" s="4">
        <v>394</v>
      </c>
      <c r="F165" s="5">
        <v>43.775165884659998</v>
      </c>
      <c r="G165" s="6">
        <v>6.55126953125</v>
      </c>
      <c r="H165" s="6">
        <v>12.94</v>
      </c>
      <c r="I165" s="4">
        <v>5</v>
      </c>
      <c r="J165" s="4">
        <v>5</v>
      </c>
      <c r="K165" s="4">
        <v>33</v>
      </c>
      <c r="L165" s="4">
        <v>4</v>
      </c>
      <c r="M165" s="4">
        <v>4</v>
      </c>
      <c r="N165" s="4">
        <v>6</v>
      </c>
      <c r="O165" s="4">
        <v>5</v>
      </c>
      <c r="P165" s="4">
        <v>4</v>
      </c>
      <c r="Q165" s="4">
        <v>10</v>
      </c>
      <c r="R165" s="11">
        <f t="shared" si="16"/>
        <v>4.6349942062572422E-4</v>
      </c>
      <c r="S165" s="11">
        <f t="shared" si="17"/>
        <v>3.8695946599593691E-4</v>
      </c>
      <c r="T165" s="11">
        <f t="shared" si="18"/>
        <v>5.4495912806539512E-4</v>
      </c>
      <c r="U165" s="11">
        <f t="shared" si="19"/>
        <v>5.8534301100444865E-4</v>
      </c>
      <c r="V165" s="11">
        <f t="shared" si="20"/>
        <v>4.2158516020236085E-4</v>
      </c>
      <c r="W165" s="11">
        <f t="shared" si="21"/>
        <v>1.0208248264597796E-3</v>
      </c>
      <c r="X165" s="14">
        <v>4.6349942062572422E-4</v>
      </c>
      <c r="Y165" s="14">
        <v>3.8695946599593691E-4</v>
      </c>
      <c r="Z165" s="14">
        <v>5.4495912806539512E-4</v>
      </c>
      <c r="AA165" s="14">
        <v>5.8534301100444865E-4</v>
      </c>
      <c r="AB165" s="14">
        <v>4.2158516020236085E-4</v>
      </c>
      <c r="AC165" s="14">
        <v>1.0208248264597796E-3</v>
      </c>
      <c r="AE165" s="16">
        <f t="shared" si="22"/>
        <v>1.4531509385174044</v>
      </c>
      <c r="AF165" s="16">
        <f t="shared" si="23"/>
        <v>0.53918456321913166</v>
      </c>
      <c r="AL165" s="72"/>
      <c r="AN165" s="52"/>
      <c r="AO165" s="53"/>
      <c r="AP165" s="69"/>
      <c r="AQ165" s="54"/>
      <c r="AR165" s="56"/>
      <c r="AS165" s="56"/>
    </row>
    <row r="166" spans="1:48" x14ac:dyDescent="0.2">
      <c r="A166" s="31" t="s">
        <v>26</v>
      </c>
      <c r="B166" s="32" t="s">
        <v>1029</v>
      </c>
      <c r="C166" s="31" t="s">
        <v>2030</v>
      </c>
      <c r="D166" s="32" t="s">
        <v>2031</v>
      </c>
      <c r="E166" s="4">
        <v>382</v>
      </c>
      <c r="F166" s="5">
        <v>43.927906764660001</v>
      </c>
      <c r="G166" s="6">
        <v>7.41552734375</v>
      </c>
      <c r="H166" s="6">
        <v>18.59</v>
      </c>
      <c r="I166" s="4">
        <v>7</v>
      </c>
      <c r="J166" s="4">
        <v>7</v>
      </c>
      <c r="K166" s="4">
        <v>32</v>
      </c>
      <c r="L166" s="4">
        <v>3</v>
      </c>
      <c r="M166" s="4">
        <v>4</v>
      </c>
      <c r="N166" s="4">
        <v>7</v>
      </c>
      <c r="O166" s="4">
        <v>8</v>
      </c>
      <c r="P166" s="4">
        <v>5</v>
      </c>
      <c r="Q166" s="4">
        <v>5</v>
      </c>
      <c r="R166" s="11">
        <f t="shared" si="16"/>
        <v>3.4762456546929318E-4</v>
      </c>
      <c r="S166" s="11">
        <f t="shared" si="17"/>
        <v>3.8695946599593691E-4</v>
      </c>
      <c r="T166" s="11">
        <f t="shared" si="18"/>
        <v>6.3578564940962757E-4</v>
      </c>
      <c r="U166" s="11">
        <f t="shared" si="19"/>
        <v>9.365488176071178E-4</v>
      </c>
      <c r="V166" s="11">
        <f t="shared" si="20"/>
        <v>5.2698145025295107E-4</v>
      </c>
      <c r="W166" s="11">
        <f t="shared" si="21"/>
        <v>5.1041241322988978E-4</v>
      </c>
      <c r="X166" s="14">
        <v>3.4762456546929318E-4</v>
      </c>
      <c r="Y166" s="14">
        <v>3.8695946599593691E-4</v>
      </c>
      <c r="Z166" s="14">
        <v>6.3578564940962757E-4</v>
      </c>
      <c r="AA166" s="14">
        <v>9.365488176071178E-4</v>
      </c>
      <c r="AB166" s="14">
        <v>5.2698145025295107E-4</v>
      </c>
      <c r="AC166" s="14">
        <v>5.1041241322988978E-4</v>
      </c>
      <c r="AE166" s="16">
        <f t="shared" si="22"/>
        <v>1.4404453839271856</v>
      </c>
      <c r="AF166" s="16">
        <f t="shared" si="23"/>
        <v>0.52651496016375332</v>
      </c>
      <c r="AL166" s="72"/>
      <c r="AN166" s="52"/>
      <c r="AO166" s="53"/>
      <c r="AP166" s="59"/>
      <c r="AQ166" s="54"/>
      <c r="AR166" s="56"/>
      <c r="AS166" s="56"/>
    </row>
    <row r="167" spans="1:48" x14ac:dyDescent="0.2">
      <c r="A167" s="88" t="s">
        <v>2973</v>
      </c>
      <c r="B167" s="53" t="s">
        <v>2974</v>
      </c>
      <c r="C167" s="31" t="s">
        <v>2567</v>
      </c>
      <c r="D167" s="32" t="s">
        <v>2568</v>
      </c>
      <c r="E167" s="4">
        <v>309</v>
      </c>
      <c r="F167" s="5">
        <v>33.854341834659998</v>
      </c>
      <c r="G167" s="6">
        <v>7.78173828125</v>
      </c>
      <c r="H167" s="6">
        <v>6.47</v>
      </c>
      <c r="I167" s="4">
        <v>2</v>
      </c>
      <c r="J167" s="4">
        <v>2</v>
      </c>
      <c r="K167" s="4">
        <v>2</v>
      </c>
      <c r="L167" s="4"/>
      <c r="M167" s="4"/>
      <c r="N167" s="4"/>
      <c r="O167" s="4"/>
      <c r="P167" s="4">
        <v>2</v>
      </c>
      <c r="Q167" s="4"/>
      <c r="R167" s="11">
        <f t="shared" si="16"/>
        <v>0</v>
      </c>
      <c r="S167" s="11">
        <f t="shared" si="17"/>
        <v>0</v>
      </c>
      <c r="T167" s="11">
        <f t="shared" si="18"/>
        <v>0</v>
      </c>
      <c r="U167" s="11">
        <f t="shared" si="19"/>
        <v>0</v>
      </c>
      <c r="V167" s="11">
        <f t="shared" si="20"/>
        <v>2.1079258010118043E-4</v>
      </c>
      <c r="W167" s="11">
        <f t="shared" si="21"/>
        <v>0</v>
      </c>
      <c r="X167" s="15">
        <v>9.0826521344232502E-5</v>
      </c>
      <c r="Y167" s="15">
        <v>9.0826521344232502E-5</v>
      </c>
      <c r="Z167" s="15">
        <v>9.0826521344232502E-5</v>
      </c>
      <c r="AA167" s="15">
        <v>9.0826521344232502E-5</v>
      </c>
      <c r="AB167" s="14">
        <v>2.1079258010118043E-4</v>
      </c>
      <c r="AC167" s="15">
        <v>9.0826521344232502E-5</v>
      </c>
      <c r="AE167" s="16">
        <f t="shared" si="22"/>
        <v>1.440275435637999</v>
      </c>
      <c r="AF167" s="16">
        <f t="shared" si="23"/>
        <v>0.52634473641097834</v>
      </c>
      <c r="AL167" s="72"/>
      <c r="AN167" s="52"/>
      <c r="AO167" s="53"/>
      <c r="AP167" s="59"/>
      <c r="AQ167" s="54"/>
      <c r="AR167" s="56"/>
      <c r="AS167" s="56"/>
    </row>
    <row r="168" spans="1:48" x14ac:dyDescent="0.2">
      <c r="A168" s="31" t="s">
        <v>7</v>
      </c>
      <c r="B168" s="32" t="s">
        <v>834</v>
      </c>
      <c r="C168" s="31" t="s">
        <v>1652</v>
      </c>
      <c r="D168" s="45" t="s">
        <v>1653</v>
      </c>
      <c r="E168" s="4">
        <v>53</v>
      </c>
      <c r="F168" s="5">
        <v>6.2698515346599999</v>
      </c>
      <c r="G168" s="6">
        <v>4.77978515625</v>
      </c>
      <c r="H168" s="6">
        <v>33.96</v>
      </c>
      <c r="I168" s="4">
        <v>2</v>
      </c>
      <c r="J168" s="4">
        <v>2</v>
      </c>
      <c r="K168" s="4">
        <v>2</v>
      </c>
      <c r="L168" s="4"/>
      <c r="M168" s="4"/>
      <c r="N168" s="4"/>
      <c r="O168" s="4"/>
      <c r="P168" s="4">
        <v>2</v>
      </c>
      <c r="Q168" s="4"/>
      <c r="R168" s="11">
        <f t="shared" si="16"/>
        <v>0</v>
      </c>
      <c r="S168" s="11">
        <f t="shared" si="17"/>
        <v>0</v>
      </c>
      <c r="T168" s="11">
        <f t="shared" si="18"/>
        <v>0</v>
      </c>
      <c r="U168" s="11">
        <f t="shared" si="19"/>
        <v>0</v>
      </c>
      <c r="V168" s="11">
        <f t="shared" si="20"/>
        <v>2.1079258010118043E-4</v>
      </c>
      <c r="W168" s="11">
        <f t="shared" si="21"/>
        <v>0</v>
      </c>
      <c r="X168" s="15">
        <v>9.0826521344232502E-5</v>
      </c>
      <c r="Y168" s="15">
        <v>9.0826521344232502E-5</v>
      </c>
      <c r="Z168" s="15">
        <v>9.0826521344232502E-5</v>
      </c>
      <c r="AA168" s="15">
        <v>9.0826521344232502E-5</v>
      </c>
      <c r="AB168" s="14">
        <v>2.1079258010118043E-4</v>
      </c>
      <c r="AC168" s="15">
        <v>9.0826521344232502E-5</v>
      </c>
      <c r="AE168" s="16">
        <f t="shared" si="22"/>
        <v>1.440275435637999</v>
      </c>
      <c r="AF168" s="16">
        <f t="shared" si="23"/>
        <v>0.52634473641097834</v>
      </c>
      <c r="AL168" s="72"/>
      <c r="AN168" s="52"/>
      <c r="AO168" s="53"/>
      <c r="AP168" s="59"/>
      <c r="AQ168" s="54"/>
      <c r="AR168" s="56"/>
      <c r="AS168" s="56"/>
    </row>
    <row r="169" spans="1:48" x14ac:dyDescent="0.2">
      <c r="A169" s="31" t="s">
        <v>163</v>
      </c>
      <c r="B169" s="32" t="s">
        <v>1318</v>
      </c>
      <c r="C169" s="31" t="s">
        <v>2610</v>
      </c>
      <c r="D169" s="32" t="s">
        <v>2611</v>
      </c>
      <c r="E169" s="4">
        <v>437</v>
      </c>
      <c r="F169" s="5">
        <v>49.113877094659998</v>
      </c>
      <c r="G169" s="6">
        <v>7.06396484375</v>
      </c>
      <c r="H169" s="6">
        <v>5.72</v>
      </c>
      <c r="I169" s="4">
        <v>2</v>
      </c>
      <c r="J169" s="4">
        <v>2</v>
      </c>
      <c r="K169" s="4">
        <v>2</v>
      </c>
      <c r="L169" s="4"/>
      <c r="M169" s="4"/>
      <c r="N169" s="4"/>
      <c r="O169" s="4"/>
      <c r="P169" s="4">
        <v>2</v>
      </c>
      <c r="Q169" s="4"/>
      <c r="R169" s="11">
        <f t="shared" si="16"/>
        <v>0</v>
      </c>
      <c r="S169" s="11">
        <f t="shared" si="17"/>
        <v>0</v>
      </c>
      <c r="T169" s="11">
        <f t="shared" si="18"/>
        <v>0</v>
      </c>
      <c r="U169" s="11">
        <f t="shared" si="19"/>
        <v>0</v>
      </c>
      <c r="V169" s="11">
        <f t="shared" si="20"/>
        <v>2.1079258010118043E-4</v>
      </c>
      <c r="W169" s="11">
        <f t="shared" si="21"/>
        <v>0</v>
      </c>
      <c r="X169" s="15">
        <v>9.0826521344232502E-5</v>
      </c>
      <c r="Y169" s="15">
        <v>9.0826521344232502E-5</v>
      </c>
      <c r="Z169" s="15">
        <v>9.0826521344232502E-5</v>
      </c>
      <c r="AA169" s="15">
        <v>9.0826521344232502E-5</v>
      </c>
      <c r="AB169" s="14">
        <v>2.1079258010118043E-4</v>
      </c>
      <c r="AC169" s="15">
        <v>9.0826521344232502E-5</v>
      </c>
      <c r="AE169" s="16">
        <f t="shared" si="22"/>
        <v>1.440275435637999</v>
      </c>
      <c r="AF169" s="16">
        <f t="shared" si="23"/>
        <v>0.52634473641097834</v>
      </c>
      <c r="AL169" s="72"/>
      <c r="AN169" s="52"/>
      <c r="AO169" s="53"/>
      <c r="AP169" s="59"/>
      <c r="AQ169" s="54"/>
      <c r="AR169" s="56"/>
      <c r="AS169" s="56"/>
    </row>
    <row r="170" spans="1:48" x14ac:dyDescent="0.2">
      <c r="A170" s="31" t="s">
        <v>166</v>
      </c>
      <c r="B170" s="32" t="s">
        <v>1410</v>
      </c>
      <c r="C170" s="31" t="s">
        <v>2805</v>
      </c>
      <c r="D170" s="32" t="s">
        <v>2806</v>
      </c>
      <c r="E170" s="4">
        <v>2151</v>
      </c>
      <c r="F170" s="5">
        <v>243.78345342466099</v>
      </c>
      <c r="G170" s="6">
        <v>5.85888671875</v>
      </c>
      <c r="H170" s="6">
        <v>0.93</v>
      </c>
      <c r="I170" s="4">
        <v>2</v>
      </c>
      <c r="J170" s="4">
        <v>2</v>
      </c>
      <c r="K170" s="4">
        <v>2</v>
      </c>
      <c r="L170" s="4"/>
      <c r="M170" s="4"/>
      <c r="N170" s="4"/>
      <c r="O170" s="4"/>
      <c r="P170" s="4">
        <v>2</v>
      </c>
      <c r="Q170" s="4"/>
      <c r="R170" s="11">
        <f t="shared" si="16"/>
        <v>0</v>
      </c>
      <c r="S170" s="11">
        <f t="shared" si="17"/>
        <v>0</v>
      </c>
      <c r="T170" s="11">
        <f t="shared" si="18"/>
        <v>0</v>
      </c>
      <c r="U170" s="11">
        <f t="shared" si="19"/>
        <v>0</v>
      </c>
      <c r="V170" s="11">
        <f t="shared" si="20"/>
        <v>2.1079258010118043E-4</v>
      </c>
      <c r="W170" s="11">
        <f t="shared" si="21"/>
        <v>0</v>
      </c>
      <c r="X170" s="15">
        <v>9.0826521344232502E-5</v>
      </c>
      <c r="Y170" s="15">
        <v>9.0826521344232502E-5</v>
      </c>
      <c r="Z170" s="15">
        <v>9.0826521344232502E-5</v>
      </c>
      <c r="AA170" s="15">
        <v>9.0826521344232502E-5</v>
      </c>
      <c r="AB170" s="14">
        <v>2.1079258010118043E-4</v>
      </c>
      <c r="AC170" s="15">
        <v>9.0826521344232502E-5</v>
      </c>
      <c r="AE170" s="16">
        <f t="shared" si="22"/>
        <v>1.440275435637999</v>
      </c>
      <c r="AF170" s="16">
        <f t="shared" si="23"/>
        <v>0.52634473641097834</v>
      </c>
      <c r="AL170" s="72"/>
      <c r="AN170" s="52"/>
      <c r="AO170" s="53"/>
      <c r="AP170" s="59"/>
      <c r="AQ170" s="54"/>
      <c r="AR170" s="56"/>
      <c r="AS170" s="56"/>
    </row>
    <row r="171" spans="1:48" x14ac:dyDescent="0.2">
      <c r="A171" s="31" t="s">
        <v>227</v>
      </c>
      <c r="B171" s="32" t="s">
        <v>1364</v>
      </c>
      <c r="C171" s="91" t="s">
        <v>2702</v>
      </c>
      <c r="D171" s="32" t="s">
        <v>2703</v>
      </c>
      <c r="E171" s="4">
        <v>749</v>
      </c>
      <c r="F171" s="5">
        <v>82.568500344659995</v>
      </c>
      <c r="G171" s="6">
        <v>6.23974609375</v>
      </c>
      <c r="H171" s="6">
        <v>3.74</v>
      </c>
      <c r="I171" s="4">
        <v>2</v>
      </c>
      <c r="J171" s="4">
        <v>2</v>
      </c>
      <c r="K171" s="4">
        <v>2</v>
      </c>
      <c r="L171" s="4"/>
      <c r="M171" s="4"/>
      <c r="N171" s="4"/>
      <c r="O171" s="4"/>
      <c r="P171" s="4">
        <v>2</v>
      </c>
      <c r="Q171" s="4"/>
      <c r="R171" s="11">
        <f t="shared" si="16"/>
        <v>0</v>
      </c>
      <c r="S171" s="11">
        <f t="shared" si="17"/>
        <v>0</v>
      </c>
      <c r="T171" s="11">
        <f t="shared" si="18"/>
        <v>0</v>
      </c>
      <c r="U171" s="11">
        <f t="shared" si="19"/>
        <v>0</v>
      </c>
      <c r="V171" s="11">
        <f t="shared" si="20"/>
        <v>2.1079258010118043E-4</v>
      </c>
      <c r="W171" s="11">
        <f t="shared" si="21"/>
        <v>0</v>
      </c>
      <c r="X171" s="15">
        <v>9.0826521344232502E-5</v>
      </c>
      <c r="Y171" s="15">
        <v>9.0826521344232502E-5</v>
      </c>
      <c r="Z171" s="15">
        <v>9.0826521344232502E-5</v>
      </c>
      <c r="AA171" s="15">
        <v>9.0826521344232502E-5</v>
      </c>
      <c r="AB171" s="14">
        <v>2.1079258010118043E-4</v>
      </c>
      <c r="AC171" s="15">
        <v>9.0826521344232502E-5</v>
      </c>
      <c r="AE171" s="16">
        <f t="shared" si="22"/>
        <v>1.440275435637999</v>
      </c>
      <c r="AF171" s="16">
        <f t="shared" si="23"/>
        <v>0.52634473641097834</v>
      </c>
      <c r="AL171" s="72"/>
      <c r="AN171" s="52"/>
      <c r="AO171" s="53"/>
      <c r="AP171" s="69"/>
      <c r="AQ171" s="54"/>
      <c r="AR171" s="56"/>
      <c r="AS171" s="56"/>
    </row>
    <row r="172" spans="1:48" x14ac:dyDescent="0.2">
      <c r="A172" s="31" t="s">
        <v>490</v>
      </c>
      <c r="B172" s="32" t="s">
        <v>1334</v>
      </c>
      <c r="C172" s="31" t="s">
        <v>2639</v>
      </c>
      <c r="D172" s="32" t="s">
        <v>2640</v>
      </c>
      <c r="E172" s="4">
        <v>381</v>
      </c>
      <c r="F172" s="5">
        <v>41.898477474659998</v>
      </c>
      <c r="G172" s="6">
        <v>6.34130859375</v>
      </c>
      <c r="H172" s="6">
        <v>5.25</v>
      </c>
      <c r="I172" s="4">
        <v>2</v>
      </c>
      <c r="J172" s="4">
        <v>2</v>
      </c>
      <c r="K172" s="4">
        <v>2</v>
      </c>
      <c r="L172" s="4"/>
      <c r="M172" s="4"/>
      <c r="N172" s="4"/>
      <c r="O172" s="4"/>
      <c r="P172" s="4">
        <v>2</v>
      </c>
      <c r="Q172" s="4"/>
      <c r="R172" s="11">
        <f t="shared" si="16"/>
        <v>0</v>
      </c>
      <c r="S172" s="11">
        <f t="shared" si="17"/>
        <v>0</v>
      </c>
      <c r="T172" s="11">
        <f t="shared" si="18"/>
        <v>0</v>
      </c>
      <c r="U172" s="11">
        <f t="shared" si="19"/>
        <v>0</v>
      </c>
      <c r="V172" s="11">
        <f t="shared" si="20"/>
        <v>2.1079258010118043E-4</v>
      </c>
      <c r="W172" s="11">
        <f t="shared" si="21"/>
        <v>0</v>
      </c>
      <c r="X172" s="15">
        <v>9.0826521344232502E-5</v>
      </c>
      <c r="Y172" s="15">
        <v>9.0826521344232502E-5</v>
      </c>
      <c r="Z172" s="15">
        <v>9.0826521344232502E-5</v>
      </c>
      <c r="AA172" s="15">
        <v>9.0826521344232502E-5</v>
      </c>
      <c r="AB172" s="14">
        <v>2.1079258010118043E-4</v>
      </c>
      <c r="AC172" s="15">
        <v>9.0826521344232502E-5</v>
      </c>
      <c r="AE172" s="16">
        <f t="shared" si="22"/>
        <v>1.440275435637999</v>
      </c>
      <c r="AF172" s="16">
        <f t="shared" si="23"/>
        <v>0.52634473641097834</v>
      </c>
      <c r="AL172" s="72"/>
      <c r="AN172" s="52"/>
      <c r="AO172" s="53"/>
      <c r="AP172" s="59"/>
      <c r="AQ172" s="54"/>
      <c r="AR172" s="56"/>
      <c r="AS172" s="56"/>
    </row>
    <row r="173" spans="1:48" x14ac:dyDescent="0.2">
      <c r="A173" s="31" t="s">
        <v>574</v>
      </c>
      <c r="B173" s="32" t="s">
        <v>1312</v>
      </c>
      <c r="C173" s="31" t="s">
        <v>2596</v>
      </c>
      <c r="D173" s="32" t="s">
        <v>2597</v>
      </c>
      <c r="E173" s="4">
        <v>514</v>
      </c>
      <c r="F173" s="5">
        <v>55.823761914659997</v>
      </c>
      <c r="G173" s="6">
        <v>7.07861328125</v>
      </c>
      <c r="H173" s="6">
        <v>6.03</v>
      </c>
      <c r="I173" s="4">
        <v>2</v>
      </c>
      <c r="J173" s="4">
        <v>2</v>
      </c>
      <c r="K173" s="4">
        <v>2</v>
      </c>
      <c r="L173" s="4"/>
      <c r="M173" s="4"/>
      <c r="N173" s="4"/>
      <c r="O173" s="4"/>
      <c r="P173" s="4">
        <v>2</v>
      </c>
      <c r="Q173" s="4"/>
      <c r="R173" s="11">
        <f t="shared" si="16"/>
        <v>0</v>
      </c>
      <c r="S173" s="11">
        <f t="shared" si="17"/>
        <v>0</v>
      </c>
      <c r="T173" s="11">
        <f t="shared" si="18"/>
        <v>0</v>
      </c>
      <c r="U173" s="11">
        <f t="shared" si="19"/>
        <v>0</v>
      </c>
      <c r="V173" s="11">
        <f t="shared" si="20"/>
        <v>2.1079258010118043E-4</v>
      </c>
      <c r="W173" s="11">
        <f t="shared" si="21"/>
        <v>0</v>
      </c>
      <c r="X173" s="15">
        <v>9.0826521344232502E-5</v>
      </c>
      <c r="Y173" s="15">
        <v>9.0826521344232502E-5</v>
      </c>
      <c r="Z173" s="15">
        <v>9.0826521344232502E-5</v>
      </c>
      <c r="AA173" s="15">
        <v>9.0826521344232502E-5</v>
      </c>
      <c r="AB173" s="14">
        <v>2.1079258010118043E-4</v>
      </c>
      <c r="AC173" s="15">
        <v>9.0826521344232502E-5</v>
      </c>
      <c r="AE173" s="16">
        <f t="shared" si="22"/>
        <v>1.440275435637999</v>
      </c>
      <c r="AF173" s="16">
        <f t="shared" si="23"/>
        <v>0.52634473641097834</v>
      </c>
      <c r="AL173" s="72"/>
      <c r="AN173" s="52"/>
      <c r="AO173" s="53"/>
      <c r="AP173" s="59"/>
      <c r="AQ173" s="54"/>
      <c r="AR173" s="56"/>
      <c r="AS173" s="56"/>
    </row>
    <row r="174" spans="1:48" x14ac:dyDescent="0.2">
      <c r="A174" s="31" t="s">
        <v>690</v>
      </c>
      <c r="B174" s="32" t="s">
        <v>1246</v>
      </c>
      <c r="C174" s="31" t="s">
        <v>2464</v>
      </c>
      <c r="D174" s="32" t="s">
        <v>2465</v>
      </c>
      <c r="E174" s="4">
        <v>321</v>
      </c>
      <c r="F174" s="5">
        <v>34.665101174660002</v>
      </c>
      <c r="G174" s="6">
        <v>5.41455078125</v>
      </c>
      <c r="H174" s="6">
        <v>8.41</v>
      </c>
      <c r="I174" s="4">
        <v>2</v>
      </c>
      <c r="J174" s="4">
        <v>2</v>
      </c>
      <c r="K174" s="4">
        <v>2</v>
      </c>
      <c r="L174" s="4"/>
      <c r="M174" s="4"/>
      <c r="N174" s="4"/>
      <c r="O174" s="4"/>
      <c r="P174" s="4">
        <v>2</v>
      </c>
      <c r="Q174" s="4"/>
      <c r="R174" s="11">
        <f t="shared" si="16"/>
        <v>0</v>
      </c>
      <c r="S174" s="11">
        <f t="shared" si="17"/>
        <v>0</v>
      </c>
      <c r="T174" s="11">
        <f t="shared" si="18"/>
        <v>0</v>
      </c>
      <c r="U174" s="11">
        <f t="shared" si="19"/>
        <v>0</v>
      </c>
      <c r="V174" s="11">
        <f t="shared" si="20"/>
        <v>2.1079258010118043E-4</v>
      </c>
      <c r="W174" s="11">
        <f t="shared" si="21"/>
        <v>0</v>
      </c>
      <c r="X174" s="15">
        <v>9.0826521344232502E-5</v>
      </c>
      <c r="Y174" s="15">
        <v>9.0826521344232502E-5</v>
      </c>
      <c r="Z174" s="15">
        <v>9.0826521344232502E-5</v>
      </c>
      <c r="AA174" s="15">
        <v>9.0826521344232502E-5</v>
      </c>
      <c r="AB174" s="14">
        <v>2.1079258010118043E-4</v>
      </c>
      <c r="AC174" s="15">
        <v>9.0826521344232502E-5</v>
      </c>
      <c r="AE174" s="16">
        <f t="shared" si="22"/>
        <v>1.440275435637999</v>
      </c>
      <c r="AF174" s="16">
        <f t="shared" si="23"/>
        <v>0.52634473641097834</v>
      </c>
      <c r="AL174" s="72"/>
      <c r="AN174" s="52"/>
      <c r="AO174" s="53"/>
      <c r="AP174" s="59"/>
      <c r="AQ174" s="54"/>
      <c r="AR174" s="56"/>
      <c r="AS174" s="56"/>
    </row>
    <row r="175" spans="1:48" x14ac:dyDescent="0.2">
      <c r="A175" s="31" t="s">
        <v>221</v>
      </c>
      <c r="B175" s="32" t="s">
        <v>1286</v>
      </c>
      <c r="C175" s="31" t="s">
        <v>2539</v>
      </c>
      <c r="D175" s="32" t="s">
        <v>2540</v>
      </c>
      <c r="E175" s="4">
        <v>435</v>
      </c>
      <c r="F175" s="5">
        <v>48.94997006466</v>
      </c>
      <c r="G175" s="6">
        <v>7.03466796875</v>
      </c>
      <c r="H175" s="6">
        <v>7.13</v>
      </c>
      <c r="I175" s="4">
        <v>3</v>
      </c>
      <c r="J175" s="4">
        <v>3</v>
      </c>
      <c r="K175" s="4">
        <v>12</v>
      </c>
      <c r="L175" s="4">
        <v>2</v>
      </c>
      <c r="M175" s="4">
        <v>3</v>
      </c>
      <c r="N175" s="4"/>
      <c r="O175" s="4">
        <v>5</v>
      </c>
      <c r="P175" s="4"/>
      <c r="Q175" s="4">
        <v>2</v>
      </c>
      <c r="R175" s="11">
        <f t="shared" si="16"/>
        <v>2.3174971031286211E-4</v>
      </c>
      <c r="S175" s="11">
        <f t="shared" si="17"/>
        <v>2.9021959949695271E-4</v>
      </c>
      <c r="T175" s="11">
        <f t="shared" si="18"/>
        <v>0</v>
      </c>
      <c r="U175" s="11">
        <f t="shared" si="19"/>
        <v>5.8534301100444865E-4</v>
      </c>
      <c r="V175" s="11">
        <f t="shared" si="20"/>
        <v>0</v>
      </c>
      <c r="W175" s="11">
        <f t="shared" si="21"/>
        <v>2.0416496529195591E-4</v>
      </c>
      <c r="X175" s="14">
        <v>2.3174971031286211E-4</v>
      </c>
      <c r="Y175" s="14">
        <v>2.9021959949695271E-4</v>
      </c>
      <c r="Z175" s="15">
        <v>9.0826521344232502E-5</v>
      </c>
      <c r="AA175" s="14">
        <v>5.8534301100444865E-4</v>
      </c>
      <c r="AB175" s="15">
        <v>9.0826521344232502E-5</v>
      </c>
      <c r="AC175" s="14">
        <v>2.0416496529195591E-4</v>
      </c>
      <c r="AE175" s="16">
        <f t="shared" si="22"/>
        <v>1.4365869558589324</v>
      </c>
      <c r="AF175" s="16">
        <f t="shared" si="23"/>
        <v>0.5226453210915617</v>
      </c>
      <c r="AL175" s="72"/>
      <c r="AN175" s="52"/>
      <c r="AO175" s="53"/>
      <c r="AP175" s="69"/>
      <c r="AQ175" s="54"/>
      <c r="AR175" s="56"/>
      <c r="AS175" s="56"/>
    </row>
    <row r="176" spans="1:48" x14ac:dyDescent="0.2">
      <c r="A176" s="31" t="s">
        <v>367</v>
      </c>
      <c r="B176" s="32" t="s">
        <v>1263</v>
      </c>
      <c r="C176" s="31" t="s">
        <v>2497</v>
      </c>
      <c r="D176" s="32" t="s">
        <v>2498</v>
      </c>
      <c r="E176" s="4">
        <v>430</v>
      </c>
      <c r="F176" s="5">
        <v>48.963714214659902</v>
      </c>
      <c r="G176" s="6">
        <v>5.57958984375</v>
      </c>
      <c r="H176" s="6">
        <v>7.91</v>
      </c>
      <c r="I176" s="4">
        <v>3</v>
      </c>
      <c r="J176" s="4">
        <v>3</v>
      </c>
      <c r="K176" s="4">
        <v>23</v>
      </c>
      <c r="L176" s="4">
        <v>2</v>
      </c>
      <c r="M176" s="4">
        <v>3</v>
      </c>
      <c r="N176" s="4">
        <v>5</v>
      </c>
      <c r="O176" s="4">
        <v>4</v>
      </c>
      <c r="P176" s="4">
        <v>4</v>
      </c>
      <c r="Q176" s="4">
        <v>5</v>
      </c>
      <c r="R176" s="11">
        <f t="shared" si="16"/>
        <v>2.3174971031286211E-4</v>
      </c>
      <c r="S176" s="11">
        <f t="shared" si="17"/>
        <v>2.9021959949695271E-4</v>
      </c>
      <c r="T176" s="11">
        <f t="shared" si="18"/>
        <v>4.5413260672116256E-4</v>
      </c>
      <c r="U176" s="11">
        <f t="shared" si="19"/>
        <v>4.682744088035589E-4</v>
      </c>
      <c r="V176" s="11">
        <f t="shared" si="20"/>
        <v>4.2158516020236085E-4</v>
      </c>
      <c r="W176" s="11">
        <f t="shared" si="21"/>
        <v>5.1041241322988978E-4</v>
      </c>
      <c r="X176" s="14">
        <v>2.3174971031286211E-4</v>
      </c>
      <c r="Y176" s="14">
        <v>2.9021959949695271E-4</v>
      </c>
      <c r="Z176" s="14">
        <v>4.5413260672116256E-4</v>
      </c>
      <c r="AA176" s="14">
        <v>4.682744088035589E-4</v>
      </c>
      <c r="AB176" s="14">
        <v>4.2158516020236085E-4</v>
      </c>
      <c r="AC176" s="14">
        <v>5.1041241322988978E-4</v>
      </c>
      <c r="AE176" s="16">
        <f t="shared" si="22"/>
        <v>1.4345550997505605</v>
      </c>
      <c r="AF176" s="16">
        <f t="shared" si="23"/>
        <v>0.52060338156789743</v>
      </c>
      <c r="AL176" s="72"/>
      <c r="AN176" s="52"/>
      <c r="AO176" s="53"/>
      <c r="AP176" s="71"/>
      <c r="AQ176" s="54"/>
      <c r="AR176" s="56"/>
      <c r="AS176" s="56"/>
    </row>
    <row r="177" spans="1:45" x14ac:dyDescent="0.2">
      <c r="A177" s="31" t="s">
        <v>240</v>
      </c>
      <c r="B177" s="32" t="s">
        <v>1032</v>
      </c>
      <c r="C177" s="31" t="s">
        <v>2036</v>
      </c>
      <c r="D177" s="32" t="s">
        <v>2037</v>
      </c>
      <c r="E177" s="4">
        <v>227</v>
      </c>
      <c r="F177" s="5">
        <v>26.223736144659998</v>
      </c>
      <c r="G177" s="6">
        <v>8.82177734375</v>
      </c>
      <c r="H177" s="6">
        <v>18.5</v>
      </c>
      <c r="I177" s="4">
        <v>4</v>
      </c>
      <c r="J177" s="4">
        <v>4</v>
      </c>
      <c r="K177" s="4">
        <v>28</v>
      </c>
      <c r="L177" s="4">
        <v>4</v>
      </c>
      <c r="M177" s="4">
        <v>4</v>
      </c>
      <c r="N177" s="4">
        <v>4</v>
      </c>
      <c r="O177" s="4">
        <v>5</v>
      </c>
      <c r="P177" s="4">
        <v>6</v>
      </c>
      <c r="Q177" s="4">
        <v>5</v>
      </c>
      <c r="R177" s="11">
        <f t="shared" si="16"/>
        <v>4.6349942062572422E-4</v>
      </c>
      <c r="S177" s="11">
        <f t="shared" si="17"/>
        <v>3.8695946599593691E-4</v>
      </c>
      <c r="T177" s="11">
        <f t="shared" si="18"/>
        <v>3.6330608537693006E-4</v>
      </c>
      <c r="U177" s="11">
        <f t="shared" si="19"/>
        <v>5.8534301100444865E-4</v>
      </c>
      <c r="V177" s="11">
        <f t="shared" si="20"/>
        <v>6.3237774030354128E-4</v>
      </c>
      <c r="W177" s="11">
        <f t="shared" si="21"/>
        <v>5.1041241322988978E-4</v>
      </c>
      <c r="X177" s="14">
        <v>4.6349942062572422E-4</v>
      </c>
      <c r="Y177" s="14">
        <v>3.8695946599593691E-4</v>
      </c>
      <c r="Z177" s="14">
        <v>3.6330608537693006E-4</v>
      </c>
      <c r="AA177" s="14">
        <v>5.8534301100444865E-4</v>
      </c>
      <c r="AB177" s="14">
        <v>6.3237774030354128E-4</v>
      </c>
      <c r="AC177" s="14">
        <v>5.1041241322988978E-4</v>
      </c>
      <c r="AE177" s="16">
        <f t="shared" si="22"/>
        <v>1.4237790712417144</v>
      </c>
      <c r="AF177" s="16">
        <f t="shared" si="23"/>
        <v>0.5097252997090278</v>
      </c>
      <c r="AL177" s="72"/>
      <c r="AN177" s="52"/>
      <c r="AO177" s="53"/>
      <c r="AP177" s="59"/>
      <c r="AQ177" s="54"/>
      <c r="AR177" s="56"/>
      <c r="AS177" s="56"/>
    </row>
    <row r="178" spans="1:45" x14ac:dyDescent="0.2">
      <c r="A178" s="88" t="s">
        <v>2975</v>
      </c>
      <c r="B178" s="53" t="s">
        <v>2976</v>
      </c>
      <c r="C178" s="91" t="s">
        <v>1868</v>
      </c>
      <c r="D178" s="45" t="s">
        <v>1869</v>
      </c>
      <c r="E178" s="4">
        <v>1960</v>
      </c>
      <c r="F178" s="5">
        <v>226.34550967466001</v>
      </c>
      <c r="G178" s="6">
        <v>5.60498046875</v>
      </c>
      <c r="H178" s="6">
        <v>23.98</v>
      </c>
      <c r="I178" s="4">
        <v>40</v>
      </c>
      <c r="J178" s="4">
        <v>40</v>
      </c>
      <c r="K178" s="4">
        <v>260</v>
      </c>
      <c r="L178" s="4">
        <v>33</v>
      </c>
      <c r="M178" s="4">
        <v>45</v>
      </c>
      <c r="N178" s="4">
        <v>34</v>
      </c>
      <c r="O178" s="4">
        <v>51</v>
      </c>
      <c r="P178" s="4">
        <v>50</v>
      </c>
      <c r="Q178" s="4">
        <v>47</v>
      </c>
      <c r="R178" s="11">
        <f t="shared" si="16"/>
        <v>3.8238702201622249E-3</v>
      </c>
      <c r="S178" s="11">
        <f t="shared" si="17"/>
        <v>4.35329399245429E-3</v>
      </c>
      <c r="T178" s="11">
        <f t="shared" si="18"/>
        <v>3.0881017257039056E-3</v>
      </c>
      <c r="U178" s="11">
        <f t="shared" si="19"/>
        <v>5.9704987122453758E-3</v>
      </c>
      <c r="V178" s="11">
        <f t="shared" si="20"/>
        <v>5.2698145025295113E-3</v>
      </c>
      <c r="W178" s="11">
        <f t="shared" si="21"/>
        <v>4.7978766843609633E-3</v>
      </c>
      <c r="X178" s="14">
        <v>3.8238702201622249E-3</v>
      </c>
      <c r="Y178" s="14">
        <v>4.35329399245429E-3</v>
      </c>
      <c r="Z178" s="14">
        <v>3.0881017257039056E-3</v>
      </c>
      <c r="AA178" s="14">
        <v>5.9704987122453758E-3</v>
      </c>
      <c r="AB178" s="14">
        <v>5.2698145025295113E-3</v>
      </c>
      <c r="AC178" s="14">
        <v>4.7978766843609633E-3</v>
      </c>
      <c r="AE178" s="16">
        <f t="shared" si="22"/>
        <v>1.4236849788498682</v>
      </c>
      <c r="AF178" s="16">
        <f t="shared" si="23"/>
        <v>0.5096299540788366</v>
      </c>
      <c r="AL178" s="72"/>
      <c r="AN178" s="52"/>
      <c r="AO178" s="53"/>
      <c r="AP178" s="59"/>
      <c r="AQ178" s="54"/>
      <c r="AR178" s="56"/>
      <c r="AS178" s="56"/>
    </row>
    <row r="179" spans="1:45" x14ac:dyDescent="0.2">
      <c r="A179" s="31" t="s">
        <v>632</v>
      </c>
      <c r="B179" s="32" t="s">
        <v>720</v>
      </c>
      <c r="C179" s="31" t="s">
        <v>1441</v>
      </c>
      <c r="D179" s="32" t="s">
        <v>1442</v>
      </c>
      <c r="E179" s="4">
        <v>376</v>
      </c>
      <c r="F179" s="5">
        <v>42.054834334660001</v>
      </c>
      <c r="G179" s="6">
        <v>5.42724609375</v>
      </c>
      <c r="H179" s="6">
        <v>58.78</v>
      </c>
      <c r="I179" s="4">
        <v>15</v>
      </c>
      <c r="J179" s="4">
        <v>15</v>
      </c>
      <c r="K179" s="4">
        <v>152</v>
      </c>
      <c r="L179" s="4">
        <v>17</v>
      </c>
      <c r="M179" s="4">
        <v>26</v>
      </c>
      <c r="N179" s="4">
        <v>23</v>
      </c>
      <c r="O179" s="4">
        <v>32</v>
      </c>
      <c r="P179" s="4">
        <v>27</v>
      </c>
      <c r="Q179" s="4">
        <v>27</v>
      </c>
      <c r="R179" s="11">
        <f t="shared" si="16"/>
        <v>1.9698725376593278E-3</v>
      </c>
      <c r="S179" s="11">
        <f t="shared" si="17"/>
        <v>2.5152365289735899E-3</v>
      </c>
      <c r="T179" s="11">
        <f t="shared" si="18"/>
        <v>2.0890099909173479E-3</v>
      </c>
      <c r="U179" s="11">
        <f t="shared" si="19"/>
        <v>3.7461952704284712E-3</v>
      </c>
      <c r="V179" s="11">
        <f t="shared" si="20"/>
        <v>2.8456998313659359E-3</v>
      </c>
      <c r="W179" s="11">
        <f t="shared" si="21"/>
        <v>2.7562270314414046E-3</v>
      </c>
      <c r="X179" s="14">
        <v>1.9698725376593278E-3</v>
      </c>
      <c r="Y179" s="14">
        <v>2.5152365289735899E-3</v>
      </c>
      <c r="Z179" s="14">
        <v>2.0890099909173479E-3</v>
      </c>
      <c r="AA179" s="14">
        <v>3.7461952704284712E-3</v>
      </c>
      <c r="AB179" s="14">
        <v>2.8456998313659359E-3</v>
      </c>
      <c r="AC179" s="14">
        <v>2.7562270314414046E-3</v>
      </c>
      <c r="AE179" s="16">
        <f t="shared" si="22"/>
        <v>1.4219581439584139</v>
      </c>
      <c r="AF179" s="16">
        <f t="shared" si="23"/>
        <v>0.50787899913991807</v>
      </c>
      <c r="AL179" s="72"/>
      <c r="AN179" s="52"/>
      <c r="AO179" s="53"/>
      <c r="AP179" s="59"/>
      <c r="AQ179" s="54"/>
      <c r="AR179" s="56"/>
      <c r="AS179" s="56"/>
    </row>
    <row r="180" spans="1:45" x14ac:dyDescent="0.2">
      <c r="A180" s="31" t="s">
        <v>71</v>
      </c>
      <c r="B180" s="32" t="s">
        <v>1140</v>
      </c>
      <c r="C180" s="31" t="s">
        <v>2269</v>
      </c>
      <c r="D180" s="32" t="s">
        <v>2270</v>
      </c>
      <c r="E180" s="4">
        <v>403</v>
      </c>
      <c r="F180" s="5">
        <v>45.76803432466</v>
      </c>
      <c r="G180" s="6">
        <v>7.78173828125</v>
      </c>
      <c r="H180" s="6">
        <v>12.66</v>
      </c>
      <c r="I180" s="4">
        <v>4</v>
      </c>
      <c r="J180" s="4">
        <v>4</v>
      </c>
      <c r="K180" s="4">
        <v>5</v>
      </c>
      <c r="L180" s="4"/>
      <c r="M180" s="4">
        <v>2</v>
      </c>
      <c r="N180" s="4"/>
      <c r="O180" s="4">
        <v>3</v>
      </c>
      <c r="P180" s="4"/>
      <c r="Q180" s="4"/>
      <c r="R180" s="11">
        <f t="shared" si="16"/>
        <v>0</v>
      </c>
      <c r="S180" s="11">
        <f t="shared" si="17"/>
        <v>1.9347973299796846E-4</v>
      </c>
      <c r="T180" s="11">
        <f t="shared" si="18"/>
        <v>0</v>
      </c>
      <c r="U180" s="11">
        <f t="shared" si="19"/>
        <v>3.5120580660266915E-4</v>
      </c>
      <c r="V180" s="11">
        <f t="shared" si="20"/>
        <v>0</v>
      </c>
      <c r="W180" s="11">
        <f t="shared" si="21"/>
        <v>0</v>
      </c>
      <c r="X180" s="15">
        <v>9.0826521344232502E-5</v>
      </c>
      <c r="Y180" s="14">
        <v>1.9347973299796846E-4</v>
      </c>
      <c r="Z180" s="15">
        <v>9.0826521344232502E-5</v>
      </c>
      <c r="AA180" s="14">
        <v>3.5120580660266915E-4</v>
      </c>
      <c r="AB180" s="15">
        <v>9.0826521344232502E-5</v>
      </c>
      <c r="AC180" s="15">
        <v>9.0826521344232502E-5</v>
      </c>
      <c r="AE180" s="16">
        <f t="shared" si="22"/>
        <v>1.4204539934322908</v>
      </c>
      <c r="AF180" s="16">
        <f t="shared" si="23"/>
        <v>0.50635210535924335</v>
      </c>
      <c r="AL180" s="72"/>
      <c r="AN180" s="52"/>
      <c r="AO180" s="53"/>
      <c r="AP180" s="69"/>
      <c r="AQ180" s="54"/>
      <c r="AR180" s="56"/>
      <c r="AS180" s="56"/>
    </row>
    <row r="181" spans="1:45" x14ac:dyDescent="0.2">
      <c r="A181" s="31" t="s">
        <v>369</v>
      </c>
      <c r="B181" s="32" t="s">
        <v>1349</v>
      </c>
      <c r="C181" s="31" t="s">
        <v>2671</v>
      </c>
      <c r="D181" s="32" t="s">
        <v>2672</v>
      </c>
      <c r="E181" s="4">
        <v>918</v>
      </c>
      <c r="F181" s="5">
        <v>102.07103024465999</v>
      </c>
      <c r="G181" s="6">
        <v>5.19873046875</v>
      </c>
      <c r="H181" s="6">
        <v>4.47</v>
      </c>
      <c r="I181" s="4">
        <v>4</v>
      </c>
      <c r="J181" s="4">
        <v>4</v>
      </c>
      <c r="K181" s="4">
        <v>12</v>
      </c>
      <c r="L181" s="4">
        <v>3</v>
      </c>
      <c r="M181" s="4"/>
      <c r="N181" s="4">
        <v>2</v>
      </c>
      <c r="O181" s="4">
        <v>5</v>
      </c>
      <c r="P181" s="4"/>
      <c r="Q181" s="4">
        <v>2</v>
      </c>
      <c r="R181" s="11">
        <f t="shared" si="16"/>
        <v>3.4762456546929318E-4</v>
      </c>
      <c r="S181" s="11">
        <f t="shared" si="17"/>
        <v>0</v>
      </c>
      <c r="T181" s="11">
        <f t="shared" si="18"/>
        <v>1.8165304268846503E-4</v>
      </c>
      <c r="U181" s="11">
        <f t="shared" si="19"/>
        <v>5.8534301100444865E-4</v>
      </c>
      <c r="V181" s="11">
        <f t="shared" si="20"/>
        <v>0</v>
      </c>
      <c r="W181" s="11">
        <f t="shared" si="21"/>
        <v>2.0416496529195591E-4</v>
      </c>
      <c r="X181" s="14">
        <v>3.4762456546929318E-4</v>
      </c>
      <c r="Y181" s="15">
        <v>9.0826521344232502E-5</v>
      </c>
      <c r="Z181" s="14">
        <v>1.8165304268846503E-4</v>
      </c>
      <c r="AA181" s="14">
        <v>5.8534301100444865E-4</v>
      </c>
      <c r="AB181" s="15">
        <v>9.0826521344232502E-5</v>
      </c>
      <c r="AC181" s="14">
        <v>2.0416496529195591E-4</v>
      </c>
      <c r="AE181" s="16">
        <f t="shared" si="22"/>
        <v>1.4196559186723023</v>
      </c>
      <c r="AF181" s="16">
        <f t="shared" si="23"/>
        <v>0.50554130678846143</v>
      </c>
      <c r="AL181" s="72"/>
      <c r="AN181" s="52"/>
      <c r="AO181" s="53"/>
      <c r="AP181" s="59"/>
      <c r="AQ181" s="54"/>
      <c r="AR181" s="56"/>
      <c r="AS181" s="56"/>
    </row>
    <row r="182" spans="1:45" x14ac:dyDescent="0.2">
      <c r="A182" s="31" t="s">
        <v>596</v>
      </c>
      <c r="B182" s="32" t="s">
        <v>1130</v>
      </c>
      <c r="C182" s="31" t="s">
        <v>2248</v>
      </c>
      <c r="D182" s="32" t="s">
        <v>2249</v>
      </c>
      <c r="E182" s="4">
        <v>160</v>
      </c>
      <c r="F182" s="5">
        <v>18.362524514659999</v>
      </c>
      <c r="G182" s="6">
        <v>4.90673828125</v>
      </c>
      <c r="H182" s="6">
        <v>13.13</v>
      </c>
      <c r="I182" s="4">
        <v>2</v>
      </c>
      <c r="J182" s="4">
        <v>2</v>
      </c>
      <c r="K182" s="4">
        <v>17</v>
      </c>
      <c r="L182" s="4"/>
      <c r="M182" s="4">
        <v>4</v>
      </c>
      <c r="N182" s="4">
        <v>3</v>
      </c>
      <c r="O182" s="4">
        <v>2</v>
      </c>
      <c r="P182" s="4">
        <v>4</v>
      </c>
      <c r="Q182" s="4">
        <v>4</v>
      </c>
      <c r="R182" s="11">
        <f t="shared" si="16"/>
        <v>0</v>
      </c>
      <c r="S182" s="11">
        <f t="shared" si="17"/>
        <v>3.8695946599593691E-4</v>
      </c>
      <c r="T182" s="11">
        <f t="shared" si="18"/>
        <v>2.7247956403269756E-4</v>
      </c>
      <c r="U182" s="11">
        <f t="shared" si="19"/>
        <v>2.3413720440177945E-4</v>
      </c>
      <c r="V182" s="11">
        <f t="shared" si="20"/>
        <v>4.2158516020236085E-4</v>
      </c>
      <c r="W182" s="11">
        <f t="shared" si="21"/>
        <v>4.0832993058391182E-4</v>
      </c>
      <c r="X182" s="15">
        <v>9.0826521344232502E-5</v>
      </c>
      <c r="Y182" s="14">
        <v>3.8695946599593691E-4</v>
      </c>
      <c r="Z182" s="14">
        <v>2.7247956403269756E-4</v>
      </c>
      <c r="AA182" s="14">
        <v>2.3413720440177945E-4</v>
      </c>
      <c r="AB182" s="14">
        <v>4.2158516020236085E-4</v>
      </c>
      <c r="AC182" s="14">
        <v>4.0832993058391182E-4</v>
      </c>
      <c r="AE182" s="16">
        <f t="shared" si="22"/>
        <v>1.4182342415175602</v>
      </c>
      <c r="AF182" s="16">
        <f t="shared" si="23"/>
        <v>0.50409583382319778</v>
      </c>
      <c r="AL182" s="72"/>
      <c r="AN182" s="52"/>
      <c r="AO182" s="53"/>
      <c r="AP182" s="59"/>
      <c r="AQ182" s="54"/>
      <c r="AR182" s="56"/>
      <c r="AS182" s="56"/>
    </row>
    <row r="183" spans="1:45" x14ac:dyDescent="0.2">
      <c r="A183" s="88" t="s">
        <v>2977</v>
      </c>
      <c r="B183" s="53" t="s">
        <v>2978</v>
      </c>
      <c r="C183" s="31" t="s">
        <v>2759</v>
      </c>
      <c r="D183" s="32" t="s">
        <v>2760</v>
      </c>
      <c r="E183" s="4">
        <v>787</v>
      </c>
      <c r="F183" s="5">
        <v>84.544141004660204</v>
      </c>
      <c r="G183" s="6">
        <v>8.13330078125</v>
      </c>
      <c r="H183" s="6">
        <v>2.54</v>
      </c>
      <c r="I183" s="4">
        <v>2</v>
      </c>
      <c r="J183" s="4">
        <v>2</v>
      </c>
      <c r="K183" s="4">
        <v>2</v>
      </c>
      <c r="L183" s="4"/>
      <c r="M183" s="4"/>
      <c r="N183" s="4"/>
      <c r="O183" s="4"/>
      <c r="P183" s="4"/>
      <c r="Q183" s="4">
        <v>2</v>
      </c>
      <c r="R183" s="11">
        <f t="shared" si="16"/>
        <v>0</v>
      </c>
      <c r="S183" s="11">
        <f t="shared" si="17"/>
        <v>0</v>
      </c>
      <c r="T183" s="11">
        <f t="shared" si="18"/>
        <v>0</v>
      </c>
      <c r="U183" s="11">
        <f t="shared" si="19"/>
        <v>0</v>
      </c>
      <c r="V183" s="11">
        <f t="shared" si="20"/>
        <v>0</v>
      </c>
      <c r="W183" s="11">
        <f t="shared" si="21"/>
        <v>2.0416496529195591E-4</v>
      </c>
      <c r="X183" s="15">
        <v>9.0826521344232502E-5</v>
      </c>
      <c r="Y183" s="15">
        <v>9.0826521344232502E-5</v>
      </c>
      <c r="Z183" s="15">
        <v>9.0826521344232502E-5</v>
      </c>
      <c r="AA183" s="15">
        <v>9.0826521344232502E-5</v>
      </c>
      <c r="AB183" s="15">
        <v>9.0826521344232502E-5</v>
      </c>
      <c r="AC183" s="14">
        <v>2.0416496529195591E-4</v>
      </c>
      <c r="AE183" s="16">
        <f t="shared" si="22"/>
        <v>1.415952089288145</v>
      </c>
      <c r="AF183" s="16">
        <f t="shared" si="23"/>
        <v>0.50177245064987896</v>
      </c>
      <c r="AL183" s="72"/>
      <c r="AN183" s="52"/>
      <c r="AO183" s="53"/>
      <c r="AP183" s="59"/>
      <c r="AQ183" s="54"/>
      <c r="AR183" s="56"/>
      <c r="AS183" s="56"/>
    </row>
    <row r="184" spans="1:45" x14ac:dyDescent="0.2">
      <c r="A184" s="31" t="s">
        <v>152</v>
      </c>
      <c r="B184" s="32" t="s">
        <v>1395</v>
      </c>
      <c r="C184" s="31" t="s">
        <v>2772</v>
      </c>
      <c r="D184" s="32" t="s">
        <v>2773</v>
      </c>
      <c r="E184" s="4">
        <v>1223</v>
      </c>
      <c r="F184" s="5">
        <v>132.76606257466</v>
      </c>
      <c r="G184" s="6">
        <v>7.22509765625</v>
      </c>
      <c r="H184" s="6">
        <v>2.29</v>
      </c>
      <c r="I184" s="4">
        <v>2</v>
      </c>
      <c r="J184" s="4">
        <v>2</v>
      </c>
      <c r="K184" s="4">
        <v>2</v>
      </c>
      <c r="L184" s="4"/>
      <c r="M184" s="4"/>
      <c r="N184" s="4"/>
      <c r="O184" s="4"/>
      <c r="P184" s="4"/>
      <c r="Q184" s="4">
        <v>2</v>
      </c>
      <c r="R184" s="11">
        <f t="shared" si="16"/>
        <v>0</v>
      </c>
      <c r="S184" s="11">
        <f t="shared" si="17"/>
        <v>0</v>
      </c>
      <c r="T184" s="11">
        <f t="shared" si="18"/>
        <v>0</v>
      </c>
      <c r="U184" s="11">
        <f t="shared" si="19"/>
        <v>0</v>
      </c>
      <c r="V184" s="11">
        <f t="shared" si="20"/>
        <v>0</v>
      </c>
      <c r="W184" s="11">
        <f t="shared" si="21"/>
        <v>2.0416496529195591E-4</v>
      </c>
      <c r="X184" s="15">
        <v>9.0826521344232502E-5</v>
      </c>
      <c r="Y184" s="15">
        <v>9.0826521344232502E-5</v>
      </c>
      <c r="Z184" s="15">
        <v>9.0826521344232502E-5</v>
      </c>
      <c r="AA184" s="15">
        <v>9.0826521344232502E-5</v>
      </c>
      <c r="AB184" s="15">
        <v>9.0826521344232502E-5</v>
      </c>
      <c r="AC184" s="14">
        <v>2.0416496529195591E-4</v>
      </c>
      <c r="AE184" s="16">
        <f t="shared" si="22"/>
        <v>1.415952089288145</v>
      </c>
      <c r="AF184" s="16">
        <f t="shared" si="23"/>
        <v>0.50177245064987896</v>
      </c>
      <c r="AL184" s="72"/>
      <c r="AN184" s="52"/>
      <c r="AO184" s="53"/>
      <c r="AP184" s="59"/>
      <c r="AQ184" s="54"/>
      <c r="AR184" s="56"/>
      <c r="AS184" s="56"/>
    </row>
    <row r="185" spans="1:45" x14ac:dyDescent="0.2">
      <c r="A185" s="31" t="s">
        <v>189</v>
      </c>
      <c r="B185" s="32" t="s">
        <v>1319</v>
      </c>
      <c r="C185" s="31" t="s">
        <v>2612</v>
      </c>
      <c r="D185" s="32" t="s">
        <v>2613</v>
      </c>
      <c r="E185" s="4">
        <v>370</v>
      </c>
      <c r="F185" s="5">
        <v>42.608941124659999</v>
      </c>
      <c r="G185" s="6">
        <v>6.63916015625</v>
      </c>
      <c r="H185" s="6">
        <v>5.68</v>
      </c>
      <c r="I185" s="4">
        <v>2</v>
      </c>
      <c r="J185" s="4">
        <v>2</v>
      </c>
      <c r="K185" s="4">
        <v>2</v>
      </c>
      <c r="L185" s="4"/>
      <c r="M185" s="4"/>
      <c r="N185" s="4"/>
      <c r="O185" s="4"/>
      <c r="P185" s="4"/>
      <c r="Q185" s="4">
        <v>2</v>
      </c>
      <c r="R185" s="11">
        <f t="shared" si="16"/>
        <v>0</v>
      </c>
      <c r="S185" s="11">
        <f t="shared" si="17"/>
        <v>0</v>
      </c>
      <c r="T185" s="11">
        <f t="shared" si="18"/>
        <v>0</v>
      </c>
      <c r="U185" s="11">
        <f t="shared" si="19"/>
        <v>0</v>
      </c>
      <c r="V185" s="11">
        <f t="shared" si="20"/>
        <v>0</v>
      </c>
      <c r="W185" s="11">
        <f t="shared" si="21"/>
        <v>2.0416496529195591E-4</v>
      </c>
      <c r="X185" s="15">
        <v>9.0826521344232502E-5</v>
      </c>
      <c r="Y185" s="15">
        <v>9.0826521344232502E-5</v>
      </c>
      <c r="Z185" s="15">
        <v>9.0826521344232502E-5</v>
      </c>
      <c r="AA185" s="15">
        <v>9.0826521344232502E-5</v>
      </c>
      <c r="AB185" s="15">
        <v>9.0826521344232502E-5</v>
      </c>
      <c r="AC185" s="14">
        <v>2.0416496529195591E-4</v>
      </c>
      <c r="AE185" s="16">
        <f t="shared" si="22"/>
        <v>1.415952089288145</v>
      </c>
      <c r="AF185" s="16">
        <f t="shared" si="23"/>
        <v>0.50177245064987896</v>
      </c>
      <c r="AL185" s="72"/>
      <c r="AN185" s="52"/>
      <c r="AO185" s="53"/>
      <c r="AP185" s="59"/>
      <c r="AQ185" s="54"/>
      <c r="AR185" s="56"/>
      <c r="AS185" s="56"/>
    </row>
    <row r="186" spans="1:45" x14ac:dyDescent="0.2">
      <c r="A186" s="31" t="s">
        <v>193</v>
      </c>
      <c r="B186" s="32" t="s">
        <v>1368</v>
      </c>
      <c r="C186" s="31" t="s">
        <v>2710</v>
      </c>
      <c r="D186" s="32" t="s">
        <v>2711</v>
      </c>
      <c r="E186" s="4">
        <v>856</v>
      </c>
      <c r="F186" s="5">
        <v>95.883899824660205</v>
      </c>
      <c r="G186" s="6">
        <v>5.66845703125</v>
      </c>
      <c r="H186" s="6">
        <v>3.5</v>
      </c>
      <c r="I186" s="4">
        <v>2</v>
      </c>
      <c r="J186" s="4">
        <v>2</v>
      </c>
      <c r="K186" s="4">
        <v>2</v>
      </c>
      <c r="L186" s="4"/>
      <c r="M186" s="4"/>
      <c r="N186" s="4"/>
      <c r="O186" s="4"/>
      <c r="P186" s="4"/>
      <c r="Q186" s="4">
        <v>2</v>
      </c>
      <c r="R186" s="11">
        <f t="shared" si="16"/>
        <v>0</v>
      </c>
      <c r="S186" s="11">
        <f t="shared" si="17"/>
        <v>0</v>
      </c>
      <c r="T186" s="11">
        <f t="shared" si="18"/>
        <v>0</v>
      </c>
      <c r="U186" s="11">
        <f t="shared" si="19"/>
        <v>0</v>
      </c>
      <c r="V186" s="11">
        <f t="shared" si="20"/>
        <v>0</v>
      </c>
      <c r="W186" s="11">
        <f t="shared" si="21"/>
        <v>2.0416496529195591E-4</v>
      </c>
      <c r="X186" s="15">
        <v>9.0826521344232502E-5</v>
      </c>
      <c r="Y186" s="15">
        <v>9.0826521344232502E-5</v>
      </c>
      <c r="Z186" s="15">
        <v>9.0826521344232502E-5</v>
      </c>
      <c r="AA186" s="15">
        <v>9.0826521344232502E-5</v>
      </c>
      <c r="AB186" s="15">
        <v>9.0826521344232502E-5</v>
      </c>
      <c r="AC186" s="14">
        <v>2.0416496529195591E-4</v>
      </c>
      <c r="AE186" s="16">
        <f t="shared" si="22"/>
        <v>1.415952089288145</v>
      </c>
      <c r="AF186" s="16">
        <f t="shared" si="23"/>
        <v>0.50177245064987896</v>
      </c>
      <c r="AL186" s="72"/>
      <c r="AN186" s="52"/>
      <c r="AO186" s="53"/>
      <c r="AP186" s="71"/>
      <c r="AQ186" s="54"/>
      <c r="AR186" s="56"/>
      <c r="AS186" s="56"/>
    </row>
    <row r="187" spans="1:45" x14ac:dyDescent="0.2">
      <c r="A187" s="31" t="s">
        <v>218</v>
      </c>
      <c r="B187" s="32" t="s">
        <v>1331</v>
      </c>
      <c r="C187" s="91" t="s">
        <v>2635</v>
      </c>
      <c r="D187" s="32" t="s">
        <v>2636</v>
      </c>
      <c r="E187" s="4">
        <v>482</v>
      </c>
      <c r="F187" s="5">
        <v>55.85472615466</v>
      </c>
      <c r="G187" s="6">
        <v>7.57666015625</v>
      </c>
      <c r="H187" s="6">
        <v>5.39</v>
      </c>
      <c r="I187" s="4">
        <v>2</v>
      </c>
      <c r="J187" s="4">
        <v>2</v>
      </c>
      <c r="K187" s="4">
        <v>2</v>
      </c>
      <c r="L187" s="4"/>
      <c r="M187" s="4"/>
      <c r="N187" s="4"/>
      <c r="O187" s="4"/>
      <c r="P187" s="4"/>
      <c r="Q187" s="4">
        <v>2</v>
      </c>
      <c r="R187" s="11">
        <f t="shared" si="16"/>
        <v>0</v>
      </c>
      <c r="S187" s="11">
        <f t="shared" si="17"/>
        <v>0</v>
      </c>
      <c r="T187" s="11">
        <f t="shared" si="18"/>
        <v>0</v>
      </c>
      <c r="U187" s="11">
        <f t="shared" si="19"/>
        <v>0</v>
      </c>
      <c r="V187" s="11">
        <f t="shared" si="20"/>
        <v>0</v>
      </c>
      <c r="W187" s="11">
        <f t="shared" si="21"/>
        <v>2.0416496529195591E-4</v>
      </c>
      <c r="X187" s="15">
        <v>9.0826521344232502E-5</v>
      </c>
      <c r="Y187" s="15">
        <v>9.0826521344232502E-5</v>
      </c>
      <c r="Z187" s="15">
        <v>9.0826521344232502E-5</v>
      </c>
      <c r="AA187" s="15">
        <v>9.0826521344232502E-5</v>
      </c>
      <c r="AB187" s="15">
        <v>9.0826521344232502E-5</v>
      </c>
      <c r="AC187" s="14">
        <v>2.0416496529195591E-4</v>
      </c>
      <c r="AE187" s="16">
        <f t="shared" si="22"/>
        <v>1.415952089288145</v>
      </c>
      <c r="AF187" s="16">
        <f t="shared" si="23"/>
        <v>0.50177245064987896</v>
      </c>
      <c r="AL187" s="72"/>
      <c r="AN187" s="52"/>
      <c r="AO187" s="53"/>
      <c r="AP187" s="59"/>
      <c r="AQ187" s="54"/>
      <c r="AR187" s="56"/>
      <c r="AS187" s="56"/>
    </row>
    <row r="188" spans="1:45" x14ac:dyDescent="0.2">
      <c r="A188" s="31" t="s">
        <v>268</v>
      </c>
      <c r="B188" s="32" t="s">
        <v>1305</v>
      </c>
      <c r="C188" s="31" t="s">
        <v>2581</v>
      </c>
      <c r="D188" s="32" t="s">
        <v>2582</v>
      </c>
      <c r="E188" s="4">
        <v>352</v>
      </c>
      <c r="F188" s="5">
        <v>38.623409334660003</v>
      </c>
      <c r="G188" s="6">
        <v>9.40771484375</v>
      </c>
      <c r="H188" s="6">
        <v>6.25</v>
      </c>
      <c r="I188" s="4">
        <v>2</v>
      </c>
      <c r="J188" s="4">
        <v>2</v>
      </c>
      <c r="K188" s="4">
        <v>2</v>
      </c>
      <c r="L188" s="4"/>
      <c r="M188" s="4"/>
      <c r="N188" s="4"/>
      <c r="O188" s="4"/>
      <c r="P188" s="4"/>
      <c r="Q188" s="4">
        <v>2</v>
      </c>
      <c r="R188" s="11">
        <f t="shared" si="16"/>
        <v>0</v>
      </c>
      <c r="S188" s="11">
        <f t="shared" si="17"/>
        <v>0</v>
      </c>
      <c r="T188" s="11">
        <f t="shared" si="18"/>
        <v>0</v>
      </c>
      <c r="U188" s="11">
        <f t="shared" si="19"/>
        <v>0</v>
      </c>
      <c r="V188" s="11">
        <f t="shared" si="20"/>
        <v>0</v>
      </c>
      <c r="W188" s="11">
        <f t="shared" si="21"/>
        <v>2.0416496529195591E-4</v>
      </c>
      <c r="X188" s="15">
        <v>9.0826521344232502E-5</v>
      </c>
      <c r="Y188" s="15">
        <v>9.0826521344232502E-5</v>
      </c>
      <c r="Z188" s="15">
        <v>9.0826521344232502E-5</v>
      </c>
      <c r="AA188" s="15">
        <v>9.0826521344232502E-5</v>
      </c>
      <c r="AB188" s="15">
        <v>9.0826521344232502E-5</v>
      </c>
      <c r="AC188" s="14">
        <v>2.0416496529195591E-4</v>
      </c>
      <c r="AE188" s="16">
        <f t="shared" si="22"/>
        <v>1.415952089288145</v>
      </c>
      <c r="AF188" s="16">
        <f t="shared" si="23"/>
        <v>0.50177245064987896</v>
      </c>
      <c r="AL188" s="72"/>
      <c r="AN188" s="52"/>
      <c r="AO188" s="53"/>
      <c r="AP188" s="59"/>
      <c r="AQ188" s="54"/>
      <c r="AR188" s="56"/>
      <c r="AS188" s="56"/>
    </row>
    <row r="189" spans="1:45" x14ac:dyDescent="0.2">
      <c r="A189" s="31" t="s">
        <v>336</v>
      </c>
      <c r="B189" s="32" t="s">
        <v>1321</v>
      </c>
      <c r="C189" s="31" t="s">
        <v>2615</v>
      </c>
      <c r="D189" s="32" t="s">
        <v>2616</v>
      </c>
      <c r="E189" s="4">
        <v>440</v>
      </c>
      <c r="F189" s="5">
        <v>48.682761894659997</v>
      </c>
      <c r="G189" s="6">
        <v>4.88134765625</v>
      </c>
      <c r="H189" s="6">
        <v>5.68</v>
      </c>
      <c r="I189" s="4">
        <v>2</v>
      </c>
      <c r="J189" s="4">
        <v>2</v>
      </c>
      <c r="K189" s="4">
        <v>2</v>
      </c>
      <c r="L189" s="4"/>
      <c r="M189" s="4"/>
      <c r="N189" s="4"/>
      <c r="O189" s="4"/>
      <c r="P189" s="4"/>
      <c r="Q189" s="4">
        <v>2</v>
      </c>
      <c r="R189" s="11">
        <f t="shared" si="16"/>
        <v>0</v>
      </c>
      <c r="S189" s="11">
        <f t="shared" si="17"/>
        <v>0</v>
      </c>
      <c r="T189" s="11">
        <f t="shared" si="18"/>
        <v>0</v>
      </c>
      <c r="U189" s="11">
        <f t="shared" si="19"/>
        <v>0</v>
      </c>
      <c r="V189" s="11">
        <f t="shared" si="20"/>
        <v>0</v>
      </c>
      <c r="W189" s="11">
        <f t="shared" si="21"/>
        <v>2.0416496529195591E-4</v>
      </c>
      <c r="X189" s="15">
        <v>9.0826521344232502E-5</v>
      </c>
      <c r="Y189" s="15">
        <v>9.0826521344232502E-5</v>
      </c>
      <c r="Z189" s="15">
        <v>9.0826521344232502E-5</v>
      </c>
      <c r="AA189" s="15">
        <v>9.0826521344232502E-5</v>
      </c>
      <c r="AB189" s="15">
        <v>9.0826521344232502E-5</v>
      </c>
      <c r="AC189" s="14">
        <v>2.0416496529195591E-4</v>
      </c>
      <c r="AE189" s="16">
        <f t="shared" si="22"/>
        <v>1.415952089288145</v>
      </c>
      <c r="AF189" s="16">
        <f t="shared" si="23"/>
        <v>0.50177245064987896</v>
      </c>
      <c r="AL189" s="72"/>
      <c r="AN189" s="52"/>
      <c r="AO189" s="53"/>
      <c r="AP189" s="76"/>
      <c r="AQ189" s="54"/>
      <c r="AR189" s="56"/>
      <c r="AS189" s="56"/>
    </row>
    <row r="190" spans="1:45" x14ac:dyDescent="0.2">
      <c r="A190" s="31" t="s">
        <v>379</v>
      </c>
      <c r="B190" s="32" t="s">
        <v>1369</v>
      </c>
      <c r="C190" s="31" t="s">
        <v>2712</v>
      </c>
      <c r="D190" s="32" t="s">
        <v>2713</v>
      </c>
      <c r="E190" s="4">
        <v>546</v>
      </c>
      <c r="F190" s="5">
        <v>62.207694914660102</v>
      </c>
      <c r="G190" s="6">
        <v>7.18115234375</v>
      </c>
      <c r="H190" s="6">
        <v>3.48</v>
      </c>
      <c r="I190" s="4">
        <v>2</v>
      </c>
      <c r="J190" s="4">
        <v>2</v>
      </c>
      <c r="K190" s="4">
        <v>2</v>
      </c>
      <c r="L190" s="4"/>
      <c r="M190" s="4"/>
      <c r="N190" s="4"/>
      <c r="O190" s="4"/>
      <c r="P190" s="4"/>
      <c r="Q190" s="4">
        <v>2</v>
      </c>
      <c r="R190" s="11">
        <f t="shared" si="16"/>
        <v>0</v>
      </c>
      <c r="S190" s="11">
        <f t="shared" si="17"/>
        <v>0</v>
      </c>
      <c r="T190" s="11">
        <f t="shared" si="18"/>
        <v>0</v>
      </c>
      <c r="U190" s="11">
        <f t="shared" si="19"/>
        <v>0</v>
      </c>
      <c r="V190" s="11">
        <f t="shared" si="20"/>
        <v>0</v>
      </c>
      <c r="W190" s="11">
        <f t="shared" si="21"/>
        <v>2.0416496529195591E-4</v>
      </c>
      <c r="X190" s="15">
        <v>9.0826521344232502E-5</v>
      </c>
      <c r="Y190" s="15">
        <v>9.0826521344232502E-5</v>
      </c>
      <c r="Z190" s="15">
        <v>9.0826521344232502E-5</v>
      </c>
      <c r="AA190" s="15">
        <v>9.0826521344232502E-5</v>
      </c>
      <c r="AB190" s="15">
        <v>9.0826521344232502E-5</v>
      </c>
      <c r="AC190" s="14">
        <v>2.0416496529195591E-4</v>
      </c>
      <c r="AE190" s="16">
        <f t="shared" si="22"/>
        <v>1.415952089288145</v>
      </c>
      <c r="AF190" s="16">
        <f t="shared" si="23"/>
        <v>0.50177245064987896</v>
      </c>
      <c r="AL190" s="72"/>
      <c r="AN190" s="52"/>
      <c r="AO190" s="64"/>
      <c r="AP190" s="59"/>
      <c r="AQ190" s="54"/>
      <c r="AR190" s="56"/>
      <c r="AS190" s="56"/>
    </row>
    <row r="191" spans="1:45" x14ac:dyDescent="0.2">
      <c r="A191" s="31" t="s">
        <v>432</v>
      </c>
      <c r="B191" s="32" t="s">
        <v>1370</v>
      </c>
      <c r="C191" s="50" t="s">
        <v>2873</v>
      </c>
      <c r="D191" s="59" t="s">
        <v>2716</v>
      </c>
      <c r="E191" s="4">
        <v>748</v>
      </c>
      <c r="F191" s="5">
        <v>85.082004504660304</v>
      </c>
      <c r="G191" s="6">
        <v>4.88134765625</v>
      </c>
      <c r="H191" s="6">
        <v>3.34</v>
      </c>
      <c r="I191" s="4">
        <v>2</v>
      </c>
      <c r="J191" s="4">
        <v>2</v>
      </c>
      <c r="K191" s="4">
        <v>2</v>
      </c>
      <c r="L191" s="4"/>
      <c r="M191" s="4"/>
      <c r="N191" s="4"/>
      <c r="O191" s="4"/>
      <c r="P191" s="4"/>
      <c r="Q191" s="4">
        <v>2</v>
      </c>
      <c r="R191" s="11">
        <f t="shared" si="16"/>
        <v>0</v>
      </c>
      <c r="S191" s="11">
        <f t="shared" si="17"/>
        <v>0</v>
      </c>
      <c r="T191" s="11">
        <f t="shared" si="18"/>
        <v>0</v>
      </c>
      <c r="U191" s="11">
        <f t="shared" si="19"/>
        <v>0</v>
      </c>
      <c r="V191" s="11">
        <f t="shared" si="20"/>
        <v>0</v>
      </c>
      <c r="W191" s="11">
        <f t="shared" si="21"/>
        <v>2.0416496529195591E-4</v>
      </c>
      <c r="X191" s="15">
        <v>9.0826521344232502E-5</v>
      </c>
      <c r="Y191" s="15">
        <v>9.0826521344232502E-5</v>
      </c>
      <c r="Z191" s="15">
        <v>9.0826521344232502E-5</v>
      </c>
      <c r="AA191" s="15">
        <v>9.0826521344232502E-5</v>
      </c>
      <c r="AB191" s="15">
        <v>9.0826521344232502E-5</v>
      </c>
      <c r="AC191" s="14">
        <v>2.0416496529195591E-4</v>
      </c>
      <c r="AE191" s="16">
        <f t="shared" si="22"/>
        <v>1.415952089288145</v>
      </c>
      <c r="AF191" s="16">
        <f t="shared" si="23"/>
        <v>0.50177245064987896</v>
      </c>
      <c r="AL191" s="72"/>
      <c r="AN191" s="52"/>
      <c r="AO191" s="53"/>
      <c r="AP191" s="71"/>
      <c r="AQ191" s="54"/>
      <c r="AR191" s="56"/>
      <c r="AS191" s="56"/>
    </row>
    <row r="192" spans="1:45" x14ac:dyDescent="0.2">
      <c r="A192" s="31" t="s">
        <v>526</v>
      </c>
      <c r="B192" s="32" t="s">
        <v>1208</v>
      </c>
      <c r="C192" s="31" t="s">
        <v>2390</v>
      </c>
      <c r="D192" s="32" t="s">
        <v>2391</v>
      </c>
      <c r="E192" s="4">
        <v>219</v>
      </c>
      <c r="F192" s="5">
        <v>24.01741760466</v>
      </c>
      <c r="G192" s="6">
        <v>7.38623046875</v>
      </c>
      <c r="H192" s="6">
        <v>10.050000000000001</v>
      </c>
      <c r="I192" s="4">
        <v>2</v>
      </c>
      <c r="J192" s="4">
        <v>2</v>
      </c>
      <c r="K192" s="4">
        <v>2</v>
      </c>
      <c r="L192" s="4"/>
      <c r="M192" s="4"/>
      <c r="N192" s="4"/>
      <c r="O192" s="4"/>
      <c r="P192" s="4"/>
      <c r="Q192" s="4">
        <v>2</v>
      </c>
      <c r="R192" s="11">
        <f t="shared" si="16"/>
        <v>0</v>
      </c>
      <c r="S192" s="11">
        <f t="shared" si="17"/>
        <v>0</v>
      </c>
      <c r="T192" s="11">
        <f t="shared" si="18"/>
        <v>0</v>
      </c>
      <c r="U192" s="11">
        <f t="shared" si="19"/>
        <v>0</v>
      </c>
      <c r="V192" s="11">
        <f t="shared" si="20"/>
        <v>0</v>
      </c>
      <c r="W192" s="11">
        <f t="shared" si="21"/>
        <v>2.0416496529195591E-4</v>
      </c>
      <c r="X192" s="15">
        <v>9.0826521344232502E-5</v>
      </c>
      <c r="Y192" s="15">
        <v>9.0826521344232502E-5</v>
      </c>
      <c r="Z192" s="15">
        <v>9.0826521344232502E-5</v>
      </c>
      <c r="AA192" s="15">
        <v>9.0826521344232502E-5</v>
      </c>
      <c r="AB192" s="15">
        <v>9.0826521344232502E-5</v>
      </c>
      <c r="AC192" s="14">
        <v>2.0416496529195591E-4</v>
      </c>
      <c r="AE192" s="16">
        <f t="shared" si="22"/>
        <v>1.415952089288145</v>
      </c>
      <c r="AF192" s="16">
        <f t="shared" si="23"/>
        <v>0.50177245064987896</v>
      </c>
      <c r="AL192" s="72"/>
      <c r="AN192" s="52"/>
      <c r="AO192" s="53"/>
      <c r="AP192" s="59"/>
      <c r="AQ192" s="54"/>
      <c r="AR192" s="56"/>
      <c r="AS192" s="56"/>
    </row>
    <row r="193" spans="1:45" x14ac:dyDescent="0.2">
      <c r="A193" s="31" t="s">
        <v>497</v>
      </c>
      <c r="B193" s="32" t="s">
        <v>776</v>
      </c>
      <c r="C193" s="31" t="s">
        <v>1419</v>
      </c>
      <c r="D193" s="32" t="s">
        <v>1548</v>
      </c>
      <c r="E193" s="4">
        <v>364</v>
      </c>
      <c r="F193" s="5">
        <v>39.31716940466</v>
      </c>
      <c r="G193" s="6">
        <v>6.65380859375</v>
      </c>
      <c r="H193" s="6">
        <v>41.76</v>
      </c>
      <c r="I193" s="4">
        <v>9</v>
      </c>
      <c r="J193" s="4">
        <v>12</v>
      </c>
      <c r="K193" s="4">
        <v>94</v>
      </c>
      <c r="L193" s="4">
        <v>10</v>
      </c>
      <c r="M193" s="4">
        <v>17</v>
      </c>
      <c r="N193" s="4">
        <v>14</v>
      </c>
      <c r="O193" s="4">
        <v>17</v>
      </c>
      <c r="P193" s="4">
        <v>17</v>
      </c>
      <c r="Q193" s="4">
        <v>19</v>
      </c>
      <c r="R193" s="11">
        <f t="shared" si="16"/>
        <v>1.1587485515643105E-3</v>
      </c>
      <c r="S193" s="11">
        <f t="shared" si="17"/>
        <v>1.644577730482732E-3</v>
      </c>
      <c r="T193" s="11">
        <f t="shared" si="18"/>
        <v>1.2715712988192551E-3</v>
      </c>
      <c r="U193" s="11">
        <f t="shared" si="19"/>
        <v>1.9901662374151251E-3</v>
      </c>
      <c r="V193" s="11">
        <f t="shared" si="20"/>
        <v>1.7917369308600337E-3</v>
      </c>
      <c r="W193" s="11">
        <f t="shared" si="21"/>
        <v>1.9395671702735812E-3</v>
      </c>
      <c r="X193" s="14">
        <v>1.1587485515643105E-3</v>
      </c>
      <c r="Y193" s="14">
        <v>1.644577730482732E-3</v>
      </c>
      <c r="Z193" s="14">
        <v>1.2715712988192551E-3</v>
      </c>
      <c r="AA193" s="14">
        <v>1.9901662374151251E-3</v>
      </c>
      <c r="AB193" s="14">
        <v>1.7917369308600337E-3</v>
      </c>
      <c r="AC193" s="14">
        <v>1.9395671702735812E-3</v>
      </c>
      <c r="AE193" s="16">
        <f t="shared" si="22"/>
        <v>1.4040770902841664</v>
      </c>
      <c r="AF193" s="16">
        <f t="shared" si="23"/>
        <v>0.48962214840417478</v>
      </c>
      <c r="AL193" s="72"/>
      <c r="AN193" s="52"/>
      <c r="AO193" s="53"/>
      <c r="AP193" s="59"/>
      <c r="AQ193" s="54"/>
      <c r="AR193" s="56"/>
      <c r="AS193" s="56"/>
    </row>
    <row r="194" spans="1:45" x14ac:dyDescent="0.2">
      <c r="A194" s="31" t="s">
        <v>693</v>
      </c>
      <c r="B194" s="32" t="s">
        <v>760</v>
      </c>
      <c r="C194" s="31" t="s">
        <v>1519</v>
      </c>
      <c r="D194" s="32" t="s">
        <v>1520</v>
      </c>
      <c r="E194" s="4">
        <v>187</v>
      </c>
      <c r="F194" s="5">
        <v>20.908605914660001</v>
      </c>
      <c r="G194" s="6">
        <v>7.48876953125</v>
      </c>
      <c r="H194" s="6">
        <v>45.99</v>
      </c>
      <c r="I194" s="4">
        <v>8</v>
      </c>
      <c r="J194" s="4">
        <v>8</v>
      </c>
      <c r="K194" s="4">
        <v>67</v>
      </c>
      <c r="L194" s="4">
        <v>9</v>
      </c>
      <c r="M194" s="4">
        <v>10</v>
      </c>
      <c r="N194" s="4">
        <v>10</v>
      </c>
      <c r="O194" s="4">
        <v>11</v>
      </c>
      <c r="P194" s="4">
        <v>13</v>
      </c>
      <c r="Q194" s="4">
        <v>14</v>
      </c>
      <c r="R194" s="11">
        <f t="shared" si="16"/>
        <v>1.0428736964078794E-3</v>
      </c>
      <c r="S194" s="11">
        <f t="shared" si="17"/>
        <v>9.6739866498984234E-4</v>
      </c>
      <c r="T194" s="11">
        <f t="shared" si="18"/>
        <v>9.0826521344232513E-4</v>
      </c>
      <c r="U194" s="11">
        <f t="shared" si="19"/>
        <v>1.2877546242097868E-3</v>
      </c>
      <c r="V194" s="11">
        <f t="shared" si="20"/>
        <v>1.3701517706576729E-3</v>
      </c>
      <c r="W194" s="11">
        <f t="shared" si="21"/>
        <v>1.4291547570436914E-3</v>
      </c>
      <c r="X194" s="14">
        <v>1.0428736964078794E-3</v>
      </c>
      <c r="Y194" s="14">
        <v>9.6739866498984234E-4</v>
      </c>
      <c r="Z194" s="14">
        <v>9.0826521344232513E-4</v>
      </c>
      <c r="AA194" s="14">
        <v>1.2877546242097868E-3</v>
      </c>
      <c r="AB194" s="14">
        <v>1.3701517706576729E-3</v>
      </c>
      <c r="AC194" s="14">
        <v>1.4291547570436914E-3</v>
      </c>
      <c r="AE194" s="16">
        <f t="shared" si="22"/>
        <v>1.4003798296601155</v>
      </c>
      <c r="AF194" s="16">
        <f t="shared" si="23"/>
        <v>0.48581818720261144</v>
      </c>
      <c r="AL194" s="72"/>
      <c r="AN194" s="52"/>
      <c r="AO194" s="53"/>
      <c r="AP194" s="59"/>
      <c r="AQ194" s="54"/>
      <c r="AR194" s="56"/>
      <c r="AS194" s="56"/>
    </row>
    <row r="195" spans="1:45" x14ac:dyDescent="0.2">
      <c r="A195" s="31" t="s">
        <v>511</v>
      </c>
      <c r="B195" s="32" t="s">
        <v>763</v>
      </c>
      <c r="C195" s="44" t="s">
        <v>1524</v>
      </c>
      <c r="D195" s="45" t="s">
        <v>1525</v>
      </c>
      <c r="E195" s="4">
        <v>429</v>
      </c>
      <c r="F195" s="5">
        <v>48.225145674660098</v>
      </c>
      <c r="G195" s="6">
        <v>4.81787109375</v>
      </c>
      <c r="H195" s="6">
        <v>45.45</v>
      </c>
      <c r="I195" s="4">
        <v>4</v>
      </c>
      <c r="J195" s="4">
        <v>17</v>
      </c>
      <c r="K195" s="4">
        <v>280</v>
      </c>
      <c r="L195" s="4">
        <v>36</v>
      </c>
      <c r="M195" s="4">
        <v>37</v>
      </c>
      <c r="N195" s="4">
        <v>49</v>
      </c>
      <c r="O195" s="4">
        <v>48</v>
      </c>
      <c r="P195" s="4">
        <v>52</v>
      </c>
      <c r="Q195" s="4">
        <v>58</v>
      </c>
      <c r="R195" s="11">
        <f t="shared" si="16"/>
        <v>4.1714947856315177E-3</v>
      </c>
      <c r="S195" s="11">
        <f t="shared" si="17"/>
        <v>3.5793750604624164E-3</v>
      </c>
      <c r="T195" s="11">
        <f t="shared" si="18"/>
        <v>4.4504995458673931E-3</v>
      </c>
      <c r="U195" s="11">
        <f t="shared" si="19"/>
        <v>5.6192929056427064E-3</v>
      </c>
      <c r="V195" s="11">
        <f t="shared" si="20"/>
        <v>5.4806070826306915E-3</v>
      </c>
      <c r="W195" s="11">
        <f t="shared" si="21"/>
        <v>5.920783993466721E-3</v>
      </c>
      <c r="X195" s="14">
        <v>4.1714947856315177E-3</v>
      </c>
      <c r="Y195" s="14">
        <v>3.5793750604624164E-3</v>
      </c>
      <c r="Z195" s="14">
        <v>4.4504995458673931E-3</v>
      </c>
      <c r="AA195" s="14">
        <v>5.6192929056427064E-3</v>
      </c>
      <c r="AB195" s="14">
        <v>5.4806070826306915E-3</v>
      </c>
      <c r="AC195" s="14">
        <v>5.920783993466721E-3</v>
      </c>
      <c r="AE195" s="16">
        <f t="shared" si="22"/>
        <v>1.3949814512585708</v>
      </c>
      <c r="AF195" s="16">
        <f t="shared" si="23"/>
        <v>0.48024593900415052</v>
      </c>
      <c r="AL195" s="72"/>
      <c r="AN195" s="52"/>
      <c r="AO195" s="53"/>
      <c r="AP195" s="59"/>
      <c r="AQ195" s="54"/>
      <c r="AR195" s="56"/>
      <c r="AS195" s="56"/>
    </row>
    <row r="196" spans="1:45" x14ac:dyDescent="0.2">
      <c r="A196" s="31" t="s">
        <v>165</v>
      </c>
      <c r="B196" s="32" t="s">
        <v>773</v>
      </c>
      <c r="C196" s="31" t="s">
        <v>1542</v>
      </c>
      <c r="D196" s="32" t="s">
        <v>1543</v>
      </c>
      <c r="E196" s="4">
        <v>263</v>
      </c>
      <c r="F196" s="5">
        <v>29.464840904660001</v>
      </c>
      <c r="G196" s="6">
        <v>6.80029296875</v>
      </c>
      <c r="H196" s="6">
        <v>43.73</v>
      </c>
      <c r="I196" s="4">
        <v>11</v>
      </c>
      <c r="J196" s="4">
        <v>11</v>
      </c>
      <c r="K196" s="4">
        <v>81</v>
      </c>
      <c r="L196" s="4">
        <v>11</v>
      </c>
      <c r="M196" s="4">
        <v>17</v>
      </c>
      <c r="N196" s="4">
        <v>7</v>
      </c>
      <c r="O196" s="4">
        <v>14</v>
      </c>
      <c r="P196" s="4">
        <v>16</v>
      </c>
      <c r="Q196" s="4">
        <v>16</v>
      </c>
      <c r="R196" s="11">
        <f t="shared" ref="R196:R259" si="24">L196/8630</f>
        <v>1.2746234067207416E-3</v>
      </c>
      <c r="S196" s="11">
        <f t="shared" ref="S196:S259" si="25">M196/10337</f>
        <v>1.644577730482732E-3</v>
      </c>
      <c r="T196" s="11">
        <f t="shared" ref="T196:T259" si="26">N196/11010</f>
        <v>6.3578564940962757E-4</v>
      </c>
      <c r="U196" s="11">
        <f t="shared" ref="U196:U259" si="27">O196/8542</f>
        <v>1.6389604308124561E-3</v>
      </c>
      <c r="V196" s="11">
        <f t="shared" ref="V196:V259" si="28">P196/9488</f>
        <v>1.6863406408094434E-3</v>
      </c>
      <c r="W196" s="11">
        <f t="shared" ref="W196:W259" si="29">Q196/9796</f>
        <v>1.6333197223356473E-3</v>
      </c>
      <c r="X196" s="14">
        <v>1.2746234067207416E-3</v>
      </c>
      <c r="Y196" s="14">
        <v>1.644577730482732E-3</v>
      </c>
      <c r="Z196" s="14">
        <v>6.3578564940962757E-4</v>
      </c>
      <c r="AA196" s="14">
        <v>1.6389604308124561E-3</v>
      </c>
      <c r="AB196" s="14">
        <v>1.6863406408094434E-3</v>
      </c>
      <c r="AC196" s="14">
        <v>1.6333197223356473E-3</v>
      </c>
      <c r="AE196" s="16">
        <f t="shared" ref="AE196:AE259" si="30">(AA196+AB196+AC196)/(X196+Y196+Z196)</f>
        <v>1.3948352248818658</v>
      </c>
      <c r="AF196" s="16">
        <f t="shared" ref="AF196:AF259" si="31">LOG(AE196, 2)</f>
        <v>0.48009470321112024</v>
      </c>
      <c r="AL196" s="72"/>
      <c r="AN196" s="52"/>
      <c r="AO196" s="53"/>
      <c r="AP196" s="59"/>
      <c r="AQ196" s="54"/>
      <c r="AR196" s="56"/>
      <c r="AS196" s="56"/>
    </row>
    <row r="197" spans="1:45" x14ac:dyDescent="0.2">
      <c r="A197" s="31" t="s">
        <v>138</v>
      </c>
      <c r="B197" s="32" t="s">
        <v>1238</v>
      </c>
      <c r="C197" s="31" t="s">
        <v>2446</v>
      </c>
      <c r="D197" s="32" t="s">
        <v>2447</v>
      </c>
      <c r="E197" s="4">
        <v>805</v>
      </c>
      <c r="F197" s="5">
        <v>91.624389894659799</v>
      </c>
      <c r="G197" s="6">
        <v>4.94482421875</v>
      </c>
      <c r="H197" s="6">
        <v>8.6999999999999993</v>
      </c>
      <c r="I197" s="4">
        <v>6</v>
      </c>
      <c r="J197" s="4">
        <v>6</v>
      </c>
      <c r="K197" s="4">
        <v>45</v>
      </c>
      <c r="L197" s="4">
        <v>3</v>
      </c>
      <c r="M197" s="4">
        <v>10</v>
      </c>
      <c r="N197" s="4">
        <v>7</v>
      </c>
      <c r="O197" s="4">
        <v>9</v>
      </c>
      <c r="P197" s="4">
        <v>9</v>
      </c>
      <c r="Q197" s="4">
        <v>7</v>
      </c>
      <c r="R197" s="11">
        <f t="shared" si="24"/>
        <v>3.4762456546929318E-4</v>
      </c>
      <c r="S197" s="11">
        <f t="shared" si="25"/>
        <v>9.6739866498984234E-4</v>
      </c>
      <c r="T197" s="11">
        <f t="shared" si="26"/>
        <v>6.3578564940962757E-4</v>
      </c>
      <c r="U197" s="11">
        <f t="shared" si="27"/>
        <v>1.0536174198080075E-3</v>
      </c>
      <c r="V197" s="11">
        <f t="shared" si="28"/>
        <v>9.4856661045531192E-4</v>
      </c>
      <c r="W197" s="11">
        <f t="shared" si="29"/>
        <v>7.1457737852184569E-4</v>
      </c>
      <c r="X197" s="14">
        <v>3.4762456546929318E-4</v>
      </c>
      <c r="Y197" s="14">
        <v>9.6739866498984234E-4</v>
      </c>
      <c r="Z197" s="14">
        <v>6.3578564940962757E-4</v>
      </c>
      <c r="AA197" s="14">
        <v>1.0536174198080075E-3</v>
      </c>
      <c r="AB197" s="14">
        <v>9.4856661045531192E-4</v>
      </c>
      <c r="AC197" s="14">
        <v>7.1457737852184569E-4</v>
      </c>
      <c r="AE197" s="16">
        <f t="shared" si="30"/>
        <v>1.3926333003814964</v>
      </c>
      <c r="AF197" s="16">
        <f t="shared" si="31"/>
        <v>0.47781542637691793</v>
      </c>
      <c r="AL197" s="72"/>
      <c r="AN197" s="52"/>
      <c r="AO197" s="53"/>
      <c r="AP197" s="59"/>
      <c r="AQ197" s="54"/>
      <c r="AR197" s="56"/>
      <c r="AS197" s="56"/>
    </row>
    <row r="198" spans="1:45" x14ac:dyDescent="0.2">
      <c r="A198" s="31" t="s">
        <v>626</v>
      </c>
      <c r="B198" s="32" t="s">
        <v>1308</v>
      </c>
      <c r="C198" s="31" t="s">
        <v>2588</v>
      </c>
      <c r="D198" s="32" t="s">
        <v>2589</v>
      </c>
      <c r="E198" s="4">
        <v>342</v>
      </c>
      <c r="F198" s="5">
        <v>39.957797514660001</v>
      </c>
      <c r="G198" s="6">
        <v>9.02685546875</v>
      </c>
      <c r="H198" s="6">
        <v>6.14</v>
      </c>
      <c r="I198" s="4">
        <v>2</v>
      </c>
      <c r="J198" s="4">
        <v>2</v>
      </c>
      <c r="K198" s="4">
        <v>10</v>
      </c>
      <c r="L198" s="4"/>
      <c r="M198" s="4"/>
      <c r="N198" s="4">
        <v>4</v>
      </c>
      <c r="O198" s="4">
        <v>3</v>
      </c>
      <c r="P198" s="4">
        <v>3</v>
      </c>
      <c r="Q198" s="4"/>
      <c r="R198" s="11">
        <f t="shared" si="24"/>
        <v>0</v>
      </c>
      <c r="S198" s="11">
        <f t="shared" si="25"/>
        <v>0</v>
      </c>
      <c r="T198" s="11">
        <f t="shared" si="26"/>
        <v>3.6330608537693006E-4</v>
      </c>
      <c r="U198" s="11">
        <f t="shared" si="27"/>
        <v>3.5120580660266915E-4</v>
      </c>
      <c r="V198" s="11">
        <f t="shared" si="28"/>
        <v>3.1618887015177064E-4</v>
      </c>
      <c r="W198" s="11">
        <f t="shared" si="29"/>
        <v>0</v>
      </c>
      <c r="X198" s="15">
        <v>9.0826521344232502E-5</v>
      </c>
      <c r="Y198" s="15">
        <v>9.0826521344232502E-5</v>
      </c>
      <c r="Z198" s="14">
        <v>3.6330608537693006E-4</v>
      </c>
      <c r="AA198" s="14">
        <v>3.5120580660266915E-4</v>
      </c>
      <c r="AB198" s="14">
        <v>3.1618887015177064E-4</v>
      </c>
      <c r="AC198" s="15">
        <v>9.0826521344232502E-5</v>
      </c>
      <c r="AE198" s="16">
        <f t="shared" si="30"/>
        <v>1.3913358985110638</v>
      </c>
      <c r="AF198" s="16">
        <f t="shared" si="31"/>
        <v>0.47647075964658164</v>
      </c>
      <c r="AL198" s="72"/>
      <c r="AN198" s="52"/>
      <c r="AO198" s="53"/>
      <c r="AP198" s="71"/>
      <c r="AQ198" s="54"/>
      <c r="AR198" s="56"/>
      <c r="AS198" s="56"/>
    </row>
    <row r="199" spans="1:45" x14ac:dyDescent="0.2">
      <c r="A199" s="31" t="s">
        <v>483</v>
      </c>
      <c r="B199" s="32" t="s">
        <v>1102</v>
      </c>
      <c r="C199" s="31" t="s">
        <v>2183</v>
      </c>
      <c r="D199" s="32" t="s">
        <v>2184</v>
      </c>
      <c r="E199" s="4">
        <v>415</v>
      </c>
      <c r="F199" s="5">
        <v>47.086817314660003</v>
      </c>
      <c r="G199" s="6">
        <v>9.08544921875</v>
      </c>
      <c r="H199" s="6">
        <v>14.94</v>
      </c>
      <c r="I199" s="4">
        <v>6</v>
      </c>
      <c r="J199" s="4">
        <v>6</v>
      </c>
      <c r="K199" s="4">
        <v>46</v>
      </c>
      <c r="L199" s="4">
        <v>7</v>
      </c>
      <c r="M199" s="4">
        <v>6</v>
      </c>
      <c r="N199" s="4">
        <v>7</v>
      </c>
      <c r="O199" s="4">
        <v>9</v>
      </c>
      <c r="P199" s="4">
        <v>9</v>
      </c>
      <c r="Q199" s="4">
        <v>8</v>
      </c>
      <c r="R199" s="11">
        <f t="shared" si="24"/>
        <v>8.1112398609501735E-4</v>
      </c>
      <c r="S199" s="11">
        <f t="shared" si="25"/>
        <v>5.8043919899390542E-4</v>
      </c>
      <c r="T199" s="11">
        <f t="shared" si="26"/>
        <v>6.3578564940962757E-4</v>
      </c>
      <c r="U199" s="11">
        <f t="shared" si="27"/>
        <v>1.0536174198080075E-3</v>
      </c>
      <c r="V199" s="11">
        <f t="shared" si="28"/>
        <v>9.4856661045531192E-4</v>
      </c>
      <c r="W199" s="11">
        <f t="shared" si="29"/>
        <v>8.1665986116782364E-4</v>
      </c>
      <c r="X199" s="14">
        <v>8.1112398609501735E-4</v>
      </c>
      <c r="Y199" s="14">
        <v>5.8043919899390542E-4</v>
      </c>
      <c r="Z199" s="14">
        <v>6.3578564940962757E-4</v>
      </c>
      <c r="AA199" s="14">
        <v>1.0536174198080075E-3</v>
      </c>
      <c r="AB199" s="14">
        <v>9.4856661045531192E-4</v>
      </c>
      <c r="AC199" s="14">
        <v>8.1665986116782364E-4</v>
      </c>
      <c r="AE199" s="16">
        <f t="shared" si="30"/>
        <v>1.3904089140773661</v>
      </c>
      <c r="AF199" s="16">
        <f t="shared" si="31"/>
        <v>0.47550923658456073</v>
      </c>
      <c r="AL199" s="72"/>
      <c r="AN199" s="52"/>
      <c r="AO199" s="53"/>
      <c r="AP199" s="59"/>
      <c r="AQ199" s="54"/>
      <c r="AR199" s="56"/>
      <c r="AS199" s="56"/>
    </row>
    <row r="200" spans="1:45" x14ac:dyDescent="0.2">
      <c r="A200" s="31" t="s">
        <v>74</v>
      </c>
      <c r="B200" s="32" t="s">
        <v>982</v>
      </c>
      <c r="C200" s="31" t="s">
        <v>1944</v>
      </c>
      <c r="D200" s="32" t="s">
        <v>1945</v>
      </c>
      <c r="E200" s="4">
        <v>490</v>
      </c>
      <c r="F200" s="5">
        <v>55.185240684660101</v>
      </c>
      <c r="G200" s="6">
        <v>8.66064453125</v>
      </c>
      <c r="H200" s="6">
        <v>21.43</v>
      </c>
      <c r="I200" s="4">
        <v>10</v>
      </c>
      <c r="J200" s="4">
        <v>10</v>
      </c>
      <c r="K200" s="4">
        <v>48</v>
      </c>
      <c r="L200" s="4">
        <v>6</v>
      </c>
      <c r="M200" s="4">
        <v>10</v>
      </c>
      <c r="N200" s="4">
        <v>5</v>
      </c>
      <c r="O200" s="4">
        <v>10</v>
      </c>
      <c r="P200" s="4">
        <v>10</v>
      </c>
      <c r="Q200" s="4">
        <v>7</v>
      </c>
      <c r="R200" s="11">
        <f t="shared" si="24"/>
        <v>6.9524913093858636E-4</v>
      </c>
      <c r="S200" s="11">
        <f t="shared" si="25"/>
        <v>9.6739866498984234E-4</v>
      </c>
      <c r="T200" s="11">
        <f t="shared" si="26"/>
        <v>4.5413260672116256E-4</v>
      </c>
      <c r="U200" s="11">
        <f t="shared" si="27"/>
        <v>1.1706860220088973E-3</v>
      </c>
      <c r="V200" s="11">
        <f t="shared" si="28"/>
        <v>1.0539629005059021E-3</v>
      </c>
      <c r="W200" s="11">
        <f t="shared" si="29"/>
        <v>7.1457737852184569E-4</v>
      </c>
      <c r="X200" s="14">
        <v>6.9524913093858636E-4</v>
      </c>
      <c r="Y200" s="14">
        <v>9.6739866498984234E-4</v>
      </c>
      <c r="Z200" s="14">
        <v>4.5413260672116256E-4</v>
      </c>
      <c r="AA200" s="14">
        <v>1.1706860220088973E-3</v>
      </c>
      <c r="AB200" s="14">
        <v>1.0539629005059021E-3</v>
      </c>
      <c r="AC200" s="14">
        <v>7.1457737852184569E-4</v>
      </c>
      <c r="AE200" s="16">
        <f t="shared" si="30"/>
        <v>1.3885362399224745</v>
      </c>
      <c r="AF200" s="16">
        <f t="shared" si="31"/>
        <v>0.47356483108124692</v>
      </c>
      <c r="AL200" s="72"/>
      <c r="AN200" s="52"/>
      <c r="AO200" s="53"/>
      <c r="AP200" s="71"/>
      <c r="AQ200" s="54"/>
      <c r="AR200" s="56"/>
      <c r="AS200" s="56"/>
    </row>
    <row r="201" spans="1:45" x14ac:dyDescent="0.2">
      <c r="A201" s="31" t="s">
        <v>590</v>
      </c>
      <c r="B201" s="32" t="s">
        <v>1255</v>
      </c>
      <c r="C201" s="31" t="s">
        <v>2480</v>
      </c>
      <c r="D201" s="32" t="s">
        <v>2481</v>
      </c>
      <c r="E201" s="4">
        <v>2576</v>
      </c>
      <c r="F201" s="5">
        <v>280.99967972465998</v>
      </c>
      <c r="G201" s="6">
        <v>4.91943359375</v>
      </c>
      <c r="H201" s="6">
        <v>8.11</v>
      </c>
      <c r="I201" s="4">
        <v>15</v>
      </c>
      <c r="J201" s="4">
        <v>15</v>
      </c>
      <c r="K201" s="4">
        <v>98</v>
      </c>
      <c r="L201" s="4">
        <v>11</v>
      </c>
      <c r="M201" s="4">
        <v>15</v>
      </c>
      <c r="N201" s="4">
        <v>17</v>
      </c>
      <c r="O201" s="4">
        <v>16</v>
      </c>
      <c r="P201" s="4">
        <v>18</v>
      </c>
      <c r="Q201" s="4">
        <v>21</v>
      </c>
      <c r="R201" s="11">
        <f t="shared" si="24"/>
        <v>1.2746234067207416E-3</v>
      </c>
      <c r="S201" s="11">
        <f t="shared" si="25"/>
        <v>1.4510979974847636E-3</v>
      </c>
      <c r="T201" s="11">
        <f t="shared" si="26"/>
        <v>1.5440508628519528E-3</v>
      </c>
      <c r="U201" s="11">
        <f t="shared" si="27"/>
        <v>1.8730976352142356E-3</v>
      </c>
      <c r="V201" s="11">
        <f t="shared" si="28"/>
        <v>1.8971332209106238E-3</v>
      </c>
      <c r="W201" s="11">
        <f t="shared" si="29"/>
        <v>2.1437321355655369E-3</v>
      </c>
      <c r="X201" s="14">
        <v>1.2746234067207416E-3</v>
      </c>
      <c r="Y201" s="14">
        <v>1.4510979974847636E-3</v>
      </c>
      <c r="Z201" s="14">
        <v>1.5440508628519528E-3</v>
      </c>
      <c r="AA201" s="14">
        <v>1.8730976352142356E-3</v>
      </c>
      <c r="AB201" s="14">
        <v>1.8971332209106238E-3</v>
      </c>
      <c r="AC201" s="14">
        <v>2.1437321355655369E-3</v>
      </c>
      <c r="AE201" s="16">
        <f t="shared" si="30"/>
        <v>1.385076913192385</v>
      </c>
      <c r="AF201" s="16">
        <f t="shared" si="31"/>
        <v>0.46996609122053812</v>
      </c>
      <c r="AL201" s="72"/>
      <c r="AN201" s="52"/>
      <c r="AO201" s="53"/>
      <c r="AP201" s="76"/>
      <c r="AQ201" s="54"/>
      <c r="AR201" s="56"/>
      <c r="AS201" s="56"/>
    </row>
    <row r="202" spans="1:45" x14ac:dyDescent="0.2">
      <c r="A202" s="88" t="s">
        <v>2979</v>
      </c>
      <c r="B202" s="53" t="s">
        <v>2980</v>
      </c>
      <c r="C202" s="91" t="s">
        <v>1846</v>
      </c>
      <c r="D202" s="32" t="s">
        <v>1847</v>
      </c>
      <c r="E202" s="4">
        <v>699</v>
      </c>
      <c r="F202" s="5">
        <v>76.217960974660102</v>
      </c>
      <c r="G202" s="6">
        <v>8.83642578125</v>
      </c>
      <c r="H202" s="6">
        <v>24.75</v>
      </c>
      <c r="I202" s="4">
        <v>13</v>
      </c>
      <c r="J202" s="4">
        <v>13</v>
      </c>
      <c r="K202" s="4">
        <v>87</v>
      </c>
      <c r="L202" s="4">
        <v>12</v>
      </c>
      <c r="M202" s="4">
        <v>13</v>
      </c>
      <c r="N202" s="4">
        <v>13</v>
      </c>
      <c r="O202" s="4">
        <v>15</v>
      </c>
      <c r="P202" s="4">
        <v>15</v>
      </c>
      <c r="Q202" s="4">
        <v>19</v>
      </c>
      <c r="R202" s="11">
        <f t="shared" si="24"/>
        <v>1.3904982618771727E-3</v>
      </c>
      <c r="S202" s="11">
        <f t="shared" si="25"/>
        <v>1.2576182644867949E-3</v>
      </c>
      <c r="T202" s="11">
        <f t="shared" si="26"/>
        <v>1.1807447774750228E-3</v>
      </c>
      <c r="U202" s="11">
        <f t="shared" si="27"/>
        <v>1.7560290330133458E-3</v>
      </c>
      <c r="V202" s="11">
        <f t="shared" si="28"/>
        <v>1.5809443507588533E-3</v>
      </c>
      <c r="W202" s="11">
        <f t="shared" si="29"/>
        <v>1.9395671702735812E-3</v>
      </c>
      <c r="X202" s="14">
        <v>1.3904982618771727E-3</v>
      </c>
      <c r="Y202" s="14">
        <v>1.2576182644867949E-3</v>
      </c>
      <c r="Z202" s="14">
        <v>1.1807447774750228E-3</v>
      </c>
      <c r="AA202" s="14">
        <v>1.7560290330133458E-3</v>
      </c>
      <c r="AB202" s="14">
        <v>1.5809443507588533E-3</v>
      </c>
      <c r="AC202" s="14">
        <v>1.9395671702735812E-3</v>
      </c>
      <c r="AE202" s="16">
        <f t="shared" si="30"/>
        <v>1.3780965502080946</v>
      </c>
      <c r="AF202" s="16">
        <f t="shared" si="31"/>
        <v>0.46267696759724486</v>
      </c>
      <c r="AL202" s="72"/>
      <c r="AN202" s="52"/>
      <c r="AO202" s="53"/>
      <c r="AP202" s="59"/>
      <c r="AQ202" s="54"/>
      <c r="AR202" s="56"/>
      <c r="AS202" s="56"/>
    </row>
    <row r="203" spans="1:45" x14ac:dyDescent="0.2">
      <c r="A203" s="31" t="s">
        <v>315</v>
      </c>
      <c r="B203" s="32" t="s">
        <v>1136</v>
      </c>
      <c r="C203" s="31" t="s">
        <v>2261</v>
      </c>
      <c r="D203" s="32" t="s">
        <v>2262</v>
      </c>
      <c r="E203" s="4">
        <v>640</v>
      </c>
      <c r="F203" s="5">
        <v>71.195172594660093</v>
      </c>
      <c r="G203" s="6">
        <v>5.32568359375</v>
      </c>
      <c r="H203" s="6">
        <v>12.97</v>
      </c>
      <c r="I203" s="4">
        <v>7</v>
      </c>
      <c r="J203" s="4">
        <v>7</v>
      </c>
      <c r="K203" s="4">
        <v>34</v>
      </c>
      <c r="L203" s="4">
        <v>4</v>
      </c>
      <c r="M203" s="4">
        <v>5</v>
      </c>
      <c r="N203" s="4">
        <v>6</v>
      </c>
      <c r="O203" s="4">
        <v>6</v>
      </c>
      <c r="P203" s="4">
        <v>7</v>
      </c>
      <c r="Q203" s="4">
        <v>6</v>
      </c>
      <c r="R203" s="11">
        <f t="shared" si="24"/>
        <v>4.6349942062572422E-4</v>
      </c>
      <c r="S203" s="11">
        <f t="shared" si="25"/>
        <v>4.8369933249492117E-4</v>
      </c>
      <c r="T203" s="11">
        <f t="shared" si="26"/>
        <v>5.4495912806539512E-4</v>
      </c>
      <c r="U203" s="11">
        <f t="shared" si="27"/>
        <v>7.0241161320533829E-4</v>
      </c>
      <c r="V203" s="11">
        <f t="shared" si="28"/>
        <v>7.3777403035413149E-4</v>
      </c>
      <c r="W203" s="11">
        <f t="shared" si="29"/>
        <v>6.1249489587586773E-4</v>
      </c>
      <c r="X203" s="14">
        <v>4.6349942062572422E-4</v>
      </c>
      <c r="Y203" s="14">
        <v>4.8369933249492117E-4</v>
      </c>
      <c r="Z203" s="14">
        <v>5.4495912806539512E-4</v>
      </c>
      <c r="AA203" s="14">
        <v>7.0241161320533829E-4</v>
      </c>
      <c r="AB203" s="14">
        <v>7.3777403035413149E-4</v>
      </c>
      <c r="AC203" s="14">
        <v>6.1249489587586773E-4</v>
      </c>
      <c r="AE203" s="16">
        <f t="shared" si="30"/>
        <v>1.3756456775229213</v>
      </c>
      <c r="AF203" s="16">
        <f t="shared" si="31"/>
        <v>0.46010892563110839</v>
      </c>
      <c r="AL203" s="72"/>
      <c r="AN203" s="52"/>
      <c r="AO203" s="53"/>
      <c r="AP203" s="59"/>
      <c r="AQ203" s="54"/>
      <c r="AR203" s="56"/>
      <c r="AS203" s="56"/>
    </row>
    <row r="204" spans="1:45" x14ac:dyDescent="0.2">
      <c r="A204" s="88" t="s">
        <v>2981</v>
      </c>
      <c r="B204" s="53" t="s">
        <v>2982</v>
      </c>
      <c r="C204" s="91" t="s">
        <v>2606</v>
      </c>
      <c r="D204" s="32" t="s">
        <v>2607</v>
      </c>
      <c r="E204" s="4">
        <v>1107</v>
      </c>
      <c r="F204" s="5">
        <v>121.42176166466</v>
      </c>
      <c r="G204" s="6">
        <v>6.74169921875</v>
      </c>
      <c r="H204" s="6">
        <v>5.78</v>
      </c>
      <c r="I204" s="4">
        <v>6</v>
      </c>
      <c r="J204" s="4">
        <v>6</v>
      </c>
      <c r="K204" s="4">
        <v>21</v>
      </c>
      <c r="L204" s="4"/>
      <c r="M204" s="4">
        <v>6</v>
      </c>
      <c r="N204" s="4">
        <v>3</v>
      </c>
      <c r="O204" s="4">
        <v>4</v>
      </c>
      <c r="P204" s="4">
        <v>4</v>
      </c>
      <c r="Q204" s="4">
        <v>4</v>
      </c>
      <c r="R204" s="11">
        <f t="shared" si="24"/>
        <v>0</v>
      </c>
      <c r="S204" s="11">
        <f t="shared" si="25"/>
        <v>5.8043919899390542E-4</v>
      </c>
      <c r="T204" s="11">
        <f t="shared" si="26"/>
        <v>2.7247956403269756E-4</v>
      </c>
      <c r="U204" s="11">
        <f t="shared" si="27"/>
        <v>4.682744088035589E-4</v>
      </c>
      <c r="V204" s="11">
        <f t="shared" si="28"/>
        <v>4.2158516020236085E-4</v>
      </c>
      <c r="W204" s="11">
        <f t="shared" si="29"/>
        <v>4.0832993058391182E-4</v>
      </c>
      <c r="X204" s="15">
        <v>9.0826521344232502E-5</v>
      </c>
      <c r="Y204" s="14">
        <v>5.8043919899390542E-4</v>
      </c>
      <c r="Z204" s="14">
        <v>2.7247956403269756E-4</v>
      </c>
      <c r="AA204" s="14">
        <v>4.682744088035589E-4</v>
      </c>
      <c r="AB204" s="14">
        <v>4.2158516020236085E-4</v>
      </c>
      <c r="AC204" s="14">
        <v>4.0832993058391182E-4</v>
      </c>
      <c r="AE204" s="16">
        <f t="shared" si="30"/>
        <v>1.3755719059886933</v>
      </c>
      <c r="AF204" s="16">
        <f t="shared" si="31"/>
        <v>0.46003155637667142</v>
      </c>
      <c r="AL204" s="72"/>
      <c r="AN204" s="52"/>
      <c r="AO204" s="53"/>
      <c r="AP204" s="59"/>
      <c r="AQ204" s="54"/>
      <c r="AR204" s="56"/>
      <c r="AS204" s="56"/>
    </row>
    <row r="205" spans="1:45" x14ac:dyDescent="0.2">
      <c r="A205" s="31" t="s">
        <v>484</v>
      </c>
      <c r="B205" s="32" t="s">
        <v>983</v>
      </c>
      <c r="C205" s="31" t="s">
        <v>1946</v>
      </c>
      <c r="D205" s="32" t="s">
        <v>1947</v>
      </c>
      <c r="E205" s="4">
        <v>252</v>
      </c>
      <c r="F205" s="5">
        <v>29.18150212466</v>
      </c>
      <c r="G205" s="6">
        <v>5.13525390625</v>
      </c>
      <c r="H205" s="6">
        <v>21.43</v>
      </c>
      <c r="I205" s="4">
        <v>5</v>
      </c>
      <c r="J205" s="4">
        <v>5</v>
      </c>
      <c r="K205" s="4">
        <v>27</v>
      </c>
      <c r="L205" s="4">
        <v>3</v>
      </c>
      <c r="M205" s="4">
        <v>3</v>
      </c>
      <c r="N205" s="4">
        <v>6</v>
      </c>
      <c r="O205" s="4">
        <v>5</v>
      </c>
      <c r="P205" s="4">
        <v>6</v>
      </c>
      <c r="Q205" s="4">
        <v>4</v>
      </c>
      <c r="R205" s="11">
        <f t="shared" si="24"/>
        <v>3.4762456546929318E-4</v>
      </c>
      <c r="S205" s="11">
        <f t="shared" si="25"/>
        <v>2.9021959949695271E-4</v>
      </c>
      <c r="T205" s="11">
        <f t="shared" si="26"/>
        <v>5.4495912806539512E-4</v>
      </c>
      <c r="U205" s="11">
        <f t="shared" si="27"/>
        <v>5.8534301100444865E-4</v>
      </c>
      <c r="V205" s="11">
        <f t="shared" si="28"/>
        <v>6.3237774030354128E-4</v>
      </c>
      <c r="W205" s="11">
        <f t="shared" si="29"/>
        <v>4.0832993058391182E-4</v>
      </c>
      <c r="X205" s="14">
        <v>3.4762456546929318E-4</v>
      </c>
      <c r="Y205" s="14">
        <v>2.9021959949695271E-4</v>
      </c>
      <c r="Z205" s="14">
        <v>5.4495912806539512E-4</v>
      </c>
      <c r="AA205" s="14">
        <v>5.8534301100444865E-4</v>
      </c>
      <c r="AB205" s="14">
        <v>6.3237774030354128E-4</v>
      </c>
      <c r="AC205" s="14">
        <v>4.0832993058391182E-4</v>
      </c>
      <c r="AE205" s="16">
        <f t="shared" si="30"/>
        <v>1.3747431136450206</v>
      </c>
      <c r="AF205" s="16">
        <f t="shared" si="31"/>
        <v>0.45916205987768804</v>
      </c>
      <c r="AL205" s="72"/>
      <c r="AN205" s="52"/>
      <c r="AO205" s="66"/>
      <c r="AP205" s="69"/>
      <c r="AQ205" s="54"/>
      <c r="AR205" s="56"/>
      <c r="AS205" s="56"/>
    </row>
    <row r="206" spans="1:45" x14ac:dyDescent="0.2">
      <c r="A206" s="31" t="s">
        <v>671</v>
      </c>
      <c r="B206" s="32" t="s">
        <v>1109</v>
      </c>
      <c r="C206" s="31" t="s">
        <v>2198</v>
      </c>
      <c r="D206" s="32" t="s">
        <v>2199</v>
      </c>
      <c r="E206" s="4">
        <v>374</v>
      </c>
      <c r="F206" s="5">
        <v>41.866083004660098</v>
      </c>
      <c r="G206" s="6">
        <v>5.60498046875</v>
      </c>
      <c r="H206" s="6">
        <v>14.71</v>
      </c>
      <c r="I206" s="4">
        <v>4</v>
      </c>
      <c r="J206" s="4">
        <v>5</v>
      </c>
      <c r="K206" s="4">
        <v>38</v>
      </c>
      <c r="L206" s="4"/>
      <c r="M206" s="4">
        <v>7</v>
      </c>
      <c r="N206" s="4">
        <v>8</v>
      </c>
      <c r="O206" s="4">
        <v>6</v>
      </c>
      <c r="P206" s="4">
        <v>7</v>
      </c>
      <c r="Q206" s="4">
        <v>6</v>
      </c>
      <c r="R206" s="11">
        <f t="shared" si="24"/>
        <v>0</v>
      </c>
      <c r="S206" s="11">
        <f t="shared" si="25"/>
        <v>6.7717906549288962E-4</v>
      </c>
      <c r="T206" s="11">
        <f t="shared" si="26"/>
        <v>7.2661217075386012E-4</v>
      </c>
      <c r="U206" s="11">
        <f t="shared" si="27"/>
        <v>7.0241161320533829E-4</v>
      </c>
      <c r="V206" s="11">
        <f t="shared" si="28"/>
        <v>7.3777403035413149E-4</v>
      </c>
      <c r="W206" s="11">
        <f t="shared" si="29"/>
        <v>6.1249489587586773E-4</v>
      </c>
      <c r="X206" s="15">
        <v>9.0826521344232502E-5</v>
      </c>
      <c r="Y206" s="14">
        <v>6.7717906549288962E-4</v>
      </c>
      <c r="Z206" s="14">
        <v>7.2661217075386012E-4</v>
      </c>
      <c r="AA206" s="14">
        <v>7.0241161320533829E-4</v>
      </c>
      <c r="AB206" s="14">
        <v>7.3777403035413149E-4</v>
      </c>
      <c r="AC206" s="14">
        <v>6.1249489587586773E-4</v>
      </c>
      <c r="AE206" s="16">
        <f t="shared" si="30"/>
        <v>1.3733816081135273</v>
      </c>
      <c r="AF206" s="16">
        <f t="shared" si="31"/>
        <v>0.45773254874699981</v>
      </c>
      <c r="AL206" s="72"/>
      <c r="AN206" s="52"/>
      <c r="AO206" s="53"/>
      <c r="AP206" s="76"/>
      <c r="AQ206" s="54"/>
      <c r="AR206" s="56"/>
      <c r="AS206" s="56"/>
    </row>
    <row r="207" spans="1:45" x14ac:dyDescent="0.2">
      <c r="A207" s="31" t="s">
        <v>61</v>
      </c>
      <c r="B207" s="32" t="s">
        <v>1394</v>
      </c>
      <c r="C207" s="31" t="s">
        <v>2770</v>
      </c>
      <c r="D207" s="32" t="s">
        <v>2771</v>
      </c>
      <c r="E207" s="4">
        <v>825</v>
      </c>
      <c r="F207" s="5">
        <v>91.724334444659803</v>
      </c>
      <c r="G207" s="6">
        <v>6.80029296875</v>
      </c>
      <c r="H207" s="6">
        <v>2.42</v>
      </c>
      <c r="I207" s="4">
        <v>2</v>
      </c>
      <c r="J207" s="4">
        <v>2</v>
      </c>
      <c r="K207" s="4">
        <v>10</v>
      </c>
      <c r="L207" s="4"/>
      <c r="M207" s="4"/>
      <c r="N207" s="4">
        <v>4</v>
      </c>
      <c r="O207" s="4">
        <v>3</v>
      </c>
      <c r="P207" s="4"/>
      <c r="Q207" s="4">
        <v>3</v>
      </c>
      <c r="R207" s="11">
        <f t="shared" si="24"/>
        <v>0</v>
      </c>
      <c r="S207" s="11">
        <f t="shared" si="25"/>
        <v>0</v>
      </c>
      <c r="T207" s="11">
        <f t="shared" si="26"/>
        <v>3.6330608537693006E-4</v>
      </c>
      <c r="U207" s="11">
        <f t="shared" si="27"/>
        <v>3.5120580660266915E-4</v>
      </c>
      <c r="V207" s="11">
        <f t="shared" si="28"/>
        <v>0</v>
      </c>
      <c r="W207" s="11">
        <f t="shared" si="29"/>
        <v>3.0624744793793387E-4</v>
      </c>
      <c r="X207" s="15">
        <v>9.0826521344232502E-5</v>
      </c>
      <c r="Y207" s="15">
        <v>9.0826521344232502E-5</v>
      </c>
      <c r="Z207" s="14">
        <v>3.6330608537693006E-4</v>
      </c>
      <c r="AA207" s="14">
        <v>3.5120580660266915E-4</v>
      </c>
      <c r="AB207" s="15">
        <v>9.0826521344232502E-5</v>
      </c>
      <c r="AC207" s="14">
        <v>3.0624744793793387E-4</v>
      </c>
      <c r="AE207" s="16">
        <f t="shared" si="30"/>
        <v>1.3730933887486729</v>
      </c>
      <c r="AF207" s="16">
        <f t="shared" si="31"/>
        <v>0.45742975141560954</v>
      </c>
      <c r="AL207" s="72"/>
      <c r="AN207" s="52"/>
      <c r="AO207" s="53"/>
      <c r="AP207" s="59"/>
      <c r="AQ207" s="54"/>
      <c r="AR207" s="56"/>
      <c r="AS207" s="56"/>
    </row>
    <row r="208" spans="1:45" x14ac:dyDescent="0.2">
      <c r="A208" s="31" t="s">
        <v>680</v>
      </c>
      <c r="B208" s="32" t="s">
        <v>934</v>
      </c>
      <c r="C208" s="31" t="s">
        <v>1844</v>
      </c>
      <c r="D208" s="32" t="s">
        <v>1845</v>
      </c>
      <c r="E208" s="4">
        <v>105</v>
      </c>
      <c r="F208" s="5">
        <v>11.62506101466</v>
      </c>
      <c r="G208" s="6">
        <v>9.58349609375</v>
      </c>
      <c r="H208" s="6">
        <v>24.76</v>
      </c>
      <c r="I208" s="4">
        <v>3</v>
      </c>
      <c r="J208" s="4">
        <v>3</v>
      </c>
      <c r="K208" s="4">
        <v>34</v>
      </c>
      <c r="L208" s="4">
        <v>4</v>
      </c>
      <c r="M208" s="4">
        <v>5</v>
      </c>
      <c r="N208" s="4">
        <v>6</v>
      </c>
      <c r="O208" s="4">
        <v>5</v>
      </c>
      <c r="P208" s="4">
        <v>7</v>
      </c>
      <c r="Q208" s="4">
        <v>7</v>
      </c>
      <c r="R208" s="11">
        <f t="shared" si="24"/>
        <v>4.6349942062572422E-4</v>
      </c>
      <c r="S208" s="11">
        <f t="shared" si="25"/>
        <v>4.8369933249492117E-4</v>
      </c>
      <c r="T208" s="11">
        <f t="shared" si="26"/>
        <v>5.4495912806539512E-4</v>
      </c>
      <c r="U208" s="11">
        <f t="shared" si="27"/>
        <v>5.8534301100444865E-4</v>
      </c>
      <c r="V208" s="11">
        <f t="shared" si="28"/>
        <v>7.3777403035413149E-4</v>
      </c>
      <c r="W208" s="11">
        <f t="shared" si="29"/>
        <v>7.1457737852184569E-4</v>
      </c>
      <c r="X208" s="14">
        <v>4.6349942062572422E-4</v>
      </c>
      <c r="Y208" s="14">
        <v>4.8369933249492117E-4</v>
      </c>
      <c r="Z208" s="14">
        <v>5.4495912806539512E-4</v>
      </c>
      <c r="AA208" s="14">
        <v>5.8534301100444865E-4</v>
      </c>
      <c r="AB208" s="14">
        <v>7.3777403035413149E-4</v>
      </c>
      <c r="AC208" s="14">
        <v>7.1457737852184569E-4</v>
      </c>
      <c r="AE208" s="16">
        <f t="shared" si="30"/>
        <v>1.3656024242292419</v>
      </c>
      <c r="AF208" s="16">
        <f t="shared" si="31"/>
        <v>0.44953752456528417</v>
      </c>
      <c r="AL208" s="72"/>
      <c r="AN208" s="52"/>
      <c r="AO208" s="53"/>
      <c r="AP208" s="59"/>
      <c r="AQ208" s="54"/>
      <c r="AR208" s="56"/>
      <c r="AS208" s="56"/>
    </row>
    <row r="209" spans="1:45" x14ac:dyDescent="0.2">
      <c r="A209" s="31" t="s">
        <v>70</v>
      </c>
      <c r="B209" s="32" t="s">
        <v>1024</v>
      </c>
      <c r="C209" s="31" t="s">
        <v>1988</v>
      </c>
      <c r="D209" s="32" t="s">
        <v>2023</v>
      </c>
      <c r="E209" s="4">
        <v>767</v>
      </c>
      <c r="F209" s="5">
        <v>86.35452761466</v>
      </c>
      <c r="G209" s="6">
        <v>6.88818359375</v>
      </c>
      <c r="H209" s="6">
        <v>18.899999999999999</v>
      </c>
      <c r="I209" s="4">
        <v>7</v>
      </c>
      <c r="J209" s="4">
        <v>10</v>
      </c>
      <c r="K209" s="4">
        <v>40</v>
      </c>
      <c r="L209" s="4">
        <v>3</v>
      </c>
      <c r="M209" s="4">
        <v>6</v>
      </c>
      <c r="N209" s="4">
        <v>9</v>
      </c>
      <c r="O209" s="4">
        <v>8</v>
      </c>
      <c r="P209" s="4">
        <v>5</v>
      </c>
      <c r="Q209" s="4">
        <v>9</v>
      </c>
      <c r="R209" s="11">
        <f t="shared" si="24"/>
        <v>3.4762456546929318E-4</v>
      </c>
      <c r="S209" s="11">
        <f t="shared" si="25"/>
        <v>5.8043919899390542E-4</v>
      </c>
      <c r="T209" s="11">
        <f t="shared" si="26"/>
        <v>8.1743869209809268E-4</v>
      </c>
      <c r="U209" s="11">
        <f t="shared" si="27"/>
        <v>9.365488176071178E-4</v>
      </c>
      <c r="V209" s="11">
        <f t="shared" si="28"/>
        <v>5.2698145025295107E-4</v>
      </c>
      <c r="W209" s="11">
        <f t="shared" si="29"/>
        <v>9.187423438138016E-4</v>
      </c>
      <c r="X209" s="14">
        <v>3.4762456546929318E-4</v>
      </c>
      <c r="Y209" s="14">
        <v>5.8043919899390542E-4</v>
      </c>
      <c r="Z209" s="14">
        <v>8.1743869209809268E-4</v>
      </c>
      <c r="AA209" s="14">
        <v>9.365488176071178E-4</v>
      </c>
      <c r="AB209" s="14">
        <v>5.2698145025295107E-4</v>
      </c>
      <c r="AC209" s="14">
        <v>9.187423438138016E-4</v>
      </c>
      <c r="AE209" s="16">
        <f t="shared" si="30"/>
        <v>1.3648062211078418</v>
      </c>
      <c r="AF209" s="16">
        <f t="shared" si="31"/>
        <v>0.44869612792723523</v>
      </c>
      <c r="AL209" s="72"/>
      <c r="AN209" s="52"/>
      <c r="AO209" s="53"/>
      <c r="AP209" s="59"/>
      <c r="AQ209" s="54"/>
      <c r="AR209" s="56"/>
      <c r="AS209" s="56"/>
    </row>
    <row r="210" spans="1:45" x14ac:dyDescent="0.2">
      <c r="A210" s="31" t="s">
        <v>602</v>
      </c>
      <c r="B210" s="32" t="s">
        <v>1228</v>
      </c>
      <c r="C210" s="31" t="s">
        <v>2429</v>
      </c>
      <c r="D210" s="32" t="s">
        <v>2430</v>
      </c>
      <c r="E210" s="4">
        <v>1173</v>
      </c>
      <c r="F210" s="5">
        <v>130.30692209466</v>
      </c>
      <c r="G210" s="6">
        <v>6.43017578125</v>
      </c>
      <c r="H210" s="6">
        <v>9.2100000000000009</v>
      </c>
      <c r="I210" s="4">
        <v>9</v>
      </c>
      <c r="J210" s="4">
        <v>9</v>
      </c>
      <c r="K210" s="4">
        <v>48</v>
      </c>
      <c r="L210" s="4">
        <v>8</v>
      </c>
      <c r="M210" s="4">
        <v>6</v>
      </c>
      <c r="N210" s="4">
        <v>7</v>
      </c>
      <c r="O210" s="4">
        <v>8</v>
      </c>
      <c r="P210" s="4">
        <v>9</v>
      </c>
      <c r="Q210" s="4">
        <v>10</v>
      </c>
      <c r="R210" s="11">
        <f t="shared" si="24"/>
        <v>9.2699884125144844E-4</v>
      </c>
      <c r="S210" s="11">
        <f t="shared" si="25"/>
        <v>5.8043919899390542E-4</v>
      </c>
      <c r="T210" s="11">
        <f t="shared" si="26"/>
        <v>6.3578564940962757E-4</v>
      </c>
      <c r="U210" s="11">
        <f t="shared" si="27"/>
        <v>9.365488176071178E-4</v>
      </c>
      <c r="V210" s="11">
        <f t="shared" si="28"/>
        <v>9.4856661045531192E-4</v>
      </c>
      <c r="W210" s="11">
        <f t="shared" si="29"/>
        <v>1.0208248264597796E-3</v>
      </c>
      <c r="X210" s="14">
        <v>9.2699884125144844E-4</v>
      </c>
      <c r="Y210" s="14">
        <v>5.8043919899390542E-4</v>
      </c>
      <c r="Z210" s="14">
        <v>6.3578564940962757E-4</v>
      </c>
      <c r="AA210" s="14">
        <v>9.365488176071178E-4</v>
      </c>
      <c r="AB210" s="14">
        <v>9.4856661045531192E-4</v>
      </c>
      <c r="AC210" s="14">
        <v>1.0208248264597796E-3</v>
      </c>
      <c r="AE210" s="16">
        <f t="shared" si="30"/>
        <v>1.3558735229312491</v>
      </c>
      <c r="AF210" s="16">
        <f t="shared" si="31"/>
        <v>0.43922260889461945</v>
      </c>
      <c r="AL210" s="72"/>
      <c r="AN210" s="65"/>
      <c r="AO210" s="66"/>
      <c r="AP210" s="59"/>
      <c r="AQ210" s="54"/>
      <c r="AR210" s="56"/>
      <c r="AS210" s="56"/>
    </row>
    <row r="211" spans="1:45" x14ac:dyDescent="0.2">
      <c r="A211" s="31" t="s">
        <v>672</v>
      </c>
      <c r="B211" s="32" t="s">
        <v>1096</v>
      </c>
      <c r="C211" s="31" t="s">
        <v>2171</v>
      </c>
      <c r="D211" s="32" t="s">
        <v>2172</v>
      </c>
      <c r="E211" s="4">
        <v>380</v>
      </c>
      <c r="F211" s="5">
        <v>42.59711022466</v>
      </c>
      <c r="G211" s="6">
        <v>8.48486328125</v>
      </c>
      <c r="H211" s="6">
        <v>15.26</v>
      </c>
      <c r="I211" s="4">
        <v>4</v>
      </c>
      <c r="J211" s="4">
        <v>4</v>
      </c>
      <c r="K211" s="4">
        <v>25</v>
      </c>
      <c r="L211" s="4"/>
      <c r="M211" s="4">
        <v>5</v>
      </c>
      <c r="N211" s="4">
        <v>6</v>
      </c>
      <c r="O211" s="4">
        <v>5</v>
      </c>
      <c r="P211" s="4">
        <v>4</v>
      </c>
      <c r="Q211" s="4">
        <v>5</v>
      </c>
      <c r="R211" s="11">
        <f t="shared" si="24"/>
        <v>0</v>
      </c>
      <c r="S211" s="11">
        <f t="shared" si="25"/>
        <v>4.8369933249492117E-4</v>
      </c>
      <c r="T211" s="11">
        <f t="shared" si="26"/>
        <v>5.4495912806539512E-4</v>
      </c>
      <c r="U211" s="11">
        <f t="shared" si="27"/>
        <v>5.8534301100444865E-4</v>
      </c>
      <c r="V211" s="11">
        <f t="shared" si="28"/>
        <v>4.2158516020236085E-4</v>
      </c>
      <c r="W211" s="11">
        <f t="shared" si="29"/>
        <v>5.1041241322988978E-4</v>
      </c>
      <c r="X211" s="15">
        <v>9.0826521344232502E-5</v>
      </c>
      <c r="Y211" s="14">
        <v>4.8369933249492117E-4</v>
      </c>
      <c r="Z211" s="14">
        <v>5.4495912806539512E-4</v>
      </c>
      <c r="AA211" s="14">
        <v>5.8534301100444865E-4</v>
      </c>
      <c r="AB211" s="14">
        <v>4.2158516020236085E-4</v>
      </c>
      <c r="AC211" s="14">
        <v>5.1041241322988978E-4</v>
      </c>
      <c r="AE211" s="16">
        <f t="shared" si="30"/>
        <v>1.3553916389796401</v>
      </c>
      <c r="AF211" s="16">
        <f t="shared" si="31"/>
        <v>0.43870977702235747</v>
      </c>
      <c r="AL211" s="72"/>
      <c r="AN211" s="52"/>
      <c r="AO211" s="53"/>
      <c r="AP211" s="59"/>
      <c r="AQ211" s="54"/>
      <c r="AR211" s="56"/>
      <c r="AS211" s="56"/>
    </row>
    <row r="212" spans="1:45" x14ac:dyDescent="0.2">
      <c r="A212" s="31" t="s">
        <v>27</v>
      </c>
      <c r="B212" s="32" t="s">
        <v>1258</v>
      </c>
      <c r="C212" s="31" t="s">
        <v>2485</v>
      </c>
      <c r="D212" s="32" t="s">
        <v>2486</v>
      </c>
      <c r="E212" s="4">
        <v>435</v>
      </c>
      <c r="F212" s="5">
        <v>45.67482233466</v>
      </c>
      <c r="G212" s="6">
        <v>10.93115234375</v>
      </c>
      <c r="H212" s="6">
        <v>8.0500000000000007</v>
      </c>
      <c r="I212" s="4">
        <v>3</v>
      </c>
      <c r="J212" s="4">
        <v>3</v>
      </c>
      <c r="K212" s="4">
        <v>43</v>
      </c>
      <c r="L212" s="4">
        <v>7</v>
      </c>
      <c r="M212" s="4">
        <v>6</v>
      </c>
      <c r="N212" s="4">
        <v>6</v>
      </c>
      <c r="O212" s="4">
        <v>10</v>
      </c>
      <c r="P212" s="4">
        <v>6</v>
      </c>
      <c r="Q212" s="4">
        <v>8</v>
      </c>
      <c r="R212" s="11">
        <f t="shared" si="24"/>
        <v>8.1112398609501735E-4</v>
      </c>
      <c r="S212" s="11">
        <f t="shared" si="25"/>
        <v>5.8043919899390542E-4</v>
      </c>
      <c r="T212" s="11">
        <f t="shared" si="26"/>
        <v>5.4495912806539512E-4</v>
      </c>
      <c r="U212" s="11">
        <f t="shared" si="27"/>
        <v>1.1706860220088973E-3</v>
      </c>
      <c r="V212" s="11">
        <f t="shared" si="28"/>
        <v>6.3237774030354128E-4</v>
      </c>
      <c r="W212" s="11">
        <f t="shared" si="29"/>
        <v>8.1665986116782364E-4</v>
      </c>
      <c r="X212" s="14">
        <v>8.1112398609501735E-4</v>
      </c>
      <c r="Y212" s="14">
        <v>5.8043919899390542E-4</v>
      </c>
      <c r="Z212" s="14">
        <v>5.4495912806539512E-4</v>
      </c>
      <c r="AA212" s="14">
        <v>1.1706860220088973E-3</v>
      </c>
      <c r="AB212" s="14">
        <v>6.3237774030354128E-4</v>
      </c>
      <c r="AC212" s="14">
        <v>8.1665986116782364E-4</v>
      </c>
      <c r="AE212" s="16">
        <f t="shared" si="30"/>
        <v>1.3527980574688587</v>
      </c>
      <c r="AF212" s="16">
        <f t="shared" si="31"/>
        <v>0.43594649324458445</v>
      </c>
      <c r="AL212" s="72"/>
      <c r="AN212" s="52"/>
      <c r="AO212" s="53"/>
      <c r="AP212" s="59"/>
      <c r="AQ212" s="54"/>
      <c r="AR212" s="56"/>
      <c r="AS212" s="56"/>
    </row>
    <row r="213" spans="1:45" x14ac:dyDescent="0.2">
      <c r="A213" s="89" t="s">
        <v>2983</v>
      </c>
      <c r="B213" s="53" t="s">
        <v>2984</v>
      </c>
      <c r="C213" s="31" t="s">
        <v>2814</v>
      </c>
      <c r="D213" s="32" t="s">
        <v>2818</v>
      </c>
      <c r="E213" s="4">
        <v>256</v>
      </c>
      <c r="F213" s="5">
        <v>29.875438704659999</v>
      </c>
      <c r="G213" s="6">
        <v>6.01123046875</v>
      </c>
      <c r="H213" s="6">
        <v>14.84</v>
      </c>
      <c r="I213" s="4">
        <v>2</v>
      </c>
      <c r="J213" s="4">
        <v>4</v>
      </c>
      <c r="K213" s="4">
        <v>28</v>
      </c>
      <c r="L213" s="4">
        <v>3</v>
      </c>
      <c r="M213" s="4">
        <v>7</v>
      </c>
      <c r="N213" s="4"/>
      <c r="O213" s="4">
        <v>6</v>
      </c>
      <c r="P213" s="4"/>
      <c r="Q213" s="4">
        <v>7</v>
      </c>
      <c r="R213" s="11">
        <f t="shared" si="24"/>
        <v>3.4762456546929318E-4</v>
      </c>
      <c r="S213" s="11">
        <f t="shared" si="25"/>
        <v>6.7717906549288962E-4</v>
      </c>
      <c r="T213" s="11">
        <f t="shared" si="26"/>
        <v>0</v>
      </c>
      <c r="U213" s="11">
        <f t="shared" si="27"/>
        <v>7.0241161320533829E-4</v>
      </c>
      <c r="V213" s="11">
        <f t="shared" si="28"/>
        <v>0</v>
      </c>
      <c r="W213" s="11">
        <f t="shared" si="29"/>
        <v>7.1457737852184569E-4</v>
      </c>
      <c r="X213" s="14">
        <v>3.4762456546929318E-4</v>
      </c>
      <c r="Y213" s="14">
        <v>6.7717906549288962E-4</v>
      </c>
      <c r="Z213" s="15">
        <v>9.0826521344232502E-5</v>
      </c>
      <c r="AA213" s="14">
        <v>7.0241161320533829E-4</v>
      </c>
      <c r="AB213" s="15">
        <v>9.0826521344232502E-5</v>
      </c>
      <c r="AC213" s="14">
        <v>7.1457737852184569E-4</v>
      </c>
      <c r="AE213" s="16">
        <f t="shared" si="30"/>
        <v>1.3515370752163793</v>
      </c>
      <c r="AF213" s="16">
        <f t="shared" si="31"/>
        <v>0.4346010882671042</v>
      </c>
      <c r="AL213" s="72"/>
      <c r="AN213" s="52"/>
      <c r="AO213" s="53"/>
      <c r="AP213" s="59"/>
      <c r="AQ213" s="54"/>
      <c r="AR213" s="56"/>
      <c r="AS213" s="56"/>
    </row>
    <row r="214" spans="1:45" x14ac:dyDescent="0.2">
      <c r="A214" s="88" t="s">
        <v>2985</v>
      </c>
      <c r="B214" s="53" t="s">
        <v>2986</v>
      </c>
      <c r="C214" s="91" t="s">
        <v>1470</v>
      </c>
      <c r="D214" s="32" t="s">
        <v>1471</v>
      </c>
      <c r="E214" s="4">
        <v>646</v>
      </c>
      <c r="F214" s="5">
        <v>70.854226904660095</v>
      </c>
      <c r="G214" s="6">
        <v>5.51611328125</v>
      </c>
      <c r="H214" s="6">
        <v>51.08</v>
      </c>
      <c r="I214" s="4">
        <v>21</v>
      </c>
      <c r="J214" s="4">
        <v>29</v>
      </c>
      <c r="K214" s="4">
        <v>474</v>
      </c>
      <c r="L214" s="4">
        <v>69</v>
      </c>
      <c r="M214" s="4">
        <v>62</v>
      </c>
      <c r="N214" s="4">
        <v>79</v>
      </c>
      <c r="O214" s="4">
        <v>90</v>
      </c>
      <c r="P214" s="4">
        <v>93</v>
      </c>
      <c r="Q214" s="4">
        <v>81</v>
      </c>
      <c r="R214" s="11">
        <f t="shared" si="24"/>
        <v>7.995365005793743E-3</v>
      </c>
      <c r="S214" s="11">
        <f t="shared" si="25"/>
        <v>5.997871722937022E-3</v>
      </c>
      <c r="T214" s="11">
        <f t="shared" si="26"/>
        <v>7.1752951861943689E-3</v>
      </c>
      <c r="U214" s="11">
        <f t="shared" si="27"/>
        <v>1.0536174198080075E-2</v>
      </c>
      <c r="V214" s="11">
        <f t="shared" si="28"/>
        <v>9.8018549747048902E-3</v>
      </c>
      <c r="W214" s="11">
        <f t="shared" si="29"/>
        <v>8.2686810943242133E-3</v>
      </c>
      <c r="X214" s="14">
        <v>7.995365005793743E-3</v>
      </c>
      <c r="Y214" s="14">
        <v>5.997871722937022E-3</v>
      </c>
      <c r="Z214" s="14">
        <v>7.1752951861943689E-3</v>
      </c>
      <c r="AA214" s="14">
        <v>1.0536174198080075E-2</v>
      </c>
      <c r="AB214" s="14">
        <v>9.8018549747048902E-3</v>
      </c>
      <c r="AC214" s="14">
        <v>8.2686810943242133E-3</v>
      </c>
      <c r="AE214" s="16">
        <f t="shared" si="30"/>
        <v>1.3513790366794247</v>
      </c>
      <c r="AF214" s="16">
        <f t="shared" si="31"/>
        <v>0.43443238054229538</v>
      </c>
      <c r="AL214" s="72"/>
      <c r="AN214" s="52"/>
      <c r="AO214" s="53"/>
      <c r="AP214" s="71"/>
      <c r="AQ214" s="54"/>
      <c r="AR214" s="56"/>
      <c r="AS214" s="56"/>
    </row>
    <row r="215" spans="1:45" x14ac:dyDescent="0.2">
      <c r="A215" s="31" t="s">
        <v>437</v>
      </c>
      <c r="B215" s="32" t="s">
        <v>1001</v>
      </c>
      <c r="C215" s="31" t="s">
        <v>1980</v>
      </c>
      <c r="D215" s="32" t="s">
        <v>1981</v>
      </c>
      <c r="E215" s="4">
        <v>813</v>
      </c>
      <c r="F215" s="5">
        <v>91.949586664660103</v>
      </c>
      <c r="G215" s="6">
        <v>5.09716796875</v>
      </c>
      <c r="H215" s="6">
        <v>20.05</v>
      </c>
      <c r="I215" s="4">
        <v>14</v>
      </c>
      <c r="J215" s="4">
        <v>14</v>
      </c>
      <c r="K215" s="4">
        <v>59</v>
      </c>
      <c r="L215" s="4">
        <v>9</v>
      </c>
      <c r="M215" s="4">
        <v>7</v>
      </c>
      <c r="N215" s="4">
        <v>10</v>
      </c>
      <c r="O215" s="4">
        <v>9</v>
      </c>
      <c r="P215" s="4">
        <v>14</v>
      </c>
      <c r="Q215" s="4">
        <v>10</v>
      </c>
      <c r="R215" s="11">
        <f t="shared" si="24"/>
        <v>1.0428736964078794E-3</v>
      </c>
      <c r="S215" s="11">
        <f t="shared" si="25"/>
        <v>6.7717906549288962E-4</v>
      </c>
      <c r="T215" s="11">
        <f t="shared" si="26"/>
        <v>9.0826521344232513E-4</v>
      </c>
      <c r="U215" s="11">
        <f t="shared" si="27"/>
        <v>1.0536174198080075E-3</v>
      </c>
      <c r="V215" s="11">
        <f t="shared" si="28"/>
        <v>1.475548060708263E-3</v>
      </c>
      <c r="W215" s="11">
        <f t="shared" si="29"/>
        <v>1.0208248264597796E-3</v>
      </c>
      <c r="X215" s="14">
        <v>1.0428736964078794E-3</v>
      </c>
      <c r="Y215" s="14">
        <v>6.7717906549288962E-4</v>
      </c>
      <c r="Z215" s="14">
        <v>9.0826521344232513E-4</v>
      </c>
      <c r="AA215" s="14">
        <v>1.0536174198080075E-3</v>
      </c>
      <c r="AB215" s="14">
        <v>1.475548060708263E-3</v>
      </c>
      <c r="AC215" s="14">
        <v>1.0208248264597796E-3</v>
      </c>
      <c r="AE215" s="16">
        <f t="shared" si="30"/>
        <v>1.3506700255750612</v>
      </c>
      <c r="AF215" s="16">
        <f t="shared" si="31"/>
        <v>0.43367526118279487</v>
      </c>
      <c r="AL215" s="72"/>
      <c r="AN215" s="52"/>
      <c r="AO215" s="53"/>
      <c r="AP215" s="71"/>
      <c r="AQ215" s="54"/>
      <c r="AR215" s="56"/>
      <c r="AS215" s="56"/>
    </row>
    <row r="216" spans="1:45" x14ac:dyDescent="0.2">
      <c r="A216" s="31" t="s">
        <v>323</v>
      </c>
      <c r="B216" s="32" t="s">
        <v>792</v>
      </c>
      <c r="C216" s="31" t="s">
        <v>1572</v>
      </c>
      <c r="D216" s="32" t="s">
        <v>1573</v>
      </c>
      <c r="E216" s="4">
        <v>390</v>
      </c>
      <c r="F216" s="5">
        <v>43.035189134660001</v>
      </c>
      <c r="G216" s="6">
        <v>5.26220703125</v>
      </c>
      <c r="H216" s="6">
        <v>39.49</v>
      </c>
      <c r="I216" s="4">
        <v>12</v>
      </c>
      <c r="J216" s="4">
        <v>12</v>
      </c>
      <c r="K216" s="4">
        <v>141</v>
      </c>
      <c r="L216" s="4">
        <v>16</v>
      </c>
      <c r="M216" s="4">
        <v>23</v>
      </c>
      <c r="N216" s="4">
        <v>24</v>
      </c>
      <c r="O216" s="4">
        <v>26</v>
      </c>
      <c r="P216" s="4">
        <v>26</v>
      </c>
      <c r="Q216" s="4">
        <v>26</v>
      </c>
      <c r="R216" s="11">
        <f t="shared" si="24"/>
        <v>1.8539976825028969E-3</v>
      </c>
      <c r="S216" s="11">
        <f t="shared" si="25"/>
        <v>2.2250169294766374E-3</v>
      </c>
      <c r="T216" s="11">
        <f t="shared" si="26"/>
        <v>2.1798365122615805E-3</v>
      </c>
      <c r="U216" s="11">
        <f t="shared" si="27"/>
        <v>3.0437836572231327E-3</v>
      </c>
      <c r="V216" s="11">
        <f t="shared" si="28"/>
        <v>2.7403035413153458E-3</v>
      </c>
      <c r="W216" s="11">
        <f t="shared" si="29"/>
        <v>2.6541445487954268E-3</v>
      </c>
      <c r="X216" s="14">
        <v>1.8539976825028969E-3</v>
      </c>
      <c r="Y216" s="14">
        <v>2.2250169294766374E-3</v>
      </c>
      <c r="Z216" s="14">
        <v>2.1798365122615805E-3</v>
      </c>
      <c r="AA216" s="14">
        <v>3.0437836572231327E-3</v>
      </c>
      <c r="AB216" s="14">
        <v>2.7403035413153458E-3</v>
      </c>
      <c r="AC216" s="14">
        <v>2.6541445487954268E-3</v>
      </c>
      <c r="AE216" s="16">
        <f t="shared" si="30"/>
        <v>1.3482077748505386</v>
      </c>
      <c r="AF216" s="16">
        <f t="shared" si="31"/>
        <v>0.43104285011572407</v>
      </c>
      <c r="AL216" s="72"/>
      <c r="AN216" s="52"/>
      <c r="AO216" s="53"/>
      <c r="AP216" s="59"/>
      <c r="AQ216" s="54"/>
      <c r="AR216" s="56"/>
      <c r="AS216" s="56"/>
    </row>
    <row r="217" spans="1:45" x14ac:dyDescent="0.2">
      <c r="A217" s="31" t="s">
        <v>162</v>
      </c>
      <c r="B217" s="32" t="s">
        <v>1151</v>
      </c>
      <c r="C217" s="31" t="s">
        <v>2288</v>
      </c>
      <c r="D217" s="32" t="s">
        <v>2289</v>
      </c>
      <c r="E217" s="4">
        <v>4329</v>
      </c>
      <c r="F217" s="5">
        <v>496.80983026466401</v>
      </c>
      <c r="G217" s="6">
        <v>6.63916015625</v>
      </c>
      <c r="H217" s="6">
        <v>12.31</v>
      </c>
      <c r="I217" s="4">
        <v>49</v>
      </c>
      <c r="J217" s="4">
        <v>49</v>
      </c>
      <c r="K217" s="4">
        <v>207</v>
      </c>
      <c r="L217" s="4">
        <v>33</v>
      </c>
      <c r="M217" s="4">
        <v>25</v>
      </c>
      <c r="N217" s="4">
        <v>33</v>
      </c>
      <c r="O217" s="4">
        <v>29</v>
      </c>
      <c r="P217" s="4">
        <v>41</v>
      </c>
      <c r="Q217" s="4">
        <v>46</v>
      </c>
      <c r="R217" s="11">
        <f t="shared" si="24"/>
        <v>3.8238702201622249E-3</v>
      </c>
      <c r="S217" s="11">
        <f t="shared" si="25"/>
        <v>2.4184966624746056E-3</v>
      </c>
      <c r="T217" s="11">
        <f t="shared" si="26"/>
        <v>2.997275204359673E-3</v>
      </c>
      <c r="U217" s="11">
        <f t="shared" si="27"/>
        <v>3.3949894638258017E-3</v>
      </c>
      <c r="V217" s="11">
        <f t="shared" si="28"/>
        <v>4.3212478920741986E-3</v>
      </c>
      <c r="W217" s="11">
        <f t="shared" si="29"/>
        <v>4.6957942017149855E-3</v>
      </c>
      <c r="X217" s="14">
        <v>3.8238702201622249E-3</v>
      </c>
      <c r="Y217" s="14">
        <v>2.4184966624746056E-3</v>
      </c>
      <c r="Z217" s="14">
        <v>2.997275204359673E-3</v>
      </c>
      <c r="AA217" s="14">
        <v>3.3949894638258017E-3</v>
      </c>
      <c r="AB217" s="14">
        <v>4.3212478920741986E-3</v>
      </c>
      <c r="AC217" s="14">
        <v>4.6957942017149855E-3</v>
      </c>
      <c r="AE217" s="16">
        <f t="shared" si="30"/>
        <v>1.3433454933371471</v>
      </c>
      <c r="AF217" s="16">
        <f t="shared" si="31"/>
        <v>0.4258303974101002</v>
      </c>
      <c r="AL217" s="72"/>
      <c r="AN217" s="52"/>
      <c r="AO217" s="53"/>
      <c r="AP217" s="59"/>
      <c r="AQ217" s="54"/>
      <c r="AR217" s="56"/>
      <c r="AS217" s="56"/>
    </row>
    <row r="218" spans="1:45" x14ac:dyDescent="0.2">
      <c r="A218" s="31" t="s">
        <v>199</v>
      </c>
      <c r="B218" s="45" t="s">
        <v>725</v>
      </c>
      <c r="C218" s="31" t="s">
        <v>1450</v>
      </c>
      <c r="D218" s="79" t="s">
        <v>1451</v>
      </c>
      <c r="E218" s="4">
        <v>692</v>
      </c>
      <c r="F218" s="5">
        <v>79.939543894659906</v>
      </c>
      <c r="G218" s="6">
        <v>5.18603515625</v>
      </c>
      <c r="H218" s="6">
        <v>55.64</v>
      </c>
      <c r="I218" s="4">
        <v>4</v>
      </c>
      <c r="J218" s="4">
        <v>34</v>
      </c>
      <c r="K218" s="4">
        <v>306</v>
      </c>
      <c r="L218" s="4"/>
      <c r="M218" s="4"/>
      <c r="N218" s="4">
        <v>54</v>
      </c>
      <c r="O218" s="4"/>
      <c r="P218" s="4"/>
      <c r="Q218" s="4">
        <v>65</v>
      </c>
      <c r="R218" s="11">
        <f t="shared" si="24"/>
        <v>0</v>
      </c>
      <c r="S218" s="11">
        <f t="shared" si="25"/>
        <v>0</v>
      </c>
      <c r="T218" s="11">
        <f t="shared" si="26"/>
        <v>4.9046321525885563E-3</v>
      </c>
      <c r="U218" s="11">
        <f t="shared" si="27"/>
        <v>0</v>
      </c>
      <c r="V218" s="11">
        <f t="shared" si="28"/>
        <v>0</v>
      </c>
      <c r="W218" s="11">
        <f t="shared" si="29"/>
        <v>6.6353613719885669E-3</v>
      </c>
      <c r="X218" s="15">
        <v>9.0826521344232502E-5</v>
      </c>
      <c r="Y218" s="15">
        <v>9.0826521344232502E-5</v>
      </c>
      <c r="Z218" s="14">
        <v>4.9046321525885563E-3</v>
      </c>
      <c r="AA218" s="15">
        <v>9.0826521344232502E-5</v>
      </c>
      <c r="AB218" s="15">
        <v>9.0826521344232502E-5</v>
      </c>
      <c r="AC218" s="14">
        <v>6.6353613719885669E-3</v>
      </c>
      <c r="AE218" s="16">
        <f t="shared" si="30"/>
        <v>1.3402737268856091</v>
      </c>
      <c r="AF218" s="16">
        <f t="shared" si="31"/>
        <v>0.42252767537827596</v>
      </c>
      <c r="AL218" s="72"/>
      <c r="AN218" s="52"/>
      <c r="AO218" s="53"/>
      <c r="AP218" s="59"/>
      <c r="AQ218" s="54"/>
      <c r="AR218" s="56"/>
      <c r="AS218" s="56"/>
    </row>
    <row r="219" spans="1:45" x14ac:dyDescent="0.2">
      <c r="A219" s="31" t="s">
        <v>102</v>
      </c>
      <c r="B219" s="32" t="s">
        <v>775</v>
      </c>
      <c r="C219" s="31" t="s">
        <v>1546</v>
      </c>
      <c r="D219" s="32" t="s">
        <v>1547</v>
      </c>
      <c r="E219" s="4">
        <v>2638</v>
      </c>
      <c r="F219" s="5">
        <v>279.729376014661</v>
      </c>
      <c r="G219" s="6">
        <v>6.10009765625</v>
      </c>
      <c r="H219" s="6">
        <v>42.46</v>
      </c>
      <c r="I219" s="4">
        <v>78</v>
      </c>
      <c r="J219" s="4">
        <v>83</v>
      </c>
      <c r="K219" s="4">
        <v>1251</v>
      </c>
      <c r="L219" s="4">
        <v>175</v>
      </c>
      <c r="M219" s="4">
        <v>185</v>
      </c>
      <c r="N219" s="4">
        <v>198</v>
      </c>
      <c r="O219" s="4">
        <v>225</v>
      </c>
      <c r="P219" s="4">
        <v>228</v>
      </c>
      <c r="Q219" s="4">
        <v>240</v>
      </c>
      <c r="R219" s="11">
        <f t="shared" si="24"/>
        <v>2.0278099652375436E-2</v>
      </c>
      <c r="S219" s="11">
        <f t="shared" si="25"/>
        <v>1.7896875302312081E-2</v>
      </c>
      <c r="T219" s="11">
        <f t="shared" si="26"/>
        <v>1.7983651226158037E-2</v>
      </c>
      <c r="U219" s="11">
        <f t="shared" si="27"/>
        <v>2.6340435495200189E-2</v>
      </c>
      <c r="V219" s="11">
        <f t="shared" si="28"/>
        <v>2.4030354131534568E-2</v>
      </c>
      <c r="W219" s="11">
        <f t="shared" si="29"/>
        <v>2.4499795835034709E-2</v>
      </c>
      <c r="X219" s="14">
        <v>2.0278099652375436E-2</v>
      </c>
      <c r="Y219" s="14">
        <v>1.7896875302312081E-2</v>
      </c>
      <c r="Z219" s="14">
        <v>1.7983651226158037E-2</v>
      </c>
      <c r="AA219" s="14">
        <v>2.6340435495200189E-2</v>
      </c>
      <c r="AB219" s="14">
        <v>2.4030354131534568E-2</v>
      </c>
      <c r="AC219" s="14">
        <v>2.4499795835034709E-2</v>
      </c>
      <c r="AE219" s="16">
        <f t="shared" si="30"/>
        <v>1.3331983090303259</v>
      </c>
      <c r="AF219" s="16">
        <f t="shared" si="31"/>
        <v>0.41489139271148118</v>
      </c>
      <c r="AL219" s="72"/>
      <c r="AN219" s="52"/>
      <c r="AO219" s="53"/>
      <c r="AP219" s="69"/>
      <c r="AQ219" s="54"/>
      <c r="AR219" s="56"/>
      <c r="AS219" s="56"/>
    </row>
    <row r="220" spans="1:45" x14ac:dyDescent="0.2">
      <c r="A220" s="31" t="s">
        <v>400</v>
      </c>
      <c r="B220" s="32" t="s">
        <v>992</v>
      </c>
      <c r="C220" s="31" t="s">
        <v>1619</v>
      </c>
      <c r="D220" s="32" t="s">
        <v>1963</v>
      </c>
      <c r="E220" s="4">
        <v>277</v>
      </c>
      <c r="F220" s="5">
        <v>29.993163814660001</v>
      </c>
      <c r="G220" s="6">
        <v>7.67919921875</v>
      </c>
      <c r="H220" s="6">
        <v>20.94</v>
      </c>
      <c r="I220" s="4">
        <v>8</v>
      </c>
      <c r="J220" s="4">
        <v>8</v>
      </c>
      <c r="K220" s="4">
        <v>40</v>
      </c>
      <c r="L220" s="4">
        <v>4</v>
      </c>
      <c r="M220" s="4">
        <v>8</v>
      </c>
      <c r="N220" s="4">
        <v>6</v>
      </c>
      <c r="O220" s="4">
        <v>6</v>
      </c>
      <c r="P220" s="4">
        <v>7</v>
      </c>
      <c r="Q220" s="4">
        <v>9</v>
      </c>
      <c r="R220" s="11">
        <f t="shared" si="24"/>
        <v>4.6349942062572422E-4</v>
      </c>
      <c r="S220" s="11">
        <f t="shared" si="25"/>
        <v>7.7391893199187383E-4</v>
      </c>
      <c r="T220" s="11">
        <f t="shared" si="26"/>
        <v>5.4495912806539512E-4</v>
      </c>
      <c r="U220" s="11">
        <f t="shared" si="27"/>
        <v>7.0241161320533829E-4</v>
      </c>
      <c r="V220" s="11">
        <f t="shared" si="28"/>
        <v>7.3777403035413149E-4</v>
      </c>
      <c r="W220" s="11">
        <f t="shared" si="29"/>
        <v>9.187423438138016E-4</v>
      </c>
      <c r="X220" s="14">
        <v>4.6349942062572422E-4</v>
      </c>
      <c r="Y220" s="14">
        <v>7.7391893199187383E-4</v>
      </c>
      <c r="Z220" s="14">
        <v>5.4495912806539512E-4</v>
      </c>
      <c r="AA220" s="14">
        <v>7.0241161320533829E-4</v>
      </c>
      <c r="AB220" s="14">
        <v>7.3777403035413149E-4</v>
      </c>
      <c r="AC220" s="14">
        <v>9.187423438138016E-4</v>
      </c>
      <c r="AE220" s="16">
        <f t="shared" si="30"/>
        <v>1.3234727283859917</v>
      </c>
      <c r="AF220" s="16">
        <f t="shared" si="31"/>
        <v>0.40432846681846174</v>
      </c>
      <c r="AL220" s="72"/>
      <c r="AN220" s="52"/>
      <c r="AO220" s="53"/>
      <c r="AP220" s="59"/>
      <c r="AQ220" s="54"/>
      <c r="AR220" s="56"/>
      <c r="AS220" s="56"/>
    </row>
    <row r="221" spans="1:45" x14ac:dyDescent="0.2">
      <c r="A221" s="31" t="s">
        <v>203</v>
      </c>
      <c r="B221" s="32" t="s">
        <v>836</v>
      </c>
      <c r="C221" s="31" t="s">
        <v>1656</v>
      </c>
      <c r="D221" s="32" t="s">
        <v>1657</v>
      </c>
      <c r="E221" s="4">
        <v>301</v>
      </c>
      <c r="F221" s="5">
        <v>32.467455914659901</v>
      </c>
      <c r="G221" s="6">
        <v>8.71923828125</v>
      </c>
      <c r="H221" s="6">
        <v>33.22</v>
      </c>
      <c r="I221" s="4">
        <v>9</v>
      </c>
      <c r="J221" s="4">
        <v>10</v>
      </c>
      <c r="K221" s="4">
        <v>99</v>
      </c>
      <c r="L221" s="4">
        <v>14</v>
      </c>
      <c r="M221" s="4">
        <v>17</v>
      </c>
      <c r="N221" s="4">
        <v>13</v>
      </c>
      <c r="O221" s="4">
        <v>12</v>
      </c>
      <c r="P221" s="4">
        <v>22</v>
      </c>
      <c r="Q221" s="4">
        <v>21</v>
      </c>
      <c r="R221" s="11">
        <f t="shared" si="24"/>
        <v>1.6222479721900347E-3</v>
      </c>
      <c r="S221" s="11">
        <f t="shared" si="25"/>
        <v>1.644577730482732E-3</v>
      </c>
      <c r="T221" s="11">
        <f t="shared" si="26"/>
        <v>1.1807447774750228E-3</v>
      </c>
      <c r="U221" s="11">
        <f t="shared" si="27"/>
        <v>1.4048232264106766E-3</v>
      </c>
      <c r="V221" s="11">
        <f t="shared" si="28"/>
        <v>2.3187183811129849E-3</v>
      </c>
      <c r="W221" s="11">
        <f t="shared" si="29"/>
        <v>2.1437321355655369E-3</v>
      </c>
      <c r="X221" s="14">
        <v>1.6222479721900347E-3</v>
      </c>
      <c r="Y221" s="14">
        <v>1.644577730482732E-3</v>
      </c>
      <c r="Z221" s="14">
        <v>1.1807447774750228E-3</v>
      </c>
      <c r="AA221" s="14">
        <v>1.4048232264106766E-3</v>
      </c>
      <c r="AB221" s="14">
        <v>2.3187183811129849E-3</v>
      </c>
      <c r="AC221" s="14">
        <v>2.1437321355655369E-3</v>
      </c>
      <c r="AE221" s="16">
        <f t="shared" si="30"/>
        <v>1.3192087161470309</v>
      </c>
      <c r="AF221" s="16">
        <f t="shared" si="31"/>
        <v>0.39967283595332687</v>
      </c>
      <c r="AL221" s="72"/>
      <c r="AN221" s="52"/>
      <c r="AO221" s="53"/>
      <c r="AP221" s="59"/>
      <c r="AQ221" s="54"/>
      <c r="AR221" s="56"/>
      <c r="AS221" s="56"/>
    </row>
    <row r="222" spans="1:45" x14ac:dyDescent="0.2">
      <c r="A222" s="31" t="s">
        <v>659</v>
      </c>
      <c r="B222" s="32" t="s">
        <v>1034</v>
      </c>
      <c r="C222" s="31" t="s">
        <v>2040</v>
      </c>
      <c r="D222" s="32" t="s">
        <v>2041</v>
      </c>
      <c r="E222" s="4">
        <v>965</v>
      </c>
      <c r="F222" s="5">
        <v>103.29722614466</v>
      </c>
      <c r="G222" s="6">
        <v>6.21435546875</v>
      </c>
      <c r="H222" s="6">
        <v>18.34</v>
      </c>
      <c r="I222" s="4">
        <v>12</v>
      </c>
      <c r="J222" s="4">
        <v>12</v>
      </c>
      <c r="K222" s="4">
        <v>51</v>
      </c>
      <c r="L222" s="4">
        <v>6</v>
      </c>
      <c r="M222" s="4">
        <v>7</v>
      </c>
      <c r="N222" s="4">
        <v>10</v>
      </c>
      <c r="O222" s="4">
        <v>8</v>
      </c>
      <c r="P222" s="4">
        <v>8</v>
      </c>
      <c r="Q222" s="4">
        <v>12</v>
      </c>
      <c r="R222" s="11">
        <f t="shared" si="24"/>
        <v>6.9524913093858636E-4</v>
      </c>
      <c r="S222" s="11">
        <f t="shared" si="25"/>
        <v>6.7717906549288962E-4</v>
      </c>
      <c r="T222" s="11">
        <f t="shared" si="26"/>
        <v>9.0826521344232513E-4</v>
      </c>
      <c r="U222" s="11">
        <f t="shared" si="27"/>
        <v>9.365488176071178E-4</v>
      </c>
      <c r="V222" s="11">
        <f t="shared" si="28"/>
        <v>8.4317032040472171E-4</v>
      </c>
      <c r="W222" s="11">
        <f t="shared" si="29"/>
        <v>1.2249897917517355E-3</v>
      </c>
      <c r="X222" s="14">
        <v>6.9524913093858636E-4</v>
      </c>
      <c r="Y222" s="14">
        <v>6.7717906549288962E-4</v>
      </c>
      <c r="Z222" s="14">
        <v>9.0826521344232513E-4</v>
      </c>
      <c r="AA222" s="14">
        <v>9.365488176071178E-4</v>
      </c>
      <c r="AB222" s="14">
        <v>8.4317032040472171E-4</v>
      </c>
      <c r="AC222" s="14">
        <v>1.2249897917517355E-3</v>
      </c>
      <c r="AE222" s="16">
        <f t="shared" si="30"/>
        <v>1.3174541202054144</v>
      </c>
      <c r="AF222" s="16">
        <f t="shared" si="31"/>
        <v>0.39775272147946034</v>
      </c>
      <c r="AL222" s="72"/>
      <c r="AN222" s="52"/>
      <c r="AO222" s="53"/>
      <c r="AP222" s="59"/>
      <c r="AQ222" s="54"/>
      <c r="AR222" s="56"/>
      <c r="AS222" s="56"/>
    </row>
    <row r="223" spans="1:45" x14ac:dyDescent="0.2">
      <c r="A223" s="31" t="s">
        <v>47</v>
      </c>
      <c r="B223" s="32" t="s">
        <v>1172</v>
      </c>
      <c r="C223" s="31" t="s">
        <v>2327</v>
      </c>
      <c r="D223" s="32" t="s">
        <v>2328</v>
      </c>
      <c r="E223" s="4">
        <v>560</v>
      </c>
      <c r="F223" s="5">
        <v>62.388955104659999</v>
      </c>
      <c r="G223" s="6">
        <v>8.95361328125</v>
      </c>
      <c r="H223" s="6">
        <v>11.25</v>
      </c>
      <c r="I223" s="4">
        <v>4</v>
      </c>
      <c r="J223" s="4">
        <v>4</v>
      </c>
      <c r="K223" s="4">
        <v>10</v>
      </c>
      <c r="L223" s="4"/>
      <c r="M223" s="4"/>
      <c r="N223" s="4">
        <v>4</v>
      </c>
      <c r="O223" s="4"/>
      <c r="P223" s="4">
        <v>4</v>
      </c>
      <c r="Q223" s="4">
        <v>2</v>
      </c>
      <c r="R223" s="11">
        <f t="shared" si="24"/>
        <v>0</v>
      </c>
      <c r="S223" s="11">
        <f t="shared" si="25"/>
        <v>0</v>
      </c>
      <c r="T223" s="11">
        <f t="shared" si="26"/>
        <v>3.6330608537693006E-4</v>
      </c>
      <c r="U223" s="11">
        <f t="shared" si="27"/>
        <v>0</v>
      </c>
      <c r="V223" s="11">
        <f t="shared" si="28"/>
        <v>4.2158516020236085E-4</v>
      </c>
      <c r="W223" s="11">
        <f t="shared" si="29"/>
        <v>2.0416496529195591E-4</v>
      </c>
      <c r="X223" s="15">
        <v>9.0826521344232502E-5</v>
      </c>
      <c r="Y223" s="15">
        <v>9.0826521344232502E-5</v>
      </c>
      <c r="Z223" s="14">
        <v>3.6330608537693006E-4</v>
      </c>
      <c r="AA223" s="15">
        <v>9.0826521344232502E-5</v>
      </c>
      <c r="AB223" s="14">
        <v>4.2158516020236085E-4</v>
      </c>
      <c r="AC223" s="14">
        <v>2.0416496529195591E-4</v>
      </c>
      <c r="AE223" s="16">
        <f t="shared" si="30"/>
        <v>1.3149181469487379</v>
      </c>
      <c r="AF223" s="16">
        <f t="shared" si="31"/>
        <v>0.39497299520841117</v>
      </c>
      <c r="AL223" s="72"/>
      <c r="AN223" s="52"/>
      <c r="AO223" s="53"/>
      <c r="AP223" s="59"/>
      <c r="AQ223" s="54"/>
      <c r="AR223" s="56"/>
      <c r="AS223" s="56"/>
    </row>
    <row r="224" spans="1:45" x14ac:dyDescent="0.2">
      <c r="A224" s="31" t="s">
        <v>95</v>
      </c>
      <c r="B224" s="32" t="s">
        <v>755</v>
      </c>
      <c r="C224" s="92" t="s">
        <v>2857</v>
      </c>
      <c r="D224" s="32" t="s">
        <v>1511</v>
      </c>
      <c r="E224" s="4">
        <v>149</v>
      </c>
      <c r="F224" s="5">
        <v>16.851895824660001</v>
      </c>
      <c r="G224" s="6">
        <v>4.27197265625</v>
      </c>
      <c r="H224" s="6">
        <v>46.98</v>
      </c>
      <c r="I224" s="4">
        <v>6</v>
      </c>
      <c r="J224" s="4">
        <v>6</v>
      </c>
      <c r="K224" s="4">
        <v>28</v>
      </c>
      <c r="L224" s="4">
        <v>5</v>
      </c>
      <c r="M224" s="4"/>
      <c r="N224" s="4">
        <v>7</v>
      </c>
      <c r="O224" s="4">
        <v>4</v>
      </c>
      <c r="P224" s="4">
        <v>6</v>
      </c>
      <c r="Q224" s="4">
        <v>6</v>
      </c>
      <c r="R224" s="11">
        <f t="shared" si="24"/>
        <v>5.7937427578215526E-4</v>
      </c>
      <c r="S224" s="11">
        <f t="shared" si="25"/>
        <v>0</v>
      </c>
      <c r="T224" s="11">
        <f t="shared" si="26"/>
        <v>6.3578564940962757E-4</v>
      </c>
      <c r="U224" s="11">
        <f t="shared" si="27"/>
        <v>4.682744088035589E-4</v>
      </c>
      <c r="V224" s="11">
        <f t="shared" si="28"/>
        <v>6.3237774030354128E-4</v>
      </c>
      <c r="W224" s="11">
        <f t="shared" si="29"/>
        <v>6.1249489587586773E-4</v>
      </c>
      <c r="X224" s="14">
        <v>5.7937427578215526E-4</v>
      </c>
      <c r="Y224" s="15">
        <v>9.0826521344232502E-5</v>
      </c>
      <c r="Z224" s="14">
        <v>6.3578564940962757E-4</v>
      </c>
      <c r="AA224" s="14">
        <v>4.682744088035589E-4</v>
      </c>
      <c r="AB224" s="14">
        <v>6.3237774030354128E-4</v>
      </c>
      <c r="AC224" s="14">
        <v>6.1249489587586773E-4</v>
      </c>
      <c r="AE224" s="16">
        <f t="shared" si="30"/>
        <v>1.3117647962786296</v>
      </c>
      <c r="AF224" s="16">
        <f t="shared" si="31"/>
        <v>0.39150906320154222</v>
      </c>
      <c r="AL224" s="72"/>
      <c r="AN224" s="52"/>
      <c r="AO224" s="53"/>
      <c r="AP224" s="59"/>
      <c r="AQ224" s="54"/>
      <c r="AR224" s="56"/>
      <c r="AS224" s="56"/>
    </row>
    <row r="225" spans="1:45" x14ac:dyDescent="0.2">
      <c r="A225" s="88" t="s">
        <v>2987</v>
      </c>
      <c r="B225" s="53" t="s">
        <v>2988</v>
      </c>
      <c r="C225" s="91" t="s">
        <v>2226</v>
      </c>
      <c r="D225" s="32" t="s">
        <v>2227</v>
      </c>
      <c r="E225" s="4">
        <v>1071</v>
      </c>
      <c r="F225" s="5">
        <v>123.06205305466</v>
      </c>
      <c r="G225" s="6">
        <v>6.11279296875</v>
      </c>
      <c r="H225" s="6">
        <v>13.91</v>
      </c>
      <c r="I225" s="4">
        <v>12</v>
      </c>
      <c r="J225" s="4">
        <v>12</v>
      </c>
      <c r="K225" s="4">
        <v>50</v>
      </c>
      <c r="L225" s="4">
        <v>4</v>
      </c>
      <c r="M225" s="4">
        <v>8</v>
      </c>
      <c r="N225" s="4">
        <v>11</v>
      </c>
      <c r="O225" s="4">
        <v>10</v>
      </c>
      <c r="P225" s="4">
        <v>8</v>
      </c>
      <c r="Q225" s="4">
        <v>9</v>
      </c>
      <c r="R225" s="11">
        <f t="shared" si="24"/>
        <v>4.6349942062572422E-4</v>
      </c>
      <c r="S225" s="11">
        <f t="shared" si="25"/>
        <v>7.7391893199187383E-4</v>
      </c>
      <c r="T225" s="11">
        <f t="shared" si="26"/>
        <v>9.9909173478655768E-4</v>
      </c>
      <c r="U225" s="11">
        <f t="shared" si="27"/>
        <v>1.1706860220088973E-3</v>
      </c>
      <c r="V225" s="11">
        <f t="shared" si="28"/>
        <v>8.4317032040472171E-4</v>
      </c>
      <c r="W225" s="11">
        <f t="shared" si="29"/>
        <v>9.187423438138016E-4</v>
      </c>
      <c r="X225" s="14">
        <v>4.6349942062572422E-4</v>
      </c>
      <c r="Y225" s="14">
        <v>7.7391893199187383E-4</v>
      </c>
      <c r="Z225" s="14">
        <v>9.9909173478655768E-4</v>
      </c>
      <c r="AA225" s="14">
        <v>1.1706860220088973E-3</v>
      </c>
      <c r="AB225" s="14">
        <v>8.4317032040472171E-4</v>
      </c>
      <c r="AC225" s="14">
        <v>9.187423438138016E-4</v>
      </c>
      <c r="AE225" s="16">
        <f t="shared" si="30"/>
        <v>1.3112387477005265</v>
      </c>
      <c r="AF225" s="16">
        <f t="shared" si="31"/>
        <v>0.39093039247361805</v>
      </c>
      <c r="AL225" s="72"/>
      <c r="AN225" s="52"/>
      <c r="AO225" s="53"/>
      <c r="AP225" s="71"/>
      <c r="AQ225" s="54"/>
      <c r="AR225" s="56"/>
      <c r="AS225" s="56"/>
    </row>
    <row r="226" spans="1:45" x14ac:dyDescent="0.2">
      <c r="A226" s="88" t="s">
        <v>2989</v>
      </c>
      <c r="B226" s="53" t="s">
        <v>2990</v>
      </c>
      <c r="C226" s="91" t="s">
        <v>1486</v>
      </c>
      <c r="D226" s="32" t="s">
        <v>1487</v>
      </c>
      <c r="E226" s="4">
        <v>199</v>
      </c>
      <c r="F226" s="5">
        <v>22.110295534660001</v>
      </c>
      <c r="G226" s="6">
        <v>8.13330078125</v>
      </c>
      <c r="H226" s="6">
        <v>49.75</v>
      </c>
      <c r="I226" s="4">
        <v>11</v>
      </c>
      <c r="J226" s="4">
        <v>14</v>
      </c>
      <c r="K226" s="4">
        <v>405</v>
      </c>
      <c r="L226" s="4">
        <v>57</v>
      </c>
      <c r="M226" s="4">
        <v>64</v>
      </c>
      <c r="N226" s="4">
        <v>61</v>
      </c>
      <c r="O226" s="4">
        <v>63</v>
      </c>
      <c r="P226" s="4">
        <v>75</v>
      </c>
      <c r="Q226" s="4">
        <v>85</v>
      </c>
      <c r="R226" s="11">
        <f t="shared" si="24"/>
        <v>6.6048667439165699E-3</v>
      </c>
      <c r="S226" s="11">
        <f t="shared" si="25"/>
        <v>6.1913514559349906E-3</v>
      </c>
      <c r="T226" s="11">
        <f t="shared" si="26"/>
        <v>5.5404178019981837E-3</v>
      </c>
      <c r="U226" s="11">
        <f t="shared" si="27"/>
        <v>7.3753219386560528E-3</v>
      </c>
      <c r="V226" s="11">
        <f t="shared" si="28"/>
        <v>7.9047217537942666E-3</v>
      </c>
      <c r="W226" s="11">
        <f t="shared" si="29"/>
        <v>8.677011024908126E-3</v>
      </c>
      <c r="X226" s="14">
        <v>6.6048667439165699E-3</v>
      </c>
      <c r="Y226" s="14">
        <v>6.1913514559349906E-3</v>
      </c>
      <c r="Z226" s="14">
        <v>5.5404178019981837E-3</v>
      </c>
      <c r="AA226" s="14">
        <v>7.3753219386560528E-3</v>
      </c>
      <c r="AB226" s="14">
        <v>7.9047217537942666E-3</v>
      </c>
      <c r="AC226" s="14">
        <v>8.677011024908126E-3</v>
      </c>
      <c r="AE226" s="16">
        <f t="shared" si="30"/>
        <v>1.306513076604767</v>
      </c>
      <c r="AF226" s="16">
        <f t="shared" si="31"/>
        <v>0.38572156435057681</v>
      </c>
      <c r="AL226" s="72"/>
      <c r="AN226" s="52"/>
      <c r="AO226" s="53"/>
      <c r="AP226" s="69"/>
      <c r="AQ226" s="54"/>
      <c r="AR226" s="56"/>
      <c r="AS226" s="56"/>
    </row>
    <row r="227" spans="1:45" x14ac:dyDescent="0.2">
      <c r="A227" s="31" t="s">
        <v>522</v>
      </c>
      <c r="B227" s="32" t="s">
        <v>826</v>
      </c>
      <c r="C227" s="31" t="s">
        <v>1637</v>
      </c>
      <c r="D227" s="32" t="s">
        <v>1638</v>
      </c>
      <c r="E227" s="4">
        <v>2558</v>
      </c>
      <c r="F227" s="5">
        <v>271.23093533465999</v>
      </c>
      <c r="G227" s="6">
        <v>6.17626953125</v>
      </c>
      <c r="H227" s="6">
        <v>34.520000000000003</v>
      </c>
      <c r="I227" s="4">
        <v>61</v>
      </c>
      <c r="J227" s="4">
        <v>61</v>
      </c>
      <c r="K227" s="4">
        <v>451</v>
      </c>
      <c r="L227" s="4">
        <v>58</v>
      </c>
      <c r="M227" s="4">
        <v>74</v>
      </c>
      <c r="N227" s="4">
        <v>72</v>
      </c>
      <c r="O227" s="4">
        <v>77</v>
      </c>
      <c r="P227" s="4">
        <v>86</v>
      </c>
      <c r="Q227" s="4">
        <v>84</v>
      </c>
      <c r="R227" s="11">
        <f t="shared" si="24"/>
        <v>6.720741599073001E-3</v>
      </c>
      <c r="S227" s="11">
        <f t="shared" si="25"/>
        <v>7.1587501209248328E-3</v>
      </c>
      <c r="T227" s="11">
        <f t="shared" si="26"/>
        <v>6.5395095367847414E-3</v>
      </c>
      <c r="U227" s="11">
        <f t="shared" si="27"/>
        <v>9.0142823694685081E-3</v>
      </c>
      <c r="V227" s="11">
        <f t="shared" si="28"/>
        <v>9.0640809443507595E-3</v>
      </c>
      <c r="W227" s="11">
        <f t="shared" si="29"/>
        <v>8.5749285422621474E-3</v>
      </c>
      <c r="X227" s="14">
        <v>6.720741599073001E-3</v>
      </c>
      <c r="Y227" s="14">
        <v>7.1587501209248328E-3</v>
      </c>
      <c r="Z227" s="14">
        <v>6.5395095367847414E-3</v>
      </c>
      <c r="AA227" s="14">
        <v>9.0142823694685081E-3</v>
      </c>
      <c r="AB227" s="14">
        <v>9.0640809443507595E-3</v>
      </c>
      <c r="AC227" s="14">
        <v>8.5749285422621474E-3</v>
      </c>
      <c r="AE227" s="16">
        <f t="shared" si="30"/>
        <v>1.3053180966541154</v>
      </c>
      <c r="AF227" s="16">
        <f t="shared" si="31"/>
        <v>0.38440142406990918</v>
      </c>
      <c r="AL227" s="72"/>
      <c r="AN227" s="52"/>
      <c r="AO227" s="53"/>
      <c r="AP227" s="69"/>
      <c r="AQ227" s="54"/>
      <c r="AR227" s="56"/>
      <c r="AS227" s="56"/>
    </row>
    <row r="228" spans="1:45" x14ac:dyDescent="0.2">
      <c r="A228" s="31" t="s">
        <v>417</v>
      </c>
      <c r="B228" s="32" t="s">
        <v>814</v>
      </c>
      <c r="C228" s="31" t="s">
        <v>1614</v>
      </c>
      <c r="D228" s="32" t="s">
        <v>1615</v>
      </c>
      <c r="E228" s="4">
        <v>406</v>
      </c>
      <c r="F228" s="5">
        <v>46.239672834659999</v>
      </c>
      <c r="G228" s="6">
        <v>5.83349609375</v>
      </c>
      <c r="H228" s="6">
        <v>36.450000000000003</v>
      </c>
      <c r="I228" s="4">
        <v>12</v>
      </c>
      <c r="J228" s="4">
        <v>12</v>
      </c>
      <c r="K228" s="4">
        <v>54</v>
      </c>
      <c r="L228" s="4">
        <v>3</v>
      </c>
      <c r="M228" s="4">
        <v>12</v>
      </c>
      <c r="N228" s="4">
        <v>10</v>
      </c>
      <c r="O228" s="4">
        <v>11</v>
      </c>
      <c r="P228" s="4">
        <v>8</v>
      </c>
      <c r="Q228" s="4">
        <v>10</v>
      </c>
      <c r="R228" s="11">
        <f t="shared" si="24"/>
        <v>3.4762456546929318E-4</v>
      </c>
      <c r="S228" s="11">
        <f t="shared" si="25"/>
        <v>1.1608783979878108E-3</v>
      </c>
      <c r="T228" s="11">
        <f t="shared" si="26"/>
        <v>9.0826521344232513E-4</v>
      </c>
      <c r="U228" s="11">
        <f t="shared" si="27"/>
        <v>1.2877546242097868E-3</v>
      </c>
      <c r="V228" s="11">
        <f t="shared" si="28"/>
        <v>8.4317032040472171E-4</v>
      </c>
      <c r="W228" s="11">
        <f t="shared" si="29"/>
        <v>1.0208248264597796E-3</v>
      </c>
      <c r="X228" s="14">
        <v>3.4762456546929318E-4</v>
      </c>
      <c r="Y228" s="14">
        <v>1.1608783979878108E-3</v>
      </c>
      <c r="Z228" s="14">
        <v>9.0826521344232513E-4</v>
      </c>
      <c r="AA228" s="14">
        <v>1.2877546242097868E-3</v>
      </c>
      <c r="AB228" s="14">
        <v>8.4317032040472171E-4</v>
      </c>
      <c r="AC228" s="14">
        <v>1.0208248264597796E-3</v>
      </c>
      <c r="AE228" s="16">
        <f t="shared" si="30"/>
        <v>1.3041175406065619</v>
      </c>
      <c r="AF228" s="16">
        <f t="shared" si="31"/>
        <v>0.38307390607820807</v>
      </c>
      <c r="AL228" s="72"/>
      <c r="AN228" s="52"/>
      <c r="AO228" s="53"/>
      <c r="AP228" s="59"/>
      <c r="AQ228" s="54"/>
      <c r="AR228" s="56"/>
      <c r="AS228" s="56"/>
    </row>
    <row r="229" spans="1:45" x14ac:dyDescent="0.2">
      <c r="A229" s="31" t="s">
        <v>282</v>
      </c>
      <c r="B229" s="32" t="s">
        <v>1275</v>
      </c>
      <c r="C229" s="31" t="s">
        <v>2520</v>
      </c>
      <c r="D229" s="32" t="s">
        <v>2521</v>
      </c>
      <c r="E229" s="4">
        <v>499</v>
      </c>
      <c r="F229" s="5">
        <v>55.69917579466</v>
      </c>
      <c r="G229" s="6">
        <v>5.55419921875</v>
      </c>
      <c r="H229" s="6">
        <v>7.41</v>
      </c>
      <c r="I229" s="4">
        <v>4</v>
      </c>
      <c r="J229" s="4">
        <v>4</v>
      </c>
      <c r="K229" s="4">
        <v>19</v>
      </c>
      <c r="L229" s="4">
        <v>4</v>
      </c>
      <c r="M229" s="4"/>
      <c r="N229" s="4">
        <v>4</v>
      </c>
      <c r="O229" s="4">
        <v>4</v>
      </c>
      <c r="P229" s="4">
        <v>4</v>
      </c>
      <c r="Q229" s="4">
        <v>3</v>
      </c>
      <c r="R229" s="11">
        <f t="shared" si="24"/>
        <v>4.6349942062572422E-4</v>
      </c>
      <c r="S229" s="11">
        <f t="shared" si="25"/>
        <v>0</v>
      </c>
      <c r="T229" s="11">
        <f t="shared" si="26"/>
        <v>3.6330608537693006E-4</v>
      </c>
      <c r="U229" s="11">
        <f t="shared" si="27"/>
        <v>4.682744088035589E-4</v>
      </c>
      <c r="V229" s="11">
        <f t="shared" si="28"/>
        <v>4.2158516020236085E-4</v>
      </c>
      <c r="W229" s="11">
        <f t="shared" si="29"/>
        <v>3.0624744793793387E-4</v>
      </c>
      <c r="X229" s="14">
        <v>4.6349942062572422E-4</v>
      </c>
      <c r="Y229" s="15">
        <v>9.0826521344232502E-5</v>
      </c>
      <c r="Z229" s="14">
        <v>3.6330608537693006E-4</v>
      </c>
      <c r="AA229" s="14">
        <v>4.682744088035589E-4</v>
      </c>
      <c r="AB229" s="14">
        <v>4.2158516020236085E-4</v>
      </c>
      <c r="AC229" s="14">
        <v>3.0624744793793387E-4</v>
      </c>
      <c r="AE229" s="16">
        <f t="shared" si="30"/>
        <v>1.303471305815372</v>
      </c>
      <c r="AF229" s="16">
        <f t="shared" si="31"/>
        <v>0.38235882421331491</v>
      </c>
      <c r="AL229" s="72"/>
      <c r="AN229" s="52"/>
      <c r="AO229" s="53"/>
      <c r="AP229" s="59"/>
      <c r="AQ229" s="54"/>
      <c r="AR229" s="56"/>
      <c r="AS229" s="56"/>
    </row>
    <row r="230" spans="1:45" x14ac:dyDescent="0.2">
      <c r="A230" s="31" t="s">
        <v>631</v>
      </c>
      <c r="B230" s="32" t="s">
        <v>1356</v>
      </c>
      <c r="C230" s="31" t="s">
        <v>2684</v>
      </c>
      <c r="D230" s="32" t="s">
        <v>2685</v>
      </c>
      <c r="E230" s="4">
        <v>702</v>
      </c>
      <c r="F230" s="5">
        <v>80.1753295446604</v>
      </c>
      <c r="G230" s="6">
        <v>8.85107421875</v>
      </c>
      <c r="H230" s="6">
        <v>4.2699999999999996</v>
      </c>
      <c r="I230" s="4">
        <v>3</v>
      </c>
      <c r="J230" s="4">
        <v>3</v>
      </c>
      <c r="K230" s="4">
        <v>5</v>
      </c>
      <c r="L230" s="4"/>
      <c r="M230" s="4">
        <v>2</v>
      </c>
      <c r="N230" s="4"/>
      <c r="O230" s="4"/>
      <c r="P230" s="4"/>
      <c r="Q230" s="4">
        <v>3</v>
      </c>
      <c r="R230" s="11">
        <f t="shared" si="24"/>
        <v>0</v>
      </c>
      <c r="S230" s="11">
        <f t="shared" si="25"/>
        <v>1.9347973299796846E-4</v>
      </c>
      <c r="T230" s="11">
        <f t="shared" si="26"/>
        <v>0</v>
      </c>
      <c r="U230" s="11">
        <f t="shared" si="27"/>
        <v>0</v>
      </c>
      <c r="V230" s="11">
        <f t="shared" si="28"/>
        <v>0</v>
      </c>
      <c r="W230" s="11">
        <f t="shared" si="29"/>
        <v>3.0624744793793387E-4</v>
      </c>
      <c r="X230" s="15">
        <v>9.0826521344232502E-5</v>
      </c>
      <c r="Y230" s="14">
        <v>1.9347973299796846E-4</v>
      </c>
      <c r="Z230" s="15">
        <v>9.0826521344232502E-5</v>
      </c>
      <c r="AA230" s="15">
        <v>9.0826521344232502E-5</v>
      </c>
      <c r="AB230" s="15">
        <v>9.0826521344232502E-5</v>
      </c>
      <c r="AC230" s="14">
        <v>3.0624744793793387E-4</v>
      </c>
      <c r="AE230" s="16">
        <f t="shared" si="30"/>
        <v>1.3006074708711293</v>
      </c>
      <c r="AF230" s="16">
        <f t="shared" si="31"/>
        <v>0.37918561595660305</v>
      </c>
      <c r="AL230" s="72"/>
      <c r="AN230" s="52"/>
      <c r="AO230" s="58"/>
      <c r="AP230" s="71"/>
      <c r="AQ230" s="54"/>
      <c r="AR230" s="56"/>
      <c r="AS230" s="56"/>
    </row>
    <row r="231" spans="1:45" x14ac:dyDescent="0.2">
      <c r="A231" s="31" t="s">
        <v>651</v>
      </c>
      <c r="B231" s="32" t="s">
        <v>978</v>
      </c>
      <c r="C231" s="31" t="s">
        <v>1936</v>
      </c>
      <c r="D231" s="32" t="s">
        <v>1937</v>
      </c>
      <c r="E231" s="4">
        <v>379</v>
      </c>
      <c r="F231" s="5">
        <v>41.359465024659997</v>
      </c>
      <c r="G231" s="6">
        <v>9.12939453125</v>
      </c>
      <c r="H231" s="6">
        <v>21.64</v>
      </c>
      <c r="I231" s="4">
        <v>7</v>
      </c>
      <c r="J231" s="4">
        <v>7</v>
      </c>
      <c r="K231" s="4">
        <v>33</v>
      </c>
      <c r="L231" s="4">
        <v>4</v>
      </c>
      <c r="M231" s="4">
        <v>4</v>
      </c>
      <c r="N231" s="4">
        <v>7</v>
      </c>
      <c r="O231" s="4">
        <v>5</v>
      </c>
      <c r="P231" s="4">
        <v>6</v>
      </c>
      <c r="Q231" s="4">
        <v>7</v>
      </c>
      <c r="R231" s="11">
        <f t="shared" si="24"/>
        <v>4.6349942062572422E-4</v>
      </c>
      <c r="S231" s="11">
        <f t="shared" si="25"/>
        <v>3.8695946599593691E-4</v>
      </c>
      <c r="T231" s="11">
        <f t="shared" si="26"/>
        <v>6.3578564940962757E-4</v>
      </c>
      <c r="U231" s="11">
        <f t="shared" si="27"/>
        <v>5.8534301100444865E-4</v>
      </c>
      <c r="V231" s="11">
        <f t="shared" si="28"/>
        <v>6.3237774030354128E-4</v>
      </c>
      <c r="W231" s="11">
        <f t="shared" si="29"/>
        <v>7.1457737852184569E-4</v>
      </c>
      <c r="X231" s="14">
        <v>4.6349942062572422E-4</v>
      </c>
      <c r="Y231" s="14">
        <v>3.8695946599593691E-4</v>
      </c>
      <c r="Z231" s="14">
        <v>6.3578564940962757E-4</v>
      </c>
      <c r="AA231" s="14">
        <v>5.8534301100444865E-4</v>
      </c>
      <c r="AB231" s="14">
        <v>6.3237774030354128E-4</v>
      </c>
      <c r="AC231" s="14">
        <v>7.1457737852184569E-4</v>
      </c>
      <c r="AE231" s="16">
        <f t="shared" si="30"/>
        <v>1.300121267385542</v>
      </c>
      <c r="AF231" s="16">
        <f t="shared" si="31"/>
        <v>0.37864619532778226</v>
      </c>
      <c r="AL231" s="72"/>
      <c r="AN231" s="52"/>
      <c r="AO231" s="53"/>
      <c r="AP231" s="59"/>
      <c r="AQ231" s="54"/>
      <c r="AR231" s="56"/>
      <c r="AS231" s="56"/>
    </row>
    <row r="232" spans="1:45" x14ac:dyDescent="0.2">
      <c r="A232" s="31" t="s">
        <v>88</v>
      </c>
      <c r="B232" s="32" t="s">
        <v>1404</v>
      </c>
      <c r="C232" s="31" t="s">
        <v>2793</v>
      </c>
      <c r="D232" s="32" t="s">
        <v>2794</v>
      </c>
      <c r="E232" s="4">
        <v>1159</v>
      </c>
      <c r="F232" s="5">
        <v>132.30558042466001</v>
      </c>
      <c r="G232" s="6">
        <v>4.91943359375</v>
      </c>
      <c r="H232" s="6">
        <v>1.38</v>
      </c>
      <c r="I232" s="4">
        <v>2</v>
      </c>
      <c r="J232" s="4">
        <v>2</v>
      </c>
      <c r="K232" s="4">
        <v>19</v>
      </c>
      <c r="L232" s="4">
        <v>4</v>
      </c>
      <c r="M232" s="4"/>
      <c r="N232" s="4">
        <v>4</v>
      </c>
      <c r="O232" s="4">
        <v>4</v>
      </c>
      <c r="P232" s="4">
        <v>3</v>
      </c>
      <c r="Q232" s="4">
        <v>4</v>
      </c>
      <c r="R232" s="11">
        <f t="shared" si="24"/>
        <v>4.6349942062572422E-4</v>
      </c>
      <c r="S232" s="11">
        <f t="shared" si="25"/>
        <v>0</v>
      </c>
      <c r="T232" s="11">
        <f t="shared" si="26"/>
        <v>3.6330608537693006E-4</v>
      </c>
      <c r="U232" s="11">
        <f t="shared" si="27"/>
        <v>4.682744088035589E-4</v>
      </c>
      <c r="V232" s="11">
        <f t="shared" si="28"/>
        <v>3.1618887015177064E-4</v>
      </c>
      <c r="W232" s="11">
        <f t="shared" si="29"/>
        <v>4.0832993058391182E-4</v>
      </c>
      <c r="X232" s="14">
        <v>4.6349942062572422E-4</v>
      </c>
      <c r="Y232" s="15">
        <v>9.0826521344232502E-5</v>
      </c>
      <c r="Z232" s="14">
        <v>3.6330608537693006E-4</v>
      </c>
      <c r="AA232" s="14">
        <v>4.682744088035589E-4</v>
      </c>
      <c r="AB232" s="14">
        <v>3.1618887015177064E-4</v>
      </c>
      <c r="AC232" s="14">
        <v>4.0832993058391182E-4</v>
      </c>
      <c r="AE232" s="16">
        <f t="shared" si="30"/>
        <v>1.2998600462844756</v>
      </c>
      <c r="AF232" s="16">
        <f t="shared" si="31"/>
        <v>0.37835629909939722</v>
      </c>
      <c r="AL232" s="72"/>
      <c r="AN232" s="52"/>
      <c r="AO232" s="53"/>
      <c r="AP232" s="59"/>
      <c r="AQ232" s="54"/>
      <c r="AR232" s="56"/>
      <c r="AS232" s="56"/>
    </row>
    <row r="233" spans="1:45" x14ac:dyDescent="0.2">
      <c r="A233" s="31" t="s">
        <v>610</v>
      </c>
      <c r="B233" s="32" t="s">
        <v>1020</v>
      </c>
      <c r="C233" s="31" t="s">
        <v>2016</v>
      </c>
      <c r="D233" s="32" t="s">
        <v>2017</v>
      </c>
      <c r="E233" s="4">
        <v>1091</v>
      </c>
      <c r="F233" s="5">
        <v>119.57942945466</v>
      </c>
      <c r="G233" s="6">
        <v>7.73779296875</v>
      </c>
      <c r="H233" s="6">
        <v>19.16</v>
      </c>
      <c r="I233" s="4">
        <v>17</v>
      </c>
      <c r="J233" s="4">
        <v>17</v>
      </c>
      <c r="K233" s="4">
        <v>104</v>
      </c>
      <c r="L233" s="4">
        <v>15</v>
      </c>
      <c r="M233" s="4">
        <v>14</v>
      </c>
      <c r="N233" s="4">
        <v>18</v>
      </c>
      <c r="O233" s="4">
        <v>17</v>
      </c>
      <c r="P233" s="4">
        <v>20</v>
      </c>
      <c r="Q233" s="4">
        <v>20</v>
      </c>
      <c r="R233" s="11">
        <f t="shared" si="24"/>
        <v>1.7381228273464658E-3</v>
      </c>
      <c r="S233" s="11">
        <f t="shared" si="25"/>
        <v>1.3543581309857792E-3</v>
      </c>
      <c r="T233" s="11">
        <f t="shared" si="26"/>
        <v>1.6348773841961854E-3</v>
      </c>
      <c r="U233" s="11">
        <f t="shared" si="27"/>
        <v>1.9901662374151251E-3</v>
      </c>
      <c r="V233" s="11">
        <f t="shared" si="28"/>
        <v>2.1079258010118043E-3</v>
      </c>
      <c r="W233" s="11">
        <f t="shared" si="29"/>
        <v>2.0416496529195591E-3</v>
      </c>
      <c r="X233" s="14">
        <v>1.7381228273464658E-3</v>
      </c>
      <c r="Y233" s="14">
        <v>1.3543581309857792E-3</v>
      </c>
      <c r="Z233" s="14">
        <v>1.6348773841961854E-3</v>
      </c>
      <c r="AA233" s="14">
        <v>1.9901662374151251E-3</v>
      </c>
      <c r="AB233" s="14">
        <v>2.1079258010118043E-3</v>
      </c>
      <c r="AC233" s="14">
        <v>2.0416496529195591E-3</v>
      </c>
      <c r="AE233" s="16">
        <f t="shared" si="30"/>
        <v>1.298767989748508</v>
      </c>
      <c r="AF233" s="16">
        <f t="shared" si="31"/>
        <v>0.37714373260683914</v>
      </c>
      <c r="AL233" s="72"/>
      <c r="AN233" s="52"/>
      <c r="AO233" s="53"/>
      <c r="AP233" s="59"/>
      <c r="AQ233" s="54"/>
      <c r="AR233" s="56"/>
      <c r="AS233" s="56"/>
    </row>
    <row r="234" spans="1:45" x14ac:dyDescent="0.2">
      <c r="A234" s="31" t="s">
        <v>600</v>
      </c>
      <c r="B234" s="32" t="s">
        <v>1387</v>
      </c>
      <c r="C234" s="31" t="s">
        <v>2755</v>
      </c>
      <c r="D234" s="32" t="s">
        <v>2756</v>
      </c>
      <c r="E234" s="4">
        <v>890</v>
      </c>
      <c r="F234" s="5">
        <v>98.613022334660101</v>
      </c>
      <c r="G234" s="6">
        <v>6.60986328125</v>
      </c>
      <c r="H234" s="6">
        <v>2.58</v>
      </c>
      <c r="I234" s="4">
        <v>3</v>
      </c>
      <c r="J234" s="4">
        <v>3</v>
      </c>
      <c r="K234" s="4">
        <v>40</v>
      </c>
      <c r="L234" s="4">
        <v>6</v>
      </c>
      <c r="M234" s="4">
        <v>6</v>
      </c>
      <c r="N234" s="4">
        <v>6</v>
      </c>
      <c r="O234" s="4">
        <v>6</v>
      </c>
      <c r="P234" s="4">
        <v>8</v>
      </c>
      <c r="Q234" s="4">
        <v>8</v>
      </c>
      <c r="R234" s="11">
        <f t="shared" si="24"/>
        <v>6.9524913093858636E-4</v>
      </c>
      <c r="S234" s="11">
        <f t="shared" si="25"/>
        <v>5.8043919899390542E-4</v>
      </c>
      <c r="T234" s="11">
        <f t="shared" si="26"/>
        <v>5.4495912806539512E-4</v>
      </c>
      <c r="U234" s="11">
        <f t="shared" si="27"/>
        <v>7.0241161320533829E-4</v>
      </c>
      <c r="V234" s="11">
        <f t="shared" si="28"/>
        <v>8.4317032040472171E-4</v>
      </c>
      <c r="W234" s="11">
        <f t="shared" si="29"/>
        <v>8.1665986116782364E-4</v>
      </c>
      <c r="X234" s="14">
        <v>6.9524913093858636E-4</v>
      </c>
      <c r="Y234" s="14">
        <v>5.8043919899390542E-4</v>
      </c>
      <c r="Z234" s="14">
        <v>5.4495912806539512E-4</v>
      </c>
      <c r="AA234" s="14">
        <v>7.0241161320533829E-4</v>
      </c>
      <c r="AB234" s="14">
        <v>8.4317032040472171E-4</v>
      </c>
      <c r="AC234" s="14">
        <v>8.1665986116782364E-4</v>
      </c>
      <c r="AE234" s="16">
        <f t="shared" si="30"/>
        <v>1.2974734808767272</v>
      </c>
      <c r="AF234" s="16">
        <f t="shared" si="31"/>
        <v>0.37570505157073175</v>
      </c>
      <c r="AL234" s="72"/>
      <c r="AN234" s="52"/>
      <c r="AO234" s="53"/>
      <c r="AP234" s="59"/>
      <c r="AQ234" s="54"/>
      <c r="AR234" s="56"/>
      <c r="AS234" s="56"/>
    </row>
    <row r="235" spans="1:45" x14ac:dyDescent="0.2">
      <c r="A235" s="31" t="s">
        <v>439</v>
      </c>
      <c r="B235" s="32" t="s">
        <v>765</v>
      </c>
      <c r="C235" s="31" t="s">
        <v>1526</v>
      </c>
      <c r="D235" s="32" t="s">
        <v>1527</v>
      </c>
      <c r="E235" s="4">
        <v>320</v>
      </c>
      <c r="F235" s="5">
        <v>35.08792293466</v>
      </c>
      <c r="G235" s="6">
        <v>7.66455078125</v>
      </c>
      <c r="H235" s="6">
        <v>45.31</v>
      </c>
      <c r="I235" s="4">
        <v>14</v>
      </c>
      <c r="J235" s="4">
        <v>14</v>
      </c>
      <c r="K235" s="4">
        <v>96</v>
      </c>
      <c r="L235" s="4">
        <v>9</v>
      </c>
      <c r="M235" s="4">
        <v>17</v>
      </c>
      <c r="N235" s="4">
        <v>18</v>
      </c>
      <c r="O235" s="4">
        <v>16</v>
      </c>
      <c r="P235" s="4">
        <v>18</v>
      </c>
      <c r="Q235" s="4">
        <v>18</v>
      </c>
      <c r="R235" s="11">
        <f t="shared" si="24"/>
        <v>1.0428736964078794E-3</v>
      </c>
      <c r="S235" s="11">
        <f t="shared" si="25"/>
        <v>1.644577730482732E-3</v>
      </c>
      <c r="T235" s="11">
        <f t="shared" si="26"/>
        <v>1.6348773841961854E-3</v>
      </c>
      <c r="U235" s="11">
        <f t="shared" si="27"/>
        <v>1.8730976352142356E-3</v>
      </c>
      <c r="V235" s="11">
        <f t="shared" si="28"/>
        <v>1.8971332209106238E-3</v>
      </c>
      <c r="W235" s="11">
        <f t="shared" si="29"/>
        <v>1.8374846876276032E-3</v>
      </c>
      <c r="X235" s="14">
        <v>1.0428736964078794E-3</v>
      </c>
      <c r="Y235" s="14">
        <v>1.644577730482732E-3</v>
      </c>
      <c r="Z235" s="14">
        <v>1.6348773841961854E-3</v>
      </c>
      <c r="AA235" s="14">
        <v>1.8730976352142356E-3</v>
      </c>
      <c r="AB235" s="14">
        <v>1.8971332209106238E-3</v>
      </c>
      <c r="AC235" s="14">
        <v>1.8374846876276032E-3</v>
      </c>
      <c r="AE235" s="16">
        <f t="shared" si="30"/>
        <v>1.2973829129724332</v>
      </c>
      <c r="AF235" s="16">
        <f t="shared" si="31"/>
        <v>0.37560434321033748</v>
      </c>
      <c r="AL235" s="72"/>
      <c r="AN235" s="52"/>
      <c r="AO235" s="53"/>
      <c r="AP235" s="76"/>
      <c r="AQ235" s="54"/>
      <c r="AR235" s="56"/>
      <c r="AS235" s="56"/>
    </row>
    <row r="236" spans="1:45" x14ac:dyDescent="0.2">
      <c r="A236" s="31" t="s">
        <v>112</v>
      </c>
      <c r="B236" s="32" t="s">
        <v>1346</v>
      </c>
      <c r="C236" s="31" t="s">
        <v>2664</v>
      </c>
      <c r="D236" s="32" t="s">
        <v>2665</v>
      </c>
      <c r="E236" s="4">
        <v>1389</v>
      </c>
      <c r="F236" s="5">
        <v>152.98966585465999</v>
      </c>
      <c r="G236" s="6">
        <v>5.21142578125</v>
      </c>
      <c r="H236" s="6">
        <v>4.54</v>
      </c>
      <c r="I236" s="4">
        <v>6</v>
      </c>
      <c r="J236" s="4">
        <v>6</v>
      </c>
      <c r="K236" s="4">
        <v>42</v>
      </c>
      <c r="L236" s="4">
        <v>6</v>
      </c>
      <c r="M236" s="4">
        <v>6</v>
      </c>
      <c r="N236" s="4">
        <v>7</v>
      </c>
      <c r="O236" s="4">
        <v>7</v>
      </c>
      <c r="P236" s="4">
        <v>8</v>
      </c>
      <c r="Q236" s="4">
        <v>8</v>
      </c>
      <c r="R236" s="11">
        <f t="shared" si="24"/>
        <v>6.9524913093858636E-4</v>
      </c>
      <c r="S236" s="11">
        <f t="shared" si="25"/>
        <v>5.8043919899390542E-4</v>
      </c>
      <c r="T236" s="11">
        <f t="shared" si="26"/>
        <v>6.3578564940962757E-4</v>
      </c>
      <c r="U236" s="11">
        <f t="shared" si="27"/>
        <v>8.1948021540622805E-4</v>
      </c>
      <c r="V236" s="11">
        <f t="shared" si="28"/>
        <v>8.4317032040472171E-4</v>
      </c>
      <c r="W236" s="11">
        <f t="shared" si="29"/>
        <v>8.1665986116782364E-4</v>
      </c>
      <c r="X236" s="14">
        <v>6.9524913093858636E-4</v>
      </c>
      <c r="Y236" s="14">
        <v>5.8043919899390542E-4</v>
      </c>
      <c r="Z236" s="14">
        <v>6.3578564940962757E-4</v>
      </c>
      <c r="AA236" s="14">
        <v>8.1948021540622805E-4</v>
      </c>
      <c r="AB236" s="14">
        <v>8.4317032040472171E-4</v>
      </c>
      <c r="AC236" s="14">
        <v>8.1665986116782364E-4</v>
      </c>
      <c r="AE236" s="16">
        <f t="shared" si="30"/>
        <v>1.2970673018693608</v>
      </c>
      <c r="AF236" s="16">
        <f t="shared" si="31"/>
        <v>0.37525333969298846</v>
      </c>
      <c r="AL236" s="72"/>
      <c r="AN236" s="52"/>
      <c r="AO236" s="53"/>
      <c r="AP236" s="76"/>
      <c r="AQ236" s="54"/>
      <c r="AR236" s="56"/>
      <c r="AS236" s="56"/>
    </row>
    <row r="237" spans="1:45" x14ac:dyDescent="0.2">
      <c r="A237" s="31" t="s">
        <v>173</v>
      </c>
      <c r="B237" s="32" t="s">
        <v>727</v>
      </c>
      <c r="C237" s="31" t="s">
        <v>1454</v>
      </c>
      <c r="D237" s="32" t="s">
        <v>1455</v>
      </c>
      <c r="E237" s="4">
        <v>577</v>
      </c>
      <c r="F237" s="5">
        <v>67.866884834659999</v>
      </c>
      <c r="G237" s="6">
        <v>6.46826171875</v>
      </c>
      <c r="H237" s="6">
        <v>54.25</v>
      </c>
      <c r="I237" s="4">
        <v>24</v>
      </c>
      <c r="J237" s="4">
        <v>33</v>
      </c>
      <c r="K237" s="4">
        <v>368</v>
      </c>
      <c r="L237" s="4">
        <v>49</v>
      </c>
      <c r="M237" s="4">
        <v>58</v>
      </c>
      <c r="N237" s="4">
        <v>60</v>
      </c>
      <c r="O237" s="4">
        <v>65</v>
      </c>
      <c r="P237" s="4">
        <v>63</v>
      </c>
      <c r="Q237" s="4">
        <v>73</v>
      </c>
      <c r="R237" s="11">
        <f t="shared" si="24"/>
        <v>5.677867902665122E-3</v>
      </c>
      <c r="S237" s="11">
        <f t="shared" si="25"/>
        <v>5.6109122569410856E-3</v>
      </c>
      <c r="T237" s="11">
        <f t="shared" si="26"/>
        <v>5.4495912806539508E-3</v>
      </c>
      <c r="U237" s="11">
        <f t="shared" si="27"/>
        <v>7.6094591430578319E-3</v>
      </c>
      <c r="V237" s="11">
        <f t="shared" si="28"/>
        <v>6.6399662731871836E-3</v>
      </c>
      <c r="W237" s="11">
        <f t="shared" si="29"/>
        <v>7.4520212331563905E-3</v>
      </c>
      <c r="X237" s="14">
        <v>5.677867902665122E-3</v>
      </c>
      <c r="Y237" s="14">
        <v>5.6109122569410856E-3</v>
      </c>
      <c r="Z237" s="14">
        <v>5.4495912806539508E-3</v>
      </c>
      <c r="AA237" s="14">
        <v>7.6094591430578319E-3</v>
      </c>
      <c r="AB237" s="14">
        <v>6.6399662731871836E-3</v>
      </c>
      <c r="AC237" s="14">
        <v>7.4520212331563905E-3</v>
      </c>
      <c r="AE237" s="16">
        <f t="shared" si="30"/>
        <v>1.2965088465657868</v>
      </c>
      <c r="AF237" s="16">
        <f t="shared" si="31"/>
        <v>0.37463205027377328</v>
      </c>
      <c r="AL237" s="72"/>
      <c r="AN237" s="52"/>
      <c r="AO237" s="53"/>
      <c r="AP237" s="71"/>
      <c r="AQ237" s="54"/>
      <c r="AR237" s="56"/>
      <c r="AS237" s="56"/>
    </row>
    <row r="238" spans="1:45" x14ac:dyDescent="0.2">
      <c r="A238" s="31" t="s">
        <v>675</v>
      </c>
      <c r="B238" s="32" t="s">
        <v>724</v>
      </c>
      <c r="C238" s="31" t="s">
        <v>1448</v>
      </c>
      <c r="D238" s="32" t="s">
        <v>1449</v>
      </c>
      <c r="E238" s="4">
        <v>92</v>
      </c>
      <c r="F238" s="5">
        <v>10.384886204660001</v>
      </c>
      <c r="G238" s="6">
        <v>11.35595703125</v>
      </c>
      <c r="H238" s="6">
        <v>56.52</v>
      </c>
      <c r="I238" s="4">
        <v>5</v>
      </c>
      <c r="J238" s="4">
        <v>5</v>
      </c>
      <c r="K238" s="4">
        <v>62</v>
      </c>
      <c r="L238" s="4">
        <v>9</v>
      </c>
      <c r="M238" s="4">
        <v>9</v>
      </c>
      <c r="N238" s="4">
        <v>10</v>
      </c>
      <c r="O238" s="4">
        <v>10</v>
      </c>
      <c r="P238" s="4">
        <v>11</v>
      </c>
      <c r="Q238" s="4">
        <v>13</v>
      </c>
      <c r="R238" s="11">
        <f t="shared" si="24"/>
        <v>1.0428736964078794E-3</v>
      </c>
      <c r="S238" s="11">
        <f t="shared" si="25"/>
        <v>8.7065879849085813E-4</v>
      </c>
      <c r="T238" s="11">
        <f t="shared" si="26"/>
        <v>9.0826521344232513E-4</v>
      </c>
      <c r="U238" s="11">
        <f t="shared" si="27"/>
        <v>1.1706860220088973E-3</v>
      </c>
      <c r="V238" s="11">
        <f t="shared" si="28"/>
        <v>1.1593591905564925E-3</v>
      </c>
      <c r="W238" s="11">
        <f t="shared" si="29"/>
        <v>1.3270722743977134E-3</v>
      </c>
      <c r="X238" s="14">
        <v>1.0428736964078794E-3</v>
      </c>
      <c r="Y238" s="14">
        <v>8.7065879849085813E-4</v>
      </c>
      <c r="Z238" s="14">
        <v>9.0826521344232513E-4</v>
      </c>
      <c r="AA238" s="14">
        <v>1.1706860220088973E-3</v>
      </c>
      <c r="AB238" s="14">
        <v>1.1593591905564925E-3</v>
      </c>
      <c r="AC238" s="14">
        <v>1.3270722743977134E-3</v>
      </c>
      <c r="AE238" s="16">
        <f t="shared" si="30"/>
        <v>1.2960239765426436</v>
      </c>
      <c r="AF238" s="16">
        <f t="shared" si="31"/>
        <v>0.37409240843797059</v>
      </c>
      <c r="AL238" s="72"/>
      <c r="AN238" s="52"/>
      <c r="AO238" s="53"/>
      <c r="AP238" s="59"/>
      <c r="AQ238" s="54"/>
      <c r="AR238" s="56"/>
      <c r="AS238" s="56"/>
    </row>
    <row r="239" spans="1:45" x14ac:dyDescent="0.2">
      <c r="A239" s="31" t="s">
        <v>397</v>
      </c>
      <c r="B239" s="32" t="s">
        <v>903</v>
      </c>
      <c r="C239" s="31" t="s">
        <v>1782</v>
      </c>
      <c r="D239" s="32" t="s">
        <v>1783</v>
      </c>
      <c r="E239" s="4">
        <v>501</v>
      </c>
      <c r="F239" s="5">
        <v>57.038126284660102</v>
      </c>
      <c r="G239" s="6">
        <v>6.77099609375</v>
      </c>
      <c r="H239" s="6">
        <v>27.35</v>
      </c>
      <c r="I239" s="4">
        <v>11</v>
      </c>
      <c r="J239" s="4">
        <v>11</v>
      </c>
      <c r="K239" s="4">
        <v>35</v>
      </c>
      <c r="L239" s="4">
        <v>4</v>
      </c>
      <c r="M239" s="4">
        <v>5</v>
      </c>
      <c r="N239" s="4">
        <v>7</v>
      </c>
      <c r="O239" s="4">
        <v>6</v>
      </c>
      <c r="P239" s="4">
        <v>6</v>
      </c>
      <c r="Q239" s="4">
        <v>7</v>
      </c>
      <c r="R239" s="11">
        <f t="shared" si="24"/>
        <v>4.6349942062572422E-4</v>
      </c>
      <c r="S239" s="11">
        <f t="shared" si="25"/>
        <v>4.8369933249492117E-4</v>
      </c>
      <c r="T239" s="11">
        <f t="shared" si="26"/>
        <v>6.3578564940962757E-4</v>
      </c>
      <c r="U239" s="11">
        <f t="shared" si="27"/>
        <v>7.0241161320533829E-4</v>
      </c>
      <c r="V239" s="11">
        <f t="shared" si="28"/>
        <v>6.3237774030354128E-4</v>
      </c>
      <c r="W239" s="11">
        <f t="shared" si="29"/>
        <v>7.1457737852184569E-4</v>
      </c>
      <c r="X239" s="14">
        <v>4.6349942062572422E-4</v>
      </c>
      <c r="Y239" s="14">
        <v>4.8369933249492117E-4</v>
      </c>
      <c r="Z239" s="14">
        <v>6.3578564940962757E-4</v>
      </c>
      <c r="AA239" s="14">
        <v>7.0241161320533829E-4</v>
      </c>
      <c r="AB239" s="14">
        <v>6.3237774030354128E-4</v>
      </c>
      <c r="AC239" s="14">
        <v>7.1457737852184569E-4</v>
      </c>
      <c r="AE239" s="16">
        <f t="shared" si="30"/>
        <v>1.2946221887941398</v>
      </c>
      <c r="AF239" s="16">
        <f t="shared" si="31"/>
        <v>0.37253113584306674</v>
      </c>
      <c r="AL239" s="72"/>
      <c r="AN239" s="52"/>
      <c r="AO239" s="53"/>
      <c r="AP239" s="59"/>
      <c r="AQ239" s="54"/>
      <c r="AR239" s="56"/>
      <c r="AS239" s="56"/>
    </row>
    <row r="240" spans="1:45" x14ac:dyDescent="0.2">
      <c r="A240" s="88" t="s">
        <v>2991</v>
      </c>
      <c r="B240" s="53" t="s">
        <v>2992</v>
      </c>
      <c r="C240" s="91" t="s">
        <v>1756</v>
      </c>
      <c r="D240" s="32" t="s">
        <v>1757</v>
      </c>
      <c r="E240" s="4">
        <v>337</v>
      </c>
      <c r="F240" s="5">
        <v>37.506483824660002</v>
      </c>
      <c r="G240" s="6">
        <v>7.16650390625</v>
      </c>
      <c r="H240" s="6">
        <v>28.49</v>
      </c>
      <c r="I240" s="4">
        <v>9</v>
      </c>
      <c r="J240" s="4">
        <v>9</v>
      </c>
      <c r="K240" s="4">
        <v>41</v>
      </c>
      <c r="L240" s="4">
        <v>3</v>
      </c>
      <c r="M240" s="4">
        <v>6</v>
      </c>
      <c r="N240" s="4">
        <v>10</v>
      </c>
      <c r="O240" s="4">
        <v>7</v>
      </c>
      <c r="P240" s="4">
        <v>8</v>
      </c>
      <c r="Q240" s="4">
        <v>7</v>
      </c>
      <c r="R240" s="11">
        <f t="shared" si="24"/>
        <v>3.4762456546929318E-4</v>
      </c>
      <c r="S240" s="11">
        <f t="shared" si="25"/>
        <v>5.8043919899390542E-4</v>
      </c>
      <c r="T240" s="11">
        <f t="shared" si="26"/>
        <v>9.0826521344232513E-4</v>
      </c>
      <c r="U240" s="11">
        <f t="shared" si="27"/>
        <v>8.1948021540622805E-4</v>
      </c>
      <c r="V240" s="11">
        <f t="shared" si="28"/>
        <v>8.4317032040472171E-4</v>
      </c>
      <c r="W240" s="11">
        <f t="shared" si="29"/>
        <v>7.1457737852184569E-4</v>
      </c>
      <c r="X240" s="14">
        <v>3.4762456546929318E-4</v>
      </c>
      <c r="Y240" s="14">
        <v>5.8043919899390542E-4</v>
      </c>
      <c r="Z240" s="14">
        <v>9.0826521344232513E-4</v>
      </c>
      <c r="AA240" s="14">
        <v>8.1948021540622805E-4</v>
      </c>
      <c r="AB240" s="14">
        <v>8.4317032040472171E-4</v>
      </c>
      <c r="AC240" s="14">
        <v>7.1457737852184569E-4</v>
      </c>
      <c r="AE240" s="16">
        <f t="shared" si="30"/>
        <v>1.2945544850270831</v>
      </c>
      <c r="AF240" s="16">
        <f t="shared" si="31"/>
        <v>0.37245568646180816</v>
      </c>
      <c r="AL240" s="72"/>
      <c r="AN240" s="65"/>
      <c r="AO240" s="66"/>
      <c r="AP240" s="59"/>
      <c r="AQ240" s="54"/>
      <c r="AR240" s="56"/>
      <c r="AS240" s="56"/>
    </row>
    <row r="241" spans="1:45" x14ac:dyDescent="0.2">
      <c r="A241" s="88" t="s">
        <v>2993</v>
      </c>
      <c r="B241" s="53" t="s">
        <v>2994</v>
      </c>
      <c r="C241" s="91" t="s">
        <v>2089</v>
      </c>
      <c r="D241" s="32" t="s">
        <v>2090</v>
      </c>
      <c r="E241" s="4">
        <v>293</v>
      </c>
      <c r="F241" s="5">
        <v>32.032507024659999</v>
      </c>
      <c r="G241" s="6">
        <v>6.72705078125</v>
      </c>
      <c r="H241" s="6">
        <v>17.059999999999999</v>
      </c>
      <c r="I241" s="4">
        <v>1</v>
      </c>
      <c r="J241" s="4">
        <v>4</v>
      </c>
      <c r="K241" s="4">
        <v>19</v>
      </c>
      <c r="L241" s="4"/>
      <c r="M241" s="4">
        <v>4</v>
      </c>
      <c r="N241" s="4">
        <v>3</v>
      </c>
      <c r="O241" s="4">
        <v>3</v>
      </c>
      <c r="P241" s="4">
        <v>5</v>
      </c>
      <c r="Q241" s="4"/>
      <c r="R241" s="11">
        <f t="shared" si="24"/>
        <v>0</v>
      </c>
      <c r="S241" s="11">
        <f t="shared" si="25"/>
        <v>3.8695946599593691E-4</v>
      </c>
      <c r="T241" s="11">
        <f t="shared" si="26"/>
        <v>2.7247956403269756E-4</v>
      </c>
      <c r="U241" s="11">
        <f t="shared" si="27"/>
        <v>3.5120580660266915E-4</v>
      </c>
      <c r="V241" s="11">
        <f t="shared" si="28"/>
        <v>5.2698145025295107E-4</v>
      </c>
      <c r="W241" s="11">
        <f t="shared" si="29"/>
        <v>0</v>
      </c>
      <c r="X241" s="15">
        <v>9.0826521344232502E-5</v>
      </c>
      <c r="Y241" s="14">
        <v>3.8695946599593691E-4</v>
      </c>
      <c r="Z241" s="14">
        <v>2.7247956403269756E-4</v>
      </c>
      <c r="AA241" s="14">
        <v>3.5120580660266915E-4</v>
      </c>
      <c r="AB241" s="14">
        <v>5.2698145025295107E-4</v>
      </c>
      <c r="AC241" s="15">
        <v>9.0826521344232502E-5</v>
      </c>
      <c r="AE241" s="16">
        <f t="shared" si="30"/>
        <v>1.2915610698461513</v>
      </c>
      <c r="AF241" s="16">
        <f t="shared" si="31"/>
        <v>0.3691158610952367</v>
      </c>
      <c r="AL241" s="72"/>
      <c r="AN241" s="52"/>
      <c r="AO241" s="53"/>
      <c r="AP241" s="59"/>
      <c r="AQ241" s="54"/>
      <c r="AR241" s="56"/>
      <c r="AS241" s="56"/>
    </row>
    <row r="242" spans="1:45" x14ac:dyDescent="0.2">
      <c r="A242" s="31" t="s">
        <v>133</v>
      </c>
      <c r="B242" s="32" t="s">
        <v>996</v>
      </c>
      <c r="C242" s="31" t="s">
        <v>1970</v>
      </c>
      <c r="D242" s="32" t="s">
        <v>1971</v>
      </c>
      <c r="E242" s="4">
        <v>2602</v>
      </c>
      <c r="F242" s="5">
        <v>277.537827954661</v>
      </c>
      <c r="G242" s="6">
        <v>5.64306640625</v>
      </c>
      <c r="H242" s="6">
        <v>20.79</v>
      </c>
      <c r="I242" s="4">
        <v>35</v>
      </c>
      <c r="J242" s="4">
        <v>40</v>
      </c>
      <c r="K242" s="4">
        <v>193</v>
      </c>
      <c r="L242" s="4">
        <v>26</v>
      </c>
      <c r="M242" s="4">
        <v>29</v>
      </c>
      <c r="N242" s="4">
        <v>33</v>
      </c>
      <c r="O242" s="4">
        <v>33</v>
      </c>
      <c r="P242" s="4">
        <v>42</v>
      </c>
      <c r="Q242" s="4">
        <v>30</v>
      </c>
      <c r="R242" s="11">
        <f t="shared" si="24"/>
        <v>3.0127462340672076E-3</v>
      </c>
      <c r="S242" s="11">
        <f t="shared" si="25"/>
        <v>2.8054561284705428E-3</v>
      </c>
      <c r="T242" s="11">
        <f t="shared" si="26"/>
        <v>2.997275204359673E-3</v>
      </c>
      <c r="U242" s="11">
        <f t="shared" si="27"/>
        <v>3.8632638726293607E-3</v>
      </c>
      <c r="V242" s="11">
        <f t="shared" si="28"/>
        <v>4.4266441821247896E-3</v>
      </c>
      <c r="W242" s="11">
        <f t="shared" si="29"/>
        <v>3.0624744793793387E-3</v>
      </c>
      <c r="X242" s="14">
        <v>3.0127462340672076E-3</v>
      </c>
      <c r="Y242" s="14">
        <v>2.8054561284705428E-3</v>
      </c>
      <c r="Z242" s="14">
        <v>2.997275204359673E-3</v>
      </c>
      <c r="AA242" s="14">
        <v>3.8632638726293607E-3</v>
      </c>
      <c r="AB242" s="14">
        <v>4.4266441821247896E-3</v>
      </c>
      <c r="AC242" s="14">
        <v>3.0624744793793387E-3</v>
      </c>
      <c r="AE242" s="16">
        <f t="shared" si="30"/>
        <v>1.2877785063808995</v>
      </c>
      <c r="AF242" s="16">
        <f t="shared" si="31"/>
        <v>0.36488447604192126</v>
      </c>
      <c r="AL242" s="72"/>
      <c r="AN242" s="52"/>
      <c r="AO242" s="53"/>
      <c r="AP242" s="59"/>
      <c r="AQ242" s="54"/>
      <c r="AR242" s="56"/>
      <c r="AS242" s="56"/>
    </row>
    <row r="243" spans="1:45" x14ac:dyDescent="0.2">
      <c r="A243" s="31" t="s">
        <v>53</v>
      </c>
      <c r="B243" s="32" t="s">
        <v>1284</v>
      </c>
      <c r="C243" s="31" t="s">
        <v>2433</v>
      </c>
      <c r="D243" s="32" t="s">
        <v>2537</v>
      </c>
      <c r="E243" s="4">
        <v>448</v>
      </c>
      <c r="F243" s="5">
        <v>51.06381620466</v>
      </c>
      <c r="G243" s="6">
        <v>6.11279296875</v>
      </c>
      <c r="H243" s="6">
        <v>7.14</v>
      </c>
      <c r="I243" s="4">
        <v>3</v>
      </c>
      <c r="J243" s="4">
        <v>3</v>
      </c>
      <c r="K243" s="4">
        <v>17</v>
      </c>
      <c r="L243" s="4">
        <v>4</v>
      </c>
      <c r="M243" s="4"/>
      <c r="N243" s="4">
        <v>3</v>
      </c>
      <c r="O243" s="4">
        <v>2</v>
      </c>
      <c r="P243" s="4">
        <v>4</v>
      </c>
      <c r="Q243" s="4">
        <v>4</v>
      </c>
      <c r="R243" s="11">
        <f t="shared" si="24"/>
        <v>4.6349942062572422E-4</v>
      </c>
      <c r="S243" s="11">
        <f t="shared" si="25"/>
        <v>0</v>
      </c>
      <c r="T243" s="11">
        <f t="shared" si="26"/>
        <v>2.7247956403269756E-4</v>
      </c>
      <c r="U243" s="11">
        <f t="shared" si="27"/>
        <v>2.3413720440177945E-4</v>
      </c>
      <c r="V243" s="11">
        <f t="shared" si="28"/>
        <v>4.2158516020236085E-4</v>
      </c>
      <c r="W243" s="11">
        <f t="shared" si="29"/>
        <v>4.0832993058391182E-4</v>
      </c>
      <c r="X243" s="14">
        <v>4.6349942062572422E-4</v>
      </c>
      <c r="Y243" s="15">
        <v>9.0826521344232502E-5</v>
      </c>
      <c r="Z243" s="14">
        <v>2.7247956403269756E-4</v>
      </c>
      <c r="AA243" s="14">
        <v>2.3413720440177945E-4</v>
      </c>
      <c r="AB243" s="14">
        <v>4.2158516020236085E-4</v>
      </c>
      <c r="AC243" s="14">
        <v>4.0832993058391182E-4</v>
      </c>
      <c r="AE243" s="16">
        <f t="shared" si="30"/>
        <v>1.2869438912331532</v>
      </c>
      <c r="AF243" s="16">
        <f t="shared" si="31"/>
        <v>0.36394915565321073</v>
      </c>
      <c r="AL243" s="72"/>
      <c r="AN243" s="52"/>
      <c r="AO243" s="53"/>
      <c r="AP243" s="59"/>
      <c r="AQ243" s="54"/>
      <c r="AR243" s="56"/>
      <c r="AS243" s="56"/>
    </row>
    <row r="244" spans="1:45" x14ac:dyDescent="0.2">
      <c r="A244" s="31" t="s">
        <v>380</v>
      </c>
      <c r="B244" s="32" t="s">
        <v>741</v>
      </c>
      <c r="C244" s="31" t="s">
        <v>1482</v>
      </c>
      <c r="D244" s="32" t="s">
        <v>1483</v>
      </c>
      <c r="E244" s="4">
        <v>258</v>
      </c>
      <c r="F244" s="5">
        <v>27.482563404659999</v>
      </c>
      <c r="G244" s="6">
        <v>6.53662109375</v>
      </c>
      <c r="H244" s="6">
        <v>50</v>
      </c>
      <c r="I244" s="4">
        <v>9</v>
      </c>
      <c r="J244" s="4">
        <v>9</v>
      </c>
      <c r="K244" s="4">
        <v>51</v>
      </c>
      <c r="L244" s="4">
        <v>7</v>
      </c>
      <c r="M244" s="4">
        <v>9</v>
      </c>
      <c r="N244" s="4">
        <v>7</v>
      </c>
      <c r="O244" s="4">
        <v>6</v>
      </c>
      <c r="P244" s="4">
        <v>10</v>
      </c>
      <c r="Q244" s="4">
        <v>12</v>
      </c>
      <c r="R244" s="11">
        <f t="shared" si="24"/>
        <v>8.1112398609501735E-4</v>
      </c>
      <c r="S244" s="11">
        <f t="shared" si="25"/>
        <v>8.7065879849085813E-4</v>
      </c>
      <c r="T244" s="11">
        <f t="shared" si="26"/>
        <v>6.3578564940962757E-4</v>
      </c>
      <c r="U244" s="11">
        <f t="shared" si="27"/>
        <v>7.0241161320533829E-4</v>
      </c>
      <c r="V244" s="11">
        <f t="shared" si="28"/>
        <v>1.0539629005059021E-3</v>
      </c>
      <c r="W244" s="11">
        <f t="shared" si="29"/>
        <v>1.2249897917517355E-3</v>
      </c>
      <c r="X244" s="14">
        <v>8.1112398609501735E-4</v>
      </c>
      <c r="Y244" s="14">
        <v>8.7065879849085813E-4</v>
      </c>
      <c r="Z244" s="14">
        <v>6.3578564940962757E-4</v>
      </c>
      <c r="AA244" s="14">
        <v>7.0241161320533829E-4</v>
      </c>
      <c r="AB244" s="14">
        <v>1.0539629005059021E-3</v>
      </c>
      <c r="AC244" s="14">
        <v>1.2249897917517355E-3</v>
      </c>
      <c r="AE244" s="16">
        <f t="shared" si="30"/>
        <v>1.2864191027675866</v>
      </c>
      <c r="AF244" s="16">
        <f t="shared" si="31"/>
        <v>0.36336073518625811</v>
      </c>
      <c r="AL244" s="72"/>
      <c r="AN244" s="52"/>
      <c r="AO244" s="53"/>
      <c r="AP244" s="59"/>
      <c r="AQ244" s="54"/>
      <c r="AR244" s="56"/>
      <c r="AS244" s="56"/>
    </row>
    <row r="245" spans="1:45" x14ac:dyDescent="0.2">
      <c r="A245" s="31" t="s">
        <v>681</v>
      </c>
      <c r="B245" s="32" t="s">
        <v>789</v>
      </c>
      <c r="C245" s="31" t="s">
        <v>1568</v>
      </c>
      <c r="D245" s="32" t="s">
        <v>1569</v>
      </c>
      <c r="E245" s="4">
        <v>381</v>
      </c>
      <c r="F245" s="5">
        <v>42.674422304659998</v>
      </c>
      <c r="G245" s="6">
        <v>5.78271484375</v>
      </c>
      <c r="H245" s="6">
        <v>40.159999999999997</v>
      </c>
      <c r="I245" s="4">
        <v>10</v>
      </c>
      <c r="J245" s="4">
        <v>10</v>
      </c>
      <c r="K245" s="4">
        <v>88</v>
      </c>
      <c r="L245" s="4">
        <v>6</v>
      </c>
      <c r="M245" s="4">
        <v>17</v>
      </c>
      <c r="N245" s="4">
        <v>18</v>
      </c>
      <c r="O245" s="4">
        <v>16</v>
      </c>
      <c r="P245" s="4">
        <v>16</v>
      </c>
      <c r="Q245" s="4">
        <v>15</v>
      </c>
      <c r="R245" s="11">
        <f t="shared" si="24"/>
        <v>6.9524913093858636E-4</v>
      </c>
      <c r="S245" s="11">
        <f t="shared" si="25"/>
        <v>1.644577730482732E-3</v>
      </c>
      <c r="T245" s="11">
        <f t="shared" si="26"/>
        <v>1.6348773841961854E-3</v>
      </c>
      <c r="U245" s="11">
        <f t="shared" si="27"/>
        <v>1.8730976352142356E-3</v>
      </c>
      <c r="V245" s="11">
        <f t="shared" si="28"/>
        <v>1.6863406408094434E-3</v>
      </c>
      <c r="W245" s="11">
        <f t="shared" si="29"/>
        <v>1.5312372396896693E-3</v>
      </c>
      <c r="X245" s="14">
        <v>6.9524913093858636E-4</v>
      </c>
      <c r="Y245" s="14">
        <v>1.644577730482732E-3</v>
      </c>
      <c r="Z245" s="14">
        <v>1.6348773841961854E-3</v>
      </c>
      <c r="AA245" s="14">
        <v>1.8730976352142356E-3</v>
      </c>
      <c r="AB245" s="14">
        <v>1.6863406408094434E-3</v>
      </c>
      <c r="AC245" s="14">
        <v>1.5312372396896693E-3</v>
      </c>
      <c r="AE245" s="16">
        <f t="shared" si="30"/>
        <v>1.2807683795156106</v>
      </c>
      <c r="AF245" s="16">
        <f t="shared" si="31"/>
        <v>0.35700959516609909</v>
      </c>
      <c r="AL245" s="72"/>
      <c r="AN245" s="52"/>
      <c r="AO245" s="53"/>
      <c r="AP245" s="59"/>
      <c r="AQ245" s="54"/>
      <c r="AR245" s="56"/>
      <c r="AS245" s="56"/>
    </row>
    <row r="246" spans="1:45" x14ac:dyDescent="0.2">
      <c r="A246" s="31" t="s">
        <v>353</v>
      </c>
      <c r="B246" s="32" t="s">
        <v>915</v>
      </c>
      <c r="C246" s="31" t="s">
        <v>1804</v>
      </c>
      <c r="D246" s="32" t="s">
        <v>1805</v>
      </c>
      <c r="E246" s="4">
        <v>1002</v>
      </c>
      <c r="F246" s="5">
        <v>111.73134785466</v>
      </c>
      <c r="G246" s="6">
        <v>5.93505859375</v>
      </c>
      <c r="H246" s="6">
        <v>26.25</v>
      </c>
      <c r="I246" s="4">
        <v>18</v>
      </c>
      <c r="J246" s="4">
        <v>18</v>
      </c>
      <c r="K246" s="4">
        <v>165</v>
      </c>
      <c r="L246" s="4">
        <v>18</v>
      </c>
      <c r="M246" s="4">
        <v>26</v>
      </c>
      <c r="N246" s="4">
        <v>32</v>
      </c>
      <c r="O246" s="4">
        <v>27</v>
      </c>
      <c r="P246" s="4">
        <v>30</v>
      </c>
      <c r="Q246" s="4">
        <v>32</v>
      </c>
      <c r="R246" s="11">
        <f t="shared" si="24"/>
        <v>2.0857473928157589E-3</v>
      </c>
      <c r="S246" s="11">
        <f t="shared" si="25"/>
        <v>2.5152365289735899E-3</v>
      </c>
      <c r="T246" s="11">
        <f t="shared" si="26"/>
        <v>2.9064486830154405E-3</v>
      </c>
      <c r="U246" s="11">
        <f t="shared" si="27"/>
        <v>3.1608522594240226E-3</v>
      </c>
      <c r="V246" s="11">
        <f t="shared" si="28"/>
        <v>3.1618887015177066E-3</v>
      </c>
      <c r="W246" s="11">
        <f t="shared" si="29"/>
        <v>3.2666394446712946E-3</v>
      </c>
      <c r="X246" s="14">
        <v>2.0857473928157589E-3</v>
      </c>
      <c r="Y246" s="14">
        <v>2.5152365289735899E-3</v>
      </c>
      <c r="Z246" s="14">
        <v>2.9064486830154405E-3</v>
      </c>
      <c r="AA246" s="14">
        <v>3.1608522594240226E-3</v>
      </c>
      <c r="AB246" s="14">
        <v>3.1618887015177066E-3</v>
      </c>
      <c r="AC246" s="14">
        <v>3.2666394446712946E-3</v>
      </c>
      <c r="AE246" s="16">
        <f t="shared" si="30"/>
        <v>1.2773182138825701</v>
      </c>
      <c r="AF246" s="16">
        <f t="shared" si="31"/>
        <v>0.35311798345909517</v>
      </c>
      <c r="AL246" s="72"/>
      <c r="AN246" s="52"/>
      <c r="AO246" s="53"/>
      <c r="AP246" s="59"/>
      <c r="AQ246" s="54"/>
      <c r="AR246" s="56"/>
      <c r="AS246" s="56"/>
    </row>
    <row r="247" spans="1:45" x14ac:dyDescent="0.2">
      <c r="A247" s="31" t="s">
        <v>591</v>
      </c>
      <c r="B247" s="32" t="s">
        <v>740</v>
      </c>
      <c r="C247" s="31" t="s">
        <v>1480</v>
      </c>
      <c r="D247" s="32" t="s">
        <v>1481</v>
      </c>
      <c r="E247" s="4">
        <v>858</v>
      </c>
      <c r="F247" s="5">
        <v>95.278933084659997</v>
      </c>
      <c r="G247" s="6">
        <v>6.82958984375</v>
      </c>
      <c r="H247" s="6">
        <v>50</v>
      </c>
      <c r="I247" s="4">
        <v>39</v>
      </c>
      <c r="J247" s="4">
        <v>40</v>
      </c>
      <c r="K247" s="4">
        <v>433</v>
      </c>
      <c r="L247" s="4">
        <v>62</v>
      </c>
      <c r="M247" s="4">
        <v>66</v>
      </c>
      <c r="N247" s="4">
        <v>70</v>
      </c>
      <c r="O247" s="4">
        <v>78</v>
      </c>
      <c r="P247" s="4">
        <v>77</v>
      </c>
      <c r="Q247" s="4">
        <v>80</v>
      </c>
      <c r="R247" s="11">
        <f t="shared" si="24"/>
        <v>7.1842410196987254E-3</v>
      </c>
      <c r="S247" s="11">
        <f t="shared" si="25"/>
        <v>6.3848311889329592E-3</v>
      </c>
      <c r="T247" s="11">
        <f t="shared" si="26"/>
        <v>6.3578564940962763E-3</v>
      </c>
      <c r="U247" s="11">
        <f t="shared" si="27"/>
        <v>9.1313509716693976E-3</v>
      </c>
      <c r="V247" s="11">
        <f t="shared" si="28"/>
        <v>8.1155143338954468E-3</v>
      </c>
      <c r="W247" s="11">
        <f t="shared" si="29"/>
        <v>8.1665986116782364E-3</v>
      </c>
      <c r="X247" s="14">
        <v>7.1842410196987254E-3</v>
      </c>
      <c r="Y247" s="14">
        <v>6.3848311889329592E-3</v>
      </c>
      <c r="Z247" s="14">
        <v>6.3578564940962763E-3</v>
      </c>
      <c r="AA247" s="14">
        <v>9.1313509716693976E-3</v>
      </c>
      <c r="AB247" s="14">
        <v>8.1155143338954468E-3</v>
      </c>
      <c r="AC247" s="14">
        <v>8.1665986116782364E-3</v>
      </c>
      <c r="AE247" s="16">
        <f t="shared" si="30"/>
        <v>1.2753327066284941</v>
      </c>
      <c r="AF247" s="16">
        <f t="shared" si="31"/>
        <v>0.35087366401552006</v>
      </c>
      <c r="AL247" s="72"/>
      <c r="AN247" s="52"/>
      <c r="AO247" s="53"/>
      <c r="AP247" s="59"/>
      <c r="AQ247" s="54"/>
      <c r="AR247" s="56"/>
      <c r="AS247" s="56"/>
    </row>
    <row r="248" spans="1:45" x14ac:dyDescent="0.2">
      <c r="A248" s="31" t="s">
        <v>84</v>
      </c>
      <c r="B248" s="32" t="s">
        <v>901</v>
      </c>
      <c r="C248" s="31" t="s">
        <v>1779</v>
      </c>
      <c r="D248" s="32" t="s">
        <v>1780</v>
      </c>
      <c r="E248" s="4">
        <v>615</v>
      </c>
      <c r="F248" s="5">
        <v>69.357350714660001</v>
      </c>
      <c r="G248" s="6">
        <v>6.63916015625</v>
      </c>
      <c r="H248" s="6">
        <v>27.48</v>
      </c>
      <c r="I248" s="4">
        <v>18</v>
      </c>
      <c r="J248" s="4">
        <v>18</v>
      </c>
      <c r="K248" s="4">
        <v>125</v>
      </c>
      <c r="L248" s="4">
        <v>11</v>
      </c>
      <c r="M248" s="4">
        <v>20</v>
      </c>
      <c r="N248" s="4">
        <v>27</v>
      </c>
      <c r="O248" s="4">
        <v>18</v>
      </c>
      <c r="P248" s="4">
        <v>25</v>
      </c>
      <c r="Q248" s="4">
        <v>24</v>
      </c>
      <c r="R248" s="11">
        <f t="shared" si="24"/>
        <v>1.2746234067207416E-3</v>
      </c>
      <c r="S248" s="11">
        <f t="shared" si="25"/>
        <v>1.9347973299796847E-3</v>
      </c>
      <c r="T248" s="11">
        <f t="shared" si="26"/>
        <v>2.4523160762942781E-3</v>
      </c>
      <c r="U248" s="11">
        <f t="shared" si="27"/>
        <v>2.1072348396160151E-3</v>
      </c>
      <c r="V248" s="11">
        <f t="shared" si="28"/>
        <v>2.6349072512647557E-3</v>
      </c>
      <c r="W248" s="11">
        <f t="shared" si="29"/>
        <v>2.4499795835034709E-3</v>
      </c>
      <c r="X248" s="14">
        <v>1.2746234067207416E-3</v>
      </c>
      <c r="Y248" s="14">
        <v>1.9347973299796847E-3</v>
      </c>
      <c r="Z248" s="14">
        <v>2.4523160762942781E-3</v>
      </c>
      <c r="AA248" s="14">
        <v>2.1072348396160151E-3</v>
      </c>
      <c r="AB248" s="14">
        <v>2.6349072512647557E-3</v>
      </c>
      <c r="AC248" s="14">
        <v>2.4499795835034709E-3</v>
      </c>
      <c r="AE248" s="16">
        <f t="shared" si="30"/>
        <v>1.2703030734097402</v>
      </c>
      <c r="AF248" s="16">
        <f t="shared" si="31"/>
        <v>0.34517274136096526</v>
      </c>
      <c r="AL248" s="72"/>
      <c r="AN248" s="52"/>
      <c r="AO248" s="53"/>
      <c r="AP248" s="59"/>
      <c r="AQ248" s="54"/>
      <c r="AR248" s="56"/>
      <c r="AS248" s="56"/>
    </row>
    <row r="249" spans="1:45" x14ac:dyDescent="0.2">
      <c r="A249" s="31" t="s">
        <v>145</v>
      </c>
      <c r="B249" s="32" t="s">
        <v>1068</v>
      </c>
      <c r="C249" s="31" t="s">
        <v>2110</v>
      </c>
      <c r="D249" s="32" t="s">
        <v>2111</v>
      </c>
      <c r="E249" s="4">
        <v>335</v>
      </c>
      <c r="F249" s="5">
        <v>36.540936494660002</v>
      </c>
      <c r="G249" s="6">
        <v>5.33837890625</v>
      </c>
      <c r="H249" s="6">
        <v>16.72</v>
      </c>
      <c r="I249" s="4">
        <v>6</v>
      </c>
      <c r="J249" s="4">
        <v>6</v>
      </c>
      <c r="K249" s="4">
        <v>26</v>
      </c>
      <c r="L249" s="4">
        <v>3</v>
      </c>
      <c r="M249" s="4">
        <v>3</v>
      </c>
      <c r="N249" s="4">
        <v>6</v>
      </c>
      <c r="O249" s="4">
        <v>4</v>
      </c>
      <c r="P249" s="4">
        <v>4</v>
      </c>
      <c r="Q249" s="4">
        <v>6</v>
      </c>
      <c r="R249" s="11">
        <f t="shared" si="24"/>
        <v>3.4762456546929318E-4</v>
      </c>
      <c r="S249" s="11">
        <f t="shared" si="25"/>
        <v>2.9021959949695271E-4</v>
      </c>
      <c r="T249" s="11">
        <f t="shared" si="26"/>
        <v>5.4495912806539512E-4</v>
      </c>
      <c r="U249" s="11">
        <f t="shared" si="27"/>
        <v>4.682744088035589E-4</v>
      </c>
      <c r="V249" s="11">
        <f t="shared" si="28"/>
        <v>4.2158516020236085E-4</v>
      </c>
      <c r="W249" s="11">
        <f t="shared" si="29"/>
        <v>6.1249489587586773E-4</v>
      </c>
      <c r="X249" s="14">
        <v>3.4762456546929318E-4</v>
      </c>
      <c r="Y249" s="14">
        <v>2.9021959949695271E-4</v>
      </c>
      <c r="Z249" s="14">
        <v>5.4495912806539512E-4</v>
      </c>
      <c r="AA249" s="14">
        <v>4.682744088035589E-4</v>
      </c>
      <c r="AB249" s="14">
        <v>4.2158516020236085E-4</v>
      </c>
      <c r="AC249" s="14">
        <v>6.1249489587586773E-4</v>
      </c>
      <c r="AE249" s="16">
        <f t="shared" si="30"/>
        <v>1.2701642561639352</v>
      </c>
      <c r="AF249" s="16">
        <f t="shared" si="31"/>
        <v>0.34501507670613529</v>
      </c>
      <c r="AL249" s="72"/>
      <c r="AN249" s="52"/>
      <c r="AO249" s="53"/>
      <c r="AP249" s="59"/>
      <c r="AQ249" s="54"/>
      <c r="AR249" s="56"/>
      <c r="AS249" s="56"/>
    </row>
    <row r="250" spans="1:45" x14ac:dyDescent="0.2">
      <c r="A250" s="31" t="s">
        <v>414</v>
      </c>
      <c r="B250" s="32" t="s">
        <v>962</v>
      </c>
      <c r="C250" s="31" t="s">
        <v>1899</v>
      </c>
      <c r="D250" s="32" t="s">
        <v>1900</v>
      </c>
      <c r="E250" s="4">
        <v>346</v>
      </c>
      <c r="F250" s="5">
        <v>38.30149588466</v>
      </c>
      <c r="G250" s="6">
        <v>5.36376953125</v>
      </c>
      <c r="H250" s="6">
        <v>22.54</v>
      </c>
      <c r="I250" s="4">
        <v>7</v>
      </c>
      <c r="J250" s="4">
        <v>7</v>
      </c>
      <c r="K250" s="4">
        <v>48</v>
      </c>
      <c r="L250" s="4">
        <v>8</v>
      </c>
      <c r="M250" s="4">
        <v>4</v>
      </c>
      <c r="N250" s="4">
        <v>10</v>
      </c>
      <c r="O250" s="4">
        <v>9</v>
      </c>
      <c r="P250" s="4">
        <v>7</v>
      </c>
      <c r="Q250" s="4">
        <v>10</v>
      </c>
      <c r="R250" s="11">
        <f t="shared" si="24"/>
        <v>9.2699884125144844E-4</v>
      </c>
      <c r="S250" s="11">
        <f t="shared" si="25"/>
        <v>3.8695946599593691E-4</v>
      </c>
      <c r="T250" s="11">
        <f t="shared" si="26"/>
        <v>9.0826521344232513E-4</v>
      </c>
      <c r="U250" s="11">
        <f t="shared" si="27"/>
        <v>1.0536174198080075E-3</v>
      </c>
      <c r="V250" s="11">
        <f t="shared" si="28"/>
        <v>7.3777403035413149E-4</v>
      </c>
      <c r="W250" s="11">
        <f t="shared" si="29"/>
        <v>1.0208248264597796E-3</v>
      </c>
      <c r="X250" s="14">
        <v>9.2699884125144844E-4</v>
      </c>
      <c r="Y250" s="14">
        <v>3.8695946599593691E-4</v>
      </c>
      <c r="Z250" s="14">
        <v>9.0826521344232513E-4</v>
      </c>
      <c r="AA250" s="14">
        <v>1.0536174198080075E-3</v>
      </c>
      <c r="AB250" s="14">
        <v>7.3777403035413149E-4</v>
      </c>
      <c r="AC250" s="14">
        <v>1.0208248264597796E-3</v>
      </c>
      <c r="AE250" s="16">
        <f t="shared" si="30"/>
        <v>1.2654965850370858</v>
      </c>
      <c r="AF250" s="16">
        <f t="shared" si="31"/>
        <v>0.33970361431804907</v>
      </c>
      <c r="AL250" s="72"/>
      <c r="AN250" s="52"/>
      <c r="AO250" s="53"/>
      <c r="AP250" s="76"/>
      <c r="AQ250" s="54"/>
      <c r="AR250" s="56"/>
      <c r="AS250" s="56"/>
    </row>
    <row r="251" spans="1:45" x14ac:dyDescent="0.2">
      <c r="A251" s="31" t="s">
        <v>341</v>
      </c>
      <c r="B251" s="32" t="s">
        <v>1039</v>
      </c>
      <c r="C251" s="31" t="s">
        <v>2050</v>
      </c>
      <c r="D251" s="32" t="s">
        <v>2051</v>
      </c>
      <c r="E251" s="4">
        <v>369</v>
      </c>
      <c r="F251" s="5">
        <v>39.147142644660001</v>
      </c>
      <c r="G251" s="6">
        <v>9.83251953125</v>
      </c>
      <c r="H251" s="6">
        <v>18.16</v>
      </c>
      <c r="I251" s="4">
        <v>5</v>
      </c>
      <c r="J251" s="4">
        <v>5</v>
      </c>
      <c r="K251" s="4">
        <v>64</v>
      </c>
      <c r="L251" s="4">
        <v>11</v>
      </c>
      <c r="M251" s="4">
        <v>11</v>
      </c>
      <c r="N251" s="4">
        <v>7</v>
      </c>
      <c r="O251" s="4">
        <v>10</v>
      </c>
      <c r="P251" s="4">
        <v>12</v>
      </c>
      <c r="Q251" s="4">
        <v>13</v>
      </c>
      <c r="R251" s="11">
        <f t="shared" si="24"/>
        <v>1.2746234067207416E-3</v>
      </c>
      <c r="S251" s="11">
        <f t="shared" si="25"/>
        <v>1.0641385314888265E-3</v>
      </c>
      <c r="T251" s="11">
        <f t="shared" si="26"/>
        <v>6.3578564940962757E-4</v>
      </c>
      <c r="U251" s="11">
        <f t="shared" si="27"/>
        <v>1.1706860220088973E-3</v>
      </c>
      <c r="V251" s="11">
        <f t="shared" si="28"/>
        <v>1.2647554806070826E-3</v>
      </c>
      <c r="W251" s="11">
        <f t="shared" si="29"/>
        <v>1.3270722743977134E-3</v>
      </c>
      <c r="X251" s="14">
        <v>1.2746234067207416E-3</v>
      </c>
      <c r="Y251" s="14">
        <v>1.0641385314888265E-3</v>
      </c>
      <c r="Z251" s="14">
        <v>6.3578564940962757E-4</v>
      </c>
      <c r="AA251" s="14">
        <v>1.1706860220088973E-3</v>
      </c>
      <c r="AB251" s="14">
        <v>1.2647554806070826E-3</v>
      </c>
      <c r="AC251" s="14">
        <v>1.3270722743977134E-3</v>
      </c>
      <c r="AE251" s="16">
        <f t="shared" si="30"/>
        <v>1.2649028688174997</v>
      </c>
      <c r="AF251" s="16">
        <f t="shared" si="31"/>
        <v>0.33902660542911178</v>
      </c>
      <c r="AL251" s="72"/>
      <c r="AN251" s="52"/>
      <c r="AO251" s="53"/>
      <c r="AP251" s="69"/>
      <c r="AQ251" s="54"/>
      <c r="AR251" s="56"/>
      <c r="AS251" s="56"/>
    </row>
    <row r="252" spans="1:45" x14ac:dyDescent="0.2">
      <c r="A252" s="31" t="s">
        <v>225</v>
      </c>
      <c r="B252" s="32" t="s">
        <v>1152</v>
      </c>
      <c r="C252" s="31" t="s">
        <v>1763</v>
      </c>
      <c r="D252" s="32" t="s">
        <v>2290</v>
      </c>
      <c r="E252" s="4">
        <v>423</v>
      </c>
      <c r="F252" s="5">
        <v>48.908899594659999</v>
      </c>
      <c r="G252" s="6">
        <v>6.55126953125</v>
      </c>
      <c r="H252" s="6">
        <v>12.29</v>
      </c>
      <c r="I252" s="4">
        <v>3</v>
      </c>
      <c r="J252" s="4">
        <v>4</v>
      </c>
      <c r="K252" s="4">
        <v>47</v>
      </c>
      <c r="L252" s="4"/>
      <c r="M252" s="4">
        <v>10</v>
      </c>
      <c r="N252" s="4">
        <v>12</v>
      </c>
      <c r="O252" s="4">
        <v>9</v>
      </c>
      <c r="P252" s="4">
        <v>8</v>
      </c>
      <c r="Q252" s="4">
        <v>8</v>
      </c>
      <c r="R252" s="11">
        <f t="shared" si="24"/>
        <v>0</v>
      </c>
      <c r="S252" s="11">
        <f t="shared" si="25"/>
        <v>9.6739866498984234E-4</v>
      </c>
      <c r="T252" s="11">
        <f t="shared" si="26"/>
        <v>1.0899182561307902E-3</v>
      </c>
      <c r="U252" s="11">
        <f t="shared" si="27"/>
        <v>1.0536174198080075E-3</v>
      </c>
      <c r="V252" s="11">
        <f t="shared" si="28"/>
        <v>8.4317032040472171E-4</v>
      </c>
      <c r="W252" s="11">
        <f t="shared" si="29"/>
        <v>8.1665986116782364E-4</v>
      </c>
      <c r="X252" s="15">
        <v>9.0826521344232502E-5</v>
      </c>
      <c r="Y252" s="14">
        <v>9.6739866498984234E-4</v>
      </c>
      <c r="Z252" s="14">
        <v>1.0899182561307902E-3</v>
      </c>
      <c r="AA252" s="14">
        <v>1.0536174198080075E-3</v>
      </c>
      <c r="AB252" s="14">
        <v>8.4317032040472171E-4</v>
      </c>
      <c r="AC252" s="14">
        <v>8.1665986116782364E-4</v>
      </c>
      <c r="AE252" s="16">
        <f t="shared" si="30"/>
        <v>1.2631594090695524</v>
      </c>
      <c r="AF252" s="16">
        <f t="shared" si="31"/>
        <v>0.33703671684676462</v>
      </c>
      <c r="AL252" s="72"/>
      <c r="AN252" s="52"/>
      <c r="AO252" s="53"/>
      <c r="AP252" s="59"/>
      <c r="AQ252" s="54"/>
      <c r="AR252" s="56"/>
      <c r="AS252" s="56"/>
    </row>
    <row r="253" spans="1:45" x14ac:dyDescent="0.2">
      <c r="A253" s="31" t="s">
        <v>55</v>
      </c>
      <c r="B253" s="45" t="s">
        <v>767</v>
      </c>
      <c r="C253" s="31" t="s">
        <v>1450</v>
      </c>
      <c r="D253" s="45" t="s">
        <v>1451</v>
      </c>
      <c r="E253" s="4">
        <v>1163</v>
      </c>
      <c r="F253" s="5">
        <v>131.64619530466001</v>
      </c>
      <c r="G253" s="6">
        <v>6.37939453125</v>
      </c>
      <c r="H253" s="6">
        <v>44.8</v>
      </c>
      <c r="I253" s="4">
        <v>2</v>
      </c>
      <c r="J253" s="4">
        <v>46</v>
      </c>
      <c r="K253" s="4">
        <v>486</v>
      </c>
      <c r="L253" s="4">
        <v>68</v>
      </c>
      <c r="M253" s="4">
        <v>75</v>
      </c>
      <c r="N253" s="4">
        <v>80</v>
      </c>
      <c r="O253" s="4">
        <v>76</v>
      </c>
      <c r="P253" s="4">
        <v>88</v>
      </c>
      <c r="Q253" s="4">
        <v>99</v>
      </c>
      <c r="R253" s="11">
        <f t="shared" si="24"/>
        <v>7.8794901506373111E-3</v>
      </c>
      <c r="S253" s="11">
        <f t="shared" si="25"/>
        <v>7.2554899874238176E-3</v>
      </c>
      <c r="T253" s="11">
        <f t="shared" si="26"/>
        <v>7.266121707538601E-3</v>
      </c>
      <c r="U253" s="11">
        <f t="shared" si="27"/>
        <v>8.8972137672676185E-3</v>
      </c>
      <c r="V253" s="11">
        <f t="shared" si="28"/>
        <v>9.2748735244519397E-3</v>
      </c>
      <c r="W253" s="11">
        <f t="shared" si="29"/>
        <v>1.0106165781951818E-2</v>
      </c>
      <c r="X253" s="14">
        <v>7.8794901506373111E-3</v>
      </c>
      <c r="Y253" s="14">
        <v>7.2554899874238176E-3</v>
      </c>
      <c r="Z253" s="14">
        <v>7.266121707538601E-3</v>
      </c>
      <c r="AA253" s="14">
        <v>8.8972137672676185E-3</v>
      </c>
      <c r="AB253" s="14">
        <v>9.2748735244519397E-3</v>
      </c>
      <c r="AC253" s="14">
        <v>1.0106165781951818E-2</v>
      </c>
      <c r="AE253" s="16">
        <f t="shared" si="30"/>
        <v>1.2623599173192503</v>
      </c>
      <c r="AF253" s="16">
        <f t="shared" si="31"/>
        <v>0.33612330247699918</v>
      </c>
      <c r="AL253" s="72"/>
      <c r="AN253" s="52"/>
      <c r="AO253" s="53"/>
      <c r="AP253" s="59"/>
      <c r="AQ253" s="54"/>
      <c r="AR253" s="56"/>
      <c r="AS253" s="56"/>
    </row>
    <row r="254" spans="1:45" x14ac:dyDescent="0.2">
      <c r="A254" s="31" t="s">
        <v>184</v>
      </c>
      <c r="B254" s="32" t="s">
        <v>1165</v>
      </c>
      <c r="C254" s="31" t="s">
        <v>2314</v>
      </c>
      <c r="D254" s="32" t="s">
        <v>2315</v>
      </c>
      <c r="E254" s="4">
        <v>1003</v>
      </c>
      <c r="F254" s="5">
        <v>116.95114889465999</v>
      </c>
      <c r="G254" s="6">
        <v>5.89697265625</v>
      </c>
      <c r="H254" s="6">
        <v>11.76</v>
      </c>
      <c r="I254" s="4">
        <v>12</v>
      </c>
      <c r="J254" s="4">
        <v>12</v>
      </c>
      <c r="K254" s="4">
        <v>54</v>
      </c>
      <c r="L254" s="4">
        <v>6</v>
      </c>
      <c r="M254" s="4">
        <v>9</v>
      </c>
      <c r="N254" s="4">
        <v>10</v>
      </c>
      <c r="O254" s="4">
        <v>8</v>
      </c>
      <c r="P254" s="4">
        <v>11</v>
      </c>
      <c r="Q254" s="4">
        <v>10</v>
      </c>
      <c r="R254" s="11">
        <f t="shared" si="24"/>
        <v>6.9524913093858636E-4</v>
      </c>
      <c r="S254" s="11">
        <f t="shared" si="25"/>
        <v>8.7065879849085813E-4</v>
      </c>
      <c r="T254" s="11">
        <f t="shared" si="26"/>
        <v>9.0826521344232513E-4</v>
      </c>
      <c r="U254" s="11">
        <f t="shared" si="27"/>
        <v>9.365488176071178E-4</v>
      </c>
      <c r="V254" s="11">
        <f t="shared" si="28"/>
        <v>1.1593591905564925E-3</v>
      </c>
      <c r="W254" s="11">
        <f t="shared" si="29"/>
        <v>1.0208248264597796E-3</v>
      </c>
      <c r="X254" s="14">
        <v>6.9524913093858636E-4</v>
      </c>
      <c r="Y254" s="14">
        <v>8.7065879849085813E-4</v>
      </c>
      <c r="Z254" s="14">
        <v>9.0826521344232513E-4</v>
      </c>
      <c r="AA254" s="14">
        <v>9.365488176071178E-4</v>
      </c>
      <c r="AB254" s="14">
        <v>1.1593591905564925E-3</v>
      </c>
      <c r="AC254" s="14">
        <v>1.0208248264597796E-3</v>
      </c>
      <c r="AE254" s="16">
        <f t="shared" si="30"/>
        <v>1.2597068412947858</v>
      </c>
      <c r="AF254" s="16">
        <f t="shared" si="31"/>
        <v>0.33308802910655694</v>
      </c>
      <c r="AL254" s="72"/>
      <c r="AN254" s="52"/>
      <c r="AO254" s="53"/>
      <c r="AP254" s="59"/>
      <c r="AQ254" s="54"/>
      <c r="AR254" s="56"/>
      <c r="AS254" s="56"/>
    </row>
    <row r="255" spans="1:45" x14ac:dyDescent="0.2">
      <c r="A255" s="31" t="s">
        <v>13</v>
      </c>
      <c r="B255" s="32" t="s">
        <v>821</v>
      </c>
      <c r="C255" s="31" t="s">
        <v>1626</v>
      </c>
      <c r="D255" s="32" t="s">
        <v>1627</v>
      </c>
      <c r="E255" s="4">
        <v>267</v>
      </c>
      <c r="F255" s="5">
        <v>29.368246344659902</v>
      </c>
      <c r="G255" s="6">
        <v>9.14404296875</v>
      </c>
      <c r="H255" s="6">
        <v>35.58</v>
      </c>
      <c r="I255" s="4">
        <v>8</v>
      </c>
      <c r="J255" s="4">
        <v>9</v>
      </c>
      <c r="K255" s="4">
        <v>111</v>
      </c>
      <c r="L255" s="4">
        <v>18</v>
      </c>
      <c r="M255" s="4">
        <v>17</v>
      </c>
      <c r="N255" s="4">
        <v>16</v>
      </c>
      <c r="O255" s="4">
        <v>20</v>
      </c>
      <c r="P255" s="4">
        <v>21</v>
      </c>
      <c r="Q255" s="4">
        <v>19</v>
      </c>
      <c r="R255" s="11">
        <f t="shared" si="24"/>
        <v>2.0857473928157589E-3</v>
      </c>
      <c r="S255" s="11">
        <f t="shared" si="25"/>
        <v>1.644577730482732E-3</v>
      </c>
      <c r="T255" s="11">
        <f t="shared" si="26"/>
        <v>1.4532243415077202E-3</v>
      </c>
      <c r="U255" s="11">
        <f t="shared" si="27"/>
        <v>2.3413720440177946E-3</v>
      </c>
      <c r="V255" s="11">
        <f t="shared" si="28"/>
        <v>2.2133220910623948E-3</v>
      </c>
      <c r="W255" s="11">
        <f t="shared" si="29"/>
        <v>1.9395671702735812E-3</v>
      </c>
      <c r="X255" s="14">
        <v>2.0857473928157589E-3</v>
      </c>
      <c r="Y255" s="14">
        <v>1.644577730482732E-3</v>
      </c>
      <c r="Z255" s="14">
        <v>1.4532243415077202E-3</v>
      </c>
      <c r="AA255" s="14">
        <v>2.3413720440177946E-3</v>
      </c>
      <c r="AB255" s="14">
        <v>2.2133220910623948E-3</v>
      </c>
      <c r="AC255" s="14">
        <v>1.9395671702735812E-3</v>
      </c>
      <c r="AE255" s="16">
        <f t="shared" si="30"/>
        <v>1.2528599079543195</v>
      </c>
      <c r="AF255" s="16">
        <f t="shared" si="31"/>
        <v>0.32522510468459065</v>
      </c>
      <c r="AL255" s="72"/>
      <c r="AN255" s="52"/>
      <c r="AO255" s="53"/>
      <c r="AP255" s="59"/>
      <c r="AQ255" s="54"/>
      <c r="AR255" s="56"/>
      <c r="AS255" s="56"/>
    </row>
    <row r="256" spans="1:45" x14ac:dyDescent="0.2">
      <c r="A256" s="31" t="s">
        <v>489</v>
      </c>
      <c r="B256" s="32" t="s">
        <v>841</v>
      </c>
      <c r="C256" s="31" t="s">
        <v>1666</v>
      </c>
      <c r="D256" s="32" t="s">
        <v>1667</v>
      </c>
      <c r="E256" s="4">
        <v>1657</v>
      </c>
      <c r="F256" s="5">
        <v>189.048561154661</v>
      </c>
      <c r="G256" s="6">
        <v>6.34130859375</v>
      </c>
      <c r="H256" s="6">
        <v>33.01</v>
      </c>
      <c r="I256" s="4">
        <v>42</v>
      </c>
      <c r="J256" s="4">
        <v>42</v>
      </c>
      <c r="K256" s="4">
        <v>193</v>
      </c>
      <c r="L256" s="4">
        <v>28</v>
      </c>
      <c r="M256" s="4">
        <v>28</v>
      </c>
      <c r="N256" s="4">
        <v>33</v>
      </c>
      <c r="O256" s="4">
        <v>32</v>
      </c>
      <c r="P256" s="4">
        <v>30</v>
      </c>
      <c r="Q256" s="4">
        <v>42</v>
      </c>
      <c r="R256" s="11">
        <f t="shared" si="24"/>
        <v>3.2444959443800694E-3</v>
      </c>
      <c r="S256" s="11">
        <f t="shared" si="25"/>
        <v>2.7087162619715585E-3</v>
      </c>
      <c r="T256" s="11">
        <f t="shared" si="26"/>
        <v>2.997275204359673E-3</v>
      </c>
      <c r="U256" s="11">
        <f t="shared" si="27"/>
        <v>3.7461952704284712E-3</v>
      </c>
      <c r="V256" s="11">
        <f t="shared" si="28"/>
        <v>3.1618887015177066E-3</v>
      </c>
      <c r="W256" s="11">
        <f t="shared" si="29"/>
        <v>4.2874642711310737E-3</v>
      </c>
      <c r="X256" s="14">
        <v>3.2444959443800694E-3</v>
      </c>
      <c r="Y256" s="14">
        <v>2.7087162619715585E-3</v>
      </c>
      <c r="Z256" s="14">
        <v>2.997275204359673E-3</v>
      </c>
      <c r="AA256" s="14">
        <v>3.7461952704284712E-3</v>
      </c>
      <c r="AB256" s="14">
        <v>3.1618887015177066E-3</v>
      </c>
      <c r="AC256" s="14">
        <v>4.2874642711310737E-3</v>
      </c>
      <c r="AE256" s="16">
        <f t="shared" si="30"/>
        <v>1.2508311256523552</v>
      </c>
      <c r="AF256" s="16">
        <f t="shared" si="31"/>
        <v>0.32288702481178178</v>
      </c>
      <c r="AL256" s="72"/>
      <c r="AN256" s="52"/>
      <c r="AO256" s="53"/>
      <c r="AP256" s="59"/>
      <c r="AQ256" s="54"/>
      <c r="AR256" s="56"/>
      <c r="AS256" s="56"/>
    </row>
    <row r="257" spans="1:45" x14ac:dyDescent="0.2">
      <c r="A257" s="31" t="s">
        <v>295</v>
      </c>
      <c r="B257" s="32" t="s">
        <v>1067</v>
      </c>
      <c r="C257" s="31" t="s">
        <v>2108</v>
      </c>
      <c r="D257" s="32" t="s">
        <v>2109</v>
      </c>
      <c r="E257" s="4">
        <v>687</v>
      </c>
      <c r="F257" s="5">
        <v>78.251568704660002</v>
      </c>
      <c r="G257" s="6">
        <v>6.03662109375</v>
      </c>
      <c r="H257" s="6">
        <v>16.739999999999998</v>
      </c>
      <c r="I257" s="4">
        <v>9</v>
      </c>
      <c r="J257" s="4">
        <v>9</v>
      </c>
      <c r="K257" s="4">
        <v>39</v>
      </c>
      <c r="L257" s="4">
        <v>6</v>
      </c>
      <c r="M257" s="4">
        <v>4</v>
      </c>
      <c r="N257" s="4">
        <v>8</v>
      </c>
      <c r="O257" s="4">
        <v>6</v>
      </c>
      <c r="P257" s="4">
        <v>8</v>
      </c>
      <c r="Q257" s="4">
        <v>7</v>
      </c>
      <c r="R257" s="11">
        <f t="shared" si="24"/>
        <v>6.9524913093858636E-4</v>
      </c>
      <c r="S257" s="11">
        <f t="shared" si="25"/>
        <v>3.8695946599593691E-4</v>
      </c>
      <c r="T257" s="11">
        <f t="shared" si="26"/>
        <v>7.2661217075386012E-4</v>
      </c>
      <c r="U257" s="11">
        <f t="shared" si="27"/>
        <v>7.0241161320533829E-4</v>
      </c>
      <c r="V257" s="11">
        <f t="shared" si="28"/>
        <v>8.4317032040472171E-4</v>
      </c>
      <c r="W257" s="11">
        <f t="shared" si="29"/>
        <v>7.1457737852184569E-4</v>
      </c>
      <c r="X257" s="14">
        <v>6.9524913093858636E-4</v>
      </c>
      <c r="Y257" s="14">
        <v>3.8695946599593691E-4</v>
      </c>
      <c r="Z257" s="14">
        <v>7.2661217075386012E-4</v>
      </c>
      <c r="AA257" s="14">
        <v>7.0241161320533829E-4</v>
      </c>
      <c r="AB257" s="14">
        <v>8.4317032040472171E-4</v>
      </c>
      <c r="AC257" s="14">
        <v>7.1457737852184569E-4</v>
      </c>
      <c r="AE257" s="16">
        <f t="shared" si="30"/>
        <v>1.2495208770851955</v>
      </c>
      <c r="AF257" s="16">
        <f t="shared" si="31"/>
        <v>0.32137500627908733</v>
      </c>
      <c r="AL257" s="72"/>
      <c r="AN257" s="52"/>
      <c r="AO257" s="53"/>
      <c r="AP257" s="59"/>
      <c r="AQ257" s="54"/>
      <c r="AR257" s="56"/>
      <c r="AS257" s="56"/>
    </row>
    <row r="258" spans="1:45" x14ac:dyDescent="0.2">
      <c r="A258" s="31" t="s">
        <v>135</v>
      </c>
      <c r="B258" s="32" t="s">
        <v>929</v>
      </c>
      <c r="C258" s="50" t="s">
        <v>2879</v>
      </c>
      <c r="D258" s="51" t="s">
        <v>2880</v>
      </c>
      <c r="E258" s="4">
        <v>255</v>
      </c>
      <c r="F258" s="5">
        <v>28.717604704660001</v>
      </c>
      <c r="G258" s="6">
        <v>5.35107421875</v>
      </c>
      <c r="H258" s="6">
        <v>25.1</v>
      </c>
      <c r="I258" s="4">
        <v>6</v>
      </c>
      <c r="J258" s="4">
        <v>6</v>
      </c>
      <c r="K258" s="4">
        <v>50</v>
      </c>
      <c r="L258" s="4">
        <v>8</v>
      </c>
      <c r="M258" s="4">
        <v>6</v>
      </c>
      <c r="N258" s="4">
        <v>9</v>
      </c>
      <c r="O258" s="4">
        <v>8</v>
      </c>
      <c r="P258" s="4">
        <v>7</v>
      </c>
      <c r="Q258" s="4">
        <v>12</v>
      </c>
      <c r="R258" s="11">
        <f t="shared" si="24"/>
        <v>9.2699884125144844E-4</v>
      </c>
      <c r="S258" s="11">
        <f t="shared" si="25"/>
        <v>5.8043919899390542E-4</v>
      </c>
      <c r="T258" s="11">
        <f t="shared" si="26"/>
        <v>8.1743869209809268E-4</v>
      </c>
      <c r="U258" s="11">
        <f t="shared" si="27"/>
        <v>9.365488176071178E-4</v>
      </c>
      <c r="V258" s="11">
        <f t="shared" si="28"/>
        <v>7.3777403035413149E-4</v>
      </c>
      <c r="W258" s="11">
        <f t="shared" si="29"/>
        <v>1.2249897917517355E-3</v>
      </c>
      <c r="X258" s="14">
        <v>9.2699884125144844E-4</v>
      </c>
      <c r="Y258" s="14">
        <v>5.8043919899390542E-4</v>
      </c>
      <c r="Z258" s="14">
        <v>8.1743869209809268E-4</v>
      </c>
      <c r="AA258" s="14">
        <v>9.365488176071178E-4</v>
      </c>
      <c r="AB258" s="14">
        <v>7.3777403035413149E-4</v>
      </c>
      <c r="AC258" s="14">
        <v>1.2249897917517355E-3</v>
      </c>
      <c r="AE258" s="16">
        <f t="shared" si="30"/>
        <v>1.2470823073662551</v>
      </c>
      <c r="AF258" s="16">
        <f t="shared" si="31"/>
        <v>0.31855668610621629</v>
      </c>
      <c r="AL258" s="72"/>
      <c r="AN258" s="52"/>
      <c r="AO258" s="53"/>
      <c r="AP258" s="59"/>
      <c r="AQ258" s="54"/>
      <c r="AR258" s="56"/>
      <c r="AS258" s="56"/>
    </row>
    <row r="259" spans="1:45" x14ac:dyDescent="0.2">
      <c r="A259" s="88" t="s">
        <v>2995</v>
      </c>
      <c r="B259" s="53" t="s">
        <v>2996</v>
      </c>
      <c r="C259" s="91" t="s">
        <v>2406</v>
      </c>
      <c r="D259" s="32" t="s">
        <v>2407</v>
      </c>
      <c r="E259" s="4">
        <v>1741</v>
      </c>
      <c r="F259" s="5">
        <v>193.93776708466001</v>
      </c>
      <c r="G259" s="6">
        <v>6.58056640625</v>
      </c>
      <c r="H259" s="6">
        <v>9.65</v>
      </c>
      <c r="I259" s="4">
        <v>15</v>
      </c>
      <c r="J259" s="4">
        <v>15</v>
      </c>
      <c r="K259" s="4">
        <v>94</v>
      </c>
      <c r="L259" s="4">
        <v>10</v>
      </c>
      <c r="M259" s="4">
        <v>16</v>
      </c>
      <c r="N259" s="4">
        <v>18</v>
      </c>
      <c r="O259" s="4">
        <v>17</v>
      </c>
      <c r="P259" s="4">
        <v>16</v>
      </c>
      <c r="Q259" s="4">
        <v>17</v>
      </c>
      <c r="R259" s="11">
        <f t="shared" si="24"/>
        <v>1.1587485515643105E-3</v>
      </c>
      <c r="S259" s="11">
        <f t="shared" si="25"/>
        <v>1.5478378639837477E-3</v>
      </c>
      <c r="T259" s="11">
        <f t="shared" si="26"/>
        <v>1.6348773841961854E-3</v>
      </c>
      <c r="U259" s="11">
        <f t="shared" si="27"/>
        <v>1.9901662374151251E-3</v>
      </c>
      <c r="V259" s="11">
        <f t="shared" si="28"/>
        <v>1.6863406408094434E-3</v>
      </c>
      <c r="W259" s="11">
        <f t="shared" si="29"/>
        <v>1.7354022049816252E-3</v>
      </c>
      <c r="X259" s="14">
        <v>1.1587485515643105E-3</v>
      </c>
      <c r="Y259" s="14">
        <v>1.5478378639837477E-3</v>
      </c>
      <c r="Z259" s="14">
        <v>1.6348773841961854E-3</v>
      </c>
      <c r="AA259" s="14">
        <v>1.9901662374151251E-3</v>
      </c>
      <c r="AB259" s="14">
        <v>1.6863406408094434E-3</v>
      </c>
      <c r="AC259" s="14">
        <v>1.7354022049816252E-3</v>
      </c>
      <c r="AE259" s="16">
        <f t="shared" si="30"/>
        <v>1.2465632175776775</v>
      </c>
      <c r="AF259" s="16">
        <f t="shared" si="31"/>
        <v>0.31795604879262623</v>
      </c>
      <c r="AL259" s="72"/>
      <c r="AN259" s="52"/>
      <c r="AO259" s="53"/>
      <c r="AP259" s="59"/>
      <c r="AQ259" s="54"/>
      <c r="AR259" s="56"/>
      <c r="AS259" s="56"/>
    </row>
    <row r="260" spans="1:45" x14ac:dyDescent="0.2">
      <c r="A260" s="31" t="s">
        <v>264</v>
      </c>
      <c r="B260" s="32" t="s">
        <v>709</v>
      </c>
      <c r="C260" s="31" t="s">
        <v>1417</v>
      </c>
      <c r="D260" s="45" t="s">
        <v>1418</v>
      </c>
      <c r="E260" s="4">
        <v>892</v>
      </c>
      <c r="F260" s="5">
        <v>102.88860769466</v>
      </c>
      <c r="G260" s="6">
        <v>5.41455078125</v>
      </c>
      <c r="H260" s="6">
        <v>68.72</v>
      </c>
      <c r="I260" s="4">
        <v>35</v>
      </c>
      <c r="J260" s="4">
        <v>54</v>
      </c>
      <c r="K260" s="4">
        <v>585</v>
      </c>
      <c r="L260" s="4">
        <v>88</v>
      </c>
      <c r="M260" s="4">
        <v>92</v>
      </c>
      <c r="N260" s="4">
        <v>90</v>
      </c>
      <c r="O260" s="4">
        <v>96</v>
      </c>
      <c r="P260" s="4">
        <v>112</v>
      </c>
      <c r="Q260" s="4">
        <v>107</v>
      </c>
      <c r="R260" s="11">
        <f t="shared" ref="R260:R323" si="32">L260/8630</f>
        <v>1.0196987253765933E-2</v>
      </c>
      <c r="S260" s="11">
        <f t="shared" ref="S260:S323" si="33">M260/10337</f>
        <v>8.9000677179065495E-3</v>
      </c>
      <c r="T260" s="11">
        <f t="shared" ref="T260:T323" si="34">N260/11010</f>
        <v>8.1743869209809257E-3</v>
      </c>
      <c r="U260" s="11">
        <f t="shared" ref="U260:U323" si="35">O260/8542</f>
        <v>1.1238585811285413E-2</v>
      </c>
      <c r="V260" s="11">
        <f t="shared" ref="V260:V323" si="36">P260/9488</f>
        <v>1.1804384485666104E-2</v>
      </c>
      <c r="W260" s="11">
        <f t="shared" ref="W260:W323" si="37">Q260/9796</f>
        <v>1.0922825643119641E-2</v>
      </c>
      <c r="X260" s="14">
        <v>1.0196987253765933E-2</v>
      </c>
      <c r="Y260" s="14">
        <v>8.9000677179065495E-3</v>
      </c>
      <c r="Z260" s="14">
        <v>8.1743869209809257E-3</v>
      </c>
      <c r="AA260" s="14">
        <v>1.1238585811285413E-2</v>
      </c>
      <c r="AB260" s="14">
        <v>1.1804384485666104E-2</v>
      </c>
      <c r="AC260" s="14">
        <v>1.0922825643119641E-2</v>
      </c>
      <c r="AE260" s="16">
        <f t="shared" ref="AE260:AE323" si="38">(AA260+AB260+AC260)/(X260+Y260+Z260)</f>
        <v>1.2454712176117511</v>
      </c>
      <c r="AF260" s="16">
        <f t="shared" ref="AF260:AF323" si="39">LOG(AE260, 2)</f>
        <v>0.31669168180468876</v>
      </c>
      <c r="AL260" s="72"/>
      <c r="AN260" s="52"/>
      <c r="AO260" s="53"/>
      <c r="AP260" s="59"/>
      <c r="AQ260" s="54"/>
      <c r="AR260" s="56"/>
      <c r="AS260" s="56"/>
    </row>
    <row r="261" spans="1:45" x14ac:dyDescent="0.2">
      <c r="A261" s="31" t="s">
        <v>505</v>
      </c>
      <c r="B261" s="32" t="s">
        <v>828</v>
      </c>
      <c r="C261" s="31" t="s">
        <v>1641</v>
      </c>
      <c r="D261" s="32" t="s">
        <v>1642</v>
      </c>
      <c r="E261" s="4">
        <v>316</v>
      </c>
      <c r="F261" s="5">
        <v>35.67432880466</v>
      </c>
      <c r="G261" s="6">
        <v>6.97607421875</v>
      </c>
      <c r="H261" s="6">
        <v>34.49</v>
      </c>
      <c r="I261" s="4">
        <v>12</v>
      </c>
      <c r="J261" s="4">
        <v>12</v>
      </c>
      <c r="K261" s="4">
        <v>140</v>
      </c>
      <c r="L261" s="4">
        <v>20</v>
      </c>
      <c r="M261" s="4">
        <v>21</v>
      </c>
      <c r="N261" s="4">
        <v>24</v>
      </c>
      <c r="O261" s="4">
        <v>26</v>
      </c>
      <c r="P261" s="4">
        <v>24</v>
      </c>
      <c r="Q261" s="4">
        <v>25</v>
      </c>
      <c r="R261" s="11">
        <f t="shared" si="32"/>
        <v>2.3174971031286211E-3</v>
      </c>
      <c r="S261" s="11">
        <f t="shared" si="33"/>
        <v>2.0315371964786688E-3</v>
      </c>
      <c r="T261" s="11">
        <f t="shared" si="34"/>
        <v>2.1798365122615805E-3</v>
      </c>
      <c r="U261" s="11">
        <f t="shared" si="35"/>
        <v>3.0437836572231327E-3</v>
      </c>
      <c r="V261" s="11">
        <f t="shared" si="36"/>
        <v>2.5295109612141651E-3</v>
      </c>
      <c r="W261" s="11">
        <f t="shared" si="37"/>
        <v>2.5520620661494487E-3</v>
      </c>
      <c r="X261" s="14">
        <v>2.3174971031286211E-3</v>
      </c>
      <c r="Y261" s="14">
        <v>2.0315371964786688E-3</v>
      </c>
      <c r="Z261" s="14">
        <v>2.1798365122615805E-3</v>
      </c>
      <c r="AA261" s="14">
        <v>3.0437836572231327E-3</v>
      </c>
      <c r="AB261" s="14">
        <v>2.5295109612141651E-3</v>
      </c>
      <c r="AC261" s="14">
        <v>2.5520620661494487E-3</v>
      </c>
      <c r="AE261" s="16">
        <f t="shared" si="38"/>
        <v>1.2445271041074384</v>
      </c>
      <c r="AF261" s="16">
        <f t="shared" si="39"/>
        <v>0.31559765059663564</v>
      </c>
      <c r="AL261" s="72"/>
      <c r="AN261" s="52"/>
      <c r="AO261" s="53"/>
      <c r="AP261" s="59"/>
      <c r="AQ261" s="54"/>
      <c r="AR261" s="56"/>
      <c r="AS261" s="56"/>
    </row>
    <row r="262" spans="1:45" x14ac:dyDescent="0.2">
      <c r="A262" s="31" t="s">
        <v>401</v>
      </c>
      <c r="B262" s="32" t="s">
        <v>1004</v>
      </c>
      <c r="C262" s="31" t="s">
        <v>1986</v>
      </c>
      <c r="D262" s="32" t="s">
        <v>1987</v>
      </c>
      <c r="E262" s="4">
        <v>874</v>
      </c>
      <c r="F262" s="5">
        <v>97.688368634659994</v>
      </c>
      <c r="G262" s="6">
        <v>5.41455078125</v>
      </c>
      <c r="H262" s="6">
        <v>20.02</v>
      </c>
      <c r="I262" s="4">
        <v>13</v>
      </c>
      <c r="J262" s="4">
        <v>13</v>
      </c>
      <c r="K262" s="4">
        <v>64</v>
      </c>
      <c r="L262" s="4">
        <v>9</v>
      </c>
      <c r="M262" s="4">
        <v>9</v>
      </c>
      <c r="N262" s="4">
        <v>12</v>
      </c>
      <c r="O262" s="4">
        <v>14</v>
      </c>
      <c r="P262" s="4">
        <v>10</v>
      </c>
      <c r="Q262" s="4">
        <v>10</v>
      </c>
      <c r="R262" s="11">
        <f t="shared" si="32"/>
        <v>1.0428736964078794E-3</v>
      </c>
      <c r="S262" s="11">
        <f t="shared" si="33"/>
        <v>8.7065879849085813E-4</v>
      </c>
      <c r="T262" s="11">
        <f t="shared" si="34"/>
        <v>1.0899182561307902E-3</v>
      </c>
      <c r="U262" s="11">
        <f t="shared" si="35"/>
        <v>1.6389604308124561E-3</v>
      </c>
      <c r="V262" s="11">
        <f t="shared" si="36"/>
        <v>1.0539629005059021E-3</v>
      </c>
      <c r="W262" s="11">
        <f t="shared" si="37"/>
        <v>1.0208248264597796E-3</v>
      </c>
      <c r="X262" s="14">
        <v>1.0428736964078794E-3</v>
      </c>
      <c r="Y262" s="14">
        <v>8.7065879849085813E-4</v>
      </c>
      <c r="Z262" s="14">
        <v>1.0899182561307902E-3</v>
      </c>
      <c r="AA262" s="14">
        <v>1.6389604308124561E-3</v>
      </c>
      <c r="AB262" s="14">
        <v>1.0539629005059021E-3</v>
      </c>
      <c r="AC262" s="14">
        <v>1.0208248264597796E-3</v>
      </c>
      <c r="AE262" s="16">
        <f t="shared" si="38"/>
        <v>1.2364937752034497</v>
      </c>
      <c r="AF262" s="16">
        <f t="shared" si="39"/>
        <v>0.30625497688456854</v>
      </c>
      <c r="AL262" s="72"/>
      <c r="AN262" s="52"/>
      <c r="AO262" s="53"/>
      <c r="AP262" s="59"/>
      <c r="AQ262" s="54"/>
      <c r="AR262" s="56"/>
      <c r="AS262" s="56"/>
    </row>
    <row r="263" spans="1:45" x14ac:dyDescent="0.2">
      <c r="A263" s="31" t="s">
        <v>576</v>
      </c>
      <c r="B263" s="32" t="s">
        <v>1042</v>
      </c>
      <c r="C263" s="31" t="s">
        <v>2058</v>
      </c>
      <c r="D263" s="32" t="s">
        <v>2059</v>
      </c>
      <c r="E263" s="4">
        <v>714</v>
      </c>
      <c r="F263" s="5">
        <v>81.536849134660102</v>
      </c>
      <c r="G263" s="6">
        <v>5.52880859375</v>
      </c>
      <c r="H263" s="6">
        <v>17.93</v>
      </c>
      <c r="I263" s="4">
        <v>12</v>
      </c>
      <c r="J263" s="4">
        <v>12</v>
      </c>
      <c r="K263" s="4">
        <v>60</v>
      </c>
      <c r="L263" s="4">
        <v>8</v>
      </c>
      <c r="M263" s="4">
        <v>8</v>
      </c>
      <c r="N263" s="4">
        <v>12</v>
      </c>
      <c r="O263" s="4">
        <v>10</v>
      </c>
      <c r="P263" s="4">
        <v>9</v>
      </c>
      <c r="Q263" s="4">
        <v>13</v>
      </c>
      <c r="R263" s="11">
        <f t="shared" si="32"/>
        <v>9.2699884125144844E-4</v>
      </c>
      <c r="S263" s="11">
        <f t="shared" si="33"/>
        <v>7.7391893199187383E-4</v>
      </c>
      <c r="T263" s="11">
        <f t="shared" si="34"/>
        <v>1.0899182561307902E-3</v>
      </c>
      <c r="U263" s="11">
        <f t="shared" si="35"/>
        <v>1.1706860220088973E-3</v>
      </c>
      <c r="V263" s="11">
        <f t="shared" si="36"/>
        <v>9.4856661045531192E-4</v>
      </c>
      <c r="W263" s="11">
        <f t="shared" si="37"/>
        <v>1.3270722743977134E-3</v>
      </c>
      <c r="X263" s="14">
        <v>9.2699884125144844E-4</v>
      </c>
      <c r="Y263" s="14">
        <v>7.7391893199187383E-4</v>
      </c>
      <c r="Z263" s="14">
        <v>1.0899182561307902E-3</v>
      </c>
      <c r="AA263" s="14">
        <v>1.1706860220088973E-3</v>
      </c>
      <c r="AB263" s="14">
        <v>9.4856661045531192E-4</v>
      </c>
      <c r="AC263" s="14">
        <v>1.3270722743977134E-3</v>
      </c>
      <c r="AE263" s="16">
        <f t="shared" si="38"/>
        <v>1.2348718701452388</v>
      </c>
      <c r="AF263" s="16">
        <f t="shared" si="39"/>
        <v>0.30436135606434483</v>
      </c>
      <c r="AL263" s="72"/>
      <c r="AN263" s="52"/>
      <c r="AO263" s="53"/>
      <c r="AP263" s="71"/>
      <c r="AQ263" s="54"/>
      <c r="AR263" s="56"/>
      <c r="AS263" s="56"/>
    </row>
    <row r="264" spans="1:45" x14ac:dyDescent="0.2">
      <c r="A264" s="88" t="s">
        <v>2997</v>
      </c>
      <c r="B264" s="53" t="s">
        <v>2998</v>
      </c>
      <c r="C264" s="91" t="s">
        <v>1591</v>
      </c>
      <c r="D264" s="32" t="s">
        <v>1592</v>
      </c>
      <c r="E264" s="4">
        <v>425</v>
      </c>
      <c r="F264" s="5">
        <v>46.786108134659997</v>
      </c>
      <c r="G264" s="6">
        <v>7.03466796875</v>
      </c>
      <c r="H264" s="6">
        <v>38.35</v>
      </c>
      <c r="I264" s="4">
        <v>16</v>
      </c>
      <c r="J264" s="4">
        <v>16</v>
      </c>
      <c r="K264" s="4">
        <v>148</v>
      </c>
      <c r="L264" s="4">
        <v>21</v>
      </c>
      <c r="M264" s="4">
        <v>26</v>
      </c>
      <c r="N264" s="4">
        <v>22</v>
      </c>
      <c r="O264" s="4">
        <v>28</v>
      </c>
      <c r="P264" s="4">
        <v>24</v>
      </c>
      <c r="Q264" s="4">
        <v>27</v>
      </c>
      <c r="R264" s="11">
        <f t="shared" si="32"/>
        <v>2.4333719582850522E-3</v>
      </c>
      <c r="S264" s="11">
        <f t="shared" si="33"/>
        <v>2.5152365289735899E-3</v>
      </c>
      <c r="T264" s="11">
        <f t="shared" si="34"/>
        <v>1.9981834695731154E-3</v>
      </c>
      <c r="U264" s="11">
        <f t="shared" si="35"/>
        <v>3.2779208616249122E-3</v>
      </c>
      <c r="V264" s="11">
        <f t="shared" si="36"/>
        <v>2.5295109612141651E-3</v>
      </c>
      <c r="W264" s="11">
        <f t="shared" si="37"/>
        <v>2.7562270314414046E-3</v>
      </c>
      <c r="X264" s="14">
        <v>2.4333719582850522E-3</v>
      </c>
      <c r="Y264" s="14">
        <v>2.5152365289735899E-3</v>
      </c>
      <c r="Z264" s="14">
        <v>1.9981834695731154E-3</v>
      </c>
      <c r="AA264" s="14">
        <v>3.2779208616249122E-3</v>
      </c>
      <c r="AB264" s="14">
        <v>2.5295109612141651E-3</v>
      </c>
      <c r="AC264" s="14">
        <v>2.7562270314414046E-3</v>
      </c>
      <c r="AE264" s="16">
        <f t="shared" si="38"/>
        <v>1.2327501539553998</v>
      </c>
      <c r="AF264" s="16">
        <f t="shared" si="39"/>
        <v>0.3018804330139887</v>
      </c>
      <c r="AL264" s="72"/>
      <c r="AN264" s="52"/>
      <c r="AO264" s="53"/>
      <c r="AP264" s="59"/>
      <c r="AQ264" s="54"/>
      <c r="AR264" s="56"/>
      <c r="AS264" s="56"/>
    </row>
    <row r="265" spans="1:45" x14ac:dyDescent="0.2">
      <c r="A265" s="31" t="s">
        <v>623</v>
      </c>
      <c r="B265" s="32" t="s">
        <v>1181</v>
      </c>
      <c r="C265" s="31" t="s">
        <v>2344</v>
      </c>
      <c r="D265" s="32" t="s">
        <v>2345</v>
      </c>
      <c r="E265" s="4">
        <v>966</v>
      </c>
      <c r="F265" s="5">
        <v>106.39030791466</v>
      </c>
      <c r="G265" s="6">
        <v>7.66455078125</v>
      </c>
      <c r="H265" s="6">
        <v>10.87</v>
      </c>
      <c r="I265" s="4">
        <v>9</v>
      </c>
      <c r="J265" s="4">
        <v>9</v>
      </c>
      <c r="K265" s="4">
        <v>32</v>
      </c>
      <c r="L265" s="4">
        <v>4</v>
      </c>
      <c r="M265" s="4">
        <v>7</v>
      </c>
      <c r="N265" s="4">
        <v>4</v>
      </c>
      <c r="O265" s="4">
        <v>7</v>
      </c>
      <c r="P265" s="4">
        <v>4</v>
      </c>
      <c r="Q265" s="4">
        <v>6</v>
      </c>
      <c r="R265" s="11">
        <f t="shared" si="32"/>
        <v>4.6349942062572422E-4</v>
      </c>
      <c r="S265" s="11">
        <f t="shared" si="33"/>
        <v>6.7717906549288962E-4</v>
      </c>
      <c r="T265" s="11">
        <f t="shared" si="34"/>
        <v>3.6330608537693006E-4</v>
      </c>
      <c r="U265" s="11">
        <f t="shared" si="35"/>
        <v>8.1948021540622805E-4</v>
      </c>
      <c r="V265" s="11">
        <f t="shared" si="36"/>
        <v>4.2158516020236085E-4</v>
      </c>
      <c r="W265" s="11">
        <f t="shared" si="37"/>
        <v>6.1249489587586773E-4</v>
      </c>
      <c r="X265" s="14">
        <v>4.6349942062572422E-4</v>
      </c>
      <c r="Y265" s="14">
        <v>6.7717906549288962E-4</v>
      </c>
      <c r="Z265" s="14">
        <v>3.6330608537693006E-4</v>
      </c>
      <c r="AA265" s="14">
        <v>8.1948021540622805E-4</v>
      </c>
      <c r="AB265" s="14">
        <v>4.2158516020236085E-4</v>
      </c>
      <c r="AC265" s="14">
        <v>6.1249489587586773E-4</v>
      </c>
      <c r="AE265" s="16">
        <f t="shared" si="38"/>
        <v>1.2324330359594706</v>
      </c>
      <c r="AF265" s="16">
        <f t="shared" si="39"/>
        <v>0.30150926014172602</v>
      </c>
      <c r="AL265" s="72"/>
      <c r="AN265" s="52"/>
      <c r="AO265" s="53"/>
      <c r="AP265" s="69"/>
      <c r="AQ265" s="54"/>
      <c r="AR265" s="56"/>
      <c r="AS265" s="56"/>
    </row>
    <row r="266" spans="1:45" x14ac:dyDescent="0.2">
      <c r="A266" s="31" t="s">
        <v>272</v>
      </c>
      <c r="B266" s="32" t="s">
        <v>790</v>
      </c>
      <c r="C266" s="31" t="s">
        <v>1570</v>
      </c>
      <c r="D266" s="32" t="s">
        <v>1571</v>
      </c>
      <c r="E266" s="4">
        <v>475</v>
      </c>
      <c r="F266" s="5">
        <v>51.421461234660001</v>
      </c>
      <c r="G266" s="6">
        <v>7.51806640625</v>
      </c>
      <c r="H266" s="6">
        <v>39.79</v>
      </c>
      <c r="I266" s="4">
        <v>12</v>
      </c>
      <c r="J266" s="4">
        <v>12</v>
      </c>
      <c r="K266" s="4">
        <v>90</v>
      </c>
      <c r="L266" s="4">
        <v>12</v>
      </c>
      <c r="M266" s="4">
        <v>12</v>
      </c>
      <c r="N266" s="4">
        <v>18</v>
      </c>
      <c r="O266" s="4">
        <v>13</v>
      </c>
      <c r="P266" s="4">
        <v>18</v>
      </c>
      <c r="Q266" s="4">
        <v>17</v>
      </c>
      <c r="R266" s="11">
        <f t="shared" si="32"/>
        <v>1.3904982618771727E-3</v>
      </c>
      <c r="S266" s="11">
        <f t="shared" si="33"/>
        <v>1.1608783979878108E-3</v>
      </c>
      <c r="T266" s="11">
        <f t="shared" si="34"/>
        <v>1.6348773841961854E-3</v>
      </c>
      <c r="U266" s="11">
        <f t="shared" si="35"/>
        <v>1.5218918286115663E-3</v>
      </c>
      <c r="V266" s="11">
        <f t="shared" si="36"/>
        <v>1.8971332209106238E-3</v>
      </c>
      <c r="W266" s="11">
        <f t="shared" si="37"/>
        <v>1.7354022049816252E-3</v>
      </c>
      <c r="X266" s="14">
        <v>1.3904982618771727E-3</v>
      </c>
      <c r="Y266" s="14">
        <v>1.1608783979878108E-3</v>
      </c>
      <c r="Z266" s="14">
        <v>1.6348773841961854E-3</v>
      </c>
      <c r="AA266" s="14">
        <v>1.5218918286115663E-3</v>
      </c>
      <c r="AB266" s="14">
        <v>1.8971332209106238E-3</v>
      </c>
      <c r="AC266" s="14">
        <v>1.7354022049816252E-3</v>
      </c>
      <c r="AE266" s="16">
        <f t="shared" si="38"/>
        <v>1.231274356561362</v>
      </c>
      <c r="AF266" s="16">
        <f t="shared" si="39"/>
        <v>0.30015226364940722</v>
      </c>
      <c r="AL266" s="72"/>
      <c r="AN266" s="52"/>
      <c r="AO266" s="53"/>
      <c r="AP266" s="69"/>
      <c r="AQ266" s="54"/>
      <c r="AR266" s="56"/>
      <c r="AS266" s="56"/>
    </row>
    <row r="267" spans="1:45" x14ac:dyDescent="0.2">
      <c r="A267" s="31" t="s">
        <v>572</v>
      </c>
      <c r="B267" s="32" t="s">
        <v>1026</v>
      </c>
      <c r="C267" s="31" t="s">
        <v>2026</v>
      </c>
      <c r="D267" s="32" t="s">
        <v>2027</v>
      </c>
      <c r="E267" s="4">
        <v>944</v>
      </c>
      <c r="F267" s="5">
        <v>106.31138466466</v>
      </c>
      <c r="G267" s="6">
        <v>6.06201171875</v>
      </c>
      <c r="H267" s="6">
        <v>18.75</v>
      </c>
      <c r="I267" s="4">
        <v>14</v>
      </c>
      <c r="J267" s="4">
        <v>14</v>
      </c>
      <c r="K267" s="4">
        <v>82</v>
      </c>
      <c r="L267" s="4">
        <v>13</v>
      </c>
      <c r="M267" s="4">
        <v>13</v>
      </c>
      <c r="N267" s="4">
        <v>12</v>
      </c>
      <c r="O267" s="4">
        <v>14</v>
      </c>
      <c r="P267" s="4">
        <v>13</v>
      </c>
      <c r="Q267" s="4">
        <v>17</v>
      </c>
      <c r="R267" s="11">
        <f t="shared" si="32"/>
        <v>1.5063731170336038E-3</v>
      </c>
      <c r="S267" s="11">
        <f t="shared" si="33"/>
        <v>1.2576182644867949E-3</v>
      </c>
      <c r="T267" s="11">
        <f t="shared" si="34"/>
        <v>1.0899182561307902E-3</v>
      </c>
      <c r="U267" s="11">
        <f t="shared" si="35"/>
        <v>1.6389604308124561E-3</v>
      </c>
      <c r="V267" s="11">
        <f t="shared" si="36"/>
        <v>1.3701517706576729E-3</v>
      </c>
      <c r="W267" s="11">
        <f t="shared" si="37"/>
        <v>1.7354022049816252E-3</v>
      </c>
      <c r="X267" s="14">
        <v>1.5063731170336038E-3</v>
      </c>
      <c r="Y267" s="14">
        <v>1.2576182644867949E-3</v>
      </c>
      <c r="Z267" s="14">
        <v>1.0899182561307902E-3</v>
      </c>
      <c r="AA267" s="14">
        <v>1.6389604308124561E-3</v>
      </c>
      <c r="AB267" s="14">
        <v>1.3701517706576729E-3</v>
      </c>
      <c r="AC267" s="14">
        <v>1.7354022049816252E-3</v>
      </c>
      <c r="AE267" s="16">
        <f t="shared" si="38"/>
        <v>1.2310912430586605</v>
      </c>
      <c r="AF267" s="16">
        <f t="shared" si="39"/>
        <v>0.29993769198482989</v>
      </c>
      <c r="AL267" s="72"/>
      <c r="AN267" s="52"/>
      <c r="AO267" s="64"/>
      <c r="AP267" s="59"/>
      <c r="AQ267" s="54"/>
      <c r="AR267" s="56"/>
      <c r="AS267" s="56"/>
    </row>
    <row r="268" spans="1:45" x14ac:dyDescent="0.2">
      <c r="A268" s="31" t="s">
        <v>463</v>
      </c>
      <c r="B268" s="32" t="s">
        <v>892</v>
      </c>
      <c r="C268" s="31" t="s">
        <v>1763</v>
      </c>
      <c r="D268" s="32" t="s">
        <v>1764</v>
      </c>
      <c r="E268" s="4">
        <v>361</v>
      </c>
      <c r="F268" s="5">
        <v>41.523333274659997</v>
      </c>
      <c r="G268" s="6">
        <v>6.65380859375</v>
      </c>
      <c r="H268" s="6">
        <v>28.25</v>
      </c>
      <c r="I268" s="4">
        <v>8</v>
      </c>
      <c r="J268" s="4">
        <v>8</v>
      </c>
      <c r="K268" s="4">
        <v>44</v>
      </c>
      <c r="L268" s="4">
        <v>2</v>
      </c>
      <c r="M268" s="4">
        <v>9</v>
      </c>
      <c r="N268" s="4">
        <v>10</v>
      </c>
      <c r="O268" s="4">
        <v>6</v>
      </c>
      <c r="P268" s="4">
        <v>9</v>
      </c>
      <c r="Q268" s="4">
        <v>8</v>
      </c>
      <c r="R268" s="11">
        <f t="shared" si="32"/>
        <v>2.3174971031286211E-4</v>
      </c>
      <c r="S268" s="11">
        <f t="shared" si="33"/>
        <v>8.7065879849085813E-4</v>
      </c>
      <c r="T268" s="11">
        <f t="shared" si="34"/>
        <v>9.0826521344232513E-4</v>
      </c>
      <c r="U268" s="11">
        <f t="shared" si="35"/>
        <v>7.0241161320533829E-4</v>
      </c>
      <c r="V268" s="11">
        <f t="shared" si="36"/>
        <v>9.4856661045531192E-4</v>
      </c>
      <c r="W268" s="11">
        <f t="shared" si="37"/>
        <v>8.1665986116782364E-4</v>
      </c>
      <c r="X268" s="14">
        <v>2.3174971031286211E-4</v>
      </c>
      <c r="Y268" s="14">
        <v>8.7065879849085813E-4</v>
      </c>
      <c r="Z268" s="14">
        <v>9.0826521344232513E-4</v>
      </c>
      <c r="AA268" s="14">
        <v>7.0241161320533829E-4</v>
      </c>
      <c r="AB268" s="14">
        <v>9.4856661045531192E-4</v>
      </c>
      <c r="AC268" s="14">
        <v>8.1665986116782364E-4</v>
      </c>
      <c r="AE268" s="16">
        <f t="shared" si="38"/>
        <v>1.2272692767238096</v>
      </c>
      <c r="AF268" s="16">
        <f t="shared" si="39"/>
        <v>0.29545182729914093</v>
      </c>
      <c r="AL268" s="72"/>
      <c r="AN268" s="52"/>
      <c r="AO268" s="53"/>
      <c r="AP268" s="59"/>
      <c r="AQ268" s="54"/>
      <c r="AR268" s="56"/>
      <c r="AS268" s="56"/>
    </row>
    <row r="269" spans="1:45" x14ac:dyDescent="0.2">
      <c r="A269" s="31" t="s">
        <v>413</v>
      </c>
      <c r="B269" s="32" t="s">
        <v>771</v>
      </c>
      <c r="C269" s="31" t="s">
        <v>1537</v>
      </c>
      <c r="D269" s="32" t="s">
        <v>1538</v>
      </c>
      <c r="E269" s="4">
        <v>586</v>
      </c>
      <c r="F269" s="5">
        <v>69.379622214660003</v>
      </c>
      <c r="G269" s="6">
        <v>6.10009765625</v>
      </c>
      <c r="H269" s="6">
        <v>43.86</v>
      </c>
      <c r="I269" s="4">
        <v>16</v>
      </c>
      <c r="J269" s="4">
        <v>25</v>
      </c>
      <c r="K269" s="4">
        <v>264</v>
      </c>
      <c r="L269" s="4">
        <v>36</v>
      </c>
      <c r="M269" s="4">
        <v>44</v>
      </c>
      <c r="N269" s="4">
        <v>44</v>
      </c>
      <c r="O269" s="4">
        <v>53</v>
      </c>
      <c r="P269" s="4">
        <v>42</v>
      </c>
      <c r="Q269" s="4">
        <v>45</v>
      </c>
      <c r="R269" s="11">
        <f t="shared" si="32"/>
        <v>4.1714947856315177E-3</v>
      </c>
      <c r="S269" s="11">
        <f t="shared" si="33"/>
        <v>4.2565541259553061E-3</v>
      </c>
      <c r="T269" s="11">
        <f t="shared" si="34"/>
        <v>3.9963669391462307E-3</v>
      </c>
      <c r="U269" s="11">
        <f t="shared" si="35"/>
        <v>6.2046359166471549E-3</v>
      </c>
      <c r="V269" s="11">
        <f t="shared" si="36"/>
        <v>4.4266441821247896E-3</v>
      </c>
      <c r="W269" s="11">
        <f t="shared" si="37"/>
        <v>4.5937117190690078E-3</v>
      </c>
      <c r="X269" s="14">
        <v>4.1714947856315177E-3</v>
      </c>
      <c r="Y269" s="14">
        <v>4.2565541259553061E-3</v>
      </c>
      <c r="Z269" s="14">
        <v>3.9963669391462307E-3</v>
      </c>
      <c r="AA269" s="14">
        <v>6.2046359166471549E-3</v>
      </c>
      <c r="AB269" s="14">
        <v>4.4266441821247896E-3</v>
      </c>
      <c r="AC269" s="14">
        <v>4.5937117190690078E-3</v>
      </c>
      <c r="AE269" s="16">
        <f t="shared" si="38"/>
        <v>1.2254090655652565</v>
      </c>
      <c r="AF269" s="16">
        <f t="shared" si="39"/>
        <v>0.29326342951230899</v>
      </c>
      <c r="AL269" s="72"/>
      <c r="AN269" s="52"/>
      <c r="AO269" s="53"/>
      <c r="AP269" s="59"/>
      <c r="AQ269" s="54"/>
      <c r="AR269" s="56"/>
      <c r="AS269" s="56"/>
    </row>
    <row r="270" spans="1:45" x14ac:dyDescent="0.2">
      <c r="A270" s="31" t="s">
        <v>92</v>
      </c>
      <c r="B270" s="32" t="s">
        <v>1272</v>
      </c>
      <c r="C270" s="31" t="s">
        <v>1870</v>
      </c>
      <c r="D270" s="32" t="s">
        <v>2515</v>
      </c>
      <c r="E270" s="4">
        <v>240</v>
      </c>
      <c r="F270" s="5">
        <v>27.203623004659999</v>
      </c>
      <c r="G270" s="6">
        <v>8.41162109375</v>
      </c>
      <c r="H270" s="6">
        <v>7.5</v>
      </c>
      <c r="I270" s="4">
        <v>2</v>
      </c>
      <c r="J270" s="4">
        <v>2</v>
      </c>
      <c r="K270" s="4">
        <v>6</v>
      </c>
      <c r="L270" s="4">
        <v>2</v>
      </c>
      <c r="M270" s="4"/>
      <c r="N270" s="4"/>
      <c r="O270" s="4"/>
      <c r="P270" s="4">
        <v>2</v>
      </c>
      <c r="Q270" s="4">
        <v>2</v>
      </c>
      <c r="R270" s="11">
        <f t="shared" si="32"/>
        <v>2.3174971031286211E-4</v>
      </c>
      <c r="S270" s="11">
        <f t="shared" si="33"/>
        <v>0</v>
      </c>
      <c r="T270" s="11">
        <f t="shared" si="34"/>
        <v>0</v>
      </c>
      <c r="U270" s="11">
        <f t="shared" si="35"/>
        <v>0</v>
      </c>
      <c r="V270" s="11">
        <f t="shared" si="36"/>
        <v>2.1079258010118043E-4</v>
      </c>
      <c r="W270" s="11">
        <f t="shared" si="37"/>
        <v>2.0416496529195591E-4</v>
      </c>
      <c r="X270" s="14">
        <v>2.3174971031286211E-4</v>
      </c>
      <c r="Y270" s="15">
        <v>9.0826521344232502E-5</v>
      </c>
      <c r="Z270" s="15">
        <v>9.0826521344232502E-5</v>
      </c>
      <c r="AA270" s="15">
        <v>9.0826521344232502E-5</v>
      </c>
      <c r="AB270" s="14">
        <v>2.1079258010118043E-4</v>
      </c>
      <c r="AC270" s="14">
        <v>2.0416496529195591E-4</v>
      </c>
      <c r="AE270" s="16">
        <f t="shared" si="38"/>
        <v>1.2234656471572776</v>
      </c>
      <c r="AF270" s="16">
        <f t="shared" si="39"/>
        <v>0.29097359355329</v>
      </c>
      <c r="AL270" s="72"/>
      <c r="AN270" s="52"/>
      <c r="AO270" s="53"/>
      <c r="AP270" s="59"/>
      <c r="AQ270" s="54"/>
      <c r="AR270" s="56"/>
      <c r="AS270" s="56"/>
    </row>
    <row r="271" spans="1:45" x14ac:dyDescent="0.2">
      <c r="A271" s="31" t="s">
        <v>575</v>
      </c>
      <c r="B271" s="32" t="s">
        <v>1063</v>
      </c>
      <c r="C271" s="31" t="s">
        <v>2100</v>
      </c>
      <c r="D271" s="32" t="s">
        <v>2101</v>
      </c>
      <c r="E271" s="4">
        <v>249</v>
      </c>
      <c r="F271" s="5">
        <v>28.673044044659999</v>
      </c>
      <c r="G271" s="6">
        <v>6.02392578125</v>
      </c>
      <c r="H271" s="6">
        <v>16.87</v>
      </c>
      <c r="I271" s="4">
        <v>4</v>
      </c>
      <c r="J271" s="4">
        <v>4</v>
      </c>
      <c r="K271" s="4">
        <v>28</v>
      </c>
      <c r="L271" s="4">
        <v>4</v>
      </c>
      <c r="M271" s="4">
        <v>4</v>
      </c>
      <c r="N271" s="4">
        <v>5</v>
      </c>
      <c r="O271" s="4">
        <v>3</v>
      </c>
      <c r="P271" s="4">
        <v>6</v>
      </c>
      <c r="Q271" s="4">
        <v>6</v>
      </c>
      <c r="R271" s="11">
        <f t="shared" si="32"/>
        <v>4.6349942062572422E-4</v>
      </c>
      <c r="S271" s="11">
        <f t="shared" si="33"/>
        <v>3.8695946599593691E-4</v>
      </c>
      <c r="T271" s="11">
        <f t="shared" si="34"/>
        <v>4.5413260672116256E-4</v>
      </c>
      <c r="U271" s="11">
        <f t="shared" si="35"/>
        <v>3.5120580660266915E-4</v>
      </c>
      <c r="V271" s="11">
        <f t="shared" si="36"/>
        <v>6.3237774030354128E-4</v>
      </c>
      <c r="W271" s="11">
        <f t="shared" si="37"/>
        <v>6.1249489587586773E-4</v>
      </c>
      <c r="X271" s="14">
        <v>4.6349942062572422E-4</v>
      </c>
      <c r="Y271" s="14">
        <v>3.8695946599593691E-4</v>
      </c>
      <c r="Z271" s="14">
        <v>4.5413260672116256E-4</v>
      </c>
      <c r="AA271" s="14">
        <v>3.5120580660266915E-4</v>
      </c>
      <c r="AB271" s="14">
        <v>6.3237774030354128E-4</v>
      </c>
      <c r="AC271" s="14">
        <v>6.1249489587586773E-4</v>
      </c>
      <c r="AE271" s="16">
        <f t="shared" si="38"/>
        <v>1.2234315882992324</v>
      </c>
      <c r="AF271" s="16">
        <f t="shared" si="39"/>
        <v>0.29093343122453236</v>
      </c>
      <c r="AL271" s="72"/>
      <c r="AN271" s="52"/>
      <c r="AO271" s="53"/>
      <c r="AP271" s="59"/>
      <c r="AQ271" s="54"/>
      <c r="AR271" s="56"/>
      <c r="AS271" s="56"/>
    </row>
    <row r="272" spans="1:45" x14ac:dyDescent="0.2">
      <c r="A272" s="31" t="s">
        <v>148</v>
      </c>
      <c r="B272" s="32" t="s">
        <v>1086</v>
      </c>
      <c r="C272" s="31" t="s">
        <v>2145</v>
      </c>
      <c r="D272" s="32" t="s">
        <v>2146</v>
      </c>
      <c r="E272" s="4">
        <v>413</v>
      </c>
      <c r="F272" s="5">
        <v>47.226206044660003</v>
      </c>
      <c r="G272" s="6">
        <v>7.09326171875</v>
      </c>
      <c r="H272" s="6">
        <v>15.74</v>
      </c>
      <c r="I272" s="4">
        <v>8</v>
      </c>
      <c r="J272" s="4">
        <v>8</v>
      </c>
      <c r="K272" s="4">
        <v>67</v>
      </c>
      <c r="L272" s="4">
        <v>5</v>
      </c>
      <c r="M272" s="4">
        <v>12</v>
      </c>
      <c r="N272" s="4">
        <v>15</v>
      </c>
      <c r="O272" s="4">
        <v>12</v>
      </c>
      <c r="P272" s="4">
        <v>12</v>
      </c>
      <c r="Q272" s="4">
        <v>11</v>
      </c>
      <c r="R272" s="11">
        <f t="shared" si="32"/>
        <v>5.7937427578215526E-4</v>
      </c>
      <c r="S272" s="11">
        <f t="shared" si="33"/>
        <v>1.1608783979878108E-3</v>
      </c>
      <c r="T272" s="11">
        <f t="shared" si="34"/>
        <v>1.3623978201634877E-3</v>
      </c>
      <c r="U272" s="11">
        <f t="shared" si="35"/>
        <v>1.4048232264106766E-3</v>
      </c>
      <c r="V272" s="11">
        <f t="shared" si="36"/>
        <v>1.2647554806070826E-3</v>
      </c>
      <c r="W272" s="11">
        <f t="shared" si="37"/>
        <v>1.1229073091057575E-3</v>
      </c>
      <c r="X272" s="14">
        <v>5.7937427578215526E-4</v>
      </c>
      <c r="Y272" s="14">
        <v>1.1608783979878108E-3</v>
      </c>
      <c r="Z272" s="14">
        <v>1.3623978201634877E-3</v>
      </c>
      <c r="AA272" s="14">
        <v>1.4048232264106766E-3</v>
      </c>
      <c r="AB272" s="14">
        <v>1.2647554806070826E-3</v>
      </c>
      <c r="AC272" s="14">
        <v>1.1229073091057575E-3</v>
      </c>
      <c r="AE272" s="16">
        <f t="shared" si="38"/>
        <v>1.2223374896846693</v>
      </c>
      <c r="AF272" s="16">
        <f t="shared" si="39"/>
        <v>0.2896426709765812</v>
      </c>
      <c r="AL272" s="72"/>
      <c r="AN272" s="52"/>
      <c r="AO272" s="53"/>
      <c r="AP272" s="59"/>
      <c r="AQ272" s="54"/>
      <c r="AR272" s="56"/>
      <c r="AS272" s="56"/>
    </row>
    <row r="273" spans="1:45" x14ac:dyDescent="0.2">
      <c r="A273" s="31" t="s">
        <v>256</v>
      </c>
      <c r="B273" s="32" t="s">
        <v>867</v>
      </c>
      <c r="C273" s="31" t="s">
        <v>1619</v>
      </c>
      <c r="D273" s="32" t="s">
        <v>1714</v>
      </c>
      <c r="E273" s="4">
        <v>205</v>
      </c>
      <c r="F273" s="5">
        <v>22.96346284466</v>
      </c>
      <c r="G273" s="6">
        <v>6.55126953125</v>
      </c>
      <c r="H273" s="6">
        <v>30.24</v>
      </c>
      <c r="I273" s="4">
        <v>5</v>
      </c>
      <c r="J273" s="4">
        <v>5</v>
      </c>
      <c r="K273" s="4">
        <v>36</v>
      </c>
      <c r="L273" s="4">
        <v>4</v>
      </c>
      <c r="M273" s="4">
        <v>6</v>
      </c>
      <c r="N273" s="4">
        <v>7</v>
      </c>
      <c r="O273" s="4">
        <v>6</v>
      </c>
      <c r="P273" s="4">
        <v>7</v>
      </c>
      <c r="Q273" s="4">
        <v>6</v>
      </c>
      <c r="R273" s="11">
        <f t="shared" si="32"/>
        <v>4.6349942062572422E-4</v>
      </c>
      <c r="S273" s="11">
        <f t="shared" si="33"/>
        <v>5.8043919899390542E-4</v>
      </c>
      <c r="T273" s="11">
        <f t="shared" si="34"/>
        <v>6.3578564940962757E-4</v>
      </c>
      <c r="U273" s="11">
        <f t="shared" si="35"/>
        <v>7.0241161320533829E-4</v>
      </c>
      <c r="V273" s="11">
        <f t="shared" si="36"/>
        <v>7.3777403035413149E-4</v>
      </c>
      <c r="W273" s="11">
        <f t="shared" si="37"/>
        <v>6.1249489587586773E-4</v>
      </c>
      <c r="X273" s="14">
        <v>4.6349942062572422E-4</v>
      </c>
      <c r="Y273" s="14">
        <v>5.8043919899390542E-4</v>
      </c>
      <c r="Z273" s="14">
        <v>6.3578564940962757E-4</v>
      </c>
      <c r="AA273" s="14">
        <v>7.0241161320533829E-4</v>
      </c>
      <c r="AB273" s="14">
        <v>7.3777403035413149E-4</v>
      </c>
      <c r="AC273" s="14">
        <v>6.1249489587586773E-4</v>
      </c>
      <c r="AE273" s="16">
        <f t="shared" si="38"/>
        <v>1.2220342214985191</v>
      </c>
      <c r="AF273" s="16">
        <f t="shared" si="39"/>
        <v>0.2892846865436397</v>
      </c>
      <c r="AL273" s="72"/>
      <c r="AN273" s="52"/>
      <c r="AO273" s="53"/>
      <c r="AP273" s="59"/>
      <c r="AQ273" s="54"/>
      <c r="AR273" s="56"/>
      <c r="AS273" s="56"/>
    </row>
    <row r="274" spans="1:45" x14ac:dyDescent="0.2">
      <c r="A274" s="31" t="s">
        <v>461</v>
      </c>
      <c r="B274" s="32" t="s">
        <v>780</v>
      </c>
      <c r="C274" s="31" t="s">
        <v>1553</v>
      </c>
      <c r="D274" s="32" t="s">
        <v>1554</v>
      </c>
      <c r="E274" s="4">
        <v>266</v>
      </c>
      <c r="F274" s="5">
        <v>29.921124284659999</v>
      </c>
      <c r="G274" s="6">
        <v>7.18115234375</v>
      </c>
      <c r="H274" s="6">
        <v>41.35</v>
      </c>
      <c r="I274" s="4">
        <v>10</v>
      </c>
      <c r="J274" s="4">
        <v>10</v>
      </c>
      <c r="K274" s="4">
        <v>94</v>
      </c>
      <c r="L274" s="4">
        <v>12</v>
      </c>
      <c r="M274" s="4">
        <v>17</v>
      </c>
      <c r="N274" s="4">
        <v>15</v>
      </c>
      <c r="O274" s="4">
        <v>14</v>
      </c>
      <c r="P274" s="4">
        <v>17</v>
      </c>
      <c r="Q274" s="4">
        <v>19</v>
      </c>
      <c r="R274" s="11">
        <f t="shared" si="32"/>
        <v>1.3904982618771727E-3</v>
      </c>
      <c r="S274" s="11">
        <f t="shared" si="33"/>
        <v>1.644577730482732E-3</v>
      </c>
      <c r="T274" s="11">
        <f t="shared" si="34"/>
        <v>1.3623978201634877E-3</v>
      </c>
      <c r="U274" s="11">
        <f t="shared" si="35"/>
        <v>1.6389604308124561E-3</v>
      </c>
      <c r="V274" s="11">
        <f t="shared" si="36"/>
        <v>1.7917369308600337E-3</v>
      </c>
      <c r="W274" s="11">
        <f t="shared" si="37"/>
        <v>1.9395671702735812E-3</v>
      </c>
      <c r="X274" s="14">
        <v>1.3904982618771727E-3</v>
      </c>
      <c r="Y274" s="14">
        <v>1.644577730482732E-3</v>
      </c>
      <c r="Z274" s="14">
        <v>1.3623978201634877E-3</v>
      </c>
      <c r="AA274" s="14">
        <v>1.6389604308124561E-3</v>
      </c>
      <c r="AB274" s="14">
        <v>1.7917369308600337E-3</v>
      </c>
      <c r="AC274" s="14">
        <v>1.9395671702735812E-3</v>
      </c>
      <c r="AE274" s="16">
        <f t="shared" si="38"/>
        <v>1.2212158072783303</v>
      </c>
      <c r="AF274" s="16">
        <f t="shared" si="39"/>
        <v>0.28831816885849609</v>
      </c>
      <c r="AL274" s="72"/>
      <c r="AN274" s="52"/>
      <c r="AO274" s="53"/>
      <c r="AP274" s="59"/>
      <c r="AQ274" s="54"/>
      <c r="AR274" s="56"/>
      <c r="AS274" s="56"/>
    </row>
    <row r="275" spans="1:45" x14ac:dyDescent="0.2">
      <c r="A275" s="31" t="s">
        <v>354</v>
      </c>
      <c r="B275" s="32" t="s">
        <v>912</v>
      </c>
      <c r="C275" s="31" t="s">
        <v>1628</v>
      </c>
      <c r="D275" s="32" t="s">
        <v>1799</v>
      </c>
      <c r="E275" s="4">
        <v>253</v>
      </c>
      <c r="F275" s="5">
        <v>28.69566753466</v>
      </c>
      <c r="G275" s="6">
        <v>5.43994140625</v>
      </c>
      <c r="H275" s="6">
        <v>26.88</v>
      </c>
      <c r="I275" s="4">
        <v>5</v>
      </c>
      <c r="J275" s="4">
        <v>5</v>
      </c>
      <c r="K275" s="4">
        <v>37</v>
      </c>
      <c r="L275" s="4">
        <v>7</v>
      </c>
      <c r="M275" s="4">
        <v>4</v>
      </c>
      <c r="N275" s="4">
        <v>6</v>
      </c>
      <c r="O275" s="4">
        <v>3</v>
      </c>
      <c r="P275" s="4">
        <v>10</v>
      </c>
      <c r="Q275" s="4">
        <v>7</v>
      </c>
      <c r="R275" s="11">
        <f t="shared" si="32"/>
        <v>8.1112398609501735E-4</v>
      </c>
      <c r="S275" s="11">
        <f t="shared" si="33"/>
        <v>3.8695946599593691E-4</v>
      </c>
      <c r="T275" s="11">
        <f t="shared" si="34"/>
        <v>5.4495912806539512E-4</v>
      </c>
      <c r="U275" s="11">
        <f t="shared" si="35"/>
        <v>3.5120580660266915E-4</v>
      </c>
      <c r="V275" s="11">
        <f t="shared" si="36"/>
        <v>1.0539629005059021E-3</v>
      </c>
      <c r="W275" s="11">
        <f t="shared" si="37"/>
        <v>7.1457737852184569E-4</v>
      </c>
      <c r="X275" s="14">
        <v>8.1112398609501735E-4</v>
      </c>
      <c r="Y275" s="14">
        <v>3.8695946599593691E-4</v>
      </c>
      <c r="Z275" s="14">
        <v>5.4495912806539512E-4</v>
      </c>
      <c r="AA275" s="14">
        <v>3.5120580660266915E-4</v>
      </c>
      <c r="AB275" s="14">
        <v>1.0539629005059021E-3</v>
      </c>
      <c r="AC275" s="14">
        <v>7.1457737852184569E-4</v>
      </c>
      <c r="AE275" s="16">
        <f t="shared" si="38"/>
        <v>1.2161183609411756</v>
      </c>
      <c r="AF275" s="16">
        <f t="shared" si="39"/>
        <v>0.28228364854539334</v>
      </c>
      <c r="AL275" s="72"/>
      <c r="AN275" s="52"/>
      <c r="AO275" s="53"/>
      <c r="AP275" s="59"/>
      <c r="AQ275" s="54"/>
      <c r="AR275" s="56"/>
      <c r="AS275" s="56"/>
    </row>
    <row r="276" spans="1:45" x14ac:dyDescent="0.2">
      <c r="A276" s="31" t="s">
        <v>252</v>
      </c>
      <c r="B276" s="32" t="s">
        <v>942</v>
      </c>
      <c r="C276" s="31" t="s">
        <v>1860</v>
      </c>
      <c r="D276" s="32" t="s">
        <v>1861</v>
      </c>
      <c r="E276" s="4">
        <v>459</v>
      </c>
      <c r="F276" s="5">
        <v>51.485925634659999</v>
      </c>
      <c r="G276" s="6">
        <v>5.56689453125</v>
      </c>
      <c r="H276" s="6">
        <v>24.18</v>
      </c>
      <c r="I276" s="4">
        <v>9</v>
      </c>
      <c r="J276" s="4">
        <v>9</v>
      </c>
      <c r="K276" s="4">
        <v>40</v>
      </c>
      <c r="L276" s="4"/>
      <c r="M276" s="4">
        <v>9</v>
      </c>
      <c r="N276" s="4">
        <v>10</v>
      </c>
      <c r="O276" s="4">
        <v>7</v>
      </c>
      <c r="P276" s="4">
        <v>7</v>
      </c>
      <c r="Q276" s="4">
        <v>7</v>
      </c>
      <c r="R276" s="11">
        <f t="shared" si="32"/>
        <v>0</v>
      </c>
      <c r="S276" s="11">
        <f t="shared" si="33"/>
        <v>8.7065879849085813E-4</v>
      </c>
      <c r="T276" s="11">
        <f t="shared" si="34"/>
        <v>9.0826521344232513E-4</v>
      </c>
      <c r="U276" s="11">
        <f t="shared" si="35"/>
        <v>8.1948021540622805E-4</v>
      </c>
      <c r="V276" s="11">
        <f t="shared" si="36"/>
        <v>7.3777403035413149E-4</v>
      </c>
      <c r="W276" s="11">
        <f t="shared" si="37"/>
        <v>7.1457737852184569E-4</v>
      </c>
      <c r="X276" s="15">
        <v>9.0826521344232502E-5</v>
      </c>
      <c r="Y276" s="14">
        <v>8.7065879849085813E-4</v>
      </c>
      <c r="Z276" s="14">
        <v>9.0826521344232513E-4</v>
      </c>
      <c r="AA276" s="14">
        <v>8.1948021540622805E-4</v>
      </c>
      <c r="AB276" s="14">
        <v>7.3777403035413149E-4</v>
      </c>
      <c r="AC276" s="14">
        <v>7.1457737852184569E-4</v>
      </c>
      <c r="AE276" s="16">
        <f t="shared" si="38"/>
        <v>1.2150453142537665</v>
      </c>
      <c r="AF276" s="16">
        <f t="shared" si="39"/>
        <v>0.28101011912333995</v>
      </c>
      <c r="AL276" s="72"/>
      <c r="AN276" s="52"/>
      <c r="AO276" s="53"/>
      <c r="AP276" s="59"/>
      <c r="AQ276" s="54"/>
      <c r="AR276" s="56"/>
      <c r="AS276" s="56"/>
    </row>
    <row r="277" spans="1:45" x14ac:dyDescent="0.2">
      <c r="A277" s="31" t="s">
        <v>382</v>
      </c>
      <c r="B277" s="32" t="s">
        <v>758</v>
      </c>
      <c r="C277" s="31" t="s">
        <v>1515</v>
      </c>
      <c r="D277" s="32" t="s">
        <v>1516</v>
      </c>
      <c r="E277" s="4">
        <v>724</v>
      </c>
      <c r="F277" s="5">
        <v>83.185095024660001</v>
      </c>
      <c r="G277" s="6">
        <v>5.03369140625</v>
      </c>
      <c r="H277" s="6">
        <v>46.41</v>
      </c>
      <c r="I277" s="4">
        <v>22</v>
      </c>
      <c r="J277" s="4">
        <v>34</v>
      </c>
      <c r="K277" s="4">
        <v>543</v>
      </c>
      <c r="L277" s="4">
        <v>86</v>
      </c>
      <c r="M277" s="4">
        <v>81</v>
      </c>
      <c r="N277" s="4">
        <v>87</v>
      </c>
      <c r="O277" s="4">
        <v>94</v>
      </c>
      <c r="P277" s="4">
        <v>94</v>
      </c>
      <c r="Q277" s="4">
        <v>101</v>
      </c>
      <c r="R277" s="11">
        <f t="shared" si="32"/>
        <v>9.9652375434530708E-3</v>
      </c>
      <c r="S277" s="11">
        <f t="shared" si="33"/>
        <v>7.8359291864177234E-3</v>
      </c>
      <c r="T277" s="11">
        <f t="shared" si="34"/>
        <v>7.9019073569482293E-3</v>
      </c>
      <c r="U277" s="11">
        <f t="shared" si="35"/>
        <v>1.1004448606883634E-2</v>
      </c>
      <c r="V277" s="11">
        <f t="shared" si="36"/>
        <v>9.9072512647554803E-3</v>
      </c>
      <c r="W277" s="11">
        <f t="shared" si="37"/>
        <v>1.0310330747243773E-2</v>
      </c>
      <c r="X277" s="14">
        <v>9.9652375434530708E-3</v>
      </c>
      <c r="Y277" s="14">
        <v>7.8359291864177234E-3</v>
      </c>
      <c r="Z277" s="14">
        <v>7.9019073569482293E-3</v>
      </c>
      <c r="AA277" s="14">
        <v>1.1004448606883634E-2</v>
      </c>
      <c r="AB277" s="14">
        <v>9.9072512647554803E-3</v>
      </c>
      <c r="AC277" s="14">
        <v>1.0310330747243773E-2</v>
      </c>
      <c r="AE277" s="16">
        <f t="shared" si="38"/>
        <v>1.214719706811026</v>
      </c>
      <c r="AF277" s="16">
        <f t="shared" si="39"/>
        <v>0.28062345437044606</v>
      </c>
      <c r="AL277" s="72"/>
      <c r="AN277" s="52"/>
      <c r="AO277" s="53"/>
      <c r="AP277" s="59"/>
      <c r="AQ277" s="54"/>
      <c r="AR277" s="56"/>
      <c r="AS277" s="56"/>
    </row>
    <row r="278" spans="1:45" x14ac:dyDescent="0.2">
      <c r="A278" s="31" t="s">
        <v>421</v>
      </c>
      <c r="B278" s="32" t="s">
        <v>905</v>
      </c>
      <c r="C278" s="31" t="s">
        <v>1786</v>
      </c>
      <c r="D278" s="32" t="s">
        <v>1787</v>
      </c>
      <c r="E278" s="4">
        <v>287</v>
      </c>
      <c r="F278" s="5">
        <v>29.48661402466</v>
      </c>
      <c r="G278" s="6">
        <v>8.07470703125</v>
      </c>
      <c r="H278" s="6">
        <v>27.18</v>
      </c>
      <c r="I278" s="4">
        <v>8</v>
      </c>
      <c r="J278" s="4">
        <v>8</v>
      </c>
      <c r="K278" s="4">
        <v>254</v>
      </c>
      <c r="L278" s="4">
        <v>39</v>
      </c>
      <c r="M278" s="4">
        <v>42</v>
      </c>
      <c r="N278" s="4">
        <v>38</v>
      </c>
      <c r="O278" s="4">
        <v>41</v>
      </c>
      <c r="P278" s="4">
        <v>47</v>
      </c>
      <c r="Q278" s="4">
        <v>47</v>
      </c>
      <c r="R278" s="11">
        <f t="shared" si="32"/>
        <v>4.519119351100811E-3</v>
      </c>
      <c r="S278" s="11">
        <f t="shared" si="33"/>
        <v>4.0630743929573375E-3</v>
      </c>
      <c r="T278" s="11">
        <f t="shared" si="34"/>
        <v>3.4514078110808354E-3</v>
      </c>
      <c r="U278" s="11">
        <f t="shared" si="35"/>
        <v>4.7998126902364787E-3</v>
      </c>
      <c r="V278" s="11">
        <f t="shared" si="36"/>
        <v>4.9536256323777401E-3</v>
      </c>
      <c r="W278" s="11">
        <f t="shared" si="37"/>
        <v>4.7978766843609633E-3</v>
      </c>
      <c r="X278" s="14">
        <v>4.519119351100811E-3</v>
      </c>
      <c r="Y278" s="14">
        <v>4.0630743929573375E-3</v>
      </c>
      <c r="Z278" s="14">
        <v>3.4514078110808354E-3</v>
      </c>
      <c r="AA278" s="14">
        <v>4.7998126902364787E-3</v>
      </c>
      <c r="AB278" s="14">
        <v>4.9536256323777401E-3</v>
      </c>
      <c r="AC278" s="14">
        <v>4.7978766843609633E-3</v>
      </c>
      <c r="AE278" s="16">
        <f t="shared" si="38"/>
        <v>1.2092236011222262</v>
      </c>
      <c r="AF278" s="16">
        <f t="shared" si="39"/>
        <v>0.2740810422735222</v>
      </c>
      <c r="AL278" s="72"/>
      <c r="AN278" s="52"/>
      <c r="AO278" s="53"/>
      <c r="AP278" s="59"/>
      <c r="AQ278" s="54"/>
      <c r="AR278" s="56"/>
      <c r="AS278" s="56"/>
    </row>
    <row r="279" spans="1:45" x14ac:dyDescent="0.2">
      <c r="A279" s="31" t="s">
        <v>667</v>
      </c>
      <c r="B279" s="32" t="s">
        <v>878</v>
      </c>
      <c r="C279" s="31" t="s">
        <v>1736</v>
      </c>
      <c r="D279" s="32" t="s">
        <v>1737</v>
      </c>
      <c r="E279" s="4">
        <v>194</v>
      </c>
      <c r="F279" s="5">
        <v>21.636253814660002</v>
      </c>
      <c r="G279" s="6">
        <v>7.92822265625</v>
      </c>
      <c r="H279" s="6">
        <v>28.87</v>
      </c>
      <c r="I279" s="4">
        <v>6</v>
      </c>
      <c r="J279" s="4">
        <v>6</v>
      </c>
      <c r="K279" s="4">
        <v>34</v>
      </c>
      <c r="L279" s="4">
        <v>4</v>
      </c>
      <c r="M279" s="4">
        <v>8</v>
      </c>
      <c r="N279" s="4">
        <v>4</v>
      </c>
      <c r="O279" s="4">
        <v>5</v>
      </c>
      <c r="P279" s="4">
        <v>6</v>
      </c>
      <c r="Q279" s="4">
        <v>7</v>
      </c>
      <c r="R279" s="11">
        <f t="shared" si="32"/>
        <v>4.6349942062572422E-4</v>
      </c>
      <c r="S279" s="11">
        <f t="shared" si="33"/>
        <v>7.7391893199187383E-4</v>
      </c>
      <c r="T279" s="11">
        <f t="shared" si="34"/>
        <v>3.6330608537693006E-4</v>
      </c>
      <c r="U279" s="11">
        <f t="shared" si="35"/>
        <v>5.8534301100444865E-4</v>
      </c>
      <c r="V279" s="11">
        <f t="shared" si="36"/>
        <v>6.3237774030354128E-4</v>
      </c>
      <c r="W279" s="11">
        <f t="shared" si="37"/>
        <v>7.1457737852184569E-4</v>
      </c>
      <c r="X279" s="14">
        <v>4.6349942062572422E-4</v>
      </c>
      <c r="Y279" s="14">
        <v>7.7391893199187383E-4</v>
      </c>
      <c r="Z279" s="14">
        <v>3.6330608537693006E-4</v>
      </c>
      <c r="AA279" s="14">
        <v>5.8534301100444865E-4</v>
      </c>
      <c r="AB279" s="14">
        <v>6.3237774030354128E-4</v>
      </c>
      <c r="AC279" s="14">
        <v>7.1457737852184569E-4</v>
      </c>
      <c r="AE279" s="16">
        <f t="shared" si="38"/>
        <v>1.2071397699473625</v>
      </c>
      <c r="AF279" s="16">
        <f t="shared" si="39"/>
        <v>0.27159272972641552</v>
      </c>
      <c r="AL279" s="72"/>
      <c r="AN279" s="52"/>
      <c r="AO279" s="53"/>
      <c r="AP279" s="59"/>
      <c r="AQ279" s="54"/>
      <c r="AR279" s="56"/>
      <c r="AS279" s="56"/>
    </row>
    <row r="280" spans="1:45" x14ac:dyDescent="0.2">
      <c r="A280" s="31" t="s">
        <v>606</v>
      </c>
      <c r="B280" s="32" t="s">
        <v>1298</v>
      </c>
      <c r="C280" s="31" t="s">
        <v>2565</v>
      </c>
      <c r="D280" s="32" t="s">
        <v>2566</v>
      </c>
      <c r="E280" s="4">
        <v>520</v>
      </c>
      <c r="F280" s="5">
        <v>53.151313354659997</v>
      </c>
      <c r="G280" s="6">
        <v>7.98681640625</v>
      </c>
      <c r="H280" s="6">
        <v>6.54</v>
      </c>
      <c r="I280" s="4">
        <v>3</v>
      </c>
      <c r="J280" s="4">
        <v>3</v>
      </c>
      <c r="K280" s="4">
        <v>5</v>
      </c>
      <c r="L280" s="4">
        <v>2</v>
      </c>
      <c r="M280" s="4"/>
      <c r="N280" s="4"/>
      <c r="O280" s="4"/>
      <c r="P280" s="4">
        <v>3</v>
      </c>
      <c r="Q280" s="4"/>
      <c r="R280" s="11">
        <f t="shared" si="32"/>
        <v>2.3174971031286211E-4</v>
      </c>
      <c r="S280" s="11">
        <f t="shared" si="33"/>
        <v>0</v>
      </c>
      <c r="T280" s="11">
        <f t="shared" si="34"/>
        <v>0</v>
      </c>
      <c r="U280" s="11">
        <f t="shared" si="35"/>
        <v>0</v>
      </c>
      <c r="V280" s="11">
        <f t="shared" si="36"/>
        <v>3.1618887015177064E-4</v>
      </c>
      <c r="W280" s="11">
        <f t="shared" si="37"/>
        <v>0</v>
      </c>
      <c r="X280" s="14">
        <v>2.3174971031286211E-4</v>
      </c>
      <c r="Y280" s="15">
        <v>9.0826521344232502E-5</v>
      </c>
      <c r="Z280" s="15">
        <v>9.0826521344232502E-5</v>
      </c>
      <c r="AA280" s="15">
        <v>9.0826521344232502E-5</v>
      </c>
      <c r="AB280" s="14">
        <v>3.1618887015177064E-4</v>
      </c>
      <c r="AC280" s="15">
        <v>9.0826521344232502E-5</v>
      </c>
      <c r="AE280" s="16">
        <f t="shared" si="38"/>
        <v>1.2042539853106335</v>
      </c>
      <c r="AF280" s="16">
        <f t="shared" si="39"/>
        <v>0.26813969833084728</v>
      </c>
      <c r="AL280" s="72"/>
      <c r="AN280" s="52"/>
      <c r="AO280" s="53"/>
      <c r="AP280" s="59"/>
      <c r="AQ280" s="54"/>
      <c r="AR280" s="56"/>
      <c r="AS280" s="56"/>
    </row>
    <row r="281" spans="1:45" x14ac:dyDescent="0.2">
      <c r="A281" s="31" t="s">
        <v>426</v>
      </c>
      <c r="B281" s="32" t="s">
        <v>846</v>
      </c>
      <c r="C281" s="31" t="s">
        <v>1676</v>
      </c>
      <c r="D281" s="32" t="s">
        <v>1677</v>
      </c>
      <c r="E281" s="4">
        <v>333</v>
      </c>
      <c r="F281" s="5">
        <v>35.847233424659997</v>
      </c>
      <c r="G281" s="6">
        <v>7.86962890625</v>
      </c>
      <c r="H281" s="6">
        <v>32.43</v>
      </c>
      <c r="I281" s="4">
        <v>7</v>
      </c>
      <c r="J281" s="4">
        <v>7</v>
      </c>
      <c r="K281" s="4">
        <v>42</v>
      </c>
      <c r="L281" s="4">
        <v>5</v>
      </c>
      <c r="M281" s="4">
        <v>8</v>
      </c>
      <c r="N281" s="4">
        <v>7</v>
      </c>
      <c r="O281" s="4">
        <v>8</v>
      </c>
      <c r="P281" s="4">
        <v>7</v>
      </c>
      <c r="Q281" s="4">
        <v>7</v>
      </c>
      <c r="R281" s="11">
        <f t="shared" si="32"/>
        <v>5.7937427578215526E-4</v>
      </c>
      <c r="S281" s="11">
        <f t="shared" si="33"/>
        <v>7.7391893199187383E-4</v>
      </c>
      <c r="T281" s="11">
        <f t="shared" si="34"/>
        <v>6.3578564940962757E-4</v>
      </c>
      <c r="U281" s="11">
        <f t="shared" si="35"/>
        <v>9.365488176071178E-4</v>
      </c>
      <c r="V281" s="11">
        <f t="shared" si="36"/>
        <v>7.3777403035413149E-4</v>
      </c>
      <c r="W281" s="11">
        <f t="shared" si="37"/>
        <v>7.1457737852184569E-4</v>
      </c>
      <c r="X281" s="14">
        <v>5.7937427578215526E-4</v>
      </c>
      <c r="Y281" s="14">
        <v>7.7391893199187383E-4</v>
      </c>
      <c r="Z281" s="14">
        <v>6.3578564940962757E-4</v>
      </c>
      <c r="AA281" s="14">
        <v>9.365488176071178E-4</v>
      </c>
      <c r="AB281" s="14">
        <v>7.3777403035413149E-4</v>
      </c>
      <c r="AC281" s="14">
        <v>7.1457737852184569E-4</v>
      </c>
      <c r="AE281" s="16">
        <f t="shared" si="38"/>
        <v>1.2010083048519991</v>
      </c>
      <c r="AF281" s="16">
        <f t="shared" si="39"/>
        <v>0.26424612716958312</v>
      </c>
      <c r="AL281" s="72"/>
      <c r="AN281" s="52"/>
      <c r="AO281" s="53"/>
      <c r="AP281" s="71"/>
      <c r="AQ281" s="54"/>
      <c r="AR281" s="56"/>
      <c r="AS281" s="56"/>
    </row>
    <row r="282" spans="1:45" x14ac:dyDescent="0.2">
      <c r="A282" s="31" t="s">
        <v>384</v>
      </c>
      <c r="B282" s="32" t="s">
        <v>1210</v>
      </c>
      <c r="C282" s="31" t="s">
        <v>2394</v>
      </c>
      <c r="D282" s="32" t="s">
        <v>2395</v>
      </c>
      <c r="E282" s="4">
        <v>210</v>
      </c>
      <c r="F282" s="5">
        <v>22.297498884660001</v>
      </c>
      <c r="G282" s="6">
        <v>5.99853515625</v>
      </c>
      <c r="H282" s="6">
        <v>10</v>
      </c>
      <c r="I282" s="4">
        <v>2</v>
      </c>
      <c r="J282" s="4">
        <v>2</v>
      </c>
      <c r="K282" s="4">
        <v>18</v>
      </c>
      <c r="L282" s="4">
        <v>2</v>
      </c>
      <c r="M282" s="4">
        <v>4</v>
      </c>
      <c r="N282" s="4">
        <v>3</v>
      </c>
      <c r="O282" s="4">
        <v>4</v>
      </c>
      <c r="P282" s="4"/>
      <c r="Q282" s="4">
        <v>5</v>
      </c>
      <c r="R282" s="11">
        <f t="shared" si="32"/>
        <v>2.3174971031286211E-4</v>
      </c>
      <c r="S282" s="11">
        <f t="shared" si="33"/>
        <v>3.8695946599593691E-4</v>
      </c>
      <c r="T282" s="11">
        <f t="shared" si="34"/>
        <v>2.7247956403269756E-4</v>
      </c>
      <c r="U282" s="11">
        <f t="shared" si="35"/>
        <v>4.682744088035589E-4</v>
      </c>
      <c r="V282" s="11">
        <f t="shared" si="36"/>
        <v>0</v>
      </c>
      <c r="W282" s="11">
        <f t="shared" si="37"/>
        <v>5.1041241322988978E-4</v>
      </c>
      <c r="X282" s="14">
        <v>2.3174971031286211E-4</v>
      </c>
      <c r="Y282" s="14">
        <v>3.8695946599593691E-4</v>
      </c>
      <c r="Z282" s="14">
        <v>2.7247956403269756E-4</v>
      </c>
      <c r="AA282" s="14">
        <v>4.682744088035589E-4</v>
      </c>
      <c r="AB282" s="15">
        <v>9.0826521344232502E-5</v>
      </c>
      <c r="AC282" s="14">
        <v>5.1041241322988978E-4</v>
      </c>
      <c r="AE282" s="16">
        <f t="shared" si="38"/>
        <v>1.2000974596782406</v>
      </c>
      <c r="AF282" s="16">
        <f t="shared" si="39"/>
        <v>0.2631515715713722</v>
      </c>
      <c r="AL282" s="72"/>
      <c r="AN282" s="52"/>
      <c r="AO282" s="53"/>
      <c r="AP282" s="71"/>
      <c r="AQ282" s="54"/>
      <c r="AR282" s="56"/>
      <c r="AS282" s="56"/>
    </row>
    <row r="283" spans="1:45" x14ac:dyDescent="0.2">
      <c r="A283" s="31" t="s">
        <v>99</v>
      </c>
      <c r="B283" s="32" t="s">
        <v>732</v>
      </c>
      <c r="C283" s="31" t="s">
        <v>1462</v>
      </c>
      <c r="D283" s="32" t="s">
        <v>1463</v>
      </c>
      <c r="E283" s="4">
        <v>4664</v>
      </c>
      <c r="F283" s="5">
        <v>528.76320279465904</v>
      </c>
      <c r="G283" s="6">
        <v>5.87158203125</v>
      </c>
      <c r="H283" s="6">
        <v>52.1</v>
      </c>
      <c r="I283" s="4">
        <v>230</v>
      </c>
      <c r="J283" s="4">
        <v>230</v>
      </c>
      <c r="K283" s="4">
        <v>2307</v>
      </c>
      <c r="L283" s="4">
        <v>321</v>
      </c>
      <c r="M283" s="4">
        <v>393</v>
      </c>
      <c r="N283" s="4">
        <v>378</v>
      </c>
      <c r="O283" s="4">
        <v>395</v>
      </c>
      <c r="P283" s="4">
        <v>419</v>
      </c>
      <c r="Q283" s="4">
        <v>401</v>
      </c>
      <c r="R283" s="11">
        <f t="shared" si="32"/>
        <v>3.7195828505214371E-2</v>
      </c>
      <c r="S283" s="11">
        <f t="shared" si="33"/>
        <v>3.80187675341008E-2</v>
      </c>
      <c r="T283" s="11">
        <f t="shared" si="34"/>
        <v>3.4332425068119891E-2</v>
      </c>
      <c r="U283" s="11">
        <f t="shared" si="35"/>
        <v>4.6242097869351441E-2</v>
      </c>
      <c r="V283" s="11">
        <f t="shared" si="36"/>
        <v>4.4161045531197304E-2</v>
      </c>
      <c r="W283" s="11">
        <f t="shared" si="37"/>
        <v>4.0935075541037161E-2</v>
      </c>
      <c r="X283" s="14">
        <v>3.7195828505214371E-2</v>
      </c>
      <c r="Y283" s="14">
        <v>3.80187675341008E-2</v>
      </c>
      <c r="Z283" s="14">
        <v>3.4332425068119891E-2</v>
      </c>
      <c r="AA283" s="14">
        <v>4.6242097869351441E-2</v>
      </c>
      <c r="AB283" s="14">
        <v>4.4161045531197304E-2</v>
      </c>
      <c r="AC283" s="14">
        <v>4.0935075541037161E-2</v>
      </c>
      <c r="AE283" s="16">
        <f t="shared" si="38"/>
        <v>1.1989209529739726</v>
      </c>
      <c r="AF283" s="16">
        <f t="shared" si="39"/>
        <v>0.26173654239532207</v>
      </c>
      <c r="AL283" s="72"/>
      <c r="AN283" s="52"/>
      <c r="AO283" s="53"/>
      <c r="AP283" s="59"/>
      <c r="AQ283" s="54"/>
      <c r="AR283" s="56"/>
      <c r="AS283" s="56"/>
    </row>
    <row r="284" spans="1:45" x14ac:dyDescent="0.2">
      <c r="A284" s="31" t="s">
        <v>566</v>
      </c>
      <c r="B284" s="32" t="s">
        <v>922</v>
      </c>
      <c r="C284" s="31" t="s">
        <v>1818</v>
      </c>
      <c r="D284" s="32" t="s">
        <v>1819</v>
      </c>
      <c r="E284" s="4">
        <v>543</v>
      </c>
      <c r="F284" s="5">
        <v>59.382941084660096</v>
      </c>
      <c r="G284" s="6">
        <v>7.15185546875</v>
      </c>
      <c r="H284" s="6">
        <v>25.97</v>
      </c>
      <c r="I284" s="4">
        <v>13</v>
      </c>
      <c r="J284" s="4">
        <v>13</v>
      </c>
      <c r="K284" s="4">
        <v>61</v>
      </c>
      <c r="L284" s="4">
        <v>9</v>
      </c>
      <c r="M284" s="4">
        <v>9</v>
      </c>
      <c r="N284" s="4">
        <v>11</v>
      </c>
      <c r="O284" s="4">
        <v>13</v>
      </c>
      <c r="P284" s="4">
        <v>9</v>
      </c>
      <c r="Q284" s="4">
        <v>10</v>
      </c>
      <c r="R284" s="11">
        <f t="shared" si="32"/>
        <v>1.0428736964078794E-3</v>
      </c>
      <c r="S284" s="11">
        <f t="shared" si="33"/>
        <v>8.7065879849085813E-4</v>
      </c>
      <c r="T284" s="11">
        <f t="shared" si="34"/>
        <v>9.9909173478655768E-4</v>
      </c>
      <c r="U284" s="11">
        <f t="shared" si="35"/>
        <v>1.5218918286115663E-3</v>
      </c>
      <c r="V284" s="11">
        <f t="shared" si="36"/>
        <v>9.4856661045531192E-4</v>
      </c>
      <c r="W284" s="11">
        <f t="shared" si="37"/>
        <v>1.0208248264597796E-3</v>
      </c>
      <c r="X284" s="14">
        <v>1.0428736964078794E-3</v>
      </c>
      <c r="Y284" s="14">
        <v>8.7065879849085813E-4</v>
      </c>
      <c r="Z284" s="14">
        <v>9.9909173478655768E-4</v>
      </c>
      <c r="AA284" s="14">
        <v>1.5218918286115663E-3</v>
      </c>
      <c r="AB284" s="14">
        <v>9.4856661045531192E-4</v>
      </c>
      <c r="AC284" s="14">
        <v>1.0208248264597796E-3</v>
      </c>
      <c r="AE284" s="16">
        <f t="shared" si="38"/>
        <v>1.1986727398418595</v>
      </c>
      <c r="AF284" s="16">
        <f t="shared" si="39"/>
        <v>0.26143782968421059</v>
      </c>
      <c r="AL284" s="72"/>
      <c r="AN284" s="52"/>
      <c r="AO284" s="53"/>
      <c r="AP284" s="71"/>
      <c r="AQ284" s="54"/>
      <c r="AR284" s="56"/>
      <c r="AS284" s="56"/>
    </row>
    <row r="285" spans="1:45" x14ac:dyDescent="0.2">
      <c r="A285" s="31" t="s">
        <v>31</v>
      </c>
      <c r="B285" s="32" t="s">
        <v>848</v>
      </c>
      <c r="C285" s="50" t="s">
        <v>2861</v>
      </c>
      <c r="D285" s="32" t="s">
        <v>2862</v>
      </c>
      <c r="E285" s="4">
        <v>105</v>
      </c>
      <c r="F285" s="5">
        <v>11.549043684660001</v>
      </c>
      <c r="G285" s="6">
        <v>8.45556640625</v>
      </c>
      <c r="H285" s="6">
        <v>32.380000000000003</v>
      </c>
      <c r="I285" s="4">
        <v>4</v>
      </c>
      <c r="J285" s="4">
        <v>4</v>
      </c>
      <c r="K285" s="4">
        <v>9</v>
      </c>
      <c r="L285" s="4"/>
      <c r="M285" s="4"/>
      <c r="N285" s="4">
        <v>4</v>
      </c>
      <c r="O285" s="4">
        <v>3</v>
      </c>
      <c r="P285" s="4">
        <v>2</v>
      </c>
      <c r="Q285" s="4"/>
      <c r="R285" s="11">
        <f t="shared" si="32"/>
        <v>0</v>
      </c>
      <c r="S285" s="11">
        <f t="shared" si="33"/>
        <v>0</v>
      </c>
      <c r="T285" s="11">
        <f t="shared" si="34"/>
        <v>3.6330608537693006E-4</v>
      </c>
      <c r="U285" s="11">
        <f t="shared" si="35"/>
        <v>3.5120580660266915E-4</v>
      </c>
      <c r="V285" s="11">
        <f t="shared" si="36"/>
        <v>2.1079258010118043E-4</v>
      </c>
      <c r="W285" s="11">
        <f t="shared" si="37"/>
        <v>0</v>
      </c>
      <c r="X285" s="15">
        <v>9.0826521344232502E-5</v>
      </c>
      <c r="Y285" s="15">
        <v>9.0826521344232502E-5</v>
      </c>
      <c r="Z285" s="14">
        <v>3.6330608537693006E-4</v>
      </c>
      <c r="AA285" s="14">
        <v>3.5120580660266915E-4</v>
      </c>
      <c r="AB285" s="14">
        <v>2.1079258010118043E-4</v>
      </c>
      <c r="AC285" s="15">
        <v>9.0826521344232502E-5</v>
      </c>
      <c r="AE285" s="16">
        <f t="shared" si="38"/>
        <v>1.1979337062682305</v>
      </c>
      <c r="AF285" s="16">
        <f t="shared" si="39"/>
        <v>0.26054807149529258</v>
      </c>
      <c r="AL285" s="72"/>
      <c r="AN285" s="52"/>
      <c r="AO285" s="53"/>
      <c r="AP285" s="59"/>
      <c r="AQ285" s="54"/>
      <c r="AR285" s="56"/>
      <c r="AS285" s="56"/>
    </row>
    <row r="286" spans="1:45" x14ac:dyDescent="0.2">
      <c r="A286" s="31" t="s">
        <v>408</v>
      </c>
      <c r="B286" s="32" t="s">
        <v>713</v>
      </c>
      <c r="C286" s="31" t="s">
        <v>1425</v>
      </c>
      <c r="D286" s="32" t="s">
        <v>1426</v>
      </c>
      <c r="E286" s="4">
        <v>417</v>
      </c>
      <c r="F286" s="5">
        <v>44.434005204659996</v>
      </c>
      <c r="G286" s="6">
        <v>7.86962890625</v>
      </c>
      <c r="H286" s="6">
        <v>65.709999999999994</v>
      </c>
      <c r="I286" s="4">
        <v>23</v>
      </c>
      <c r="J286" s="4">
        <v>23</v>
      </c>
      <c r="K286" s="4">
        <v>230</v>
      </c>
      <c r="L286" s="4">
        <v>31</v>
      </c>
      <c r="M286" s="4">
        <v>41</v>
      </c>
      <c r="N286" s="4">
        <v>37</v>
      </c>
      <c r="O286" s="4">
        <v>39</v>
      </c>
      <c r="P286" s="4">
        <v>39</v>
      </c>
      <c r="Q286" s="4">
        <v>43</v>
      </c>
      <c r="R286" s="11">
        <f t="shared" si="32"/>
        <v>3.5921205098493627E-3</v>
      </c>
      <c r="S286" s="11">
        <f t="shared" si="33"/>
        <v>3.9663345264583537E-3</v>
      </c>
      <c r="T286" s="11">
        <f t="shared" si="34"/>
        <v>3.3605812897366033E-3</v>
      </c>
      <c r="U286" s="11">
        <f t="shared" si="35"/>
        <v>4.5656754858346988E-3</v>
      </c>
      <c r="V286" s="11">
        <f t="shared" si="36"/>
        <v>4.1104553119730184E-3</v>
      </c>
      <c r="W286" s="11">
        <f t="shared" si="37"/>
        <v>4.3895467537770514E-3</v>
      </c>
      <c r="X286" s="14">
        <v>3.5921205098493627E-3</v>
      </c>
      <c r="Y286" s="14">
        <v>3.9663345264583537E-3</v>
      </c>
      <c r="Z286" s="14">
        <v>3.3605812897366033E-3</v>
      </c>
      <c r="AA286" s="14">
        <v>4.5656754858346988E-3</v>
      </c>
      <c r="AB286" s="14">
        <v>4.1104553119730184E-3</v>
      </c>
      <c r="AC286" s="14">
        <v>4.3895467537770514E-3</v>
      </c>
      <c r="AE286" s="16">
        <f t="shared" si="38"/>
        <v>1.1965962161349564</v>
      </c>
      <c r="AF286" s="16">
        <f t="shared" si="39"/>
        <v>0.25893640603633944</v>
      </c>
      <c r="AL286" s="72"/>
      <c r="AN286" s="52"/>
      <c r="AO286" s="53"/>
      <c r="AP286" s="59"/>
      <c r="AQ286" s="54"/>
      <c r="AR286" s="56"/>
      <c r="AS286" s="56"/>
    </row>
    <row r="287" spans="1:45" x14ac:dyDescent="0.2">
      <c r="A287" s="31" t="s">
        <v>131</v>
      </c>
      <c r="B287" s="32" t="s">
        <v>774</v>
      </c>
      <c r="C287" s="31" t="s">
        <v>1544</v>
      </c>
      <c r="D287" s="32" t="s">
        <v>1545</v>
      </c>
      <c r="E287" s="4">
        <v>416</v>
      </c>
      <c r="F287" s="5">
        <v>46.283837554660103</v>
      </c>
      <c r="G287" s="6">
        <v>5.08447265625</v>
      </c>
      <c r="H287" s="6">
        <v>42.79</v>
      </c>
      <c r="I287" s="4">
        <v>15</v>
      </c>
      <c r="J287" s="4">
        <v>15</v>
      </c>
      <c r="K287" s="4">
        <v>303</v>
      </c>
      <c r="L287" s="4">
        <v>37</v>
      </c>
      <c r="M287" s="4">
        <v>50</v>
      </c>
      <c r="N287" s="4">
        <v>57</v>
      </c>
      <c r="O287" s="4">
        <v>46</v>
      </c>
      <c r="P287" s="4">
        <v>53</v>
      </c>
      <c r="Q287" s="4">
        <v>60</v>
      </c>
      <c r="R287" s="11">
        <f t="shared" si="32"/>
        <v>4.2873696407879488E-3</v>
      </c>
      <c r="S287" s="11">
        <f t="shared" si="33"/>
        <v>4.8369933249492111E-3</v>
      </c>
      <c r="T287" s="11">
        <f t="shared" si="34"/>
        <v>5.1771117166212535E-3</v>
      </c>
      <c r="U287" s="11">
        <f t="shared" si="35"/>
        <v>5.3851557012409273E-3</v>
      </c>
      <c r="V287" s="11">
        <f t="shared" si="36"/>
        <v>5.5860033726812816E-3</v>
      </c>
      <c r="W287" s="11">
        <f t="shared" si="37"/>
        <v>6.1249489587586773E-3</v>
      </c>
      <c r="X287" s="14">
        <v>4.2873696407879488E-3</v>
      </c>
      <c r="Y287" s="14">
        <v>4.8369933249492111E-3</v>
      </c>
      <c r="Z287" s="14">
        <v>5.1771117166212535E-3</v>
      </c>
      <c r="AA287" s="14">
        <v>5.3851557012409273E-3</v>
      </c>
      <c r="AB287" s="14">
        <v>5.5860033726812816E-3</v>
      </c>
      <c r="AC287" s="14">
        <v>6.1249489587586773E-3</v>
      </c>
      <c r="AE287" s="16">
        <f t="shared" si="38"/>
        <v>1.1954087541594429</v>
      </c>
      <c r="AF287" s="16">
        <f t="shared" si="39"/>
        <v>0.25750401298923209</v>
      </c>
      <c r="AL287" s="72"/>
      <c r="AN287" s="52"/>
      <c r="AO287" s="53"/>
      <c r="AP287" s="71"/>
      <c r="AQ287" s="54"/>
      <c r="AR287" s="56"/>
      <c r="AS287" s="56"/>
    </row>
    <row r="288" spans="1:45" x14ac:dyDescent="0.2">
      <c r="A288" s="31" t="s">
        <v>363</v>
      </c>
      <c r="B288" s="32" t="s">
        <v>858</v>
      </c>
      <c r="C288" s="31" t="s">
        <v>1694</v>
      </c>
      <c r="D288" s="32" t="s">
        <v>1695</v>
      </c>
      <c r="E288" s="4">
        <v>183</v>
      </c>
      <c r="F288" s="5">
        <v>20.88664964466</v>
      </c>
      <c r="G288" s="6">
        <v>7.69384765625</v>
      </c>
      <c r="H288" s="6">
        <v>31.15</v>
      </c>
      <c r="I288" s="4">
        <v>5</v>
      </c>
      <c r="J288" s="4">
        <v>5</v>
      </c>
      <c r="K288" s="4">
        <v>19</v>
      </c>
      <c r="L288" s="4">
        <v>3</v>
      </c>
      <c r="M288" s="4">
        <v>2</v>
      </c>
      <c r="N288" s="4">
        <v>4</v>
      </c>
      <c r="O288" s="4">
        <v>3</v>
      </c>
      <c r="P288" s="4">
        <v>4</v>
      </c>
      <c r="Q288" s="4">
        <v>3</v>
      </c>
      <c r="R288" s="11">
        <f t="shared" si="32"/>
        <v>3.4762456546929318E-4</v>
      </c>
      <c r="S288" s="11">
        <f t="shared" si="33"/>
        <v>1.9347973299796846E-4</v>
      </c>
      <c r="T288" s="11">
        <f t="shared" si="34"/>
        <v>3.6330608537693006E-4</v>
      </c>
      <c r="U288" s="11">
        <f t="shared" si="35"/>
        <v>3.5120580660266915E-4</v>
      </c>
      <c r="V288" s="11">
        <f t="shared" si="36"/>
        <v>4.2158516020236085E-4</v>
      </c>
      <c r="W288" s="11">
        <f t="shared" si="37"/>
        <v>3.0624744793793387E-4</v>
      </c>
      <c r="X288" s="14">
        <v>3.4762456546929318E-4</v>
      </c>
      <c r="Y288" s="14">
        <v>1.9347973299796846E-4</v>
      </c>
      <c r="Z288" s="14">
        <v>3.6330608537693006E-4</v>
      </c>
      <c r="AA288" s="14">
        <v>3.5120580660266915E-4</v>
      </c>
      <c r="AB288" s="14">
        <v>4.2158516020236085E-4</v>
      </c>
      <c r="AC288" s="14">
        <v>3.0624744793793387E-4</v>
      </c>
      <c r="AE288" s="16">
        <f t="shared" si="38"/>
        <v>1.1930849468540119</v>
      </c>
      <c r="AF288" s="16">
        <f t="shared" si="39"/>
        <v>0.25469676561662274</v>
      </c>
      <c r="AL288" s="72"/>
      <c r="AN288" s="52"/>
      <c r="AO288" s="53"/>
      <c r="AP288" s="59"/>
      <c r="AQ288" s="54"/>
      <c r="AR288" s="56"/>
      <c r="AS288" s="56"/>
    </row>
    <row r="289" spans="1:45" x14ac:dyDescent="0.2">
      <c r="A289" s="31" t="s">
        <v>265</v>
      </c>
      <c r="B289" s="32" t="s">
        <v>1058</v>
      </c>
      <c r="C289" s="31" t="s">
        <v>2087</v>
      </c>
      <c r="D289" s="32" t="s">
        <v>2088</v>
      </c>
      <c r="E289" s="4">
        <v>287</v>
      </c>
      <c r="F289" s="5">
        <v>32.464871794659999</v>
      </c>
      <c r="G289" s="6">
        <v>7.31298828125</v>
      </c>
      <c r="H289" s="6">
        <v>17.07</v>
      </c>
      <c r="I289" s="4">
        <v>5</v>
      </c>
      <c r="J289" s="4">
        <v>5</v>
      </c>
      <c r="K289" s="4">
        <v>11</v>
      </c>
      <c r="L289" s="4">
        <v>2</v>
      </c>
      <c r="M289" s="4"/>
      <c r="N289" s="4">
        <v>3</v>
      </c>
      <c r="O289" s="4"/>
      <c r="P289" s="4">
        <v>2</v>
      </c>
      <c r="Q289" s="4">
        <v>4</v>
      </c>
      <c r="R289" s="11">
        <f t="shared" si="32"/>
        <v>2.3174971031286211E-4</v>
      </c>
      <c r="S289" s="11">
        <f t="shared" si="33"/>
        <v>0</v>
      </c>
      <c r="T289" s="11">
        <f t="shared" si="34"/>
        <v>2.7247956403269756E-4</v>
      </c>
      <c r="U289" s="11">
        <f t="shared" si="35"/>
        <v>0</v>
      </c>
      <c r="V289" s="11">
        <f t="shared" si="36"/>
        <v>2.1079258010118043E-4</v>
      </c>
      <c r="W289" s="11">
        <f t="shared" si="37"/>
        <v>4.0832993058391182E-4</v>
      </c>
      <c r="X289" s="14">
        <v>2.3174971031286211E-4</v>
      </c>
      <c r="Y289" s="15">
        <v>9.0826521344232502E-5</v>
      </c>
      <c r="Z289" s="14">
        <v>2.7247956403269756E-4</v>
      </c>
      <c r="AA289" s="15">
        <v>9.0826521344232502E-5</v>
      </c>
      <c r="AB289" s="14">
        <v>2.1079258010118043E-4</v>
      </c>
      <c r="AC289" s="14">
        <v>4.0832993058391182E-4</v>
      </c>
      <c r="AE289" s="16">
        <f t="shared" si="38"/>
        <v>1.1930797702866631</v>
      </c>
      <c r="AF289" s="16">
        <f t="shared" si="39"/>
        <v>0.25469050602524645</v>
      </c>
      <c r="AL289" s="72"/>
      <c r="AN289" s="52"/>
      <c r="AO289" s="53"/>
      <c r="AP289" s="69"/>
      <c r="AQ289" s="54"/>
      <c r="AR289" s="56"/>
      <c r="AS289" s="56"/>
    </row>
    <row r="290" spans="1:45" x14ac:dyDescent="0.2">
      <c r="A290" s="31" t="s">
        <v>584</v>
      </c>
      <c r="B290" s="32" t="s">
        <v>1204</v>
      </c>
      <c r="C290" s="31" t="s">
        <v>2384</v>
      </c>
      <c r="D290" s="32" t="s">
        <v>2385</v>
      </c>
      <c r="E290" s="4">
        <v>264</v>
      </c>
      <c r="F290" s="5">
        <v>30.313769044659999</v>
      </c>
      <c r="G290" s="6">
        <v>3.87841796875</v>
      </c>
      <c r="H290" s="6">
        <v>10.23</v>
      </c>
      <c r="I290" s="4">
        <v>3</v>
      </c>
      <c r="J290" s="4">
        <v>3</v>
      </c>
      <c r="K290" s="4">
        <v>8</v>
      </c>
      <c r="L290" s="4"/>
      <c r="M290" s="4"/>
      <c r="N290" s="4">
        <v>4</v>
      </c>
      <c r="O290" s="4">
        <v>4</v>
      </c>
      <c r="P290" s="4"/>
      <c r="Q290" s="4"/>
      <c r="R290" s="11">
        <f t="shared" si="32"/>
        <v>0</v>
      </c>
      <c r="S290" s="11">
        <f t="shared" si="33"/>
        <v>0</v>
      </c>
      <c r="T290" s="11">
        <f t="shared" si="34"/>
        <v>3.6330608537693006E-4</v>
      </c>
      <c r="U290" s="11">
        <f t="shared" si="35"/>
        <v>4.682744088035589E-4</v>
      </c>
      <c r="V290" s="11">
        <f t="shared" si="36"/>
        <v>0</v>
      </c>
      <c r="W290" s="11">
        <f t="shared" si="37"/>
        <v>0</v>
      </c>
      <c r="X290" s="15">
        <v>9.0826521344232502E-5</v>
      </c>
      <c r="Y290" s="15">
        <v>9.0826521344232502E-5</v>
      </c>
      <c r="Z290" s="14">
        <v>3.6330608537693006E-4</v>
      </c>
      <c r="AA290" s="14">
        <v>4.682744088035589E-4</v>
      </c>
      <c r="AB290" s="15">
        <v>9.0826521344232502E-5</v>
      </c>
      <c r="AC290" s="15">
        <v>9.0826521344232502E-5</v>
      </c>
      <c r="AE290" s="16">
        <f t="shared" si="38"/>
        <v>1.1926168734878637</v>
      </c>
      <c r="AF290" s="16">
        <f t="shared" si="39"/>
        <v>0.25413065368509702</v>
      </c>
      <c r="AL290" s="72"/>
      <c r="AN290" s="52"/>
      <c r="AO290" s="53"/>
      <c r="AP290" s="59"/>
      <c r="AQ290" s="54"/>
      <c r="AR290" s="56"/>
      <c r="AS290" s="56"/>
    </row>
    <row r="291" spans="1:45" x14ac:dyDescent="0.2">
      <c r="A291" s="31" t="s">
        <v>69</v>
      </c>
      <c r="B291" s="32" t="s">
        <v>1017</v>
      </c>
      <c r="C291" s="31" t="s">
        <v>2009</v>
      </c>
      <c r="D291" s="32" t="s">
        <v>2010</v>
      </c>
      <c r="E291" s="4">
        <v>248</v>
      </c>
      <c r="F291" s="5">
        <v>27.727816234659901</v>
      </c>
      <c r="G291" s="6">
        <v>10.35986328125</v>
      </c>
      <c r="H291" s="6">
        <v>19.350000000000001</v>
      </c>
      <c r="I291" s="4">
        <v>5</v>
      </c>
      <c r="J291" s="4">
        <v>5</v>
      </c>
      <c r="K291" s="4">
        <v>13</v>
      </c>
      <c r="L291" s="4"/>
      <c r="M291" s="4"/>
      <c r="N291" s="4">
        <v>6</v>
      </c>
      <c r="O291" s="4">
        <v>4</v>
      </c>
      <c r="P291" s="4"/>
      <c r="Q291" s="4">
        <v>3</v>
      </c>
      <c r="R291" s="11">
        <f t="shared" si="32"/>
        <v>0</v>
      </c>
      <c r="S291" s="11">
        <f t="shared" si="33"/>
        <v>0</v>
      </c>
      <c r="T291" s="11">
        <f t="shared" si="34"/>
        <v>5.4495912806539512E-4</v>
      </c>
      <c r="U291" s="11">
        <f t="shared" si="35"/>
        <v>4.682744088035589E-4</v>
      </c>
      <c r="V291" s="11">
        <f t="shared" si="36"/>
        <v>0</v>
      </c>
      <c r="W291" s="11">
        <f t="shared" si="37"/>
        <v>3.0624744793793387E-4</v>
      </c>
      <c r="X291" s="15">
        <v>9.0826521344232502E-5</v>
      </c>
      <c r="Y291" s="15">
        <v>9.0826521344232502E-5</v>
      </c>
      <c r="Z291" s="14">
        <v>5.4495912806539512E-4</v>
      </c>
      <c r="AA291" s="14">
        <v>4.682744088035589E-4</v>
      </c>
      <c r="AB291" s="15">
        <v>9.0826521344232502E-5</v>
      </c>
      <c r="AC291" s="14">
        <v>3.0624744793793387E-4</v>
      </c>
      <c r="AE291" s="16">
        <f t="shared" si="38"/>
        <v>1.1909357053404794</v>
      </c>
      <c r="AF291" s="16">
        <f t="shared" si="39"/>
        <v>0.25209552899527821</v>
      </c>
      <c r="AL291" s="72"/>
      <c r="AN291" s="52"/>
      <c r="AO291" s="53"/>
      <c r="AP291" s="59"/>
      <c r="AQ291" s="54"/>
      <c r="AR291" s="56"/>
      <c r="AS291" s="56"/>
    </row>
    <row r="292" spans="1:45" x14ac:dyDescent="0.2">
      <c r="A292" s="31" t="s">
        <v>493</v>
      </c>
      <c r="B292" s="32" t="s">
        <v>953</v>
      </c>
      <c r="C292" s="31" t="s">
        <v>1881</v>
      </c>
      <c r="D292" s="32" t="s">
        <v>1882</v>
      </c>
      <c r="E292" s="4">
        <v>325</v>
      </c>
      <c r="F292" s="5">
        <v>36.610010164659997</v>
      </c>
      <c r="G292" s="6">
        <v>7.51806640625</v>
      </c>
      <c r="H292" s="6">
        <v>23.08</v>
      </c>
      <c r="I292" s="4">
        <v>6</v>
      </c>
      <c r="J292" s="4">
        <v>6</v>
      </c>
      <c r="K292" s="4">
        <v>59</v>
      </c>
      <c r="L292" s="4">
        <v>8</v>
      </c>
      <c r="M292" s="4">
        <v>12</v>
      </c>
      <c r="N292" s="4">
        <v>8</v>
      </c>
      <c r="O292" s="4">
        <v>10</v>
      </c>
      <c r="P292" s="4">
        <v>11</v>
      </c>
      <c r="Q292" s="4">
        <v>10</v>
      </c>
      <c r="R292" s="11">
        <f t="shared" si="32"/>
        <v>9.2699884125144844E-4</v>
      </c>
      <c r="S292" s="11">
        <f t="shared" si="33"/>
        <v>1.1608783979878108E-3</v>
      </c>
      <c r="T292" s="11">
        <f t="shared" si="34"/>
        <v>7.2661217075386012E-4</v>
      </c>
      <c r="U292" s="11">
        <f t="shared" si="35"/>
        <v>1.1706860220088973E-3</v>
      </c>
      <c r="V292" s="11">
        <f t="shared" si="36"/>
        <v>1.1593591905564925E-3</v>
      </c>
      <c r="W292" s="11">
        <f t="shared" si="37"/>
        <v>1.0208248264597796E-3</v>
      </c>
      <c r="X292" s="14">
        <v>9.2699884125144844E-4</v>
      </c>
      <c r="Y292" s="14">
        <v>1.1608783979878108E-3</v>
      </c>
      <c r="Z292" s="14">
        <v>7.2661217075386012E-4</v>
      </c>
      <c r="AA292" s="14">
        <v>1.1706860220088973E-3</v>
      </c>
      <c r="AB292" s="14">
        <v>1.1593591905564925E-3</v>
      </c>
      <c r="AC292" s="14">
        <v>1.0208248264597796E-3</v>
      </c>
      <c r="AE292" s="16">
        <f t="shared" si="38"/>
        <v>1.1905783077838483</v>
      </c>
      <c r="AF292" s="16">
        <f t="shared" si="39"/>
        <v>0.25166251396063483</v>
      </c>
      <c r="AL292" s="72"/>
      <c r="AN292" s="52"/>
      <c r="AO292" s="53"/>
      <c r="AP292" s="59"/>
      <c r="AQ292" s="54"/>
      <c r="AR292" s="56"/>
      <c r="AS292" s="56"/>
    </row>
    <row r="293" spans="1:45" x14ac:dyDescent="0.2">
      <c r="A293" s="31" t="s">
        <v>560</v>
      </c>
      <c r="B293" s="32" t="s">
        <v>1050</v>
      </c>
      <c r="C293" s="31" t="s">
        <v>2071</v>
      </c>
      <c r="D293" s="32" t="s">
        <v>2072</v>
      </c>
      <c r="E293" s="4">
        <v>2478</v>
      </c>
      <c r="F293" s="5">
        <v>268.69421908466097</v>
      </c>
      <c r="G293" s="6">
        <v>6.66845703125</v>
      </c>
      <c r="H293" s="6">
        <v>17.350000000000001</v>
      </c>
      <c r="I293" s="4">
        <v>33</v>
      </c>
      <c r="J293" s="4">
        <v>33</v>
      </c>
      <c r="K293" s="4">
        <v>159</v>
      </c>
      <c r="L293" s="4">
        <v>26</v>
      </c>
      <c r="M293" s="4">
        <v>24</v>
      </c>
      <c r="N293" s="4">
        <v>25</v>
      </c>
      <c r="O293" s="4">
        <v>26</v>
      </c>
      <c r="P293" s="4">
        <v>26</v>
      </c>
      <c r="Q293" s="4">
        <v>32</v>
      </c>
      <c r="R293" s="11">
        <f t="shared" si="32"/>
        <v>3.0127462340672076E-3</v>
      </c>
      <c r="S293" s="11">
        <f t="shared" si="33"/>
        <v>2.3217567959756217E-3</v>
      </c>
      <c r="T293" s="11">
        <f t="shared" si="34"/>
        <v>2.270663033605813E-3</v>
      </c>
      <c r="U293" s="11">
        <f t="shared" si="35"/>
        <v>3.0437836572231327E-3</v>
      </c>
      <c r="V293" s="11">
        <f t="shared" si="36"/>
        <v>2.7403035413153458E-3</v>
      </c>
      <c r="W293" s="11">
        <f t="shared" si="37"/>
        <v>3.2666394446712946E-3</v>
      </c>
      <c r="X293" s="14">
        <v>3.0127462340672076E-3</v>
      </c>
      <c r="Y293" s="14">
        <v>2.3217567959756217E-3</v>
      </c>
      <c r="Z293" s="14">
        <v>2.270663033605813E-3</v>
      </c>
      <c r="AA293" s="14">
        <v>3.0437836572231327E-3</v>
      </c>
      <c r="AB293" s="14">
        <v>2.7403035413153458E-3</v>
      </c>
      <c r="AC293" s="14">
        <v>3.2666394446712946E-3</v>
      </c>
      <c r="AE293" s="16">
        <f t="shared" si="38"/>
        <v>1.1900761360715917</v>
      </c>
      <c r="AF293" s="16">
        <f t="shared" si="39"/>
        <v>0.25105387405360208</v>
      </c>
      <c r="AL293" s="72"/>
      <c r="AN293" s="52"/>
      <c r="AO293" s="53"/>
      <c r="AP293" s="69"/>
      <c r="AQ293" s="54"/>
      <c r="AR293" s="56"/>
      <c r="AS293" s="56"/>
    </row>
    <row r="294" spans="1:45" x14ac:dyDescent="0.2">
      <c r="A294" s="31" t="s">
        <v>447</v>
      </c>
      <c r="B294" s="45" t="s">
        <v>721</v>
      </c>
      <c r="C294" s="44" t="s">
        <v>1429</v>
      </c>
      <c r="D294" s="45" t="s">
        <v>1443</v>
      </c>
      <c r="E294" s="4">
        <v>236</v>
      </c>
      <c r="F294" s="5">
        <v>26.949624674660001</v>
      </c>
      <c r="G294" s="6">
        <v>5.14794921875</v>
      </c>
      <c r="H294" s="6">
        <v>58.05</v>
      </c>
      <c r="I294" s="4">
        <v>8</v>
      </c>
      <c r="J294" s="4">
        <v>14</v>
      </c>
      <c r="K294" s="4">
        <v>126</v>
      </c>
      <c r="L294" s="4">
        <v>16</v>
      </c>
      <c r="M294" s="4">
        <v>21</v>
      </c>
      <c r="N294" s="4">
        <v>23</v>
      </c>
      <c r="O294" s="4">
        <v>19</v>
      </c>
      <c r="P294" s="4">
        <v>26</v>
      </c>
      <c r="Q294" s="4">
        <v>21</v>
      </c>
      <c r="R294" s="11">
        <f t="shared" si="32"/>
        <v>1.8539976825028969E-3</v>
      </c>
      <c r="S294" s="11">
        <f t="shared" si="33"/>
        <v>2.0315371964786688E-3</v>
      </c>
      <c r="T294" s="11">
        <f t="shared" si="34"/>
        <v>2.0890099909173479E-3</v>
      </c>
      <c r="U294" s="11">
        <f t="shared" si="35"/>
        <v>2.2243034418169046E-3</v>
      </c>
      <c r="V294" s="11">
        <f t="shared" si="36"/>
        <v>2.7403035413153458E-3</v>
      </c>
      <c r="W294" s="11">
        <f t="shared" si="37"/>
        <v>2.1437321355655369E-3</v>
      </c>
      <c r="X294" s="14">
        <v>1.8539976825028969E-3</v>
      </c>
      <c r="Y294" s="14">
        <v>2.0315371964786688E-3</v>
      </c>
      <c r="Z294" s="14">
        <v>2.0890099909173479E-3</v>
      </c>
      <c r="AA294" s="14">
        <v>2.2243034418169046E-3</v>
      </c>
      <c r="AB294" s="14">
        <v>2.7403035413153458E-3</v>
      </c>
      <c r="AC294" s="14">
        <v>2.1437321355655369E-3</v>
      </c>
      <c r="AE294" s="16">
        <f t="shared" si="38"/>
        <v>1.1897708149303861</v>
      </c>
      <c r="AF294" s="16">
        <f t="shared" si="39"/>
        <v>0.25068369453552242</v>
      </c>
      <c r="AL294" s="72"/>
      <c r="AN294" s="52"/>
      <c r="AO294" s="53"/>
      <c r="AP294" s="69"/>
      <c r="AQ294" s="54"/>
      <c r="AR294" s="56"/>
      <c r="AS294" s="56"/>
    </row>
    <row r="295" spans="1:45" x14ac:dyDescent="0.2">
      <c r="A295" s="31" t="s">
        <v>233</v>
      </c>
      <c r="B295" s="32" t="s">
        <v>964</v>
      </c>
      <c r="C295" s="31" t="s">
        <v>1472</v>
      </c>
      <c r="D295" s="61" t="s">
        <v>1905</v>
      </c>
      <c r="E295" s="4">
        <v>428</v>
      </c>
      <c r="F295" s="5">
        <v>49.482406484659997</v>
      </c>
      <c r="G295" s="6">
        <v>7.48876953125</v>
      </c>
      <c r="H295" s="6">
        <v>22.43</v>
      </c>
      <c r="I295" s="4">
        <v>2</v>
      </c>
      <c r="J295" s="4">
        <v>9</v>
      </c>
      <c r="K295" s="4">
        <v>76</v>
      </c>
      <c r="L295" s="4">
        <v>12</v>
      </c>
      <c r="M295" s="4"/>
      <c r="N295" s="4"/>
      <c r="O295" s="4"/>
      <c r="P295" s="4">
        <v>16</v>
      </c>
      <c r="Q295" s="4"/>
      <c r="R295" s="11">
        <f t="shared" si="32"/>
        <v>1.3904982618771727E-3</v>
      </c>
      <c r="S295" s="11">
        <f t="shared" si="33"/>
        <v>0</v>
      </c>
      <c r="T295" s="11">
        <f t="shared" si="34"/>
        <v>0</v>
      </c>
      <c r="U295" s="11">
        <f t="shared" si="35"/>
        <v>0</v>
      </c>
      <c r="V295" s="11">
        <f t="shared" si="36"/>
        <v>1.6863406408094434E-3</v>
      </c>
      <c r="W295" s="11">
        <f t="shared" si="37"/>
        <v>0</v>
      </c>
      <c r="X295" s="14">
        <v>1.3904982618771727E-3</v>
      </c>
      <c r="Y295" s="15">
        <v>9.0826521344232502E-5</v>
      </c>
      <c r="Z295" s="15">
        <v>9.0826521344232502E-5</v>
      </c>
      <c r="AA295" s="15">
        <v>9.0826521344232502E-5</v>
      </c>
      <c r="AB295" s="14">
        <v>1.6863406408094434E-3</v>
      </c>
      <c r="AC295" s="15">
        <v>9.0826521344232502E-5</v>
      </c>
      <c r="AE295" s="16">
        <f t="shared" si="38"/>
        <v>1.1881767855759962</v>
      </c>
      <c r="AF295" s="16">
        <f t="shared" si="39"/>
        <v>0.24874950676067048</v>
      </c>
      <c r="AL295" s="72"/>
      <c r="AN295" s="52"/>
      <c r="AO295" s="53"/>
      <c r="AP295" s="59"/>
      <c r="AQ295" s="54"/>
      <c r="AR295" s="56"/>
      <c r="AS295" s="56"/>
    </row>
    <row r="296" spans="1:45" x14ac:dyDescent="0.2">
      <c r="A296" s="31" t="s">
        <v>331</v>
      </c>
      <c r="B296" s="32" t="s">
        <v>1000</v>
      </c>
      <c r="C296" s="31" t="s">
        <v>1977</v>
      </c>
      <c r="D296" s="32" t="s">
        <v>1978</v>
      </c>
      <c r="E296" s="4">
        <v>545</v>
      </c>
      <c r="F296" s="5">
        <v>60.589352524660001</v>
      </c>
      <c r="G296" s="6">
        <v>6.85888671875</v>
      </c>
      <c r="H296" s="6">
        <v>20.37</v>
      </c>
      <c r="I296" s="4">
        <v>10</v>
      </c>
      <c r="J296" s="4">
        <v>10</v>
      </c>
      <c r="K296" s="4">
        <v>61</v>
      </c>
      <c r="L296" s="4">
        <v>8</v>
      </c>
      <c r="M296" s="4">
        <v>11</v>
      </c>
      <c r="N296" s="4">
        <v>10</v>
      </c>
      <c r="O296" s="4">
        <v>9</v>
      </c>
      <c r="P296" s="4">
        <v>12</v>
      </c>
      <c r="Q296" s="4">
        <v>11</v>
      </c>
      <c r="R296" s="11">
        <f t="shared" si="32"/>
        <v>9.2699884125144844E-4</v>
      </c>
      <c r="S296" s="11">
        <f t="shared" si="33"/>
        <v>1.0641385314888265E-3</v>
      </c>
      <c r="T296" s="11">
        <f t="shared" si="34"/>
        <v>9.0826521344232513E-4</v>
      </c>
      <c r="U296" s="11">
        <f t="shared" si="35"/>
        <v>1.0536174198080075E-3</v>
      </c>
      <c r="V296" s="11">
        <f t="shared" si="36"/>
        <v>1.2647554806070826E-3</v>
      </c>
      <c r="W296" s="11">
        <f t="shared" si="37"/>
        <v>1.1229073091057575E-3</v>
      </c>
      <c r="X296" s="14">
        <v>9.2699884125144844E-4</v>
      </c>
      <c r="Y296" s="14">
        <v>1.0641385314888265E-3</v>
      </c>
      <c r="Z296" s="14">
        <v>9.0826521344232513E-4</v>
      </c>
      <c r="AA296" s="14">
        <v>1.0536174198080075E-3</v>
      </c>
      <c r="AB296" s="14">
        <v>1.2647554806070826E-3</v>
      </c>
      <c r="AC296" s="14">
        <v>1.1229073091057575E-3</v>
      </c>
      <c r="AE296" s="16">
        <f t="shared" si="38"/>
        <v>1.1868928536935921</v>
      </c>
      <c r="AF296" s="16">
        <f t="shared" si="39"/>
        <v>0.24718970210535046</v>
      </c>
      <c r="AL296" s="72"/>
      <c r="AN296" s="52"/>
      <c r="AO296" s="53"/>
      <c r="AP296" s="71"/>
      <c r="AQ296" s="54"/>
      <c r="AR296" s="56"/>
      <c r="AS296" s="56"/>
    </row>
    <row r="297" spans="1:45" x14ac:dyDescent="0.2">
      <c r="A297" s="31" t="s">
        <v>372</v>
      </c>
      <c r="B297" s="32" t="s">
        <v>805</v>
      </c>
      <c r="C297" s="31" t="s">
        <v>1542</v>
      </c>
      <c r="D297" s="32" t="s">
        <v>1599</v>
      </c>
      <c r="E297" s="4">
        <v>246</v>
      </c>
      <c r="F297" s="5">
        <v>27.36878129466</v>
      </c>
      <c r="G297" s="6">
        <v>7.37158203125</v>
      </c>
      <c r="H297" s="6">
        <v>37.4</v>
      </c>
      <c r="I297" s="4">
        <v>10</v>
      </c>
      <c r="J297" s="4">
        <v>10</v>
      </c>
      <c r="K297" s="4">
        <v>88</v>
      </c>
      <c r="L297" s="4">
        <v>12</v>
      </c>
      <c r="M297" s="4">
        <v>13</v>
      </c>
      <c r="N297" s="4">
        <v>17</v>
      </c>
      <c r="O297" s="4">
        <v>15</v>
      </c>
      <c r="P297" s="4">
        <v>15</v>
      </c>
      <c r="Q297" s="4">
        <v>16</v>
      </c>
      <c r="R297" s="11">
        <f t="shared" si="32"/>
        <v>1.3904982618771727E-3</v>
      </c>
      <c r="S297" s="11">
        <f t="shared" si="33"/>
        <v>1.2576182644867949E-3</v>
      </c>
      <c r="T297" s="11">
        <f t="shared" si="34"/>
        <v>1.5440508628519528E-3</v>
      </c>
      <c r="U297" s="11">
        <f t="shared" si="35"/>
        <v>1.7560290330133458E-3</v>
      </c>
      <c r="V297" s="11">
        <f t="shared" si="36"/>
        <v>1.5809443507588533E-3</v>
      </c>
      <c r="W297" s="11">
        <f t="shared" si="37"/>
        <v>1.6333197223356473E-3</v>
      </c>
      <c r="X297" s="14">
        <v>1.3904982618771727E-3</v>
      </c>
      <c r="Y297" s="14">
        <v>1.2576182644867949E-3</v>
      </c>
      <c r="Z297" s="14">
        <v>1.5440508628519528E-3</v>
      </c>
      <c r="AA297" s="14">
        <v>1.7560290330133458E-3</v>
      </c>
      <c r="AB297" s="14">
        <v>1.5809443507588533E-3</v>
      </c>
      <c r="AC297" s="14">
        <v>1.6333197223356473E-3</v>
      </c>
      <c r="AE297" s="16">
        <f t="shared" si="38"/>
        <v>1.1856141810781706</v>
      </c>
      <c r="AF297" s="16">
        <f t="shared" si="39"/>
        <v>0.24563460887041641</v>
      </c>
      <c r="AL297" s="72"/>
      <c r="AN297" s="52"/>
      <c r="AO297" s="53"/>
      <c r="AP297" s="59"/>
      <c r="AQ297" s="54"/>
      <c r="AR297" s="56"/>
      <c r="AS297" s="56"/>
    </row>
    <row r="298" spans="1:45" x14ac:dyDescent="0.2">
      <c r="A298" s="31" t="s">
        <v>345</v>
      </c>
      <c r="B298" s="32" t="s">
        <v>859</v>
      </c>
      <c r="C298" s="31" t="s">
        <v>1696</v>
      </c>
      <c r="D298" s="32" t="s">
        <v>1697</v>
      </c>
      <c r="E298" s="4">
        <v>235</v>
      </c>
      <c r="F298" s="5">
        <v>25.892396144660001</v>
      </c>
      <c r="G298" s="6">
        <v>7.02001953125</v>
      </c>
      <c r="H298" s="6">
        <v>31.06</v>
      </c>
      <c r="I298" s="4">
        <v>7</v>
      </c>
      <c r="J298" s="4">
        <v>7</v>
      </c>
      <c r="K298" s="4">
        <v>63</v>
      </c>
      <c r="L298" s="4">
        <v>8</v>
      </c>
      <c r="M298" s="4">
        <v>12</v>
      </c>
      <c r="N298" s="4">
        <v>10</v>
      </c>
      <c r="O298" s="4">
        <v>9</v>
      </c>
      <c r="P298" s="4">
        <v>12</v>
      </c>
      <c r="Q298" s="4">
        <v>12</v>
      </c>
      <c r="R298" s="11">
        <f t="shared" si="32"/>
        <v>9.2699884125144844E-4</v>
      </c>
      <c r="S298" s="11">
        <f t="shared" si="33"/>
        <v>1.1608783979878108E-3</v>
      </c>
      <c r="T298" s="11">
        <f t="shared" si="34"/>
        <v>9.0826521344232513E-4</v>
      </c>
      <c r="U298" s="11">
        <f t="shared" si="35"/>
        <v>1.0536174198080075E-3</v>
      </c>
      <c r="V298" s="11">
        <f t="shared" si="36"/>
        <v>1.2647554806070826E-3</v>
      </c>
      <c r="W298" s="11">
        <f t="shared" si="37"/>
        <v>1.2249897917517355E-3</v>
      </c>
      <c r="X298" s="14">
        <v>9.2699884125144844E-4</v>
      </c>
      <c r="Y298" s="14">
        <v>1.1608783979878108E-3</v>
      </c>
      <c r="Z298" s="14">
        <v>9.0826521344232513E-4</v>
      </c>
      <c r="AA298" s="14">
        <v>1.0536174198080075E-3</v>
      </c>
      <c r="AB298" s="14">
        <v>1.2647554806070826E-3</v>
      </c>
      <c r="AC298" s="14">
        <v>1.2249897917517355E-3</v>
      </c>
      <c r="AE298" s="16">
        <f t="shared" si="38"/>
        <v>1.1826415960280769</v>
      </c>
      <c r="AF298" s="16">
        <f t="shared" si="39"/>
        <v>0.24201292577012942</v>
      </c>
      <c r="AL298" s="72"/>
      <c r="AN298" s="52"/>
      <c r="AO298" s="53"/>
      <c r="AP298" s="59"/>
      <c r="AQ298" s="54"/>
      <c r="AR298" s="56"/>
      <c r="AS298" s="56"/>
    </row>
    <row r="299" spans="1:45" x14ac:dyDescent="0.2">
      <c r="A299" s="31" t="s">
        <v>410</v>
      </c>
      <c r="B299" s="32" t="s">
        <v>1322</v>
      </c>
      <c r="C299" s="31" t="s">
        <v>2617</v>
      </c>
      <c r="D299" s="32" t="s">
        <v>2618</v>
      </c>
      <c r="E299" s="4">
        <v>621</v>
      </c>
      <c r="F299" s="5">
        <v>70.258528974660095</v>
      </c>
      <c r="G299" s="6">
        <v>5.99853515625</v>
      </c>
      <c r="H299" s="6">
        <v>5.64</v>
      </c>
      <c r="I299" s="4">
        <v>3</v>
      </c>
      <c r="J299" s="4">
        <v>3</v>
      </c>
      <c r="K299" s="4">
        <v>7</v>
      </c>
      <c r="L299" s="4"/>
      <c r="M299" s="4"/>
      <c r="N299" s="4">
        <v>3</v>
      </c>
      <c r="O299" s="4">
        <v>2</v>
      </c>
      <c r="P299" s="4">
        <v>2</v>
      </c>
      <c r="Q299" s="4"/>
      <c r="R299" s="11">
        <f t="shared" si="32"/>
        <v>0</v>
      </c>
      <c r="S299" s="11">
        <f t="shared" si="33"/>
        <v>0</v>
      </c>
      <c r="T299" s="11">
        <f t="shared" si="34"/>
        <v>2.7247956403269756E-4</v>
      </c>
      <c r="U299" s="11">
        <f t="shared" si="35"/>
        <v>2.3413720440177945E-4</v>
      </c>
      <c r="V299" s="11">
        <f t="shared" si="36"/>
        <v>2.1079258010118043E-4</v>
      </c>
      <c r="W299" s="11">
        <f t="shared" si="37"/>
        <v>0</v>
      </c>
      <c r="X299" s="15">
        <v>9.0826521344232502E-5</v>
      </c>
      <c r="Y299" s="15">
        <v>9.0826521344232502E-5</v>
      </c>
      <c r="Z299" s="14">
        <v>2.7247956403269756E-4</v>
      </c>
      <c r="AA299" s="14">
        <v>2.3413720440177945E-4</v>
      </c>
      <c r="AB299" s="14">
        <v>2.1079258010118043E-4</v>
      </c>
      <c r="AC299" s="15">
        <v>9.0826521344232502E-5</v>
      </c>
      <c r="AE299" s="16">
        <f t="shared" si="38"/>
        <v>1.1797353854755177</v>
      </c>
      <c r="AF299" s="16">
        <f t="shared" si="39"/>
        <v>0.23846329952511322</v>
      </c>
      <c r="AL299" s="72"/>
      <c r="AN299" s="52"/>
      <c r="AO299" s="53"/>
      <c r="AP299" s="59"/>
      <c r="AQ299" s="54"/>
      <c r="AR299" s="56"/>
      <c r="AS299" s="56"/>
    </row>
    <row r="300" spans="1:45" x14ac:dyDescent="0.2">
      <c r="A300" s="31" t="s">
        <v>122</v>
      </c>
      <c r="B300" s="32" t="s">
        <v>914</v>
      </c>
      <c r="C300" s="31" t="s">
        <v>1802</v>
      </c>
      <c r="D300" s="32" t="s">
        <v>1803</v>
      </c>
      <c r="E300" s="4">
        <v>532</v>
      </c>
      <c r="F300" s="5">
        <v>60.026697394659998</v>
      </c>
      <c r="G300" s="6">
        <v>7.70849609375</v>
      </c>
      <c r="H300" s="6">
        <v>26.69</v>
      </c>
      <c r="I300" s="4">
        <v>11</v>
      </c>
      <c r="J300" s="4">
        <v>11</v>
      </c>
      <c r="K300" s="4">
        <v>147</v>
      </c>
      <c r="L300" s="4">
        <v>23</v>
      </c>
      <c r="M300" s="4">
        <v>25</v>
      </c>
      <c r="N300" s="4">
        <v>22</v>
      </c>
      <c r="O300" s="4">
        <v>25</v>
      </c>
      <c r="P300" s="4">
        <v>30</v>
      </c>
      <c r="Q300" s="4">
        <v>22</v>
      </c>
      <c r="R300" s="11">
        <f t="shared" si="32"/>
        <v>2.6651216685979143E-3</v>
      </c>
      <c r="S300" s="11">
        <f t="shared" si="33"/>
        <v>2.4184966624746056E-3</v>
      </c>
      <c r="T300" s="11">
        <f t="shared" si="34"/>
        <v>1.9981834695731154E-3</v>
      </c>
      <c r="U300" s="11">
        <f t="shared" si="35"/>
        <v>2.9267150550222431E-3</v>
      </c>
      <c r="V300" s="11">
        <f t="shared" si="36"/>
        <v>3.1618887015177066E-3</v>
      </c>
      <c r="W300" s="11">
        <f t="shared" si="37"/>
        <v>2.245814618211515E-3</v>
      </c>
      <c r="X300" s="14">
        <v>2.6651216685979143E-3</v>
      </c>
      <c r="Y300" s="14">
        <v>2.4184966624746056E-3</v>
      </c>
      <c r="Z300" s="14">
        <v>1.9981834695731154E-3</v>
      </c>
      <c r="AA300" s="14">
        <v>2.9267150550222431E-3</v>
      </c>
      <c r="AB300" s="14">
        <v>3.1618887015177066E-3</v>
      </c>
      <c r="AC300" s="14">
        <v>2.245814618211515E-3</v>
      </c>
      <c r="AE300" s="16">
        <f t="shared" si="38"/>
        <v>1.1768782309032755</v>
      </c>
      <c r="AF300" s="16">
        <f t="shared" si="39"/>
        <v>0.23496505549950136</v>
      </c>
      <c r="AL300" s="72"/>
      <c r="AN300" s="52"/>
      <c r="AO300" s="53"/>
      <c r="AP300" s="76"/>
      <c r="AQ300" s="54"/>
      <c r="AR300" s="56"/>
      <c r="AS300" s="56"/>
    </row>
    <row r="301" spans="1:45" x14ac:dyDescent="0.2">
      <c r="A301" s="31" t="s">
        <v>347</v>
      </c>
      <c r="B301" s="32" t="s">
        <v>1338</v>
      </c>
      <c r="C301" s="31" t="s">
        <v>2648</v>
      </c>
      <c r="D301" s="32" t="s">
        <v>2649</v>
      </c>
      <c r="E301" s="4">
        <v>548</v>
      </c>
      <c r="F301" s="5">
        <v>63.892366844660103</v>
      </c>
      <c r="G301" s="6">
        <v>6.04931640625</v>
      </c>
      <c r="H301" s="6">
        <v>4.93</v>
      </c>
      <c r="I301" s="4">
        <v>3</v>
      </c>
      <c r="J301" s="4">
        <v>3</v>
      </c>
      <c r="K301" s="4">
        <v>17</v>
      </c>
      <c r="L301" s="4"/>
      <c r="M301" s="4">
        <v>4</v>
      </c>
      <c r="N301" s="4">
        <v>4</v>
      </c>
      <c r="O301" s="4">
        <v>4</v>
      </c>
      <c r="P301" s="4">
        <v>3</v>
      </c>
      <c r="Q301" s="4">
        <v>2</v>
      </c>
      <c r="R301" s="11">
        <f t="shared" si="32"/>
        <v>0</v>
      </c>
      <c r="S301" s="11">
        <f t="shared" si="33"/>
        <v>3.8695946599593691E-4</v>
      </c>
      <c r="T301" s="11">
        <f t="shared" si="34"/>
        <v>3.6330608537693006E-4</v>
      </c>
      <c r="U301" s="11">
        <f t="shared" si="35"/>
        <v>4.682744088035589E-4</v>
      </c>
      <c r="V301" s="11">
        <f t="shared" si="36"/>
        <v>3.1618887015177064E-4</v>
      </c>
      <c r="W301" s="11">
        <f t="shared" si="37"/>
        <v>2.0416496529195591E-4</v>
      </c>
      <c r="X301" s="15">
        <v>9.0826521344232502E-5</v>
      </c>
      <c r="Y301" s="14">
        <v>3.8695946599593691E-4</v>
      </c>
      <c r="Z301" s="14">
        <v>3.6330608537693006E-4</v>
      </c>
      <c r="AA301" s="14">
        <v>4.682744088035589E-4</v>
      </c>
      <c r="AB301" s="14">
        <v>3.1618887015177064E-4</v>
      </c>
      <c r="AC301" s="14">
        <v>2.0416496529195591E-4</v>
      </c>
      <c r="AE301" s="16">
        <f t="shared" si="38"/>
        <v>1.1754102509295787</v>
      </c>
      <c r="AF301" s="16">
        <f t="shared" si="39"/>
        <v>0.23316438545458998</v>
      </c>
      <c r="AL301" s="72"/>
      <c r="AN301" s="52"/>
      <c r="AO301" s="53"/>
      <c r="AP301" s="59"/>
      <c r="AQ301" s="54"/>
      <c r="AR301" s="56"/>
      <c r="AS301" s="56"/>
    </row>
    <row r="302" spans="1:45" x14ac:dyDescent="0.2">
      <c r="A302" s="31" t="s">
        <v>320</v>
      </c>
      <c r="B302" s="32" t="s">
        <v>1149</v>
      </c>
      <c r="C302" s="31" t="s">
        <v>2284</v>
      </c>
      <c r="D302" s="32" t="s">
        <v>2285</v>
      </c>
      <c r="E302" s="4">
        <v>1140</v>
      </c>
      <c r="F302" s="5">
        <v>126.87331297466</v>
      </c>
      <c r="G302" s="6">
        <v>5.26220703125</v>
      </c>
      <c r="H302" s="6">
        <v>12.37</v>
      </c>
      <c r="I302" s="4">
        <v>12</v>
      </c>
      <c r="J302" s="4">
        <v>12</v>
      </c>
      <c r="K302" s="4">
        <v>61</v>
      </c>
      <c r="L302" s="4">
        <v>9</v>
      </c>
      <c r="M302" s="4">
        <v>10</v>
      </c>
      <c r="N302" s="4">
        <v>10</v>
      </c>
      <c r="O302" s="4">
        <v>8</v>
      </c>
      <c r="P302" s="4">
        <v>10</v>
      </c>
      <c r="Q302" s="4">
        <v>14</v>
      </c>
      <c r="R302" s="11">
        <f t="shared" si="32"/>
        <v>1.0428736964078794E-3</v>
      </c>
      <c r="S302" s="11">
        <f t="shared" si="33"/>
        <v>9.6739866498984234E-4</v>
      </c>
      <c r="T302" s="11">
        <f t="shared" si="34"/>
        <v>9.0826521344232513E-4</v>
      </c>
      <c r="U302" s="11">
        <f t="shared" si="35"/>
        <v>9.365488176071178E-4</v>
      </c>
      <c r="V302" s="11">
        <f t="shared" si="36"/>
        <v>1.0539629005059021E-3</v>
      </c>
      <c r="W302" s="11">
        <f t="shared" si="37"/>
        <v>1.4291547570436914E-3</v>
      </c>
      <c r="X302" s="14">
        <v>1.0428736964078794E-3</v>
      </c>
      <c r="Y302" s="14">
        <v>9.6739866498984234E-4</v>
      </c>
      <c r="Z302" s="14">
        <v>9.0826521344232513E-4</v>
      </c>
      <c r="AA302" s="14">
        <v>9.365488176071178E-4</v>
      </c>
      <c r="AB302" s="14">
        <v>1.0539629005059021E-3</v>
      </c>
      <c r="AC302" s="14">
        <v>1.4291547570436914E-3</v>
      </c>
      <c r="AE302" s="16">
        <f t="shared" si="38"/>
        <v>1.1717054817579757</v>
      </c>
      <c r="AF302" s="16">
        <f t="shared" si="39"/>
        <v>0.22860998153159415</v>
      </c>
      <c r="AL302" s="72"/>
      <c r="AN302" s="52"/>
      <c r="AO302" s="53"/>
      <c r="AP302" s="59"/>
      <c r="AQ302" s="54"/>
      <c r="AR302" s="56"/>
      <c r="AS302" s="56"/>
    </row>
    <row r="303" spans="1:45" x14ac:dyDescent="0.2">
      <c r="A303" s="31" t="s">
        <v>445</v>
      </c>
      <c r="B303" s="32" t="s">
        <v>1261</v>
      </c>
      <c r="C303" s="31" t="s">
        <v>2493</v>
      </c>
      <c r="D303" s="32" t="s">
        <v>2494</v>
      </c>
      <c r="E303" s="4">
        <v>414</v>
      </c>
      <c r="F303" s="5">
        <v>46.504109624660003</v>
      </c>
      <c r="G303" s="6">
        <v>7.04931640625</v>
      </c>
      <c r="H303" s="6">
        <v>7.97</v>
      </c>
      <c r="I303" s="4">
        <v>3</v>
      </c>
      <c r="J303" s="4">
        <v>3</v>
      </c>
      <c r="K303" s="4">
        <v>44</v>
      </c>
      <c r="L303" s="4">
        <v>6</v>
      </c>
      <c r="M303" s="4">
        <v>10</v>
      </c>
      <c r="N303" s="4">
        <v>5</v>
      </c>
      <c r="O303" s="4">
        <v>7</v>
      </c>
      <c r="P303" s="4">
        <v>7</v>
      </c>
      <c r="Q303" s="4">
        <v>9</v>
      </c>
      <c r="R303" s="11">
        <f t="shared" si="32"/>
        <v>6.9524913093858636E-4</v>
      </c>
      <c r="S303" s="11">
        <f t="shared" si="33"/>
        <v>9.6739866498984234E-4</v>
      </c>
      <c r="T303" s="11">
        <f t="shared" si="34"/>
        <v>4.5413260672116256E-4</v>
      </c>
      <c r="U303" s="11">
        <f t="shared" si="35"/>
        <v>8.1948021540622805E-4</v>
      </c>
      <c r="V303" s="11">
        <f t="shared" si="36"/>
        <v>7.3777403035413149E-4</v>
      </c>
      <c r="W303" s="11">
        <f t="shared" si="37"/>
        <v>9.187423438138016E-4</v>
      </c>
      <c r="X303" s="14">
        <v>6.9524913093858636E-4</v>
      </c>
      <c r="Y303" s="14">
        <v>9.6739866498984234E-4</v>
      </c>
      <c r="Z303" s="14">
        <v>4.5413260672116256E-4</v>
      </c>
      <c r="AA303" s="14">
        <v>8.1948021540622805E-4</v>
      </c>
      <c r="AB303" s="14">
        <v>7.3777403035413149E-4</v>
      </c>
      <c r="AC303" s="14">
        <v>9.187423438138016E-4</v>
      </c>
      <c r="AE303" s="16">
        <f t="shared" si="38"/>
        <v>1.1696993162233251</v>
      </c>
      <c r="AF303" s="16">
        <f t="shared" si="39"/>
        <v>0.22613771720650924</v>
      </c>
      <c r="AL303" s="72"/>
      <c r="AN303" s="52"/>
      <c r="AO303" s="53"/>
      <c r="AP303" s="69"/>
      <c r="AQ303" s="54"/>
      <c r="AR303" s="56"/>
      <c r="AS303" s="56"/>
    </row>
    <row r="304" spans="1:45" x14ac:dyDescent="0.2">
      <c r="A304" s="31" t="s">
        <v>357</v>
      </c>
      <c r="B304" s="32" t="s">
        <v>1031</v>
      </c>
      <c r="C304" s="31" t="s">
        <v>2034</v>
      </c>
      <c r="D304" s="32" t="s">
        <v>2035</v>
      </c>
      <c r="E304" s="4">
        <v>243</v>
      </c>
      <c r="F304" s="5">
        <v>26.65741600466</v>
      </c>
      <c r="G304" s="6">
        <v>9.65673828125</v>
      </c>
      <c r="H304" s="6">
        <v>18.52</v>
      </c>
      <c r="I304" s="4">
        <v>4</v>
      </c>
      <c r="J304" s="4">
        <v>4</v>
      </c>
      <c r="K304" s="4">
        <v>25</v>
      </c>
      <c r="L304" s="4">
        <v>3</v>
      </c>
      <c r="M304" s="4">
        <v>4</v>
      </c>
      <c r="N304" s="4">
        <v>5</v>
      </c>
      <c r="O304" s="4">
        <v>3</v>
      </c>
      <c r="P304" s="4">
        <v>4</v>
      </c>
      <c r="Q304" s="4">
        <v>6</v>
      </c>
      <c r="R304" s="11">
        <f t="shared" si="32"/>
        <v>3.4762456546929318E-4</v>
      </c>
      <c r="S304" s="11">
        <f t="shared" si="33"/>
        <v>3.8695946599593691E-4</v>
      </c>
      <c r="T304" s="11">
        <f t="shared" si="34"/>
        <v>4.5413260672116256E-4</v>
      </c>
      <c r="U304" s="11">
        <f t="shared" si="35"/>
        <v>3.5120580660266915E-4</v>
      </c>
      <c r="V304" s="11">
        <f t="shared" si="36"/>
        <v>4.2158516020236085E-4</v>
      </c>
      <c r="W304" s="11">
        <f t="shared" si="37"/>
        <v>6.1249489587586773E-4</v>
      </c>
      <c r="X304" s="14">
        <v>3.4762456546929318E-4</v>
      </c>
      <c r="Y304" s="14">
        <v>3.8695946599593691E-4</v>
      </c>
      <c r="Z304" s="14">
        <v>4.5413260672116256E-4</v>
      </c>
      <c r="AA304" s="14">
        <v>3.5120580660266915E-4</v>
      </c>
      <c r="AB304" s="14">
        <v>4.2158516020236085E-4</v>
      </c>
      <c r="AC304" s="14">
        <v>6.1249489587586773E-4</v>
      </c>
      <c r="AE304" s="16">
        <f t="shared" si="38"/>
        <v>1.1653625583927283</v>
      </c>
      <c r="AF304" s="16">
        <f t="shared" si="39"/>
        <v>0.22077886459753762</v>
      </c>
      <c r="AL304" s="72"/>
      <c r="AN304" s="52"/>
      <c r="AO304" s="66"/>
      <c r="AP304" s="71"/>
      <c r="AQ304" s="54"/>
      <c r="AR304" s="56"/>
      <c r="AS304" s="56"/>
    </row>
    <row r="305" spans="1:45" x14ac:dyDescent="0.2">
      <c r="A305" s="31" t="s">
        <v>381</v>
      </c>
      <c r="B305" s="32" t="s">
        <v>722</v>
      </c>
      <c r="C305" s="31" t="s">
        <v>1444</v>
      </c>
      <c r="D305" s="45" t="s">
        <v>1445</v>
      </c>
      <c r="E305" s="4">
        <v>806</v>
      </c>
      <c r="F305" s="5">
        <v>89.246681664660102</v>
      </c>
      <c r="G305" s="6">
        <v>5.26220703125</v>
      </c>
      <c r="H305" s="6">
        <v>57.57</v>
      </c>
      <c r="I305" s="4">
        <v>36</v>
      </c>
      <c r="J305" s="4">
        <v>36</v>
      </c>
      <c r="K305" s="4">
        <v>341</v>
      </c>
      <c r="L305" s="4">
        <v>55</v>
      </c>
      <c r="M305" s="4">
        <v>54</v>
      </c>
      <c r="N305" s="4">
        <v>54</v>
      </c>
      <c r="O305" s="4">
        <v>58</v>
      </c>
      <c r="P305" s="4">
        <v>57</v>
      </c>
      <c r="Q305" s="4">
        <v>63</v>
      </c>
      <c r="R305" s="11">
        <f t="shared" si="32"/>
        <v>6.3731170336037077E-3</v>
      </c>
      <c r="S305" s="11">
        <f t="shared" si="33"/>
        <v>5.2239527909451484E-3</v>
      </c>
      <c r="T305" s="11">
        <f t="shared" si="34"/>
        <v>4.9046321525885563E-3</v>
      </c>
      <c r="U305" s="11">
        <f t="shared" si="35"/>
        <v>6.7899789276516034E-3</v>
      </c>
      <c r="V305" s="11">
        <f t="shared" si="36"/>
        <v>6.0075885328836421E-3</v>
      </c>
      <c r="W305" s="11">
        <f t="shared" si="37"/>
        <v>6.4311964066966106E-3</v>
      </c>
      <c r="X305" s="14">
        <v>6.3731170336037077E-3</v>
      </c>
      <c r="Y305" s="14">
        <v>5.2239527909451484E-3</v>
      </c>
      <c r="Z305" s="14">
        <v>4.9046321525885563E-3</v>
      </c>
      <c r="AA305" s="14">
        <v>6.7899789276516034E-3</v>
      </c>
      <c r="AB305" s="14">
        <v>6.0075885328836421E-3</v>
      </c>
      <c r="AC305" s="14">
        <v>6.4311964066966106E-3</v>
      </c>
      <c r="AE305" s="16">
        <f t="shared" si="38"/>
        <v>1.165259431655759</v>
      </c>
      <c r="AF305" s="16">
        <f t="shared" si="39"/>
        <v>0.22065119015462833</v>
      </c>
      <c r="AL305" s="72"/>
      <c r="AN305" s="52"/>
      <c r="AO305" s="53"/>
      <c r="AP305" s="59"/>
      <c r="AQ305" s="54"/>
      <c r="AR305" s="56"/>
      <c r="AS305" s="56"/>
    </row>
    <row r="306" spans="1:45" x14ac:dyDescent="0.2">
      <c r="A306" s="31" t="s">
        <v>151</v>
      </c>
      <c r="B306" s="32" t="s">
        <v>1287</v>
      </c>
      <c r="C306" s="31" t="s">
        <v>2541</v>
      </c>
      <c r="D306" s="32" t="s">
        <v>2542</v>
      </c>
      <c r="E306" s="4">
        <v>478</v>
      </c>
      <c r="F306" s="5">
        <v>54.049425734660097</v>
      </c>
      <c r="G306" s="6">
        <v>7.12255859375</v>
      </c>
      <c r="H306" s="6">
        <v>7.11</v>
      </c>
      <c r="I306" s="4">
        <v>3</v>
      </c>
      <c r="J306" s="4">
        <v>3</v>
      </c>
      <c r="K306" s="4">
        <v>7</v>
      </c>
      <c r="L306" s="4"/>
      <c r="M306" s="4"/>
      <c r="N306" s="4">
        <v>3</v>
      </c>
      <c r="O306" s="4">
        <v>2</v>
      </c>
      <c r="P306" s="4"/>
      <c r="Q306" s="4">
        <v>2</v>
      </c>
      <c r="R306" s="11">
        <f t="shared" si="32"/>
        <v>0</v>
      </c>
      <c r="S306" s="11">
        <f t="shared" si="33"/>
        <v>0</v>
      </c>
      <c r="T306" s="11">
        <f t="shared" si="34"/>
        <v>2.7247956403269756E-4</v>
      </c>
      <c r="U306" s="11">
        <f t="shared" si="35"/>
        <v>2.3413720440177945E-4</v>
      </c>
      <c r="V306" s="11">
        <f t="shared" si="36"/>
        <v>0</v>
      </c>
      <c r="W306" s="11">
        <f t="shared" si="37"/>
        <v>2.0416496529195591E-4</v>
      </c>
      <c r="X306" s="15">
        <v>9.0826521344232502E-5</v>
      </c>
      <c r="Y306" s="15">
        <v>9.0826521344232502E-5</v>
      </c>
      <c r="Z306" s="14">
        <v>2.7247956403269756E-4</v>
      </c>
      <c r="AA306" s="14">
        <v>2.3413720440177945E-4</v>
      </c>
      <c r="AB306" s="15">
        <v>9.0826521344232502E-5</v>
      </c>
      <c r="AC306" s="14">
        <v>2.0416496529195591E-4</v>
      </c>
      <c r="AE306" s="16">
        <f t="shared" si="38"/>
        <v>1.1651413776656052</v>
      </c>
      <c r="AF306" s="16">
        <f t="shared" si="39"/>
        <v>0.22050502138776523</v>
      </c>
      <c r="AL306" s="72"/>
      <c r="AN306" s="52"/>
      <c r="AO306" s="53"/>
      <c r="AP306" s="69"/>
      <c r="AQ306" s="54"/>
      <c r="AR306" s="56"/>
      <c r="AS306" s="56"/>
    </row>
    <row r="307" spans="1:45" x14ac:dyDescent="0.2">
      <c r="A307" s="31" t="s">
        <v>416</v>
      </c>
      <c r="B307" s="32" t="s">
        <v>972</v>
      </c>
      <c r="C307" s="31" t="s">
        <v>1923</v>
      </c>
      <c r="D307" s="32" t="s">
        <v>1924</v>
      </c>
      <c r="E307" s="4">
        <v>338</v>
      </c>
      <c r="F307" s="5">
        <v>38.269293414659998</v>
      </c>
      <c r="G307" s="6">
        <v>5.42724609375</v>
      </c>
      <c r="H307" s="6">
        <v>21.89</v>
      </c>
      <c r="I307" s="4">
        <v>5</v>
      </c>
      <c r="J307" s="4">
        <v>5</v>
      </c>
      <c r="K307" s="4">
        <v>33</v>
      </c>
      <c r="L307" s="4">
        <v>3</v>
      </c>
      <c r="M307" s="4">
        <v>6</v>
      </c>
      <c r="N307" s="4">
        <v>7</v>
      </c>
      <c r="O307" s="4">
        <v>4</v>
      </c>
      <c r="P307" s="4">
        <v>6</v>
      </c>
      <c r="Q307" s="4">
        <v>7</v>
      </c>
      <c r="R307" s="11">
        <f t="shared" si="32"/>
        <v>3.4762456546929318E-4</v>
      </c>
      <c r="S307" s="11">
        <f t="shared" si="33"/>
        <v>5.8043919899390542E-4</v>
      </c>
      <c r="T307" s="11">
        <f t="shared" si="34"/>
        <v>6.3578564940962757E-4</v>
      </c>
      <c r="U307" s="11">
        <f t="shared" si="35"/>
        <v>4.682744088035589E-4</v>
      </c>
      <c r="V307" s="11">
        <f t="shared" si="36"/>
        <v>6.3237774030354128E-4</v>
      </c>
      <c r="W307" s="11">
        <f t="shared" si="37"/>
        <v>7.1457737852184569E-4</v>
      </c>
      <c r="X307" s="14">
        <v>3.4762456546929318E-4</v>
      </c>
      <c r="Y307" s="14">
        <v>5.8043919899390542E-4</v>
      </c>
      <c r="Z307" s="14">
        <v>6.3578564940962757E-4</v>
      </c>
      <c r="AA307" s="14">
        <v>4.682744088035589E-4</v>
      </c>
      <c r="AB307" s="14">
        <v>6.3237774030354128E-4</v>
      </c>
      <c r="AC307" s="14">
        <v>7.1457737852184569E-4</v>
      </c>
      <c r="AE307" s="16">
        <f t="shared" si="38"/>
        <v>1.1607444498978865</v>
      </c>
      <c r="AF307" s="16">
        <f t="shared" si="39"/>
        <v>0.21505038267158857</v>
      </c>
      <c r="AL307" s="72"/>
      <c r="AN307" s="52"/>
      <c r="AO307" s="53"/>
      <c r="AP307" s="59"/>
      <c r="AQ307" s="54"/>
      <c r="AR307" s="56"/>
      <c r="AS307" s="56"/>
    </row>
    <row r="308" spans="1:45" x14ac:dyDescent="0.2">
      <c r="A308" s="31" t="s">
        <v>46</v>
      </c>
      <c r="B308" s="32" t="s">
        <v>1196</v>
      </c>
      <c r="C308" s="31" t="s">
        <v>2369</v>
      </c>
      <c r="D308" s="32" t="s">
        <v>2370</v>
      </c>
      <c r="E308" s="4">
        <v>286</v>
      </c>
      <c r="F308" s="5">
        <v>31.359972604660001</v>
      </c>
      <c r="G308" s="6">
        <v>8.45556640625</v>
      </c>
      <c r="H308" s="6">
        <v>10.49</v>
      </c>
      <c r="I308" s="4">
        <v>2</v>
      </c>
      <c r="J308" s="4">
        <v>2</v>
      </c>
      <c r="K308" s="4">
        <v>12</v>
      </c>
      <c r="L308" s="4"/>
      <c r="M308" s="4">
        <v>3</v>
      </c>
      <c r="N308" s="4">
        <v>3</v>
      </c>
      <c r="O308" s="4">
        <v>3</v>
      </c>
      <c r="P308" s="4">
        <v>3</v>
      </c>
      <c r="Q308" s="4"/>
      <c r="R308" s="11">
        <f t="shared" si="32"/>
        <v>0</v>
      </c>
      <c r="S308" s="11">
        <f t="shared" si="33"/>
        <v>2.9021959949695271E-4</v>
      </c>
      <c r="T308" s="11">
        <f t="shared" si="34"/>
        <v>2.7247956403269756E-4</v>
      </c>
      <c r="U308" s="11">
        <f t="shared" si="35"/>
        <v>3.5120580660266915E-4</v>
      </c>
      <c r="V308" s="11">
        <f t="shared" si="36"/>
        <v>3.1618887015177064E-4</v>
      </c>
      <c r="W308" s="11">
        <f t="shared" si="37"/>
        <v>0</v>
      </c>
      <c r="X308" s="15">
        <v>9.0826521344232502E-5</v>
      </c>
      <c r="Y308" s="14">
        <v>2.9021959949695271E-4</v>
      </c>
      <c r="Z308" s="14">
        <v>2.7247956403269756E-4</v>
      </c>
      <c r="AA308" s="14">
        <v>3.5120580660266915E-4</v>
      </c>
      <c r="AB308" s="14">
        <v>3.1618887015177064E-4</v>
      </c>
      <c r="AC308" s="15">
        <v>9.0826521344232502E-5</v>
      </c>
      <c r="AE308" s="16">
        <f t="shared" si="38"/>
        <v>1.1602010688302078</v>
      </c>
      <c r="AF308" s="16">
        <f t="shared" si="39"/>
        <v>0.21437485351362218</v>
      </c>
      <c r="AL308" s="72"/>
      <c r="AN308" s="52"/>
      <c r="AO308" s="53"/>
      <c r="AP308" s="59"/>
      <c r="AQ308" s="54"/>
      <c r="AR308" s="56"/>
      <c r="AS308" s="56"/>
    </row>
    <row r="309" spans="1:45" x14ac:dyDescent="0.2">
      <c r="A309" s="31" t="s">
        <v>581</v>
      </c>
      <c r="B309" s="32" t="s">
        <v>870</v>
      </c>
      <c r="C309" s="31" t="s">
        <v>1721</v>
      </c>
      <c r="D309" s="32" t="s">
        <v>1722</v>
      </c>
      <c r="E309" s="4">
        <v>876</v>
      </c>
      <c r="F309" s="5">
        <v>97.165040754659898</v>
      </c>
      <c r="G309" s="6">
        <v>4.77978515625</v>
      </c>
      <c r="H309" s="6">
        <v>29.68</v>
      </c>
      <c r="I309" s="4">
        <v>19</v>
      </c>
      <c r="J309" s="4">
        <v>19</v>
      </c>
      <c r="K309" s="4">
        <v>176</v>
      </c>
      <c r="L309" s="4">
        <v>30</v>
      </c>
      <c r="M309" s="4">
        <v>28</v>
      </c>
      <c r="N309" s="4">
        <v>26</v>
      </c>
      <c r="O309" s="4">
        <v>27</v>
      </c>
      <c r="P309" s="4">
        <v>32</v>
      </c>
      <c r="Q309" s="4">
        <v>33</v>
      </c>
      <c r="R309" s="11">
        <f t="shared" si="32"/>
        <v>3.4762456546929316E-3</v>
      </c>
      <c r="S309" s="11">
        <f t="shared" si="33"/>
        <v>2.7087162619715585E-3</v>
      </c>
      <c r="T309" s="11">
        <f t="shared" si="34"/>
        <v>2.3614895549500456E-3</v>
      </c>
      <c r="U309" s="11">
        <f t="shared" si="35"/>
        <v>3.1608522594240226E-3</v>
      </c>
      <c r="V309" s="11">
        <f t="shared" si="36"/>
        <v>3.3726812816188868E-3</v>
      </c>
      <c r="W309" s="11">
        <f t="shared" si="37"/>
        <v>3.3687219273172723E-3</v>
      </c>
      <c r="X309" s="14">
        <v>3.4762456546929316E-3</v>
      </c>
      <c r="Y309" s="14">
        <v>2.7087162619715585E-3</v>
      </c>
      <c r="Z309" s="14">
        <v>2.3614895549500456E-3</v>
      </c>
      <c r="AA309" s="14">
        <v>3.1608522594240226E-3</v>
      </c>
      <c r="AB309" s="14">
        <v>3.3726812816188868E-3</v>
      </c>
      <c r="AC309" s="14">
        <v>3.3687219273172723E-3</v>
      </c>
      <c r="AE309" s="16">
        <f t="shared" si="38"/>
        <v>1.1586394073901549</v>
      </c>
      <c r="AF309" s="16">
        <f t="shared" si="39"/>
        <v>0.21243163958507646</v>
      </c>
      <c r="AL309" s="72"/>
      <c r="AN309" s="52"/>
      <c r="AO309" s="53"/>
      <c r="AP309" s="59"/>
      <c r="AQ309" s="54"/>
      <c r="AR309" s="56"/>
      <c r="AS309" s="56"/>
    </row>
    <row r="310" spans="1:45" x14ac:dyDescent="0.2">
      <c r="A310" s="31" t="s">
        <v>306</v>
      </c>
      <c r="B310" s="32" t="s">
        <v>1045</v>
      </c>
      <c r="C310" s="31" t="s">
        <v>2064</v>
      </c>
      <c r="D310" s="32" t="s">
        <v>2065</v>
      </c>
      <c r="E310" s="4">
        <v>906</v>
      </c>
      <c r="F310" s="5">
        <v>102.32345682466</v>
      </c>
      <c r="G310" s="6">
        <v>5.30029296875</v>
      </c>
      <c r="H310" s="6">
        <v>17.77</v>
      </c>
      <c r="I310" s="4">
        <v>13</v>
      </c>
      <c r="J310" s="4">
        <v>13</v>
      </c>
      <c r="K310" s="4">
        <v>89</v>
      </c>
      <c r="L310" s="4">
        <v>14</v>
      </c>
      <c r="M310" s="4">
        <v>14</v>
      </c>
      <c r="N310" s="4">
        <v>15</v>
      </c>
      <c r="O310" s="4">
        <v>18</v>
      </c>
      <c r="P310" s="4">
        <v>15</v>
      </c>
      <c r="Q310" s="4">
        <v>13</v>
      </c>
      <c r="R310" s="11">
        <f t="shared" si="32"/>
        <v>1.6222479721900347E-3</v>
      </c>
      <c r="S310" s="11">
        <f t="shared" si="33"/>
        <v>1.3543581309857792E-3</v>
      </c>
      <c r="T310" s="11">
        <f t="shared" si="34"/>
        <v>1.3623978201634877E-3</v>
      </c>
      <c r="U310" s="11">
        <f t="shared" si="35"/>
        <v>2.1072348396160151E-3</v>
      </c>
      <c r="V310" s="11">
        <f t="shared" si="36"/>
        <v>1.5809443507588533E-3</v>
      </c>
      <c r="W310" s="11">
        <f t="shared" si="37"/>
        <v>1.3270722743977134E-3</v>
      </c>
      <c r="X310" s="14">
        <v>1.6222479721900347E-3</v>
      </c>
      <c r="Y310" s="14">
        <v>1.3543581309857792E-3</v>
      </c>
      <c r="Z310" s="14">
        <v>1.3623978201634877E-3</v>
      </c>
      <c r="AA310" s="14">
        <v>2.1072348396160151E-3</v>
      </c>
      <c r="AB310" s="14">
        <v>1.5809443507588533E-3</v>
      </c>
      <c r="AC310" s="14">
        <v>1.3270722743977134E-3</v>
      </c>
      <c r="AE310" s="16">
        <f t="shared" si="38"/>
        <v>1.1558531758396842</v>
      </c>
      <c r="AF310" s="16">
        <f t="shared" si="39"/>
        <v>0.20895814875472363</v>
      </c>
      <c r="AL310" s="72"/>
      <c r="AN310" s="52"/>
      <c r="AO310" s="53"/>
      <c r="AP310" s="59"/>
      <c r="AQ310" s="54"/>
      <c r="AR310" s="56"/>
      <c r="AS310" s="56"/>
    </row>
    <row r="311" spans="1:45" x14ac:dyDescent="0.2">
      <c r="A311" s="31" t="s">
        <v>63</v>
      </c>
      <c r="B311" s="32" t="s">
        <v>910</v>
      </c>
      <c r="C311" s="31" t="s">
        <v>1688</v>
      </c>
      <c r="D311" s="45" t="s">
        <v>1798</v>
      </c>
      <c r="E311" s="4">
        <v>482</v>
      </c>
      <c r="F311" s="5">
        <v>54.119356434659998</v>
      </c>
      <c r="G311" s="6">
        <v>4.94482421875</v>
      </c>
      <c r="H311" s="6">
        <v>26.97</v>
      </c>
      <c r="I311" s="4">
        <v>10</v>
      </c>
      <c r="J311" s="4">
        <v>10</v>
      </c>
      <c r="K311" s="4">
        <v>79</v>
      </c>
      <c r="L311" s="4">
        <v>13</v>
      </c>
      <c r="M311" s="4">
        <v>8</v>
      </c>
      <c r="N311" s="4">
        <v>17</v>
      </c>
      <c r="O311" s="4">
        <v>13</v>
      </c>
      <c r="P311" s="4">
        <v>12</v>
      </c>
      <c r="Q311" s="4">
        <v>16</v>
      </c>
      <c r="R311" s="11">
        <f t="shared" si="32"/>
        <v>1.5063731170336038E-3</v>
      </c>
      <c r="S311" s="11">
        <f t="shared" si="33"/>
        <v>7.7391893199187383E-4</v>
      </c>
      <c r="T311" s="11">
        <f t="shared" si="34"/>
        <v>1.5440508628519528E-3</v>
      </c>
      <c r="U311" s="11">
        <f t="shared" si="35"/>
        <v>1.5218918286115663E-3</v>
      </c>
      <c r="V311" s="11">
        <f t="shared" si="36"/>
        <v>1.2647554806070826E-3</v>
      </c>
      <c r="W311" s="11">
        <f t="shared" si="37"/>
        <v>1.6333197223356473E-3</v>
      </c>
      <c r="X311" s="14">
        <v>1.5063731170336038E-3</v>
      </c>
      <c r="Y311" s="14">
        <v>7.7391893199187383E-4</v>
      </c>
      <c r="Z311" s="14">
        <v>1.5440508628519528E-3</v>
      </c>
      <c r="AA311" s="14">
        <v>1.5218918286115663E-3</v>
      </c>
      <c r="AB311" s="14">
        <v>1.2647554806070826E-3</v>
      </c>
      <c r="AC311" s="14">
        <v>1.6333197223356473E-3</v>
      </c>
      <c r="AE311" s="16">
        <f t="shared" si="38"/>
        <v>1.1557454792631197</v>
      </c>
      <c r="AF311" s="16">
        <f t="shared" si="39"/>
        <v>0.20882371943525699</v>
      </c>
      <c r="AL311" s="72"/>
      <c r="AN311" s="52"/>
      <c r="AO311" s="53"/>
      <c r="AP311" s="59"/>
      <c r="AQ311" s="54"/>
      <c r="AR311" s="56"/>
      <c r="AS311" s="56"/>
    </row>
    <row r="312" spans="1:45" x14ac:dyDescent="0.2">
      <c r="A312" s="31" t="s">
        <v>622</v>
      </c>
      <c r="B312" s="32" t="s">
        <v>791</v>
      </c>
      <c r="C312" s="31" t="s">
        <v>2810</v>
      </c>
      <c r="D312" s="32" t="s">
        <v>2875</v>
      </c>
      <c r="E312" s="4">
        <v>106</v>
      </c>
      <c r="F312" s="5">
        <v>11.954872804660001</v>
      </c>
      <c r="G312" s="6">
        <v>5.21142578125</v>
      </c>
      <c r="H312" s="6">
        <v>39.619999999999997</v>
      </c>
      <c r="I312" s="4">
        <v>6</v>
      </c>
      <c r="J312" s="4">
        <v>6</v>
      </c>
      <c r="K312" s="4">
        <v>54</v>
      </c>
      <c r="L312" s="4">
        <v>6</v>
      </c>
      <c r="M312" s="4">
        <v>11</v>
      </c>
      <c r="N312" s="4">
        <v>9</v>
      </c>
      <c r="O312" s="4">
        <v>6</v>
      </c>
      <c r="P312" s="4">
        <v>9</v>
      </c>
      <c r="Q312" s="4">
        <v>13</v>
      </c>
      <c r="R312" s="11">
        <f t="shared" si="32"/>
        <v>6.9524913093858636E-4</v>
      </c>
      <c r="S312" s="11">
        <f t="shared" si="33"/>
        <v>1.0641385314888265E-3</v>
      </c>
      <c r="T312" s="11">
        <f t="shared" si="34"/>
        <v>8.1743869209809268E-4</v>
      </c>
      <c r="U312" s="11">
        <f t="shared" si="35"/>
        <v>7.0241161320533829E-4</v>
      </c>
      <c r="V312" s="11">
        <f t="shared" si="36"/>
        <v>9.4856661045531192E-4</v>
      </c>
      <c r="W312" s="11">
        <f t="shared" si="37"/>
        <v>1.3270722743977134E-3</v>
      </c>
      <c r="X312" s="14">
        <v>6.9524913093858636E-4</v>
      </c>
      <c r="Y312" s="14">
        <v>1.0641385314888265E-3</v>
      </c>
      <c r="Z312" s="14">
        <v>8.1743869209809268E-4</v>
      </c>
      <c r="AA312" s="14">
        <v>7.0241161320533829E-4</v>
      </c>
      <c r="AB312" s="14">
        <v>9.4856661045531192E-4</v>
      </c>
      <c r="AC312" s="14">
        <v>1.3270722743977134E-3</v>
      </c>
      <c r="AE312" s="16">
        <f t="shared" si="38"/>
        <v>1.1557047656037107</v>
      </c>
      <c r="AF312" s="16">
        <f t="shared" si="39"/>
        <v>0.20877289645547428</v>
      </c>
      <c r="AL312" s="72"/>
      <c r="AN312" s="52"/>
      <c r="AO312" s="53"/>
      <c r="AP312" s="69"/>
      <c r="AQ312" s="54"/>
      <c r="AR312" s="56"/>
      <c r="AS312" s="56"/>
    </row>
    <row r="313" spans="1:45" x14ac:dyDescent="0.2">
      <c r="A313" s="31" t="s">
        <v>20</v>
      </c>
      <c r="B313" s="32" t="s">
        <v>1294</v>
      </c>
      <c r="C313" s="31" t="s">
        <v>2556</v>
      </c>
      <c r="D313" s="32" t="s">
        <v>2557</v>
      </c>
      <c r="E313" s="4">
        <v>628</v>
      </c>
      <c r="F313" s="5">
        <v>67.954697594660203</v>
      </c>
      <c r="G313" s="6">
        <v>8.52880859375</v>
      </c>
      <c r="H313" s="6">
        <v>6.69</v>
      </c>
      <c r="I313" s="4">
        <v>4</v>
      </c>
      <c r="J313" s="4">
        <v>4</v>
      </c>
      <c r="K313" s="4">
        <v>16</v>
      </c>
      <c r="L313" s="4">
        <v>2</v>
      </c>
      <c r="M313" s="4">
        <v>3</v>
      </c>
      <c r="N313" s="4">
        <v>3</v>
      </c>
      <c r="O313" s="4"/>
      <c r="P313" s="4">
        <v>3</v>
      </c>
      <c r="Q313" s="4">
        <v>5</v>
      </c>
      <c r="R313" s="11">
        <f t="shared" si="32"/>
        <v>2.3174971031286211E-4</v>
      </c>
      <c r="S313" s="11">
        <f t="shared" si="33"/>
        <v>2.9021959949695271E-4</v>
      </c>
      <c r="T313" s="11">
        <f t="shared" si="34"/>
        <v>2.7247956403269756E-4</v>
      </c>
      <c r="U313" s="11">
        <f t="shared" si="35"/>
        <v>0</v>
      </c>
      <c r="V313" s="11">
        <f t="shared" si="36"/>
        <v>3.1618887015177064E-4</v>
      </c>
      <c r="W313" s="11">
        <f t="shared" si="37"/>
        <v>5.1041241322988978E-4</v>
      </c>
      <c r="X313" s="14">
        <v>2.3174971031286211E-4</v>
      </c>
      <c r="Y313" s="14">
        <v>2.9021959949695271E-4</v>
      </c>
      <c r="Z313" s="14">
        <v>2.7247956403269756E-4</v>
      </c>
      <c r="AA313" s="15">
        <v>9.0826521344232502E-5</v>
      </c>
      <c r="AB313" s="14">
        <v>3.1618887015177064E-4</v>
      </c>
      <c r="AC313" s="14">
        <v>5.1041241322988978E-4</v>
      </c>
      <c r="AE313" s="16">
        <f t="shared" si="38"/>
        <v>1.1547977911889635</v>
      </c>
      <c r="AF313" s="16">
        <f t="shared" si="39"/>
        <v>0.20764025320976065</v>
      </c>
      <c r="AL313" s="72"/>
      <c r="AN313" s="52"/>
      <c r="AO313" s="53"/>
      <c r="AP313" s="59"/>
      <c r="AQ313" s="54"/>
      <c r="AR313" s="56"/>
      <c r="AS313" s="56"/>
    </row>
    <row r="314" spans="1:45" x14ac:dyDescent="0.2">
      <c r="A314" s="31" t="s">
        <v>1</v>
      </c>
      <c r="B314" s="32" t="s">
        <v>936</v>
      </c>
      <c r="C314" s="31" t="s">
        <v>2812</v>
      </c>
      <c r="D314" s="32" t="s">
        <v>2874</v>
      </c>
      <c r="E314" s="4">
        <v>770</v>
      </c>
      <c r="F314" s="5">
        <v>86.532428064660095</v>
      </c>
      <c r="G314" s="6">
        <v>6.30322265625</v>
      </c>
      <c r="H314" s="6">
        <v>24.55</v>
      </c>
      <c r="I314" s="4">
        <v>18</v>
      </c>
      <c r="J314" s="4">
        <v>18</v>
      </c>
      <c r="K314" s="4">
        <v>157</v>
      </c>
      <c r="L314" s="4">
        <v>22</v>
      </c>
      <c r="M314" s="4">
        <v>25</v>
      </c>
      <c r="N314" s="4">
        <v>29</v>
      </c>
      <c r="O314" s="4">
        <v>28</v>
      </c>
      <c r="P314" s="4">
        <v>27</v>
      </c>
      <c r="Q314" s="4">
        <v>26</v>
      </c>
      <c r="R314" s="11">
        <f t="shared" si="32"/>
        <v>2.5492468134414832E-3</v>
      </c>
      <c r="S314" s="11">
        <f t="shared" si="33"/>
        <v>2.4184966624746056E-3</v>
      </c>
      <c r="T314" s="11">
        <f t="shared" si="34"/>
        <v>2.6339691189827428E-3</v>
      </c>
      <c r="U314" s="11">
        <f t="shared" si="35"/>
        <v>3.2779208616249122E-3</v>
      </c>
      <c r="V314" s="11">
        <f t="shared" si="36"/>
        <v>2.8456998313659359E-3</v>
      </c>
      <c r="W314" s="11">
        <f t="shared" si="37"/>
        <v>2.6541445487954268E-3</v>
      </c>
      <c r="X314" s="14">
        <v>2.5492468134414832E-3</v>
      </c>
      <c r="Y314" s="14">
        <v>2.4184966624746056E-3</v>
      </c>
      <c r="Z314" s="14">
        <v>2.6339691189827428E-3</v>
      </c>
      <c r="AA314" s="14">
        <v>3.2779208616249122E-3</v>
      </c>
      <c r="AB314" s="14">
        <v>2.8456998313659359E-3</v>
      </c>
      <c r="AC314" s="14">
        <v>2.6541445487954268E-3</v>
      </c>
      <c r="AE314" s="16">
        <f t="shared" si="38"/>
        <v>1.1547089070003302</v>
      </c>
      <c r="AF314" s="16">
        <f t="shared" si="39"/>
        <v>0.2075292054450423</v>
      </c>
      <c r="AL314" s="72"/>
      <c r="AN314" s="52"/>
      <c r="AO314" s="53"/>
      <c r="AP314" s="71"/>
      <c r="AQ314" s="54"/>
      <c r="AR314" s="56"/>
      <c r="AS314" s="56"/>
    </row>
    <row r="315" spans="1:45" x14ac:dyDescent="0.2">
      <c r="A315" s="31" t="s">
        <v>285</v>
      </c>
      <c r="B315" s="32" t="s">
        <v>1127</v>
      </c>
      <c r="C315" s="31" t="s">
        <v>2238</v>
      </c>
      <c r="D315" s="32" t="s">
        <v>2239</v>
      </c>
      <c r="E315" s="4">
        <v>231</v>
      </c>
      <c r="F315" s="5">
        <v>23.640222854659999</v>
      </c>
      <c r="G315" s="6">
        <v>10.90185546875</v>
      </c>
      <c r="H315" s="6">
        <v>13.42</v>
      </c>
      <c r="I315" s="4">
        <v>3</v>
      </c>
      <c r="J315" s="4">
        <v>3</v>
      </c>
      <c r="K315" s="4">
        <v>13</v>
      </c>
      <c r="L315" s="4"/>
      <c r="M315" s="4">
        <v>3</v>
      </c>
      <c r="N315" s="4">
        <v>3</v>
      </c>
      <c r="O315" s="4">
        <v>2</v>
      </c>
      <c r="P315" s="4">
        <v>3</v>
      </c>
      <c r="Q315" s="4">
        <v>2</v>
      </c>
      <c r="R315" s="11">
        <f t="shared" si="32"/>
        <v>0</v>
      </c>
      <c r="S315" s="11">
        <f t="shared" si="33"/>
        <v>2.9021959949695271E-4</v>
      </c>
      <c r="T315" s="11">
        <f t="shared" si="34"/>
        <v>2.7247956403269756E-4</v>
      </c>
      <c r="U315" s="11">
        <f t="shared" si="35"/>
        <v>2.3413720440177945E-4</v>
      </c>
      <c r="V315" s="11">
        <f t="shared" si="36"/>
        <v>3.1618887015177064E-4</v>
      </c>
      <c r="W315" s="11">
        <f t="shared" si="37"/>
        <v>2.0416496529195591E-4</v>
      </c>
      <c r="X315" s="15">
        <v>9.0826521344232502E-5</v>
      </c>
      <c r="Y315" s="14">
        <v>2.9021959949695271E-4</v>
      </c>
      <c r="Z315" s="14">
        <v>2.7247956403269756E-4</v>
      </c>
      <c r="AA315" s="14">
        <v>2.3413720440177945E-4</v>
      </c>
      <c r="AB315" s="14">
        <v>3.1618887015177064E-4</v>
      </c>
      <c r="AC315" s="14">
        <v>2.0416496529195591E-4</v>
      </c>
      <c r="AE315" s="16">
        <f t="shared" si="38"/>
        <v>1.1544933233819379</v>
      </c>
      <c r="AF315" s="16">
        <f t="shared" si="39"/>
        <v>0.20725982980183269</v>
      </c>
      <c r="AL315" s="72"/>
      <c r="AN315" s="52"/>
      <c r="AO315" s="53"/>
      <c r="AP315" s="59"/>
      <c r="AQ315" s="54"/>
      <c r="AR315" s="56"/>
      <c r="AS315" s="56"/>
    </row>
    <row r="316" spans="1:45" x14ac:dyDescent="0.2">
      <c r="A316" s="31" t="s">
        <v>322</v>
      </c>
      <c r="B316" s="32" t="s">
        <v>838</v>
      </c>
      <c r="C316" s="31" t="s">
        <v>1660</v>
      </c>
      <c r="D316" s="32" t="s">
        <v>1661</v>
      </c>
      <c r="E316" s="4">
        <v>277</v>
      </c>
      <c r="F316" s="5">
        <v>31.505700064660001</v>
      </c>
      <c r="G316" s="6">
        <v>8.63134765625</v>
      </c>
      <c r="H316" s="6">
        <v>33.21</v>
      </c>
      <c r="I316" s="4">
        <v>9</v>
      </c>
      <c r="J316" s="4">
        <v>9</v>
      </c>
      <c r="K316" s="4">
        <v>61</v>
      </c>
      <c r="L316" s="4">
        <v>11</v>
      </c>
      <c r="M316" s="4">
        <v>12</v>
      </c>
      <c r="N316" s="4">
        <v>6</v>
      </c>
      <c r="O316" s="4">
        <v>8</v>
      </c>
      <c r="P316" s="4">
        <v>12</v>
      </c>
      <c r="Q316" s="4">
        <v>12</v>
      </c>
      <c r="R316" s="11">
        <f t="shared" si="32"/>
        <v>1.2746234067207416E-3</v>
      </c>
      <c r="S316" s="11">
        <f t="shared" si="33"/>
        <v>1.1608783979878108E-3</v>
      </c>
      <c r="T316" s="11">
        <f t="shared" si="34"/>
        <v>5.4495912806539512E-4</v>
      </c>
      <c r="U316" s="11">
        <f t="shared" si="35"/>
        <v>9.365488176071178E-4</v>
      </c>
      <c r="V316" s="11">
        <f t="shared" si="36"/>
        <v>1.2647554806070826E-3</v>
      </c>
      <c r="W316" s="11">
        <f t="shared" si="37"/>
        <v>1.2249897917517355E-3</v>
      </c>
      <c r="X316" s="14">
        <v>1.2746234067207416E-3</v>
      </c>
      <c r="Y316" s="14">
        <v>1.1608783979878108E-3</v>
      </c>
      <c r="Z316" s="14">
        <v>5.4495912806539512E-4</v>
      </c>
      <c r="AA316" s="14">
        <v>9.365488176071178E-4</v>
      </c>
      <c r="AB316" s="14">
        <v>1.2647554806070826E-3</v>
      </c>
      <c r="AC316" s="14">
        <v>1.2249897917517355E-3</v>
      </c>
      <c r="AE316" s="16">
        <f t="shared" si="38"/>
        <v>1.1495853048397606</v>
      </c>
      <c r="AF316" s="16">
        <f t="shared" si="39"/>
        <v>0.20111352504088478</v>
      </c>
      <c r="AL316" s="72"/>
      <c r="AN316" s="57"/>
      <c r="AO316" s="53"/>
      <c r="AP316" s="59"/>
      <c r="AQ316" s="54"/>
      <c r="AR316" s="56"/>
      <c r="AS316" s="56"/>
    </row>
    <row r="317" spans="1:45" x14ac:dyDescent="0.2">
      <c r="A317" s="31" t="s">
        <v>109</v>
      </c>
      <c r="B317" s="32" t="s">
        <v>1274</v>
      </c>
      <c r="C317" s="50" t="s">
        <v>2902</v>
      </c>
      <c r="D317" s="32" t="s">
        <v>2519</v>
      </c>
      <c r="E317" s="4">
        <v>940</v>
      </c>
      <c r="F317" s="5">
        <v>103.57024685466</v>
      </c>
      <c r="G317" s="6">
        <v>6.77099609375</v>
      </c>
      <c r="H317" s="6">
        <v>7.45</v>
      </c>
      <c r="I317" s="4">
        <v>6</v>
      </c>
      <c r="J317" s="4">
        <v>6</v>
      </c>
      <c r="K317" s="4">
        <v>27</v>
      </c>
      <c r="L317" s="4">
        <v>4</v>
      </c>
      <c r="M317" s="4">
        <v>4</v>
      </c>
      <c r="N317" s="4">
        <v>5</v>
      </c>
      <c r="O317" s="4">
        <v>3</v>
      </c>
      <c r="P317" s="4">
        <v>7</v>
      </c>
      <c r="Q317" s="4">
        <v>4</v>
      </c>
      <c r="R317" s="11">
        <f t="shared" si="32"/>
        <v>4.6349942062572422E-4</v>
      </c>
      <c r="S317" s="11">
        <f t="shared" si="33"/>
        <v>3.8695946599593691E-4</v>
      </c>
      <c r="T317" s="11">
        <f t="shared" si="34"/>
        <v>4.5413260672116256E-4</v>
      </c>
      <c r="U317" s="11">
        <f t="shared" si="35"/>
        <v>3.5120580660266915E-4</v>
      </c>
      <c r="V317" s="11">
        <f t="shared" si="36"/>
        <v>7.3777403035413149E-4</v>
      </c>
      <c r="W317" s="11">
        <f t="shared" si="37"/>
        <v>4.0832993058391182E-4</v>
      </c>
      <c r="X317" s="14">
        <v>4.6349942062572422E-4</v>
      </c>
      <c r="Y317" s="14">
        <v>3.8695946599593691E-4</v>
      </c>
      <c r="Z317" s="14">
        <v>4.5413260672116256E-4</v>
      </c>
      <c r="AA317" s="14">
        <v>3.5120580660266915E-4</v>
      </c>
      <c r="AB317" s="14">
        <v>7.3777403035413149E-4</v>
      </c>
      <c r="AC317" s="14">
        <v>4.0832993058391182E-4</v>
      </c>
      <c r="AE317" s="16">
        <f t="shared" si="38"/>
        <v>1.1477230805055125</v>
      </c>
      <c r="AF317" s="16">
        <f t="shared" si="39"/>
        <v>0.19877459447533041</v>
      </c>
      <c r="AL317" s="72"/>
      <c r="AN317" s="52"/>
      <c r="AO317" s="53"/>
      <c r="AP317" s="59"/>
      <c r="AQ317" s="54"/>
      <c r="AR317" s="56"/>
      <c r="AS317" s="56"/>
    </row>
    <row r="318" spans="1:45" x14ac:dyDescent="0.2">
      <c r="A318" s="31" t="s">
        <v>97</v>
      </c>
      <c r="B318" s="32" t="s">
        <v>1014</v>
      </c>
      <c r="C318" s="31" t="s">
        <v>2005</v>
      </c>
      <c r="D318" s="45" t="s">
        <v>2006</v>
      </c>
      <c r="E318" s="4">
        <v>612</v>
      </c>
      <c r="F318" s="5">
        <v>66.822838074660098</v>
      </c>
      <c r="G318" s="6">
        <v>7.19580078125</v>
      </c>
      <c r="H318" s="6">
        <v>19.61</v>
      </c>
      <c r="I318" s="4">
        <v>8</v>
      </c>
      <c r="J318" s="4">
        <v>8</v>
      </c>
      <c r="K318" s="4">
        <v>52</v>
      </c>
      <c r="L318" s="4">
        <v>8</v>
      </c>
      <c r="M318" s="4">
        <v>8</v>
      </c>
      <c r="N318" s="4">
        <v>9</v>
      </c>
      <c r="O318" s="4">
        <v>7</v>
      </c>
      <c r="P318" s="4">
        <v>8</v>
      </c>
      <c r="Q318" s="4">
        <v>12</v>
      </c>
      <c r="R318" s="11">
        <f t="shared" si="32"/>
        <v>9.2699884125144844E-4</v>
      </c>
      <c r="S318" s="11">
        <f t="shared" si="33"/>
        <v>7.7391893199187383E-4</v>
      </c>
      <c r="T318" s="11">
        <f t="shared" si="34"/>
        <v>8.1743869209809268E-4</v>
      </c>
      <c r="U318" s="11">
        <f t="shared" si="35"/>
        <v>8.1948021540622805E-4</v>
      </c>
      <c r="V318" s="11">
        <f t="shared" si="36"/>
        <v>8.4317032040472171E-4</v>
      </c>
      <c r="W318" s="11">
        <f t="shared" si="37"/>
        <v>1.2249897917517355E-3</v>
      </c>
      <c r="X318" s="14">
        <v>9.2699884125144844E-4</v>
      </c>
      <c r="Y318" s="14">
        <v>7.7391893199187383E-4</v>
      </c>
      <c r="Z318" s="14">
        <v>8.1743869209809268E-4</v>
      </c>
      <c r="AA318" s="14">
        <v>8.1948021540622805E-4</v>
      </c>
      <c r="AB318" s="14">
        <v>8.4317032040472171E-4</v>
      </c>
      <c r="AC318" s="14">
        <v>1.2249897917517355E-3</v>
      </c>
      <c r="AE318" s="16">
        <f t="shared" si="38"/>
        <v>1.1466368511779392</v>
      </c>
      <c r="AF318" s="16">
        <f t="shared" si="39"/>
        <v>0.19740855093560422</v>
      </c>
      <c r="AL318" s="72"/>
      <c r="AN318" s="52"/>
      <c r="AO318" s="53"/>
      <c r="AP318" s="59"/>
      <c r="AQ318" s="54"/>
      <c r="AR318" s="56"/>
      <c r="AS318" s="56"/>
    </row>
    <row r="319" spans="1:45" x14ac:dyDescent="0.2">
      <c r="A319" s="31" t="s">
        <v>459</v>
      </c>
      <c r="B319" s="32" t="s">
        <v>1156</v>
      </c>
      <c r="C319" s="31" t="s">
        <v>2294</v>
      </c>
      <c r="D319" s="32" t="s">
        <v>2295</v>
      </c>
      <c r="E319" s="4">
        <v>322</v>
      </c>
      <c r="F319" s="5">
        <v>35.49712948466</v>
      </c>
      <c r="G319" s="6">
        <v>5.37646484375</v>
      </c>
      <c r="H319" s="6">
        <v>12.11</v>
      </c>
      <c r="I319" s="4">
        <v>3</v>
      </c>
      <c r="J319" s="4">
        <v>3</v>
      </c>
      <c r="K319" s="4">
        <v>12</v>
      </c>
      <c r="L319" s="4"/>
      <c r="M319" s="4">
        <v>3</v>
      </c>
      <c r="N319" s="4">
        <v>3</v>
      </c>
      <c r="O319" s="4">
        <v>3</v>
      </c>
      <c r="P319" s="4"/>
      <c r="Q319" s="4">
        <v>3</v>
      </c>
      <c r="R319" s="11">
        <f t="shared" si="32"/>
        <v>0</v>
      </c>
      <c r="S319" s="11">
        <f t="shared" si="33"/>
        <v>2.9021959949695271E-4</v>
      </c>
      <c r="T319" s="11">
        <f t="shared" si="34"/>
        <v>2.7247956403269756E-4</v>
      </c>
      <c r="U319" s="11">
        <f t="shared" si="35"/>
        <v>3.5120580660266915E-4</v>
      </c>
      <c r="V319" s="11">
        <f t="shared" si="36"/>
        <v>0</v>
      </c>
      <c r="W319" s="11">
        <f t="shared" si="37"/>
        <v>3.0624744793793387E-4</v>
      </c>
      <c r="X319" s="15">
        <v>9.0826521344232502E-5</v>
      </c>
      <c r="Y319" s="14">
        <v>2.9021959949695271E-4</v>
      </c>
      <c r="Z319" s="14">
        <v>2.7247956403269756E-4</v>
      </c>
      <c r="AA319" s="14">
        <v>3.5120580660266915E-4</v>
      </c>
      <c r="AB319" s="15">
        <v>9.0826521344232502E-5</v>
      </c>
      <c r="AC319" s="14">
        <v>3.0624744793793387E-4</v>
      </c>
      <c r="AE319" s="16">
        <f t="shared" si="38"/>
        <v>1.1449890849037379</v>
      </c>
      <c r="AF319" s="16">
        <f t="shared" si="39"/>
        <v>0.19533384528265052</v>
      </c>
      <c r="AL319" s="72"/>
      <c r="AN319" s="52"/>
      <c r="AO319" s="53"/>
      <c r="AP319" s="69"/>
      <c r="AQ319" s="54"/>
      <c r="AR319" s="56"/>
      <c r="AS319" s="56"/>
    </row>
    <row r="320" spans="1:45" x14ac:dyDescent="0.2">
      <c r="A320" s="31" t="s">
        <v>640</v>
      </c>
      <c r="B320" s="32" t="s">
        <v>749</v>
      </c>
      <c r="C320" s="31" t="s">
        <v>1500</v>
      </c>
      <c r="D320" s="32" t="s">
        <v>1501</v>
      </c>
      <c r="E320" s="4">
        <v>73</v>
      </c>
      <c r="F320" s="5">
        <v>8.2193009246600006</v>
      </c>
      <c r="G320" s="6">
        <v>8.41162109375</v>
      </c>
      <c r="H320" s="6">
        <v>47.95</v>
      </c>
      <c r="I320" s="4">
        <v>4</v>
      </c>
      <c r="J320" s="4">
        <v>4</v>
      </c>
      <c r="K320" s="4">
        <v>14</v>
      </c>
      <c r="L320" s="4"/>
      <c r="M320" s="4">
        <v>5</v>
      </c>
      <c r="N320" s="4">
        <v>2</v>
      </c>
      <c r="O320" s="4">
        <v>4</v>
      </c>
      <c r="P320" s="4"/>
      <c r="Q320" s="4">
        <v>3</v>
      </c>
      <c r="R320" s="11">
        <f t="shared" si="32"/>
        <v>0</v>
      </c>
      <c r="S320" s="11">
        <f t="shared" si="33"/>
        <v>4.8369933249492117E-4</v>
      </c>
      <c r="T320" s="11">
        <f t="shared" si="34"/>
        <v>1.8165304268846503E-4</v>
      </c>
      <c r="U320" s="11">
        <f t="shared" si="35"/>
        <v>4.682744088035589E-4</v>
      </c>
      <c r="V320" s="11">
        <f t="shared" si="36"/>
        <v>0</v>
      </c>
      <c r="W320" s="11">
        <f t="shared" si="37"/>
        <v>3.0624744793793387E-4</v>
      </c>
      <c r="X320" s="15">
        <v>9.0826521344232502E-5</v>
      </c>
      <c r="Y320" s="14">
        <v>4.8369933249492117E-4</v>
      </c>
      <c r="Z320" s="14">
        <v>1.8165304268846503E-4</v>
      </c>
      <c r="AA320" s="14">
        <v>4.682744088035589E-4</v>
      </c>
      <c r="AB320" s="15">
        <v>9.0826521344232502E-5</v>
      </c>
      <c r="AC320" s="14">
        <v>3.0624744793793387E-4</v>
      </c>
      <c r="AE320" s="16">
        <f t="shared" si="38"/>
        <v>1.1443699130713829</v>
      </c>
      <c r="AF320" s="16">
        <f t="shared" si="39"/>
        <v>0.1945534729997829</v>
      </c>
      <c r="AL320" s="72"/>
      <c r="AN320" s="52"/>
      <c r="AO320" s="53"/>
      <c r="AP320" s="59"/>
      <c r="AQ320" s="54"/>
      <c r="AR320" s="56"/>
      <c r="AS320" s="56"/>
    </row>
    <row r="321" spans="1:46" x14ac:dyDescent="0.2">
      <c r="A321" s="31" t="s">
        <v>9</v>
      </c>
      <c r="B321" s="32" t="s">
        <v>958</v>
      </c>
      <c r="C321" s="31" t="s">
        <v>1891</v>
      </c>
      <c r="D321" s="32" t="s">
        <v>1892</v>
      </c>
      <c r="E321" s="4">
        <v>420</v>
      </c>
      <c r="F321" s="5">
        <v>48.840389804660099</v>
      </c>
      <c r="G321" s="6">
        <v>7.09326171875</v>
      </c>
      <c r="H321" s="6">
        <v>22.86</v>
      </c>
      <c r="I321" s="4">
        <v>8</v>
      </c>
      <c r="J321" s="4">
        <v>8</v>
      </c>
      <c r="K321" s="4">
        <v>21</v>
      </c>
      <c r="L321" s="4"/>
      <c r="M321" s="4">
        <v>4</v>
      </c>
      <c r="N321" s="4">
        <v>6</v>
      </c>
      <c r="O321" s="4">
        <v>2</v>
      </c>
      <c r="P321" s="4">
        <v>5</v>
      </c>
      <c r="Q321" s="4">
        <v>4</v>
      </c>
      <c r="R321" s="11">
        <f t="shared" si="32"/>
        <v>0</v>
      </c>
      <c r="S321" s="11">
        <f t="shared" si="33"/>
        <v>3.8695946599593691E-4</v>
      </c>
      <c r="T321" s="11">
        <f t="shared" si="34"/>
        <v>5.4495912806539512E-4</v>
      </c>
      <c r="U321" s="11">
        <f t="shared" si="35"/>
        <v>2.3413720440177945E-4</v>
      </c>
      <c r="V321" s="11">
        <f t="shared" si="36"/>
        <v>5.2698145025295107E-4</v>
      </c>
      <c r="W321" s="11">
        <f t="shared" si="37"/>
        <v>4.0832993058391182E-4</v>
      </c>
      <c r="X321" s="15">
        <v>9.0826521344232502E-5</v>
      </c>
      <c r="Y321" s="14">
        <v>3.8695946599593691E-4</v>
      </c>
      <c r="Z321" s="14">
        <v>5.4495912806539512E-4</v>
      </c>
      <c r="AA321" s="14">
        <v>2.3413720440177945E-4</v>
      </c>
      <c r="AB321" s="14">
        <v>5.2698145025295107E-4</v>
      </c>
      <c r="AC321" s="14">
        <v>4.0832993058391182E-4</v>
      </c>
      <c r="AE321" s="16">
        <f t="shared" si="38"/>
        <v>1.143440890230899</v>
      </c>
      <c r="AF321" s="16">
        <f t="shared" si="39"/>
        <v>0.1933817880714887</v>
      </c>
      <c r="AL321" s="72"/>
      <c r="AN321" s="52"/>
      <c r="AO321" s="53"/>
      <c r="AP321" s="71"/>
      <c r="AQ321" s="54"/>
      <c r="AR321" s="56"/>
      <c r="AS321" s="56"/>
    </row>
    <row r="322" spans="1:46" x14ac:dyDescent="0.2">
      <c r="A322" s="31" t="s">
        <v>280</v>
      </c>
      <c r="B322" s="32" t="s">
        <v>913</v>
      </c>
      <c r="C322" s="31" t="s">
        <v>1800</v>
      </c>
      <c r="D322" s="32" t="s">
        <v>1801</v>
      </c>
      <c r="E322" s="4">
        <v>556</v>
      </c>
      <c r="F322" s="5">
        <v>60.215614244660003</v>
      </c>
      <c r="G322" s="6">
        <v>5.98583984375</v>
      </c>
      <c r="H322" s="6">
        <v>26.8</v>
      </c>
      <c r="I322" s="4">
        <v>13</v>
      </c>
      <c r="J322" s="4">
        <v>13</v>
      </c>
      <c r="K322" s="4">
        <v>61</v>
      </c>
      <c r="L322" s="4">
        <v>7</v>
      </c>
      <c r="M322" s="4">
        <v>9</v>
      </c>
      <c r="N322" s="4">
        <v>14</v>
      </c>
      <c r="O322" s="4">
        <v>12</v>
      </c>
      <c r="P322" s="4">
        <v>8</v>
      </c>
      <c r="Q322" s="4">
        <v>11</v>
      </c>
      <c r="R322" s="11">
        <f t="shared" si="32"/>
        <v>8.1112398609501735E-4</v>
      </c>
      <c r="S322" s="11">
        <f t="shared" si="33"/>
        <v>8.7065879849085813E-4</v>
      </c>
      <c r="T322" s="11">
        <f t="shared" si="34"/>
        <v>1.2715712988192551E-3</v>
      </c>
      <c r="U322" s="11">
        <f t="shared" si="35"/>
        <v>1.4048232264106766E-3</v>
      </c>
      <c r="V322" s="11">
        <f t="shared" si="36"/>
        <v>8.4317032040472171E-4</v>
      </c>
      <c r="W322" s="11">
        <f t="shared" si="37"/>
        <v>1.1229073091057575E-3</v>
      </c>
      <c r="X322" s="14">
        <v>8.1112398609501735E-4</v>
      </c>
      <c r="Y322" s="14">
        <v>8.7065879849085813E-4</v>
      </c>
      <c r="Z322" s="14">
        <v>1.2715712988192551E-3</v>
      </c>
      <c r="AA322" s="14">
        <v>1.4048232264106766E-3</v>
      </c>
      <c r="AB322" s="14">
        <v>8.4317032040472171E-4</v>
      </c>
      <c r="AC322" s="14">
        <v>1.1229073091057575E-3</v>
      </c>
      <c r="AE322" s="16">
        <f t="shared" si="38"/>
        <v>1.1413805323453141</v>
      </c>
      <c r="AF322" s="16">
        <f t="shared" si="39"/>
        <v>0.19077986139107012</v>
      </c>
      <c r="AL322" s="72"/>
      <c r="AN322" s="52"/>
      <c r="AO322" s="53"/>
      <c r="AP322" s="59"/>
      <c r="AQ322" s="54"/>
      <c r="AR322" s="56"/>
      <c r="AS322" s="56"/>
    </row>
    <row r="323" spans="1:46" x14ac:dyDescent="0.2">
      <c r="A323" s="31" t="s">
        <v>471</v>
      </c>
      <c r="B323" s="32" t="s">
        <v>1300</v>
      </c>
      <c r="C323" s="31" t="s">
        <v>2571</v>
      </c>
      <c r="D323" s="32" t="s">
        <v>2572</v>
      </c>
      <c r="E323" s="4">
        <v>946</v>
      </c>
      <c r="F323" s="5">
        <v>106.85091900466</v>
      </c>
      <c r="G323" s="6">
        <v>7.41552734375</v>
      </c>
      <c r="H323" s="6">
        <v>6.45</v>
      </c>
      <c r="I323" s="4">
        <v>8</v>
      </c>
      <c r="J323" s="4">
        <v>8</v>
      </c>
      <c r="K323" s="4">
        <v>234</v>
      </c>
      <c r="L323" s="4">
        <v>40</v>
      </c>
      <c r="M323" s="4">
        <v>37</v>
      </c>
      <c r="N323" s="4">
        <v>36</v>
      </c>
      <c r="O323" s="4">
        <v>38</v>
      </c>
      <c r="P323" s="4">
        <v>46</v>
      </c>
      <c r="Q323" s="4">
        <v>37</v>
      </c>
      <c r="R323" s="11">
        <f t="shared" si="32"/>
        <v>4.6349942062572421E-3</v>
      </c>
      <c r="S323" s="11">
        <f t="shared" si="33"/>
        <v>3.5793750604624164E-3</v>
      </c>
      <c r="T323" s="11">
        <f t="shared" si="34"/>
        <v>3.2697547683923707E-3</v>
      </c>
      <c r="U323" s="11">
        <f t="shared" si="35"/>
        <v>4.4486068836338093E-3</v>
      </c>
      <c r="V323" s="11">
        <f t="shared" si="36"/>
        <v>4.84822934232715E-3</v>
      </c>
      <c r="W323" s="11">
        <f t="shared" si="37"/>
        <v>3.7770518579011841E-3</v>
      </c>
      <c r="X323" s="14">
        <v>4.6349942062572421E-3</v>
      </c>
      <c r="Y323" s="14">
        <v>3.5793750604624164E-3</v>
      </c>
      <c r="Z323" s="14">
        <v>3.2697547683923707E-3</v>
      </c>
      <c r="AA323" s="14">
        <v>4.4486068836338093E-3</v>
      </c>
      <c r="AB323" s="14">
        <v>4.84822934232715E-3</v>
      </c>
      <c r="AC323" s="14">
        <v>3.7770518579011841E-3</v>
      </c>
      <c r="AE323" s="16">
        <f t="shared" si="38"/>
        <v>1.1384314592814833</v>
      </c>
      <c r="AF323" s="16">
        <f t="shared" si="39"/>
        <v>0.18704743479351429</v>
      </c>
      <c r="AL323" s="72"/>
      <c r="AN323" s="52"/>
      <c r="AO323" s="53"/>
      <c r="AP323" s="59"/>
      <c r="AQ323" s="54"/>
      <c r="AR323" s="56"/>
      <c r="AS323" s="56"/>
    </row>
    <row r="324" spans="1:46" x14ac:dyDescent="0.2">
      <c r="A324" s="88" t="s">
        <v>2999</v>
      </c>
      <c r="B324" s="53" t="s">
        <v>3000</v>
      </c>
      <c r="C324" s="91" t="s">
        <v>1915</v>
      </c>
      <c r="D324" s="32" t="s">
        <v>1916</v>
      </c>
      <c r="E324" s="4">
        <v>973</v>
      </c>
      <c r="F324" s="5">
        <v>110.49133144466001</v>
      </c>
      <c r="G324" s="6">
        <v>5.70654296875</v>
      </c>
      <c r="H324" s="6">
        <v>22.3</v>
      </c>
      <c r="I324" s="4">
        <v>17</v>
      </c>
      <c r="J324" s="4">
        <v>17</v>
      </c>
      <c r="K324" s="4">
        <v>95</v>
      </c>
      <c r="L324" s="4">
        <v>16</v>
      </c>
      <c r="M324" s="4">
        <v>15</v>
      </c>
      <c r="N324" s="4">
        <v>15</v>
      </c>
      <c r="O324" s="4">
        <v>17</v>
      </c>
      <c r="P324" s="4">
        <v>16</v>
      </c>
      <c r="Q324" s="4">
        <v>16</v>
      </c>
      <c r="R324" s="11">
        <f t="shared" ref="R324:R387" si="40">L324/8630</f>
        <v>1.8539976825028969E-3</v>
      </c>
      <c r="S324" s="11">
        <f t="shared" ref="S324:S387" si="41">M324/10337</f>
        <v>1.4510979974847636E-3</v>
      </c>
      <c r="T324" s="11">
        <f t="shared" ref="T324:T387" si="42">N324/11010</f>
        <v>1.3623978201634877E-3</v>
      </c>
      <c r="U324" s="11">
        <f t="shared" ref="U324:U387" si="43">O324/8542</f>
        <v>1.9901662374151251E-3</v>
      </c>
      <c r="V324" s="11">
        <f t="shared" ref="V324:V387" si="44">P324/9488</f>
        <v>1.6863406408094434E-3</v>
      </c>
      <c r="W324" s="11">
        <f t="shared" ref="W324:W387" si="45">Q324/9796</f>
        <v>1.6333197223356473E-3</v>
      </c>
      <c r="X324" s="14">
        <v>1.8539976825028969E-3</v>
      </c>
      <c r="Y324" s="14">
        <v>1.4510979974847636E-3</v>
      </c>
      <c r="Z324" s="14">
        <v>1.3623978201634877E-3</v>
      </c>
      <c r="AA324" s="14">
        <v>1.9901662374151251E-3</v>
      </c>
      <c r="AB324" s="14">
        <v>1.6863406408094434E-3</v>
      </c>
      <c r="AC324" s="14">
        <v>1.6333197223356473E-3</v>
      </c>
      <c r="AE324" s="16">
        <f t="shared" ref="AE324:AE387" si="46">(AA324+AB324+AC324)/(X324+Y324+Z324)</f>
        <v>1.1376184241902572</v>
      </c>
      <c r="AF324" s="16">
        <f t="shared" ref="AF324:AF387" si="47">LOG(AE324, 2)</f>
        <v>0.1860167352885615</v>
      </c>
      <c r="AL324" s="72"/>
      <c r="AN324" s="52"/>
      <c r="AO324" s="72"/>
      <c r="AP324" s="59"/>
      <c r="AQ324" s="72"/>
      <c r="AR324" s="59"/>
      <c r="AS324" s="54"/>
    </row>
    <row r="325" spans="1:46" x14ac:dyDescent="0.2">
      <c r="A325" s="31" t="s">
        <v>495</v>
      </c>
      <c r="B325" s="32" t="s">
        <v>743</v>
      </c>
      <c r="C325" s="31" t="s">
        <v>1488</v>
      </c>
      <c r="D325" s="32" t="s">
        <v>1489</v>
      </c>
      <c r="E325" s="4">
        <v>246</v>
      </c>
      <c r="F325" s="5">
        <v>28.03483904466</v>
      </c>
      <c r="G325" s="6">
        <v>4.83056640625</v>
      </c>
      <c r="H325" s="6">
        <v>49.19</v>
      </c>
      <c r="I325" s="4">
        <v>6</v>
      </c>
      <c r="J325" s="4">
        <v>13</v>
      </c>
      <c r="K325" s="4">
        <v>111</v>
      </c>
      <c r="L325" s="4">
        <v>15</v>
      </c>
      <c r="M325" s="4">
        <v>19</v>
      </c>
      <c r="N325" s="4">
        <v>20</v>
      </c>
      <c r="O325" s="4">
        <v>16</v>
      </c>
      <c r="P325" s="4">
        <v>20</v>
      </c>
      <c r="Q325" s="4">
        <v>21</v>
      </c>
      <c r="R325" s="11">
        <f t="shared" si="40"/>
        <v>1.7381228273464658E-3</v>
      </c>
      <c r="S325" s="11">
        <f t="shared" si="41"/>
        <v>1.8380574634807004E-3</v>
      </c>
      <c r="T325" s="11">
        <f t="shared" si="42"/>
        <v>1.8165304268846503E-3</v>
      </c>
      <c r="U325" s="11">
        <f t="shared" si="43"/>
        <v>1.8730976352142356E-3</v>
      </c>
      <c r="V325" s="11">
        <f t="shared" si="44"/>
        <v>2.1079258010118043E-3</v>
      </c>
      <c r="W325" s="11">
        <f t="shared" si="45"/>
        <v>2.1437321355655369E-3</v>
      </c>
      <c r="X325" s="14">
        <v>1.7381228273464658E-3</v>
      </c>
      <c r="Y325" s="14">
        <v>1.8380574634807004E-3</v>
      </c>
      <c r="Z325" s="14">
        <v>1.8165304268846503E-3</v>
      </c>
      <c r="AA325" s="14">
        <v>1.8730976352142356E-3</v>
      </c>
      <c r="AB325" s="14">
        <v>2.1079258010118043E-3</v>
      </c>
      <c r="AC325" s="14">
        <v>2.1437321355655369E-3</v>
      </c>
      <c r="AE325" s="16">
        <f t="shared" si="46"/>
        <v>1.135747102412787</v>
      </c>
      <c r="AF325" s="16">
        <f t="shared" si="47"/>
        <v>0.18364162470785361</v>
      </c>
      <c r="AL325" s="72"/>
      <c r="AN325" s="52"/>
      <c r="AO325" s="72"/>
      <c r="AP325" s="59"/>
      <c r="AQ325" s="72"/>
      <c r="AR325" s="69"/>
      <c r="AS325" s="54"/>
      <c r="AT325" s="56"/>
    </row>
    <row r="326" spans="1:46" x14ac:dyDescent="0.2">
      <c r="A326" s="31" t="s">
        <v>261</v>
      </c>
      <c r="B326" s="32" t="s">
        <v>1030</v>
      </c>
      <c r="C326" s="31" t="s">
        <v>2032</v>
      </c>
      <c r="D326" s="32" t="s">
        <v>2033</v>
      </c>
      <c r="E326" s="4">
        <v>410</v>
      </c>
      <c r="F326" s="5">
        <v>46.129556924660001</v>
      </c>
      <c r="G326" s="6">
        <v>5.07177734375</v>
      </c>
      <c r="H326" s="6">
        <v>18.54</v>
      </c>
      <c r="I326" s="4">
        <v>3</v>
      </c>
      <c r="J326" s="4">
        <v>6</v>
      </c>
      <c r="K326" s="4">
        <v>28</v>
      </c>
      <c r="L326" s="4">
        <v>5</v>
      </c>
      <c r="M326" s="4">
        <v>4</v>
      </c>
      <c r="N326" s="4">
        <v>3</v>
      </c>
      <c r="O326" s="4">
        <v>6</v>
      </c>
      <c r="P326" s="4"/>
      <c r="Q326" s="4">
        <v>6</v>
      </c>
      <c r="R326" s="11">
        <f t="shared" si="40"/>
        <v>5.7937427578215526E-4</v>
      </c>
      <c r="S326" s="11">
        <f t="shared" si="41"/>
        <v>3.8695946599593691E-4</v>
      </c>
      <c r="T326" s="11">
        <f t="shared" si="42"/>
        <v>2.7247956403269756E-4</v>
      </c>
      <c r="U326" s="11">
        <f t="shared" si="43"/>
        <v>7.0241161320533829E-4</v>
      </c>
      <c r="V326" s="11">
        <f t="shared" si="44"/>
        <v>0</v>
      </c>
      <c r="W326" s="11">
        <f t="shared" si="45"/>
        <v>6.1249489587586773E-4</v>
      </c>
      <c r="X326" s="14">
        <v>5.7937427578215526E-4</v>
      </c>
      <c r="Y326" s="14">
        <v>3.8695946599593691E-4</v>
      </c>
      <c r="Z326" s="14">
        <v>2.7247956403269756E-4</v>
      </c>
      <c r="AA326" s="14">
        <v>7.0241161320533829E-4</v>
      </c>
      <c r="AB326" s="15">
        <v>9.0826521344232502E-5</v>
      </c>
      <c r="AC326" s="14">
        <v>6.1249489587586773E-4</v>
      </c>
      <c r="AE326" s="16">
        <f t="shared" si="46"/>
        <v>1.1347416304229971</v>
      </c>
      <c r="AF326" s="16">
        <f t="shared" si="47"/>
        <v>0.18236384734893568</v>
      </c>
      <c r="AL326" s="72"/>
      <c r="AN326" s="52"/>
      <c r="AO326" s="72"/>
      <c r="AP326" s="59"/>
      <c r="AQ326" s="72"/>
      <c r="AR326" s="69"/>
      <c r="AS326" s="54"/>
    </row>
    <row r="327" spans="1:46" x14ac:dyDescent="0.2">
      <c r="A327" s="31" t="s">
        <v>121</v>
      </c>
      <c r="B327" s="32" t="s">
        <v>716</v>
      </c>
      <c r="C327" s="31" t="s">
        <v>1431</v>
      </c>
      <c r="D327" s="32" t="s">
        <v>1432</v>
      </c>
      <c r="E327" s="4">
        <v>543</v>
      </c>
      <c r="F327" s="5">
        <v>59.280694464660101</v>
      </c>
      <c r="G327" s="6">
        <v>7.64990234375</v>
      </c>
      <c r="H327" s="6">
        <v>62.06</v>
      </c>
      <c r="I327" s="4">
        <v>8</v>
      </c>
      <c r="J327" s="4">
        <v>26</v>
      </c>
      <c r="K327" s="4">
        <v>405</v>
      </c>
      <c r="L327" s="4">
        <v>61</v>
      </c>
      <c r="M327" s="4">
        <v>69</v>
      </c>
      <c r="N327" s="4">
        <v>67</v>
      </c>
      <c r="O327" s="4">
        <v>70</v>
      </c>
      <c r="P327" s="4">
        <v>65</v>
      </c>
      <c r="Q327" s="4">
        <v>73</v>
      </c>
      <c r="R327" s="11">
        <f t="shared" si="40"/>
        <v>7.0683661645422943E-3</v>
      </c>
      <c r="S327" s="11">
        <f t="shared" si="41"/>
        <v>6.6750507884299117E-3</v>
      </c>
      <c r="T327" s="11">
        <f t="shared" si="42"/>
        <v>6.0853769300635782E-3</v>
      </c>
      <c r="U327" s="11">
        <f t="shared" si="43"/>
        <v>8.1948021540622813E-3</v>
      </c>
      <c r="V327" s="11">
        <f t="shared" si="44"/>
        <v>6.8507588532883646E-3</v>
      </c>
      <c r="W327" s="11">
        <f t="shared" si="45"/>
        <v>7.4520212331563905E-3</v>
      </c>
      <c r="X327" s="14">
        <v>7.0683661645422943E-3</v>
      </c>
      <c r="Y327" s="14">
        <v>6.6750507884299117E-3</v>
      </c>
      <c r="Z327" s="14">
        <v>6.0853769300635782E-3</v>
      </c>
      <c r="AA327" s="14">
        <v>8.1948021540622813E-3</v>
      </c>
      <c r="AB327" s="14">
        <v>6.8507588532883646E-3</v>
      </c>
      <c r="AC327" s="14">
        <v>7.4520212331563905E-3</v>
      </c>
      <c r="AE327" s="16">
        <f t="shared" si="46"/>
        <v>1.1345915628158549</v>
      </c>
      <c r="AF327" s="16">
        <f t="shared" si="47"/>
        <v>0.18217304082164143</v>
      </c>
      <c r="AL327" s="72"/>
      <c r="AN327" s="52"/>
      <c r="AO327" s="72"/>
      <c r="AP327" s="59"/>
      <c r="AQ327" s="72"/>
      <c r="AR327" s="69"/>
      <c r="AS327" s="54"/>
      <c r="AT327" s="56"/>
    </row>
    <row r="328" spans="1:46" x14ac:dyDescent="0.2">
      <c r="A328" s="31" t="s">
        <v>262</v>
      </c>
      <c r="B328" s="32" t="s">
        <v>1314</v>
      </c>
      <c r="C328" s="31" t="s">
        <v>2600</v>
      </c>
      <c r="D328" s="32" t="s">
        <v>2601</v>
      </c>
      <c r="E328" s="4">
        <v>290</v>
      </c>
      <c r="F328" s="5">
        <v>32.138036424660001</v>
      </c>
      <c r="G328" s="6">
        <v>6.20166015625</v>
      </c>
      <c r="H328" s="6">
        <v>5.86</v>
      </c>
      <c r="I328" s="4">
        <v>2</v>
      </c>
      <c r="J328" s="4">
        <v>2</v>
      </c>
      <c r="K328" s="4">
        <v>16</v>
      </c>
      <c r="L328" s="4">
        <v>3</v>
      </c>
      <c r="M328" s="4">
        <v>2</v>
      </c>
      <c r="N328" s="4">
        <v>3</v>
      </c>
      <c r="O328" s="4"/>
      <c r="P328" s="4">
        <v>4</v>
      </c>
      <c r="Q328" s="4">
        <v>4</v>
      </c>
      <c r="R328" s="11">
        <f t="shared" si="40"/>
        <v>3.4762456546929318E-4</v>
      </c>
      <c r="S328" s="11">
        <f t="shared" si="41"/>
        <v>1.9347973299796846E-4</v>
      </c>
      <c r="T328" s="11">
        <f t="shared" si="42"/>
        <v>2.7247956403269756E-4</v>
      </c>
      <c r="U328" s="11">
        <f t="shared" si="43"/>
        <v>0</v>
      </c>
      <c r="V328" s="11">
        <f t="shared" si="44"/>
        <v>4.2158516020236085E-4</v>
      </c>
      <c r="W328" s="11">
        <f t="shared" si="45"/>
        <v>4.0832993058391182E-4</v>
      </c>
      <c r="X328" s="14">
        <v>3.4762456546929318E-4</v>
      </c>
      <c r="Y328" s="14">
        <v>1.9347973299796846E-4</v>
      </c>
      <c r="Z328" s="14">
        <v>2.7247956403269756E-4</v>
      </c>
      <c r="AA328" s="15">
        <v>9.0826521344232502E-5</v>
      </c>
      <c r="AB328" s="14">
        <v>4.2158516020236085E-4</v>
      </c>
      <c r="AC328" s="14">
        <v>4.0832993058391182E-4</v>
      </c>
      <c r="AE328" s="16">
        <f t="shared" si="46"/>
        <v>1.131710760954961</v>
      </c>
      <c r="AF328" s="16">
        <f t="shared" si="47"/>
        <v>0.178505285859377</v>
      </c>
      <c r="AL328" s="72"/>
      <c r="AN328" s="52"/>
      <c r="AO328" s="72"/>
      <c r="AP328" s="59"/>
      <c r="AQ328" s="72"/>
      <c r="AR328" s="71"/>
      <c r="AS328" s="54"/>
    </row>
    <row r="329" spans="1:46" x14ac:dyDescent="0.2">
      <c r="A329" s="31" t="s">
        <v>21</v>
      </c>
      <c r="B329" s="32" t="s">
        <v>1021</v>
      </c>
      <c r="C329" s="31" t="s">
        <v>2018</v>
      </c>
      <c r="D329" s="32" t="s">
        <v>2019</v>
      </c>
      <c r="E329" s="4">
        <v>1207</v>
      </c>
      <c r="F329" s="5">
        <v>133.66241397466001</v>
      </c>
      <c r="G329" s="6">
        <v>5.74462890625</v>
      </c>
      <c r="H329" s="6">
        <v>19.14</v>
      </c>
      <c r="I329" s="4">
        <v>21</v>
      </c>
      <c r="J329" s="4">
        <v>21</v>
      </c>
      <c r="K329" s="4">
        <v>123</v>
      </c>
      <c r="L329" s="4">
        <v>16</v>
      </c>
      <c r="M329" s="4">
        <v>22</v>
      </c>
      <c r="N329" s="4">
        <v>22</v>
      </c>
      <c r="O329" s="4">
        <v>17</v>
      </c>
      <c r="P329" s="4">
        <v>23</v>
      </c>
      <c r="Q329" s="4">
        <v>23</v>
      </c>
      <c r="R329" s="11">
        <f t="shared" si="40"/>
        <v>1.8539976825028969E-3</v>
      </c>
      <c r="S329" s="11">
        <f t="shared" si="41"/>
        <v>2.1282770629776531E-3</v>
      </c>
      <c r="T329" s="11">
        <f t="shared" si="42"/>
        <v>1.9981834695731154E-3</v>
      </c>
      <c r="U329" s="11">
        <f t="shared" si="43"/>
        <v>1.9901662374151251E-3</v>
      </c>
      <c r="V329" s="11">
        <f t="shared" si="44"/>
        <v>2.424114671163575E-3</v>
      </c>
      <c r="W329" s="11">
        <f t="shared" si="45"/>
        <v>2.3478971008574928E-3</v>
      </c>
      <c r="X329" s="14">
        <v>1.8539976825028969E-3</v>
      </c>
      <c r="Y329" s="14">
        <v>2.1282770629776531E-3</v>
      </c>
      <c r="Z329" s="14">
        <v>1.9981834695731154E-3</v>
      </c>
      <c r="AA329" s="14">
        <v>1.9901662374151251E-3</v>
      </c>
      <c r="AB329" s="14">
        <v>2.424114671163575E-3</v>
      </c>
      <c r="AC329" s="14">
        <v>2.3478971008574928E-3</v>
      </c>
      <c r="AE329" s="16">
        <f t="shared" si="46"/>
        <v>1.1307123578616145</v>
      </c>
      <c r="AF329" s="16">
        <f t="shared" si="47"/>
        <v>0.17723196852708664</v>
      </c>
      <c r="AL329" s="72"/>
      <c r="AN329" s="52"/>
      <c r="AO329" s="72"/>
      <c r="AP329" s="59"/>
      <c r="AQ329" s="72"/>
      <c r="AR329" s="59"/>
      <c r="AS329" s="54"/>
      <c r="AT329" s="56"/>
    </row>
    <row r="330" spans="1:46" x14ac:dyDescent="0.2">
      <c r="A330" s="31" t="s">
        <v>201</v>
      </c>
      <c r="B330" s="32" t="s">
        <v>1167</v>
      </c>
      <c r="C330" s="31" t="s">
        <v>1507</v>
      </c>
      <c r="D330" s="32" t="s">
        <v>2318</v>
      </c>
      <c r="E330" s="4">
        <v>666</v>
      </c>
      <c r="F330" s="5">
        <v>75.245317054660106</v>
      </c>
      <c r="G330" s="6">
        <v>5.74462890625</v>
      </c>
      <c r="H330" s="6">
        <v>11.56</v>
      </c>
      <c r="I330" s="4">
        <v>7</v>
      </c>
      <c r="J330" s="4">
        <v>7</v>
      </c>
      <c r="K330" s="4">
        <v>27</v>
      </c>
      <c r="L330" s="4">
        <v>7</v>
      </c>
      <c r="M330" s="4">
        <v>3</v>
      </c>
      <c r="N330" s="4">
        <v>3</v>
      </c>
      <c r="O330" s="4">
        <v>7</v>
      </c>
      <c r="P330" s="4">
        <v>4</v>
      </c>
      <c r="Q330" s="4">
        <v>3</v>
      </c>
      <c r="R330" s="11">
        <f t="shared" si="40"/>
        <v>8.1112398609501735E-4</v>
      </c>
      <c r="S330" s="11">
        <f t="shared" si="41"/>
        <v>2.9021959949695271E-4</v>
      </c>
      <c r="T330" s="11">
        <f t="shared" si="42"/>
        <v>2.7247956403269756E-4</v>
      </c>
      <c r="U330" s="11">
        <f t="shared" si="43"/>
        <v>8.1948021540622805E-4</v>
      </c>
      <c r="V330" s="11">
        <f t="shared" si="44"/>
        <v>4.2158516020236085E-4</v>
      </c>
      <c r="W330" s="11">
        <f t="shared" si="45"/>
        <v>3.0624744793793387E-4</v>
      </c>
      <c r="X330" s="14">
        <v>8.1112398609501735E-4</v>
      </c>
      <c r="Y330" s="14">
        <v>2.9021959949695271E-4</v>
      </c>
      <c r="Z330" s="14">
        <v>2.7247956403269756E-4</v>
      </c>
      <c r="AA330" s="14">
        <v>8.1948021540622805E-4</v>
      </c>
      <c r="AB330" s="14">
        <v>4.2158516020236085E-4</v>
      </c>
      <c r="AC330" s="14">
        <v>3.0624744793793387E-4</v>
      </c>
      <c r="AE330" s="16">
        <f t="shared" si="46"/>
        <v>1.1262823922928165</v>
      </c>
      <c r="AF330" s="16">
        <f t="shared" si="47"/>
        <v>0.17156859907160885</v>
      </c>
      <c r="AL330" s="72"/>
      <c r="AN330" s="52"/>
      <c r="AO330" s="72"/>
      <c r="AP330" s="59"/>
      <c r="AQ330" s="75"/>
      <c r="AR330" s="69"/>
      <c r="AS330" s="54"/>
    </row>
    <row r="331" spans="1:46" x14ac:dyDescent="0.2">
      <c r="A331" s="31" t="s">
        <v>555</v>
      </c>
      <c r="B331" s="32" t="s">
        <v>943</v>
      </c>
      <c r="C331" s="31" t="s">
        <v>1862</v>
      </c>
      <c r="D331" s="32" t="s">
        <v>1863</v>
      </c>
      <c r="E331" s="4">
        <v>531</v>
      </c>
      <c r="F331" s="5">
        <v>57.607589544660001</v>
      </c>
      <c r="G331" s="6">
        <v>6.10009765625</v>
      </c>
      <c r="H331" s="6">
        <v>24.11</v>
      </c>
      <c r="I331" s="4">
        <v>6</v>
      </c>
      <c r="J331" s="4">
        <v>12</v>
      </c>
      <c r="K331" s="4">
        <v>384</v>
      </c>
      <c r="L331" s="4">
        <v>52</v>
      </c>
      <c r="M331" s="4">
        <v>68</v>
      </c>
      <c r="N331" s="4">
        <v>68</v>
      </c>
      <c r="O331" s="4">
        <v>61</v>
      </c>
      <c r="P331" s="4">
        <v>67</v>
      </c>
      <c r="Q331" s="4">
        <v>68</v>
      </c>
      <c r="R331" s="11">
        <f t="shared" si="40"/>
        <v>6.0254924681344153E-3</v>
      </c>
      <c r="S331" s="11">
        <f t="shared" si="41"/>
        <v>6.5783109219309278E-3</v>
      </c>
      <c r="T331" s="11">
        <f t="shared" si="42"/>
        <v>6.1762034514078112E-3</v>
      </c>
      <c r="U331" s="11">
        <f t="shared" si="43"/>
        <v>7.1411847342542729E-3</v>
      </c>
      <c r="V331" s="11">
        <f t="shared" si="44"/>
        <v>7.0615514333895449E-3</v>
      </c>
      <c r="W331" s="11">
        <f t="shared" si="45"/>
        <v>6.941608819926501E-3</v>
      </c>
      <c r="X331" s="14">
        <v>6.0254924681344153E-3</v>
      </c>
      <c r="Y331" s="14">
        <v>6.5783109219309278E-3</v>
      </c>
      <c r="Z331" s="14">
        <v>6.1762034514078112E-3</v>
      </c>
      <c r="AA331" s="14">
        <v>7.1411847342542729E-3</v>
      </c>
      <c r="AB331" s="14">
        <v>7.0615514333895449E-3</v>
      </c>
      <c r="AC331" s="14">
        <v>6.941608819926501E-3</v>
      </c>
      <c r="AE331" s="16">
        <f t="shared" si="46"/>
        <v>1.1258965540351049</v>
      </c>
      <c r="AF331" s="16">
        <f t="shared" si="47"/>
        <v>0.17107428049418044</v>
      </c>
      <c r="AL331" s="72"/>
      <c r="AN331" s="52"/>
      <c r="AO331" s="72"/>
      <c r="AP331" s="59"/>
      <c r="AQ331" s="72"/>
      <c r="AR331" s="59"/>
      <c r="AS331" s="54"/>
    </row>
    <row r="332" spans="1:46" x14ac:dyDescent="0.2">
      <c r="A332" s="31" t="s">
        <v>330</v>
      </c>
      <c r="B332" s="32" t="s">
        <v>811</v>
      </c>
      <c r="C332" s="31" t="s">
        <v>1608</v>
      </c>
      <c r="D332" s="32" t="s">
        <v>1609</v>
      </c>
      <c r="E332" s="4">
        <v>308</v>
      </c>
      <c r="F332" s="5">
        <v>34.507241004660003</v>
      </c>
      <c r="G332" s="6">
        <v>5.05908203125</v>
      </c>
      <c r="H332" s="6">
        <v>36.69</v>
      </c>
      <c r="I332" s="4">
        <v>9</v>
      </c>
      <c r="J332" s="4">
        <v>9</v>
      </c>
      <c r="K332" s="4">
        <v>47</v>
      </c>
      <c r="L332" s="4">
        <v>7</v>
      </c>
      <c r="M332" s="4">
        <v>10</v>
      </c>
      <c r="N332" s="4">
        <v>6</v>
      </c>
      <c r="O332" s="4">
        <v>9</v>
      </c>
      <c r="P332" s="4">
        <v>9</v>
      </c>
      <c r="Q332" s="4">
        <v>6</v>
      </c>
      <c r="R332" s="11">
        <f t="shared" si="40"/>
        <v>8.1112398609501735E-4</v>
      </c>
      <c r="S332" s="11">
        <f t="shared" si="41"/>
        <v>9.6739866498984234E-4</v>
      </c>
      <c r="T332" s="11">
        <f t="shared" si="42"/>
        <v>5.4495912806539512E-4</v>
      </c>
      <c r="U332" s="11">
        <f t="shared" si="43"/>
        <v>1.0536174198080075E-3</v>
      </c>
      <c r="V332" s="11">
        <f t="shared" si="44"/>
        <v>9.4856661045531192E-4</v>
      </c>
      <c r="W332" s="11">
        <f t="shared" si="45"/>
        <v>6.1249489587586773E-4</v>
      </c>
      <c r="X332" s="14">
        <v>8.1112398609501735E-4</v>
      </c>
      <c r="Y332" s="14">
        <v>9.6739866498984234E-4</v>
      </c>
      <c r="Z332" s="14">
        <v>5.4495912806539512E-4</v>
      </c>
      <c r="AA332" s="14">
        <v>1.0536174198080075E-3</v>
      </c>
      <c r="AB332" s="14">
        <v>9.4856661045531192E-4</v>
      </c>
      <c r="AC332" s="14">
        <v>6.1249489587586773E-4</v>
      </c>
      <c r="AE332" s="16">
        <f t="shared" si="46"/>
        <v>1.1253279236368401</v>
      </c>
      <c r="AF332" s="16">
        <f t="shared" si="47"/>
        <v>0.17034546799124414</v>
      </c>
      <c r="AL332" s="72"/>
      <c r="AN332" s="52"/>
      <c r="AO332" s="72"/>
      <c r="AP332" s="59"/>
      <c r="AQ332" s="72"/>
      <c r="AR332" s="59"/>
      <c r="AS332" s="54"/>
      <c r="AT332" s="56"/>
    </row>
    <row r="333" spans="1:46" x14ac:dyDescent="0.2">
      <c r="A333" s="31" t="s">
        <v>226</v>
      </c>
      <c r="B333" s="32" t="s">
        <v>1018</v>
      </c>
      <c r="C333" s="31" t="s">
        <v>2011</v>
      </c>
      <c r="D333" s="32" t="s">
        <v>2012</v>
      </c>
      <c r="E333" s="4">
        <v>347</v>
      </c>
      <c r="F333" s="5">
        <v>39.902792294660003</v>
      </c>
      <c r="G333" s="6">
        <v>5.60498046875</v>
      </c>
      <c r="H333" s="6">
        <v>19.309999999999999</v>
      </c>
      <c r="I333" s="4">
        <v>5</v>
      </c>
      <c r="J333" s="4">
        <v>5</v>
      </c>
      <c r="K333" s="4">
        <v>37</v>
      </c>
      <c r="L333" s="4">
        <v>7</v>
      </c>
      <c r="M333" s="4">
        <v>6</v>
      </c>
      <c r="N333" s="4">
        <v>5</v>
      </c>
      <c r="O333" s="4">
        <v>8</v>
      </c>
      <c r="P333" s="4">
        <v>5</v>
      </c>
      <c r="Q333" s="4">
        <v>6</v>
      </c>
      <c r="R333" s="11">
        <f t="shared" si="40"/>
        <v>8.1112398609501735E-4</v>
      </c>
      <c r="S333" s="11">
        <f t="shared" si="41"/>
        <v>5.8043919899390542E-4</v>
      </c>
      <c r="T333" s="11">
        <f t="shared" si="42"/>
        <v>4.5413260672116256E-4</v>
      </c>
      <c r="U333" s="11">
        <f t="shared" si="43"/>
        <v>9.365488176071178E-4</v>
      </c>
      <c r="V333" s="11">
        <f t="shared" si="44"/>
        <v>5.2698145025295107E-4</v>
      </c>
      <c r="W333" s="11">
        <f t="shared" si="45"/>
        <v>6.1249489587586773E-4</v>
      </c>
      <c r="X333" s="14">
        <v>8.1112398609501735E-4</v>
      </c>
      <c r="Y333" s="14">
        <v>5.8043919899390542E-4</v>
      </c>
      <c r="Z333" s="14">
        <v>4.5413260672116256E-4</v>
      </c>
      <c r="AA333" s="14">
        <v>9.365488176071178E-4</v>
      </c>
      <c r="AB333" s="14">
        <v>5.2698145025295107E-4</v>
      </c>
      <c r="AC333" s="14">
        <v>6.1249489587586773E-4</v>
      </c>
      <c r="AE333" s="16">
        <f t="shared" si="46"/>
        <v>1.1247927057903546</v>
      </c>
      <c r="AF333" s="16">
        <f t="shared" si="47"/>
        <v>0.16965914376721458</v>
      </c>
      <c r="AL333" s="72"/>
      <c r="AN333" s="52"/>
      <c r="AO333" s="72"/>
      <c r="AP333" s="59"/>
      <c r="AQ333" s="72"/>
      <c r="AR333" s="59"/>
      <c r="AS333" s="54"/>
      <c r="AT333" s="56"/>
    </row>
    <row r="334" spans="1:46" x14ac:dyDescent="0.2">
      <c r="A334" s="31" t="s">
        <v>530</v>
      </c>
      <c r="B334" s="32" t="s">
        <v>1061</v>
      </c>
      <c r="C334" s="31" t="s">
        <v>2096</v>
      </c>
      <c r="D334" s="32" t="s">
        <v>2097</v>
      </c>
      <c r="E334" s="4">
        <v>1214</v>
      </c>
      <c r="F334" s="5">
        <v>137.15226593465999</v>
      </c>
      <c r="G334" s="6">
        <v>7.59130859375</v>
      </c>
      <c r="H334" s="6">
        <v>16.89</v>
      </c>
      <c r="I334" s="4">
        <v>19</v>
      </c>
      <c r="J334" s="4">
        <v>19</v>
      </c>
      <c r="K334" s="4">
        <v>115</v>
      </c>
      <c r="L334" s="4">
        <v>18</v>
      </c>
      <c r="M334" s="4">
        <v>19</v>
      </c>
      <c r="N334" s="4">
        <v>19</v>
      </c>
      <c r="O334" s="4">
        <v>16</v>
      </c>
      <c r="P334" s="4">
        <v>24</v>
      </c>
      <c r="Q334" s="4">
        <v>19</v>
      </c>
      <c r="R334" s="11">
        <f t="shared" si="40"/>
        <v>2.0857473928157589E-3</v>
      </c>
      <c r="S334" s="11">
        <f t="shared" si="41"/>
        <v>1.8380574634807004E-3</v>
      </c>
      <c r="T334" s="11">
        <f t="shared" si="42"/>
        <v>1.7257039055404177E-3</v>
      </c>
      <c r="U334" s="11">
        <f t="shared" si="43"/>
        <v>1.8730976352142356E-3</v>
      </c>
      <c r="V334" s="11">
        <f t="shared" si="44"/>
        <v>2.5295109612141651E-3</v>
      </c>
      <c r="W334" s="11">
        <f t="shared" si="45"/>
        <v>1.9395671702735812E-3</v>
      </c>
      <c r="X334" s="14">
        <v>2.0857473928157589E-3</v>
      </c>
      <c r="Y334" s="14">
        <v>1.8380574634807004E-3</v>
      </c>
      <c r="Z334" s="14">
        <v>1.7257039055404177E-3</v>
      </c>
      <c r="AA334" s="14">
        <v>1.8730976352142356E-3</v>
      </c>
      <c r="AB334" s="14">
        <v>2.5295109612141651E-3</v>
      </c>
      <c r="AC334" s="14">
        <v>1.9395671702735812E-3</v>
      </c>
      <c r="AE334" s="16">
        <f t="shared" si="46"/>
        <v>1.1226065900710083</v>
      </c>
      <c r="AF334" s="16">
        <f t="shared" si="47"/>
        <v>0.16685243353315424</v>
      </c>
      <c r="AL334" s="72"/>
      <c r="AN334" s="52"/>
      <c r="AO334" s="75"/>
      <c r="AP334" s="74"/>
      <c r="AQ334" s="75"/>
      <c r="AR334" s="70"/>
      <c r="AS334" s="54"/>
      <c r="AT334" s="67"/>
    </row>
    <row r="335" spans="1:46" x14ac:dyDescent="0.2">
      <c r="A335" s="31" t="s">
        <v>241</v>
      </c>
      <c r="B335" s="32" t="s">
        <v>1363</v>
      </c>
      <c r="C335" s="31" t="s">
        <v>2700</v>
      </c>
      <c r="D335" s="32" t="s">
        <v>2701</v>
      </c>
      <c r="E335" s="4">
        <v>1218</v>
      </c>
      <c r="F335" s="5">
        <v>133.69579709466001</v>
      </c>
      <c r="G335" s="6">
        <v>6.07470703125</v>
      </c>
      <c r="H335" s="6">
        <v>3.78</v>
      </c>
      <c r="I335" s="4">
        <v>4</v>
      </c>
      <c r="J335" s="4">
        <v>4</v>
      </c>
      <c r="K335" s="4">
        <v>7</v>
      </c>
      <c r="L335" s="4"/>
      <c r="M335" s="4">
        <v>3</v>
      </c>
      <c r="N335" s="4"/>
      <c r="O335" s="4">
        <v>2</v>
      </c>
      <c r="P335" s="4"/>
      <c r="Q335" s="4">
        <v>2</v>
      </c>
      <c r="R335" s="11">
        <f t="shared" si="40"/>
        <v>0</v>
      </c>
      <c r="S335" s="11">
        <f t="shared" si="41"/>
        <v>2.9021959949695271E-4</v>
      </c>
      <c r="T335" s="11">
        <f t="shared" si="42"/>
        <v>0</v>
      </c>
      <c r="U335" s="11">
        <f t="shared" si="43"/>
        <v>2.3413720440177945E-4</v>
      </c>
      <c r="V335" s="11">
        <f t="shared" si="44"/>
        <v>0</v>
      </c>
      <c r="W335" s="11">
        <f t="shared" si="45"/>
        <v>2.0416496529195591E-4</v>
      </c>
      <c r="X335" s="15">
        <v>9.0826521344232502E-5</v>
      </c>
      <c r="Y335" s="14">
        <v>2.9021959949695271E-4</v>
      </c>
      <c r="Z335" s="15">
        <v>9.0826521344232502E-5</v>
      </c>
      <c r="AA335" s="14">
        <v>2.3413720440177945E-4</v>
      </c>
      <c r="AB335" s="15">
        <v>9.0826521344232502E-5</v>
      </c>
      <c r="AC335" s="14">
        <v>2.0416496529195591E-4</v>
      </c>
      <c r="AE335" s="16">
        <f t="shared" si="46"/>
        <v>1.1213379283600255</v>
      </c>
      <c r="AF335" s="16">
        <f t="shared" si="47"/>
        <v>0.16522111677021162</v>
      </c>
      <c r="AL335" s="72"/>
      <c r="AN335" s="52"/>
      <c r="AO335" s="72"/>
      <c r="AP335" s="59"/>
      <c r="AQ335" s="72"/>
      <c r="AR335" s="69"/>
      <c r="AS335" s="54"/>
    </row>
    <row r="336" spans="1:46" x14ac:dyDescent="0.2">
      <c r="A336" s="31" t="s">
        <v>568</v>
      </c>
      <c r="B336" s="32" t="s">
        <v>1282</v>
      </c>
      <c r="C336" s="31" t="s">
        <v>2533</v>
      </c>
      <c r="D336" s="32" t="s">
        <v>2534</v>
      </c>
      <c r="E336" s="4">
        <v>923</v>
      </c>
      <c r="F336" s="5">
        <v>102.38424569466</v>
      </c>
      <c r="G336" s="6">
        <v>6.43017578125</v>
      </c>
      <c r="H336" s="6">
        <v>7.15</v>
      </c>
      <c r="I336" s="4">
        <v>6</v>
      </c>
      <c r="J336" s="4">
        <v>6</v>
      </c>
      <c r="K336" s="4">
        <v>33</v>
      </c>
      <c r="L336" s="4">
        <v>6</v>
      </c>
      <c r="M336" s="4">
        <v>6</v>
      </c>
      <c r="N336" s="4">
        <v>4</v>
      </c>
      <c r="O336" s="4">
        <v>5</v>
      </c>
      <c r="P336" s="4">
        <v>6</v>
      </c>
      <c r="Q336" s="4">
        <v>6</v>
      </c>
      <c r="R336" s="11">
        <f t="shared" si="40"/>
        <v>6.9524913093858636E-4</v>
      </c>
      <c r="S336" s="11">
        <f t="shared" si="41"/>
        <v>5.8043919899390542E-4</v>
      </c>
      <c r="T336" s="11">
        <f t="shared" si="42"/>
        <v>3.6330608537693006E-4</v>
      </c>
      <c r="U336" s="11">
        <f t="shared" si="43"/>
        <v>5.8534301100444865E-4</v>
      </c>
      <c r="V336" s="11">
        <f t="shared" si="44"/>
        <v>6.3237774030354128E-4</v>
      </c>
      <c r="W336" s="11">
        <f t="shared" si="45"/>
        <v>6.1249489587586773E-4</v>
      </c>
      <c r="X336" s="14">
        <v>6.9524913093858636E-4</v>
      </c>
      <c r="Y336" s="14">
        <v>5.8043919899390542E-4</v>
      </c>
      <c r="Z336" s="14">
        <v>3.6330608537693006E-4</v>
      </c>
      <c r="AA336" s="14">
        <v>5.8534301100444865E-4</v>
      </c>
      <c r="AB336" s="14">
        <v>6.3237774030354128E-4</v>
      </c>
      <c r="AC336" s="14">
        <v>6.1249489587586773E-4</v>
      </c>
      <c r="AE336" s="16">
        <f t="shared" si="46"/>
        <v>1.1166698495664709</v>
      </c>
      <c r="AF336" s="16">
        <f t="shared" si="47"/>
        <v>0.15920270704079315</v>
      </c>
      <c r="AL336" s="72"/>
      <c r="AN336" s="52"/>
      <c r="AO336" s="72"/>
      <c r="AP336" s="59"/>
      <c r="AQ336" s="72"/>
      <c r="AR336" s="69"/>
      <c r="AS336" s="54"/>
    </row>
    <row r="337" spans="1:46" x14ac:dyDescent="0.2">
      <c r="A337" s="31" t="s">
        <v>172</v>
      </c>
      <c r="B337" s="32" t="s">
        <v>1236</v>
      </c>
      <c r="C337" s="31" t="s">
        <v>2442</v>
      </c>
      <c r="D337" s="32" t="s">
        <v>2443</v>
      </c>
      <c r="E337" s="4">
        <v>262</v>
      </c>
      <c r="F337" s="5">
        <v>29.08731299466</v>
      </c>
      <c r="G337" s="6">
        <v>5.99853515625</v>
      </c>
      <c r="H337" s="6">
        <v>8.7799999999999994</v>
      </c>
      <c r="I337" s="4">
        <v>2</v>
      </c>
      <c r="J337" s="4">
        <v>2</v>
      </c>
      <c r="K337" s="4">
        <v>4</v>
      </c>
      <c r="L337" s="4"/>
      <c r="M337" s="4">
        <v>2</v>
      </c>
      <c r="N337" s="4"/>
      <c r="O337" s="4">
        <v>2</v>
      </c>
      <c r="P337" s="4"/>
      <c r="Q337" s="4"/>
      <c r="R337" s="11">
        <f t="shared" si="40"/>
        <v>0</v>
      </c>
      <c r="S337" s="11">
        <f t="shared" si="41"/>
        <v>1.9347973299796846E-4</v>
      </c>
      <c r="T337" s="11">
        <f t="shared" si="42"/>
        <v>0</v>
      </c>
      <c r="U337" s="11">
        <f t="shared" si="43"/>
        <v>2.3413720440177945E-4</v>
      </c>
      <c r="V337" s="11">
        <f t="shared" si="44"/>
        <v>0</v>
      </c>
      <c r="W337" s="11">
        <f t="shared" si="45"/>
        <v>0</v>
      </c>
      <c r="X337" s="15">
        <v>9.0826521344232502E-5</v>
      </c>
      <c r="Y337" s="14">
        <v>1.9347973299796846E-4</v>
      </c>
      <c r="Z337" s="15">
        <v>9.0826521344232502E-5</v>
      </c>
      <c r="AA337" s="14">
        <v>2.3413720440177945E-4</v>
      </c>
      <c r="AB337" s="15">
        <v>9.0826521344232502E-5</v>
      </c>
      <c r="AC337" s="15">
        <v>9.0826521344232502E-5</v>
      </c>
      <c r="AE337" s="16">
        <f t="shared" si="46"/>
        <v>1.1083815492512332</v>
      </c>
      <c r="AF337" s="16">
        <f t="shared" si="47"/>
        <v>0.14845460021083698</v>
      </c>
      <c r="AL337" s="72"/>
      <c r="AN337" s="52"/>
      <c r="AO337" s="72"/>
      <c r="AP337" s="59"/>
      <c r="AQ337" s="72"/>
      <c r="AR337" s="69"/>
      <c r="AS337" s="54"/>
    </row>
    <row r="338" spans="1:46" x14ac:dyDescent="0.2">
      <c r="A338" s="31" t="s">
        <v>334</v>
      </c>
      <c r="B338" s="32" t="s">
        <v>1012</v>
      </c>
      <c r="C338" s="31" t="s">
        <v>2002</v>
      </c>
      <c r="D338" s="32" t="s">
        <v>2003</v>
      </c>
      <c r="E338" s="4">
        <v>437</v>
      </c>
      <c r="F338" s="5">
        <v>49.00015206466</v>
      </c>
      <c r="G338" s="6">
        <v>5.70654296875</v>
      </c>
      <c r="H338" s="6">
        <v>19.68</v>
      </c>
      <c r="I338" s="4">
        <v>8</v>
      </c>
      <c r="J338" s="4">
        <v>8</v>
      </c>
      <c r="K338" s="4">
        <v>67</v>
      </c>
      <c r="L338" s="4">
        <v>11</v>
      </c>
      <c r="M338" s="4">
        <v>9</v>
      </c>
      <c r="N338" s="4">
        <v>13</v>
      </c>
      <c r="O338" s="4">
        <v>12</v>
      </c>
      <c r="P338" s="4">
        <v>10</v>
      </c>
      <c r="Q338" s="4">
        <v>12</v>
      </c>
      <c r="R338" s="11">
        <f t="shared" si="40"/>
        <v>1.2746234067207416E-3</v>
      </c>
      <c r="S338" s="11">
        <f t="shared" si="41"/>
        <v>8.7065879849085813E-4</v>
      </c>
      <c r="T338" s="11">
        <f t="shared" si="42"/>
        <v>1.1807447774750228E-3</v>
      </c>
      <c r="U338" s="11">
        <f t="shared" si="43"/>
        <v>1.4048232264106766E-3</v>
      </c>
      <c r="V338" s="11">
        <f t="shared" si="44"/>
        <v>1.0539629005059021E-3</v>
      </c>
      <c r="W338" s="11">
        <f t="shared" si="45"/>
        <v>1.2249897917517355E-3</v>
      </c>
      <c r="X338" s="14">
        <v>1.2746234067207416E-3</v>
      </c>
      <c r="Y338" s="14">
        <v>8.7065879849085813E-4</v>
      </c>
      <c r="Z338" s="14">
        <v>1.1807447774750228E-3</v>
      </c>
      <c r="AA338" s="14">
        <v>1.4048232264106766E-3</v>
      </c>
      <c r="AB338" s="14">
        <v>1.0539629005059021E-3</v>
      </c>
      <c r="AC338" s="14">
        <v>1.2249897917517355E-3</v>
      </c>
      <c r="AE338" s="16">
        <f t="shared" si="46"/>
        <v>1.1075604430883834</v>
      </c>
      <c r="AF338" s="16">
        <f t="shared" si="47"/>
        <v>0.14738543337569529</v>
      </c>
      <c r="AL338" s="72"/>
      <c r="AN338" s="52"/>
      <c r="AO338" s="72"/>
      <c r="AP338" s="59"/>
      <c r="AQ338" s="72"/>
      <c r="AR338" s="69"/>
      <c r="AS338" s="54"/>
      <c r="AT338" s="56"/>
    </row>
    <row r="339" spans="1:46" x14ac:dyDescent="0.2">
      <c r="A339" s="31" t="s">
        <v>263</v>
      </c>
      <c r="B339" s="32" t="s">
        <v>925</v>
      </c>
      <c r="C339" s="31" t="s">
        <v>1824</v>
      </c>
      <c r="D339" s="32" t="s">
        <v>1825</v>
      </c>
      <c r="E339" s="4">
        <v>394</v>
      </c>
      <c r="F339" s="5">
        <v>44.732235644660001</v>
      </c>
      <c r="G339" s="6">
        <v>6.74169921875</v>
      </c>
      <c r="H339" s="6">
        <v>25.63</v>
      </c>
      <c r="I339" s="4">
        <v>8</v>
      </c>
      <c r="J339" s="4">
        <v>8</v>
      </c>
      <c r="K339" s="4">
        <v>54</v>
      </c>
      <c r="L339" s="4">
        <v>6</v>
      </c>
      <c r="M339" s="4">
        <v>9</v>
      </c>
      <c r="N339" s="4">
        <v>12</v>
      </c>
      <c r="O339" s="4">
        <v>10</v>
      </c>
      <c r="P339" s="4">
        <v>9</v>
      </c>
      <c r="Q339" s="4">
        <v>8</v>
      </c>
      <c r="R339" s="11">
        <f t="shared" si="40"/>
        <v>6.9524913093858636E-4</v>
      </c>
      <c r="S339" s="11">
        <f t="shared" si="41"/>
        <v>8.7065879849085813E-4</v>
      </c>
      <c r="T339" s="11">
        <f t="shared" si="42"/>
        <v>1.0899182561307902E-3</v>
      </c>
      <c r="U339" s="11">
        <f t="shared" si="43"/>
        <v>1.1706860220088973E-3</v>
      </c>
      <c r="V339" s="11">
        <f t="shared" si="44"/>
        <v>9.4856661045531192E-4</v>
      </c>
      <c r="W339" s="11">
        <f t="shared" si="45"/>
        <v>8.1665986116782364E-4</v>
      </c>
      <c r="X339" s="14">
        <v>6.9524913093858636E-4</v>
      </c>
      <c r="Y339" s="14">
        <v>8.7065879849085813E-4</v>
      </c>
      <c r="Z339" s="14">
        <v>1.0899182561307902E-3</v>
      </c>
      <c r="AA339" s="14">
        <v>1.1706860220088973E-3</v>
      </c>
      <c r="AB339" s="14">
        <v>9.4856661045531192E-4</v>
      </c>
      <c r="AC339" s="14">
        <v>8.1665986116782364E-4</v>
      </c>
      <c r="AE339" s="16">
        <f t="shared" si="46"/>
        <v>1.1054610838595655</v>
      </c>
      <c r="AF339" s="16">
        <f t="shared" si="47"/>
        <v>0.14464823807947613</v>
      </c>
      <c r="AL339" s="72"/>
      <c r="AN339" s="52"/>
      <c r="AO339" s="72"/>
      <c r="AP339" s="59"/>
      <c r="AQ339" s="72"/>
      <c r="AR339" s="69"/>
      <c r="AS339" s="54"/>
      <c r="AT339" s="56"/>
    </row>
    <row r="340" spans="1:46" x14ac:dyDescent="0.2">
      <c r="A340" s="31" t="s">
        <v>462</v>
      </c>
      <c r="B340" s="32" t="s">
        <v>813</v>
      </c>
      <c r="C340" s="31" t="s">
        <v>1612</v>
      </c>
      <c r="D340" s="32" t="s">
        <v>1613</v>
      </c>
      <c r="E340" s="4">
        <v>480</v>
      </c>
      <c r="F340" s="5">
        <v>52.730716164660002</v>
      </c>
      <c r="G340" s="6">
        <v>7.28369140625</v>
      </c>
      <c r="H340" s="6">
        <v>36.46</v>
      </c>
      <c r="I340" s="4">
        <v>14</v>
      </c>
      <c r="J340" s="4">
        <v>14</v>
      </c>
      <c r="K340" s="4">
        <v>113</v>
      </c>
      <c r="L340" s="4">
        <v>16</v>
      </c>
      <c r="M340" s="4">
        <v>18</v>
      </c>
      <c r="N340" s="4">
        <v>22</v>
      </c>
      <c r="O340" s="4">
        <v>19</v>
      </c>
      <c r="P340" s="4">
        <v>20</v>
      </c>
      <c r="Q340" s="4">
        <v>18</v>
      </c>
      <c r="R340" s="11">
        <f t="shared" si="40"/>
        <v>1.8539976825028969E-3</v>
      </c>
      <c r="S340" s="11">
        <f t="shared" si="41"/>
        <v>1.7413175969817163E-3</v>
      </c>
      <c r="T340" s="11">
        <f t="shared" si="42"/>
        <v>1.9981834695731154E-3</v>
      </c>
      <c r="U340" s="11">
        <f t="shared" si="43"/>
        <v>2.2243034418169046E-3</v>
      </c>
      <c r="V340" s="11">
        <f t="shared" si="44"/>
        <v>2.1079258010118043E-3</v>
      </c>
      <c r="W340" s="11">
        <f t="shared" si="45"/>
        <v>1.8374846876276032E-3</v>
      </c>
      <c r="X340" s="14">
        <v>1.8539976825028969E-3</v>
      </c>
      <c r="Y340" s="14">
        <v>1.7413175969817163E-3</v>
      </c>
      <c r="Z340" s="14">
        <v>1.9981834695731154E-3</v>
      </c>
      <c r="AA340" s="14">
        <v>2.2243034418169046E-3</v>
      </c>
      <c r="AB340" s="14">
        <v>2.1079258010118043E-3</v>
      </c>
      <c r="AC340" s="14">
        <v>1.8374846876276032E-3</v>
      </c>
      <c r="AE340" s="16">
        <f t="shared" si="46"/>
        <v>1.1030151622891935</v>
      </c>
      <c r="AF340" s="16">
        <f t="shared" si="47"/>
        <v>0.14145262266916955</v>
      </c>
      <c r="AL340" s="72"/>
      <c r="AN340" s="52"/>
      <c r="AO340" s="72"/>
      <c r="AP340" s="59"/>
      <c r="AQ340" s="72"/>
      <c r="AR340" s="59"/>
      <c r="AS340" s="54"/>
    </row>
    <row r="341" spans="1:46" x14ac:dyDescent="0.2">
      <c r="A341" s="31" t="s">
        <v>279</v>
      </c>
      <c r="B341" s="32" t="s">
        <v>734</v>
      </c>
      <c r="C341" s="31" t="s">
        <v>1466</v>
      </c>
      <c r="D341" s="32" t="s">
        <v>1467</v>
      </c>
      <c r="E341" s="4">
        <v>261</v>
      </c>
      <c r="F341" s="5">
        <v>28.760315264660001</v>
      </c>
      <c r="G341" s="6">
        <v>4.69091796875</v>
      </c>
      <c r="H341" s="6">
        <v>51.34</v>
      </c>
      <c r="I341" s="4">
        <v>12</v>
      </c>
      <c r="J341" s="4">
        <v>12</v>
      </c>
      <c r="K341" s="4">
        <v>99</v>
      </c>
      <c r="L341" s="4">
        <v>14</v>
      </c>
      <c r="M341" s="4">
        <v>16</v>
      </c>
      <c r="N341" s="4">
        <v>19</v>
      </c>
      <c r="O341" s="4">
        <v>17</v>
      </c>
      <c r="P341" s="4">
        <v>12</v>
      </c>
      <c r="Q341" s="4">
        <v>21</v>
      </c>
      <c r="R341" s="11">
        <f t="shared" si="40"/>
        <v>1.6222479721900347E-3</v>
      </c>
      <c r="S341" s="11">
        <f t="shared" si="41"/>
        <v>1.5478378639837477E-3</v>
      </c>
      <c r="T341" s="11">
        <f t="shared" si="42"/>
        <v>1.7257039055404177E-3</v>
      </c>
      <c r="U341" s="11">
        <f t="shared" si="43"/>
        <v>1.9901662374151251E-3</v>
      </c>
      <c r="V341" s="11">
        <f t="shared" si="44"/>
        <v>1.2647554806070826E-3</v>
      </c>
      <c r="W341" s="11">
        <f t="shared" si="45"/>
        <v>2.1437321355655369E-3</v>
      </c>
      <c r="X341" s="14">
        <v>1.6222479721900347E-3</v>
      </c>
      <c r="Y341" s="14">
        <v>1.5478378639837477E-3</v>
      </c>
      <c r="Z341" s="14">
        <v>1.7257039055404177E-3</v>
      </c>
      <c r="AA341" s="14">
        <v>1.9901662374151251E-3</v>
      </c>
      <c r="AB341" s="14">
        <v>1.2647554806070826E-3</v>
      </c>
      <c r="AC341" s="14">
        <v>2.1437321355655369E-3</v>
      </c>
      <c r="AE341" s="16">
        <f t="shared" si="46"/>
        <v>1.1027135842025506</v>
      </c>
      <c r="AF341" s="16">
        <f t="shared" si="47"/>
        <v>0.14105811793830128</v>
      </c>
      <c r="AL341" s="72"/>
      <c r="AN341" s="52"/>
      <c r="AO341" s="72"/>
      <c r="AP341" s="59"/>
      <c r="AQ341" s="72"/>
      <c r="AR341" s="71"/>
      <c r="AS341" s="54"/>
    </row>
    <row r="342" spans="1:46" x14ac:dyDescent="0.2">
      <c r="A342" s="31" t="s">
        <v>646</v>
      </c>
      <c r="B342" s="32" t="s">
        <v>1358</v>
      </c>
      <c r="C342" s="31" t="s">
        <v>2688</v>
      </c>
      <c r="D342" s="32" t="s">
        <v>2689</v>
      </c>
      <c r="E342" s="4">
        <v>472</v>
      </c>
      <c r="F342" s="5">
        <v>53.776779864660099</v>
      </c>
      <c r="G342" s="6">
        <v>4.98291015625</v>
      </c>
      <c r="H342" s="6">
        <v>4.24</v>
      </c>
      <c r="I342" s="4">
        <v>3</v>
      </c>
      <c r="J342" s="4">
        <v>3</v>
      </c>
      <c r="K342" s="4">
        <v>22</v>
      </c>
      <c r="L342" s="4">
        <v>2</v>
      </c>
      <c r="M342" s="4">
        <v>4</v>
      </c>
      <c r="N342" s="4">
        <v>5</v>
      </c>
      <c r="O342" s="4">
        <v>3</v>
      </c>
      <c r="P342" s="4">
        <v>4</v>
      </c>
      <c r="Q342" s="4">
        <v>4</v>
      </c>
      <c r="R342" s="11">
        <f t="shared" si="40"/>
        <v>2.3174971031286211E-4</v>
      </c>
      <c r="S342" s="11">
        <f t="shared" si="41"/>
        <v>3.8695946599593691E-4</v>
      </c>
      <c r="T342" s="11">
        <f t="shared" si="42"/>
        <v>4.5413260672116256E-4</v>
      </c>
      <c r="U342" s="11">
        <f t="shared" si="43"/>
        <v>3.5120580660266915E-4</v>
      </c>
      <c r="V342" s="11">
        <f t="shared" si="44"/>
        <v>4.2158516020236085E-4</v>
      </c>
      <c r="W342" s="11">
        <f t="shared" si="45"/>
        <v>4.0832993058391182E-4</v>
      </c>
      <c r="X342" s="14">
        <v>2.3174971031286211E-4</v>
      </c>
      <c r="Y342" s="14">
        <v>3.8695946599593691E-4</v>
      </c>
      <c r="Z342" s="14">
        <v>4.5413260672116256E-4</v>
      </c>
      <c r="AA342" s="14">
        <v>3.5120580660266915E-4</v>
      </c>
      <c r="AB342" s="14">
        <v>4.2158516020236085E-4</v>
      </c>
      <c r="AC342" s="14">
        <v>4.0832993058391182E-4</v>
      </c>
      <c r="AE342" s="16">
        <f t="shared" si="46"/>
        <v>1.1009273837687175</v>
      </c>
      <c r="AF342" s="16">
        <f t="shared" si="47"/>
        <v>0.13871931310598309</v>
      </c>
      <c r="AL342" s="72"/>
      <c r="AN342" s="52"/>
      <c r="AO342" s="72"/>
      <c r="AP342" s="59"/>
      <c r="AQ342" s="72"/>
      <c r="AR342" s="59"/>
      <c r="AS342" s="54"/>
      <c r="AT342" s="56"/>
    </row>
    <row r="343" spans="1:46" x14ac:dyDescent="0.2">
      <c r="A343" s="31" t="s">
        <v>545</v>
      </c>
      <c r="B343" s="32" t="s">
        <v>757</v>
      </c>
      <c r="C343" s="31" t="s">
        <v>1505</v>
      </c>
      <c r="D343" s="32" t="s">
        <v>1514</v>
      </c>
      <c r="E343" s="4">
        <v>338</v>
      </c>
      <c r="F343" s="5">
        <v>35.426680974660002</v>
      </c>
      <c r="G343" s="6">
        <v>8.54345703125</v>
      </c>
      <c r="H343" s="6">
        <v>46.75</v>
      </c>
      <c r="I343" s="4">
        <v>12</v>
      </c>
      <c r="J343" s="4">
        <v>12</v>
      </c>
      <c r="K343" s="4">
        <v>46</v>
      </c>
      <c r="L343" s="4">
        <v>5</v>
      </c>
      <c r="M343" s="4">
        <v>9</v>
      </c>
      <c r="N343" s="4">
        <v>9</v>
      </c>
      <c r="O343" s="4">
        <v>8</v>
      </c>
      <c r="P343" s="4">
        <v>7</v>
      </c>
      <c r="Q343" s="4">
        <v>8</v>
      </c>
      <c r="R343" s="11">
        <f t="shared" si="40"/>
        <v>5.7937427578215526E-4</v>
      </c>
      <c r="S343" s="11">
        <f t="shared" si="41"/>
        <v>8.7065879849085813E-4</v>
      </c>
      <c r="T343" s="11">
        <f t="shared" si="42"/>
        <v>8.1743869209809268E-4</v>
      </c>
      <c r="U343" s="11">
        <f t="shared" si="43"/>
        <v>9.365488176071178E-4</v>
      </c>
      <c r="V343" s="11">
        <f t="shared" si="44"/>
        <v>7.3777403035413149E-4</v>
      </c>
      <c r="W343" s="11">
        <f t="shared" si="45"/>
        <v>8.1665986116782364E-4</v>
      </c>
      <c r="X343" s="14">
        <v>5.7937427578215526E-4</v>
      </c>
      <c r="Y343" s="14">
        <v>8.7065879849085813E-4</v>
      </c>
      <c r="Z343" s="14">
        <v>8.1743869209809268E-4</v>
      </c>
      <c r="AA343" s="14">
        <v>9.365488176071178E-4</v>
      </c>
      <c r="AB343" s="14">
        <v>7.3777403035413149E-4</v>
      </c>
      <c r="AC343" s="14">
        <v>8.1665986116782364E-4</v>
      </c>
      <c r="AE343" s="16">
        <f t="shared" si="46"/>
        <v>1.0985727567032408</v>
      </c>
      <c r="AF343" s="16">
        <f t="shared" si="47"/>
        <v>0.1356304202928458</v>
      </c>
      <c r="AL343" s="72"/>
      <c r="AN343" s="52"/>
      <c r="AO343" s="72"/>
      <c r="AP343" s="59"/>
      <c r="AQ343" s="72"/>
      <c r="AR343" s="69"/>
      <c r="AS343" s="54"/>
    </row>
    <row r="344" spans="1:46" x14ac:dyDescent="0.2">
      <c r="A344" s="31" t="s">
        <v>134</v>
      </c>
      <c r="B344" s="32" t="s">
        <v>742</v>
      </c>
      <c r="C344" s="31" t="s">
        <v>1484</v>
      </c>
      <c r="D344" s="32" t="s">
        <v>1485</v>
      </c>
      <c r="E344" s="4">
        <v>227</v>
      </c>
      <c r="F344" s="5">
        <v>26.404402334659999</v>
      </c>
      <c r="G344" s="6">
        <v>4.77978515625</v>
      </c>
      <c r="H344" s="6">
        <v>49.78</v>
      </c>
      <c r="I344" s="4">
        <v>8</v>
      </c>
      <c r="J344" s="4">
        <v>14</v>
      </c>
      <c r="K344" s="4">
        <v>123</v>
      </c>
      <c r="L344" s="4">
        <v>18</v>
      </c>
      <c r="M344" s="4">
        <v>20</v>
      </c>
      <c r="N344" s="4">
        <v>23</v>
      </c>
      <c r="O344" s="4">
        <v>20</v>
      </c>
      <c r="P344" s="4">
        <v>21</v>
      </c>
      <c r="Q344" s="4">
        <v>21</v>
      </c>
      <c r="R344" s="11">
        <f t="shared" si="40"/>
        <v>2.0857473928157589E-3</v>
      </c>
      <c r="S344" s="11">
        <f t="shared" si="41"/>
        <v>1.9347973299796847E-3</v>
      </c>
      <c r="T344" s="11">
        <f t="shared" si="42"/>
        <v>2.0890099909173479E-3</v>
      </c>
      <c r="U344" s="11">
        <f t="shared" si="43"/>
        <v>2.3413720440177946E-3</v>
      </c>
      <c r="V344" s="11">
        <f t="shared" si="44"/>
        <v>2.2133220910623948E-3</v>
      </c>
      <c r="W344" s="11">
        <f t="shared" si="45"/>
        <v>2.1437321355655369E-3</v>
      </c>
      <c r="X344" s="14">
        <v>2.0857473928157589E-3</v>
      </c>
      <c r="Y344" s="14">
        <v>1.9347973299796847E-3</v>
      </c>
      <c r="Z344" s="14">
        <v>2.0890099909173479E-3</v>
      </c>
      <c r="AA344" s="14">
        <v>2.3413720440177946E-3</v>
      </c>
      <c r="AB344" s="14">
        <v>2.2133220910623948E-3</v>
      </c>
      <c r="AC344" s="14">
        <v>2.1437321355655369E-3</v>
      </c>
      <c r="AE344" s="16">
        <f t="shared" si="46"/>
        <v>1.0963853479552648</v>
      </c>
      <c r="AF344" s="16">
        <f t="shared" si="47"/>
        <v>0.13275495329317702</v>
      </c>
      <c r="AL344" s="72"/>
      <c r="AN344" s="52"/>
      <c r="AO344" s="72"/>
      <c r="AP344" s="59"/>
      <c r="AR344" s="69"/>
      <c r="AS344" s="54"/>
    </row>
    <row r="345" spans="1:46" x14ac:dyDescent="0.2">
      <c r="A345" s="31" t="s">
        <v>514</v>
      </c>
      <c r="B345" s="32" t="s">
        <v>919</v>
      </c>
      <c r="C345" s="31" t="s">
        <v>1812</v>
      </c>
      <c r="D345" s="32" t="s">
        <v>1813</v>
      </c>
      <c r="E345" s="4">
        <v>371</v>
      </c>
      <c r="F345" s="5">
        <v>41.135503014660003</v>
      </c>
      <c r="G345" s="6">
        <v>5.68115234375</v>
      </c>
      <c r="H345" s="6">
        <v>26.15</v>
      </c>
      <c r="I345" s="4">
        <v>10</v>
      </c>
      <c r="J345" s="4">
        <v>10</v>
      </c>
      <c r="K345" s="4">
        <v>111</v>
      </c>
      <c r="L345" s="4">
        <v>16</v>
      </c>
      <c r="M345" s="4">
        <v>19</v>
      </c>
      <c r="N345" s="4">
        <v>20</v>
      </c>
      <c r="O345" s="4">
        <v>16</v>
      </c>
      <c r="P345" s="4">
        <v>20</v>
      </c>
      <c r="Q345" s="4">
        <v>20</v>
      </c>
      <c r="R345" s="11">
        <f t="shared" si="40"/>
        <v>1.8539976825028969E-3</v>
      </c>
      <c r="S345" s="11">
        <f t="shared" si="41"/>
        <v>1.8380574634807004E-3</v>
      </c>
      <c r="T345" s="11">
        <f t="shared" si="42"/>
        <v>1.8165304268846503E-3</v>
      </c>
      <c r="U345" s="11">
        <f t="shared" si="43"/>
        <v>1.8730976352142356E-3</v>
      </c>
      <c r="V345" s="11">
        <f t="shared" si="44"/>
        <v>2.1079258010118043E-3</v>
      </c>
      <c r="W345" s="11">
        <f t="shared" si="45"/>
        <v>2.0416496529195591E-3</v>
      </c>
      <c r="X345" s="14">
        <v>1.8539976825028969E-3</v>
      </c>
      <c r="Y345" s="14">
        <v>1.8380574634807004E-3</v>
      </c>
      <c r="Z345" s="14">
        <v>1.8165304268846503E-3</v>
      </c>
      <c r="AA345" s="14">
        <v>1.8730976352142356E-3</v>
      </c>
      <c r="AB345" s="14">
        <v>2.1079258010118043E-3</v>
      </c>
      <c r="AC345" s="14">
        <v>2.0416496529195591E-3</v>
      </c>
      <c r="AE345" s="16">
        <f t="shared" si="46"/>
        <v>1.0933247762927414</v>
      </c>
      <c r="AF345" s="16">
        <f t="shared" si="47"/>
        <v>0.12872202273652858</v>
      </c>
      <c r="AL345" s="72"/>
      <c r="AN345" s="52"/>
      <c r="AO345" s="72"/>
      <c r="AP345" s="59"/>
      <c r="AQ345" s="72"/>
      <c r="AR345" s="59"/>
      <c r="AS345" s="54"/>
      <c r="AT345" s="56"/>
    </row>
    <row r="346" spans="1:46" x14ac:dyDescent="0.2">
      <c r="A346" s="31" t="s">
        <v>649</v>
      </c>
      <c r="B346" s="32" t="s">
        <v>735</v>
      </c>
      <c r="C346" s="31" t="s">
        <v>1468</v>
      </c>
      <c r="D346" s="32" t="s">
        <v>1469</v>
      </c>
      <c r="E346" s="4">
        <v>1079</v>
      </c>
      <c r="F346" s="5">
        <v>117.28670561465999</v>
      </c>
      <c r="G346" s="6">
        <v>6.31591796875</v>
      </c>
      <c r="H346" s="6">
        <v>51.34</v>
      </c>
      <c r="I346" s="4">
        <v>44</v>
      </c>
      <c r="J346" s="4">
        <v>44</v>
      </c>
      <c r="K346" s="4">
        <v>435</v>
      </c>
      <c r="L346" s="4">
        <v>64</v>
      </c>
      <c r="M346" s="4">
        <v>75</v>
      </c>
      <c r="N346" s="4">
        <v>77</v>
      </c>
      <c r="O346" s="4">
        <v>68</v>
      </c>
      <c r="P346" s="4">
        <v>77</v>
      </c>
      <c r="Q346" s="4">
        <v>74</v>
      </c>
      <c r="R346" s="11">
        <f t="shared" si="40"/>
        <v>7.4159907300115875E-3</v>
      </c>
      <c r="S346" s="11">
        <f t="shared" si="41"/>
        <v>7.2554899874238176E-3</v>
      </c>
      <c r="T346" s="11">
        <f t="shared" si="42"/>
        <v>6.9936421435059038E-3</v>
      </c>
      <c r="U346" s="11">
        <f t="shared" si="43"/>
        <v>7.9606649496605005E-3</v>
      </c>
      <c r="V346" s="11">
        <f t="shared" si="44"/>
        <v>8.1155143338954468E-3</v>
      </c>
      <c r="W346" s="11">
        <f t="shared" si="45"/>
        <v>7.5541037158023683E-3</v>
      </c>
      <c r="X346" s="14">
        <v>7.4159907300115875E-3</v>
      </c>
      <c r="Y346" s="14">
        <v>7.2554899874238176E-3</v>
      </c>
      <c r="Z346" s="14">
        <v>6.9936421435059038E-3</v>
      </c>
      <c r="AA346" s="14">
        <v>7.9606649496605005E-3</v>
      </c>
      <c r="AB346" s="14">
        <v>8.1155143338954468E-3</v>
      </c>
      <c r="AC346" s="14">
        <v>7.5541037158023683E-3</v>
      </c>
      <c r="AE346" s="16">
        <f t="shared" si="46"/>
        <v>1.0907061617434843</v>
      </c>
      <c r="AF346" s="16">
        <f t="shared" si="47"/>
        <v>0.12526248929428641</v>
      </c>
      <c r="AL346" s="72"/>
      <c r="AN346" s="52"/>
      <c r="AO346" s="72"/>
      <c r="AP346" s="59"/>
      <c r="AQ346" s="72"/>
      <c r="AR346" s="59"/>
      <c r="AS346" s="54"/>
    </row>
    <row r="347" spans="1:46" x14ac:dyDescent="0.2">
      <c r="A347" s="31" t="s">
        <v>449</v>
      </c>
      <c r="B347" s="32" t="s">
        <v>825</v>
      </c>
      <c r="C347" s="31" t="s">
        <v>1633</v>
      </c>
      <c r="D347" s="32" t="s">
        <v>1634</v>
      </c>
      <c r="E347" s="4">
        <v>237</v>
      </c>
      <c r="F347" s="5">
        <v>26.795846324660001</v>
      </c>
      <c r="G347" s="6">
        <v>8.08935546875</v>
      </c>
      <c r="H347" s="6">
        <v>34.6</v>
      </c>
      <c r="I347" s="4">
        <v>10</v>
      </c>
      <c r="J347" s="4">
        <v>10</v>
      </c>
      <c r="K347" s="4">
        <v>225</v>
      </c>
      <c r="L347" s="4">
        <v>34</v>
      </c>
      <c r="M347" s="4">
        <v>37</v>
      </c>
      <c r="N347" s="4">
        <v>41</v>
      </c>
      <c r="O347" s="4">
        <v>37</v>
      </c>
      <c r="P347" s="4">
        <v>39</v>
      </c>
      <c r="Q347" s="4">
        <v>37</v>
      </c>
      <c r="R347" s="11">
        <f t="shared" si="40"/>
        <v>3.9397450753186555E-3</v>
      </c>
      <c r="S347" s="11">
        <f t="shared" si="41"/>
        <v>3.5793750604624164E-3</v>
      </c>
      <c r="T347" s="11">
        <f t="shared" si="42"/>
        <v>3.7238873751135331E-3</v>
      </c>
      <c r="U347" s="11">
        <f t="shared" si="43"/>
        <v>4.3315382814329197E-3</v>
      </c>
      <c r="V347" s="11">
        <f t="shared" si="44"/>
        <v>4.1104553119730184E-3</v>
      </c>
      <c r="W347" s="11">
        <f t="shared" si="45"/>
        <v>3.7770518579011841E-3</v>
      </c>
      <c r="X347" s="14">
        <v>3.9397450753186555E-3</v>
      </c>
      <c r="Y347" s="14">
        <v>3.5793750604624164E-3</v>
      </c>
      <c r="Z347" s="14">
        <v>3.7238873751135331E-3</v>
      </c>
      <c r="AA347" s="14">
        <v>4.3315382814329197E-3</v>
      </c>
      <c r="AB347" s="14">
        <v>4.1104553119730184E-3</v>
      </c>
      <c r="AC347" s="14">
        <v>3.7770518579011841E-3</v>
      </c>
      <c r="AE347" s="16">
        <f t="shared" si="46"/>
        <v>1.0868128869847968</v>
      </c>
      <c r="AF347" s="16">
        <f t="shared" si="47"/>
        <v>0.12010357766445581</v>
      </c>
      <c r="AL347" s="72"/>
      <c r="AN347" s="52"/>
      <c r="AO347" s="72"/>
      <c r="AP347" s="59"/>
      <c r="AQ347" s="72"/>
      <c r="AR347" s="59"/>
      <c r="AS347" s="54"/>
    </row>
    <row r="348" spans="1:46" x14ac:dyDescent="0.2">
      <c r="A348" s="31" t="s">
        <v>316</v>
      </c>
      <c r="B348" s="32" t="s">
        <v>906</v>
      </c>
      <c r="C348" s="31" t="s">
        <v>1788</v>
      </c>
      <c r="D348" s="32" t="s">
        <v>1789</v>
      </c>
      <c r="E348" s="4">
        <v>173</v>
      </c>
      <c r="F348" s="5">
        <v>18.758428304660001</v>
      </c>
      <c r="G348" s="6">
        <v>8.42626953125</v>
      </c>
      <c r="H348" s="6">
        <v>27.17</v>
      </c>
      <c r="I348" s="4">
        <v>4</v>
      </c>
      <c r="J348" s="4">
        <v>4</v>
      </c>
      <c r="K348" s="4">
        <v>10</v>
      </c>
      <c r="L348" s="4"/>
      <c r="M348" s="4">
        <v>3</v>
      </c>
      <c r="N348" s="4">
        <v>2</v>
      </c>
      <c r="O348" s="4"/>
      <c r="P348" s="4">
        <v>3</v>
      </c>
      <c r="Q348" s="4">
        <v>2</v>
      </c>
      <c r="R348" s="11">
        <f t="shared" si="40"/>
        <v>0</v>
      </c>
      <c r="S348" s="11">
        <f t="shared" si="41"/>
        <v>2.9021959949695271E-4</v>
      </c>
      <c r="T348" s="11">
        <f t="shared" si="42"/>
        <v>1.8165304268846503E-4</v>
      </c>
      <c r="U348" s="11">
        <f t="shared" si="43"/>
        <v>0</v>
      </c>
      <c r="V348" s="11">
        <f t="shared" si="44"/>
        <v>3.1618887015177064E-4</v>
      </c>
      <c r="W348" s="11">
        <f t="shared" si="45"/>
        <v>2.0416496529195591E-4</v>
      </c>
      <c r="X348" s="15">
        <v>9.0826521344232502E-5</v>
      </c>
      <c r="Y348" s="14">
        <v>2.9021959949695271E-4</v>
      </c>
      <c r="Z348" s="14">
        <v>1.8165304268846503E-4</v>
      </c>
      <c r="AA348" s="15">
        <v>9.0826521344232502E-5</v>
      </c>
      <c r="AB348" s="14">
        <v>3.1618887015177064E-4</v>
      </c>
      <c r="AC348" s="14">
        <v>2.0416496529195591E-4</v>
      </c>
      <c r="AE348" s="16">
        <f t="shared" si="46"/>
        <v>1.0861582820813169</v>
      </c>
      <c r="AF348" s="16">
        <f t="shared" si="47"/>
        <v>0.1192343574097148</v>
      </c>
      <c r="AL348" s="72"/>
      <c r="AN348" s="52"/>
      <c r="AO348" s="72"/>
      <c r="AP348" s="59"/>
      <c r="AQ348" s="72"/>
      <c r="AR348" s="69"/>
      <c r="AS348" s="54"/>
    </row>
    <row r="349" spans="1:46" x14ac:dyDescent="0.2">
      <c r="A349" s="88" t="s">
        <v>3001</v>
      </c>
      <c r="B349" s="53" t="s">
        <v>3002</v>
      </c>
      <c r="C349" s="91" t="s">
        <v>1834</v>
      </c>
      <c r="D349" s="32" t="s">
        <v>1835</v>
      </c>
      <c r="E349" s="4">
        <v>216</v>
      </c>
      <c r="F349" s="5">
        <v>24.407618904660001</v>
      </c>
      <c r="G349" s="6">
        <v>7.48876953125</v>
      </c>
      <c r="H349" s="6">
        <v>25</v>
      </c>
      <c r="I349" s="4">
        <v>6</v>
      </c>
      <c r="J349" s="4">
        <v>6</v>
      </c>
      <c r="K349" s="4">
        <v>34</v>
      </c>
      <c r="L349" s="4">
        <v>5</v>
      </c>
      <c r="M349" s="4">
        <v>6</v>
      </c>
      <c r="N349" s="4">
        <v>6</v>
      </c>
      <c r="O349" s="4">
        <v>7</v>
      </c>
      <c r="P349" s="4">
        <v>3</v>
      </c>
      <c r="Q349" s="4">
        <v>7</v>
      </c>
      <c r="R349" s="11">
        <f t="shared" si="40"/>
        <v>5.7937427578215526E-4</v>
      </c>
      <c r="S349" s="11">
        <f t="shared" si="41"/>
        <v>5.8043919899390542E-4</v>
      </c>
      <c r="T349" s="11">
        <f t="shared" si="42"/>
        <v>5.4495912806539512E-4</v>
      </c>
      <c r="U349" s="11">
        <f t="shared" si="43"/>
        <v>8.1948021540622805E-4</v>
      </c>
      <c r="V349" s="11">
        <f t="shared" si="44"/>
        <v>3.1618887015177064E-4</v>
      </c>
      <c r="W349" s="11">
        <f t="shared" si="45"/>
        <v>7.1457737852184569E-4</v>
      </c>
      <c r="X349" s="14">
        <v>5.7937427578215526E-4</v>
      </c>
      <c r="Y349" s="14">
        <v>5.8043919899390542E-4</v>
      </c>
      <c r="Z349" s="14">
        <v>5.4495912806539512E-4</v>
      </c>
      <c r="AA349" s="14">
        <v>8.1948021540622805E-4</v>
      </c>
      <c r="AB349" s="14">
        <v>3.1618887015177064E-4</v>
      </c>
      <c r="AC349" s="14">
        <v>7.1457737852184569E-4</v>
      </c>
      <c r="AE349" s="16">
        <f t="shared" si="46"/>
        <v>1.0853332937166622</v>
      </c>
      <c r="AF349" s="16">
        <f t="shared" si="47"/>
        <v>0.11813814622196941</v>
      </c>
      <c r="AL349" s="72"/>
      <c r="AN349" s="52"/>
      <c r="AO349" s="72"/>
      <c r="AP349" s="59"/>
      <c r="AQ349" s="72"/>
      <c r="AR349" s="59"/>
      <c r="AS349" s="54"/>
      <c r="AT349" s="56"/>
    </row>
    <row r="350" spans="1:46" x14ac:dyDescent="0.2">
      <c r="A350" s="31" t="s">
        <v>302</v>
      </c>
      <c r="B350" s="32" t="s">
        <v>909</v>
      </c>
      <c r="C350" s="31" t="s">
        <v>1796</v>
      </c>
      <c r="D350" s="32" t="s">
        <v>1797</v>
      </c>
      <c r="E350" s="4">
        <v>437</v>
      </c>
      <c r="F350" s="5">
        <v>50.132177274660002</v>
      </c>
      <c r="G350" s="6">
        <v>6.74169921875</v>
      </c>
      <c r="H350" s="6">
        <v>27</v>
      </c>
      <c r="I350" s="4">
        <v>13</v>
      </c>
      <c r="J350" s="4">
        <v>13</v>
      </c>
      <c r="K350" s="4">
        <v>368</v>
      </c>
      <c r="L350" s="4">
        <v>58</v>
      </c>
      <c r="M350" s="4">
        <v>60</v>
      </c>
      <c r="N350" s="4">
        <v>65</v>
      </c>
      <c r="O350" s="4">
        <v>59</v>
      </c>
      <c r="P350" s="4">
        <v>62</v>
      </c>
      <c r="Q350" s="4">
        <v>64</v>
      </c>
      <c r="R350" s="11">
        <f t="shared" si="40"/>
        <v>6.720741599073001E-3</v>
      </c>
      <c r="S350" s="11">
        <f t="shared" si="41"/>
        <v>5.8043919899390542E-3</v>
      </c>
      <c r="T350" s="11">
        <f t="shared" si="42"/>
        <v>5.9037238873751131E-3</v>
      </c>
      <c r="U350" s="11">
        <f t="shared" si="43"/>
        <v>6.9070475298524938E-3</v>
      </c>
      <c r="V350" s="11">
        <f t="shared" si="44"/>
        <v>6.5345699831365935E-3</v>
      </c>
      <c r="W350" s="11">
        <f t="shared" si="45"/>
        <v>6.5332788893425892E-3</v>
      </c>
      <c r="X350" s="14">
        <v>6.720741599073001E-3</v>
      </c>
      <c r="Y350" s="14">
        <v>5.8043919899390542E-3</v>
      </c>
      <c r="Z350" s="14">
        <v>5.9037238873751131E-3</v>
      </c>
      <c r="AA350" s="14">
        <v>6.9070475298524938E-3</v>
      </c>
      <c r="AB350" s="14">
        <v>6.5345699831365935E-3</v>
      </c>
      <c r="AC350" s="14">
        <v>6.5332788893425892E-3</v>
      </c>
      <c r="AE350" s="16">
        <f t="shared" si="46"/>
        <v>1.0838922829548951</v>
      </c>
      <c r="AF350" s="16">
        <f t="shared" si="47"/>
        <v>0.11622138900867432</v>
      </c>
      <c r="AL350" s="72"/>
      <c r="AN350" s="52"/>
      <c r="AO350" s="72"/>
      <c r="AP350" s="59"/>
      <c r="AQ350" s="72"/>
      <c r="AR350" s="59"/>
      <c r="AS350" s="54"/>
      <c r="AT350" s="56"/>
    </row>
    <row r="351" spans="1:46" x14ac:dyDescent="0.2">
      <c r="A351" s="31" t="s">
        <v>35</v>
      </c>
      <c r="B351" s="32" t="s">
        <v>1355</v>
      </c>
      <c r="C351" s="31" t="s">
        <v>2466</v>
      </c>
      <c r="D351" s="32" t="s">
        <v>2683</v>
      </c>
      <c r="E351" s="4">
        <v>793</v>
      </c>
      <c r="F351" s="5">
        <v>90.555431054659905</v>
      </c>
      <c r="G351" s="6">
        <v>6.48095703125</v>
      </c>
      <c r="H351" s="6">
        <v>4.29</v>
      </c>
      <c r="I351" s="4">
        <v>1</v>
      </c>
      <c r="J351" s="4">
        <v>3</v>
      </c>
      <c r="K351" s="4">
        <v>4</v>
      </c>
      <c r="L351" s="4"/>
      <c r="M351" s="4"/>
      <c r="N351" s="4">
        <v>2</v>
      </c>
      <c r="O351" s="4"/>
      <c r="P351" s="4">
        <v>2</v>
      </c>
      <c r="Q351" s="4"/>
      <c r="R351" s="11">
        <f t="shared" si="40"/>
        <v>0</v>
      </c>
      <c r="S351" s="11">
        <f t="shared" si="41"/>
        <v>0</v>
      </c>
      <c r="T351" s="11">
        <f t="shared" si="42"/>
        <v>1.8165304268846503E-4</v>
      </c>
      <c r="U351" s="11">
        <f t="shared" si="43"/>
        <v>0</v>
      </c>
      <c r="V351" s="11">
        <f t="shared" si="44"/>
        <v>2.1079258010118043E-4</v>
      </c>
      <c r="W351" s="11">
        <f t="shared" si="45"/>
        <v>0</v>
      </c>
      <c r="X351" s="15">
        <v>9.0826521344232502E-5</v>
      </c>
      <c r="Y351" s="15">
        <v>9.0826521344232502E-5</v>
      </c>
      <c r="Z351" s="14">
        <v>1.8165304268846503E-4</v>
      </c>
      <c r="AA351" s="15">
        <v>9.0826521344232502E-5</v>
      </c>
      <c r="AB351" s="14">
        <v>2.1079258010118043E-4</v>
      </c>
      <c r="AC351" s="15">
        <v>9.0826521344232502E-5</v>
      </c>
      <c r="AE351" s="16">
        <f t="shared" si="46"/>
        <v>1.0802065767284992</v>
      </c>
      <c r="AF351" s="16">
        <f t="shared" si="47"/>
        <v>0.11130723713213449</v>
      </c>
      <c r="AL351" s="72"/>
      <c r="AN351" s="52"/>
      <c r="AO351" s="72"/>
      <c r="AP351" s="59"/>
      <c r="AQ351" s="72"/>
      <c r="AR351" s="71"/>
      <c r="AS351" s="54"/>
    </row>
    <row r="352" spans="1:46" x14ac:dyDescent="0.2">
      <c r="A352" s="31" t="s">
        <v>298</v>
      </c>
      <c r="B352" s="32" t="s">
        <v>1313</v>
      </c>
      <c r="C352" s="31" t="s">
        <v>2598</v>
      </c>
      <c r="D352" s="32" t="s">
        <v>2599</v>
      </c>
      <c r="E352" s="4">
        <v>338</v>
      </c>
      <c r="F352" s="5">
        <v>38.322761654659999</v>
      </c>
      <c r="G352" s="6">
        <v>6.68310546875</v>
      </c>
      <c r="H352" s="6">
        <v>5.92</v>
      </c>
      <c r="I352" s="4">
        <v>2</v>
      </c>
      <c r="J352" s="4">
        <v>2</v>
      </c>
      <c r="K352" s="4">
        <v>4</v>
      </c>
      <c r="L352" s="4"/>
      <c r="M352" s="4"/>
      <c r="N352" s="4">
        <v>2</v>
      </c>
      <c r="O352" s="4"/>
      <c r="P352" s="4">
        <v>2</v>
      </c>
      <c r="Q352" s="4"/>
      <c r="R352" s="11">
        <f t="shared" si="40"/>
        <v>0</v>
      </c>
      <c r="S352" s="11">
        <f t="shared" si="41"/>
        <v>0</v>
      </c>
      <c r="T352" s="11">
        <f t="shared" si="42"/>
        <v>1.8165304268846503E-4</v>
      </c>
      <c r="U352" s="11">
        <f t="shared" si="43"/>
        <v>0</v>
      </c>
      <c r="V352" s="11">
        <f t="shared" si="44"/>
        <v>2.1079258010118043E-4</v>
      </c>
      <c r="W352" s="11">
        <f t="shared" si="45"/>
        <v>0</v>
      </c>
      <c r="X352" s="15">
        <v>9.0826521344232502E-5</v>
      </c>
      <c r="Y352" s="15">
        <v>9.0826521344232502E-5</v>
      </c>
      <c r="Z352" s="14">
        <v>1.8165304268846503E-4</v>
      </c>
      <c r="AA352" s="15">
        <v>9.0826521344232502E-5</v>
      </c>
      <c r="AB352" s="14">
        <v>2.1079258010118043E-4</v>
      </c>
      <c r="AC352" s="15">
        <v>9.0826521344232502E-5</v>
      </c>
      <c r="AE352" s="16">
        <f t="shared" si="46"/>
        <v>1.0802065767284992</v>
      </c>
      <c r="AF352" s="16">
        <f t="shared" si="47"/>
        <v>0.11130723713213449</v>
      </c>
      <c r="AL352" s="72"/>
      <c r="AN352" s="52"/>
      <c r="AO352" s="53"/>
      <c r="AP352" s="69"/>
      <c r="AQ352" s="54"/>
      <c r="AR352" s="56"/>
      <c r="AS352" s="56"/>
    </row>
    <row r="353" spans="1:45" x14ac:dyDescent="0.2">
      <c r="A353" s="31" t="s">
        <v>0</v>
      </c>
      <c r="B353" s="32" t="s">
        <v>1256</v>
      </c>
      <c r="C353" s="31" t="s">
        <v>1870</v>
      </c>
      <c r="D353" s="32" t="s">
        <v>2482</v>
      </c>
      <c r="E353" s="4">
        <v>223</v>
      </c>
      <c r="F353" s="5">
        <v>25.685663094660001</v>
      </c>
      <c r="G353" s="6">
        <v>8.73388671875</v>
      </c>
      <c r="H353" s="6">
        <v>8.07</v>
      </c>
      <c r="I353" s="4">
        <v>3</v>
      </c>
      <c r="J353" s="4">
        <v>3</v>
      </c>
      <c r="K353" s="4">
        <v>6</v>
      </c>
      <c r="L353" s="4"/>
      <c r="M353" s="4"/>
      <c r="N353" s="4">
        <v>3</v>
      </c>
      <c r="O353" s="4"/>
      <c r="P353" s="4"/>
      <c r="Q353" s="4">
        <v>3</v>
      </c>
      <c r="R353" s="11">
        <f t="shared" si="40"/>
        <v>0</v>
      </c>
      <c r="S353" s="11">
        <f t="shared" si="41"/>
        <v>0</v>
      </c>
      <c r="T353" s="11">
        <f t="shared" si="42"/>
        <v>2.7247956403269756E-4</v>
      </c>
      <c r="U353" s="11">
        <f t="shared" si="43"/>
        <v>0</v>
      </c>
      <c r="V353" s="11">
        <f t="shared" si="44"/>
        <v>0</v>
      </c>
      <c r="W353" s="11">
        <f t="shared" si="45"/>
        <v>3.0624744793793387E-4</v>
      </c>
      <c r="X353" s="15">
        <v>9.0826521344232502E-5</v>
      </c>
      <c r="Y353" s="15">
        <v>9.0826521344232502E-5</v>
      </c>
      <c r="Z353" s="14">
        <v>2.7247956403269756E-4</v>
      </c>
      <c r="AA353" s="15">
        <v>9.0826521344232502E-5</v>
      </c>
      <c r="AB353" s="15">
        <v>9.0826521344232502E-5</v>
      </c>
      <c r="AC353" s="14">
        <v>3.0624744793793387E-4</v>
      </c>
      <c r="AE353" s="16">
        <f t="shared" si="46"/>
        <v>1.0743568803593304</v>
      </c>
      <c r="AF353" s="16">
        <f t="shared" si="47"/>
        <v>0.10347330803499162</v>
      </c>
      <c r="AL353" s="72"/>
      <c r="AN353" s="52"/>
      <c r="AO353" s="53"/>
      <c r="AP353" s="69"/>
      <c r="AQ353" s="54"/>
      <c r="AR353" s="56"/>
      <c r="AS353" s="56"/>
    </row>
    <row r="354" spans="1:45" x14ac:dyDescent="0.2">
      <c r="A354" s="31" t="s">
        <v>478</v>
      </c>
      <c r="B354" s="32" t="s">
        <v>1295</v>
      </c>
      <c r="C354" s="31" t="s">
        <v>2558</v>
      </c>
      <c r="D354" s="32" t="s">
        <v>2559</v>
      </c>
      <c r="E354" s="4">
        <v>408</v>
      </c>
      <c r="F354" s="5">
        <v>45.358887324660003</v>
      </c>
      <c r="G354" s="6">
        <v>5.98583984375</v>
      </c>
      <c r="H354" s="6">
        <v>6.62</v>
      </c>
      <c r="I354" s="4">
        <v>2</v>
      </c>
      <c r="J354" s="4">
        <v>2</v>
      </c>
      <c r="K354" s="4">
        <v>6</v>
      </c>
      <c r="L354" s="4"/>
      <c r="M354" s="4"/>
      <c r="N354" s="4">
        <v>3</v>
      </c>
      <c r="O354" s="4"/>
      <c r="P354" s="4"/>
      <c r="Q354" s="4">
        <v>3</v>
      </c>
      <c r="R354" s="11">
        <f t="shared" si="40"/>
        <v>0</v>
      </c>
      <c r="S354" s="11">
        <f t="shared" si="41"/>
        <v>0</v>
      </c>
      <c r="T354" s="11">
        <f t="shared" si="42"/>
        <v>2.7247956403269756E-4</v>
      </c>
      <c r="U354" s="11">
        <f t="shared" si="43"/>
        <v>0</v>
      </c>
      <c r="V354" s="11">
        <f t="shared" si="44"/>
        <v>0</v>
      </c>
      <c r="W354" s="11">
        <f t="shared" si="45"/>
        <v>3.0624744793793387E-4</v>
      </c>
      <c r="X354" s="15">
        <v>9.0826521344232502E-5</v>
      </c>
      <c r="Y354" s="15">
        <v>9.0826521344232502E-5</v>
      </c>
      <c r="Z354" s="14">
        <v>2.7247956403269756E-4</v>
      </c>
      <c r="AA354" s="15">
        <v>9.0826521344232502E-5</v>
      </c>
      <c r="AB354" s="15">
        <v>9.0826521344232502E-5</v>
      </c>
      <c r="AC354" s="14">
        <v>3.0624744793793387E-4</v>
      </c>
      <c r="AE354" s="16">
        <f t="shared" si="46"/>
        <v>1.0743568803593304</v>
      </c>
      <c r="AF354" s="16">
        <f t="shared" si="47"/>
        <v>0.10347330803499162</v>
      </c>
      <c r="AL354" s="72"/>
      <c r="AN354" s="52"/>
      <c r="AO354" s="53"/>
      <c r="AP354" s="59"/>
      <c r="AQ354" s="54"/>
      <c r="AR354" s="56"/>
      <c r="AS354" s="56"/>
    </row>
    <row r="355" spans="1:45" x14ac:dyDescent="0.2">
      <c r="A355" s="31" t="s">
        <v>500</v>
      </c>
      <c r="B355" s="32" t="s">
        <v>1113</v>
      </c>
      <c r="C355" s="31" t="s">
        <v>2208</v>
      </c>
      <c r="D355" s="32" t="s">
        <v>2209</v>
      </c>
      <c r="E355" s="4">
        <v>568</v>
      </c>
      <c r="F355" s="5">
        <v>63.0543557446601</v>
      </c>
      <c r="G355" s="6">
        <v>8.79248046875</v>
      </c>
      <c r="H355" s="6">
        <v>14.26</v>
      </c>
      <c r="I355" s="4">
        <v>7</v>
      </c>
      <c r="J355" s="4">
        <v>7</v>
      </c>
      <c r="K355" s="4">
        <v>32</v>
      </c>
      <c r="L355" s="4">
        <v>5</v>
      </c>
      <c r="M355" s="4">
        <v>5</v>
      </c>
      <c r="N355" s="4">
        <v>6</v>
      </c>
      <c r="O355" s="4">
        <v>5</v>
      </c>
      <c r="P355" s="4">
        <v>5</v>
      </c>
      <c r="Q355" s="4">
        <v>6</v>
      </c>
      <c r="R355" s="11">
        <f t="shared" si="40"/>
        <v>5.7937427578215526E-4</v>
      </c>
      <c r="S355" s="11">
        <f t="shared" si="41"/>
        <v>4.8369933249492117E-4</v>
      </c>
      <c r="T355" s="11">
        <f t="shared" si="42"/>
        <v>5.4495912806539512E-4</v>
      </c>
      <c r="U355" s="11">
        <f t="shared" si="43"/>
        <v>5.8534301100444865E-4</v>
      </c>
      <c r="V355" s="11">
        <f t="shared" si="44"/>
        <v>5.2698145025295107E-4</v>
      </c>
      <c r="W355" s="11">
        <f t="shared" si="45"/>
        <v>6.1249489587586773E-4</v>
      </c>
      <c r="X355" s="14">
        <v>5.7937427578215526E-4</v>
      </c>
      <c r="Y355" s="14">
        <v>4.8369933249492117E-4</v>
      </c>
      <c r="Z355" s="14">
        <v>5.4495912806539512E-4</v>
      </c>
      <c r="AA355" s="14">
        <v>5.8534301100444865E-4</v>
      </c>
      <c r="AB355" s="14">
        <v>5.2698145025295107E-4</v>
      </c>
      <c r="AC355" s="14">
        <v>6.1249489587586773E-4</v>
      </c>
      <c r="AE355" s="16">
        <f t="shared" si="46"/>
        <v>1.0726270169452092</v>
      </c>
      <c r="AF355" s="16">
        <f t="shared" si="47"/>
        <v>0.10114849701787333</v>
      </c>
      <c r="AL355" s="72"/>
      <c r="AN355" s="52"/>
      <c r="AO355" s="53"/>
      <c r="AP355" s="59"/>
      <c r="AQ355" s="54"/>
      <c r="AR355" s="56"/>
      <c r="AS355" s="56"/>
    </row>
    <row r="356" spans="1:45" x14ac:dyDescent="0.2">
      <c r="A356" s="31" t="s">
        <v>257</v>
      </c>
      <c r="B356" s="32" t="s">
        <v>853</v>
      </c>
      <c r="C356" s="31" t="s">
        <v>1684</v>
      </c>
      <c r="D356" s="32" t="s">
        <v>1685</v>
      </c>
      <c r="E356" s="4">
        <v>289</v>
      </c>
      <c r="F356" s="5">
        <v>32.582488024660002</v>
      </c>
      <c r="G356" s="6">
        <v>6.74169921875</v>
      </c>
      <c r="H356" s="6">
        <v>31.49</v>
      </c>
      <c r="I356" s="4">
        <v>6</v>
      </c>
      <c r="J356" s="4">
        <v>7</v>
      </c>
      <c r="K356" s="4">
        <v>53</v>
      </c>
      <c r="L356" s="4">
        <v>5</v>
      </c>
      <c r="M356" s="4">
        <v>9</v>
      </c>
      <c r="N356" s="4">
        <v>13</v>
      </c>
      <c r="O356" s="4">
        <v>9</v>
      </c>
      <c r="P356" s="4">
        <v>8</v>
      </c>
      <c r="Q356" s="4">
        <v>9</v>
      </c>
      <c r="R356" s="11">
        <f t="shared" si="40"/>
        <v>5.7937427578215526E-4</v>
      </c>
      <c r="S356" s="11">
        <f t="shared" si="41"/>
        <v>8.7065879849085813E-4</v>
      </c>
      <c r="T356" s="11">
        <f t="shared" si="42"/>
        <v>1.1807447774750228E-3</v>
      </c>
      <c r="U356" s="11">
        <f t="shared" si="43"/>
        <v>1.0536174198080075E-3</v>
      </c>
      <c r="V356" s="11">
        <f t="shared" si="44"/>
        <v>8.4317032040472171E-4</v>
      </c>
      <c r="W356" s="11">
        <f t="shared" si="45"/>
        <v>9.187423438138016E-4</v>
      </c>
      <c r="X356" s="14">
        <v>5.7937427578215526E-4</v>
      </c>
      <c r="Y356" s="14">
        <v>8.7065879849085813E-4</v>
      </c>
      <c r="Z356" s="14">
        <v>1.1807447774750228E-3</v>
      </c>
      <c r="AA356" s="14">
        <v>1.0536174198080075E-3</v>
      </c>
      <c r="AB356" s="14">
        <v>8.4317032040472171E-4</v>
      </c>
      <c r="AC356" s="14">
        <v>9.187423438138016E-4</v>
      </c>
      <c r="AE356" s="16">
        <f t="shared" si="46"/>
        <v>1.0702272265808133</v>
      </c>
      <c r="AF356" s="16">
        <f t="shared" si="47"/>
        <v>9.7917136680840566E-2</v>
      </c>
      <c r="AL356" s="72"/>
      <c r="AN356" s="52"/>
      <c r="AO356" s="53"/>
      <c r="AP356" s="59"/>
      <c r="AQ356" s="54"/>
      <c r="AR356" s="56"/>
      <c r="AS356" s="56"/>
    </row>
    <row r="357" spans="1:45" x14ac:dyDescent="0.2">
      <c r="A357" s="31" t="s">
        <v>695</v>
      </c>
      <c r="B357" s="32" t="s">
        <v>712</v>
      </c>
      <c r="C357" s="31" t="s">
        <v>1423</v>
      </c>
      <c r="D357" s="32" t="s">
        <v>1424</v>
      </c>
      <c r="E357" s="4">
        <v>152</v>
      </c>
      <c r="F357" s="5">
        <v>17.354902754659999</v>
      </c>
      <c r="G357" s="6">
        <v>7.98681640625</v>
      </c>
      <c r="H357" s="6">
        <v>65.790000000000006</v>
      </c>
      <c r="I357" s="4">
        <v>6</v>
      </c>
      <c r="J357" s="4">
        <v>9</v>
      </c>
      <c r="K357" s="4">
        <v>84</v>
      </c>
      <c r="L357" s="4">
        <v>13</v>
      </c>
      <c r="M357" s="4">
        <v>14</v>
      </c>
      <c r="N357" s="4">
        <v>15</v>
      </c>
      <c r="O357" s="4">
        <v>12</v>
      </c>
      <c r="P357" s="4">
        <v>14</v>
      </c>
      <c r="Q357" s="4">
        <v>16</v>
      </c>
      <c r="R357" s="11">
        <f t="shared" si="40"/>
        <v>1.5063731170336038E-3</v>
      </c>
      <c r="S357" s="11">
        <f t="shared" si="41"/>
        <v>1.3543581309857792E-3</v>
      </c>
      <c r="T357" s="11">
        <f t="shared" si="42"/>
        <v>1.3623978201634877E-3</v>
      </c>
      <c r="U357" s="11">
        <f t="shared" si="43"/>
        <v>1.4048232264106766E-3</v>
      </c>
      <c r="V357" s="11">
        <f t="shared" si="44"/>
        <v>1.475548060708263E-3</v>
      </c>
      <c r="W357" s="11">
        <f t="shared" si="45"/>
        <v>1.6333197223356473E-3</v>
      </c>
      <c r="X357" s="14">
        <v>1.5063731170336038E-3</v>
      </c>
      <c r="Y357" s="14">
        <v>1.3543581309857792E-3</v>
      </c>
      <c r="Z357" s="14">
        <v>1.3623978201634877E-3</v>
      </c>
      <c r="AA357" s="14">
        <v>1.4048232264106766E-3</v>
      </c>
      <c r="AB357" s="14">
        <v>1.475548060708263E-3</v>
      </c>
      <c r="AC357" s="14">
        <v>1.6333197223356473E-3</v>
      </c>
      <c r="AE357" s="16">
        <f t="shared" si="46"/>
        <v>1.068802524521643</v>
      </c>
      <c r="AF357" s="16">
        <f t="shared" si="47"/>
        <v>9.5995320587920263E-2</v>
      </c>
      <c r="AL357" s="72"/>
      <c r="AN357" s="52"/>
      <c r="AO357" s="53"/>
      <c r="AP357" s="59"/>
      <c r="AQ357" s="54"/>
      <c r="AR357" s="56"/>
      <c r="AS357" s="56"/>
    </row>
    <row r="358" spans="1:45" x14ac:dyDescent="0.2">
      <c r="A358" s="31" t="s">
        <v>10</v>
      </c>
      <c r="B358" s="32" t="s">
        <v>1376</v>
      </c>
      <c r="C358" s="31" t="s">
        <v>2727</v>
      </c>
      <c r="D358" s="32" t="s">
        <v>2728</v>
      </c>
      <c r="E358" s="4">
        <v>320</v>
      </c>
      <c r="F358" s="5">
        <v>34.827500704659897</v>
      </c>
      <c r="G358" s="6">
        <v>5.13525390625</v>
      </c>
      <c r="H358" s="6">
        <v>3.13</v>
      </c>
      <c r="I358" s="4">
        <v>2</v>
      </c>
      <c r="J358" s="4">
        <v>2</v>
      </c>
      <c r="K358" s="4">
        <v>70</v>
      </c>
      <c r="L358" s="4">
        <v>11</v>
      </c>
      <c r="M358" s="4">
        <v>13</v>
      </c>
      <c r="N358" s="4">
        <v>11</v>
      </c>
      <c r="O358" s="4">
        <v>11</v>
      </c>
      <c r="P358" s="4">
        <v>11</v>
      </c>
      <c r="Q358" s="4">
        <v>13</v>
      </c>
      <c r="R358" s="11">
        <f t="shared" si="40"/>
        <v>1.2746234067207416E-3</v>
      </c>
      <c r="S358" s="11">
        <f t="shared" si="41"/>
        <v>1.2576182644867949E-3</v>
      </c>
      <c r="T358" s="11">
        <f t="shared" si="42"/>
        <v>9.9909173478655768E-4</v>
      </c>
      <c r="U358" s="11">
        <f t="shared" si="43"/>
        <v>1.2877546242097868E-3</v>
      </c>
      <c r="V358" s="11">
        <f t="shared" si="44"/>
        <v>1.1593591905564925E-3</v>
      </c>
      <c r="W358" s="11">
        <f t="shared" si="45"/>
        <v>1.3270722743977134E-3</v>
      </c>
      <c r="X358" s="14">
        <v>1.2746234067207416E-3</v>
      </c>
      <c r="Y358" s="14">
        <v>1.2576182644867949E-3</v>
      </c>
      <c r="Z358" s="14">
        <v>9.9909173478655768E-4</v>
      </c>
      <c r="AA358" s="14">
        <v>1.2877546242097868E-3</v>
      </c>
      <c r="AB358" s="14">
        <v>1.1593591905564925E-3</v>
      </c>
      <c r="AC358" s="14">
        <v>1.3270722743977134E-3</v>
      </c>
      <c r="AE358" s="16">
        <f t="shared" si="46"/>
        <v>1.068770816926456</v>
      </c>
      <c r="AF358" s="16">
        <f t="shared" si="47"/>
        <v>9.5952520287737653E-2</v>
      </c>
      <c r="AL358" s="72"/>
      <c r="AN358" s="52"/>
      <c r="AO358" s="53"/>
      <c r="AP358" s="59"/>
      <c r="AQ358" s="54"/>
      <c r="AR358" s="56"/>
      <c r="AS358" s="56"/>
    </row>
    <row r="359" spans="1:45" x14ac:dyDescent="0.2">
      <c r="A359" s="31" t="s">
        <v>685</v>
      </c>
      <c r="B359" s="32" t="s">
        <v>1227</v>
      </c>
      <c r="C359" s="44" t="s">
        <v>2427</v>
      </c>
      <c r="D359" s="45" t="s">
        <v>2428</v>
      </c>
      <c r="E359" s="4">
        <v>608</v>
      </c>
      <c r="F359" s="5">
        <v>68.559951904660096</v>
      </c>
      <c r="G359" s="6">
        <v>5.69384765625</v>
      </c>
      <c r="H359" s="6">
        <v>9.2100000000000009</v>
      </c>
      <c r="I359" s="4">
        <v>8</v>
      </c>
      <c r="J359" s="4">
        <v>8</v>
      </c>
      <c r="K359" s="4">
        <v>2217</v>
      </c>
      <c r="L359" s="4">
        <v>360</v>
      </c>
      <c r="M359" s="4">
        <v>374</v>
      </c>
      <c r="N359" s="4">
        <v>376</v>
      </c>
      <c r="O359" s="4">
        <v>355</v>
      </c>
      <c r="P359" s="4">
        <v>373</v>
      </c>
      <c r="Q359" s="4">
        <v>379</v>
      </c>
      <c r="R359" s="11">
        <f t="shared" si="40"/>
        <v>4.1714947856315181E-2</v>
      </c>
      <c r="S359" s="11">
        <f t="shared" si="41"/>
        <v>3.6180710070620105E-2</v>
      </c>
      <c r="T359" s="11">
        <f t="shared" si="42"/>
        <v>3.4150772025431424E-2</v>
      </c>
      <c r="U359" s="11">
        <f t="shared" si="43"/>
        <v>4.1559353781315853E-2</v>
      </c>
      <c r="V359" s="11">
        <f t="shared" si="44"/>
        <v>3.9312816188870149E-2</v>
      </c>
      <c r="W359" s="11">
        <f t="shared" si="45"/>
        <v>3.8689260922825645E-2</v>
      </c>
      <c r="X359" s="14">
        <v>4.1714947856315181E-2</v>
      </c>
      <c r="Y359" s="14">
        <v>3.6180710070620105E-2</v>
      </c>
      <c r="Z359" s="14">
        <v>3.4150772025431424E-2</v>
      </c>
      <c r="AA359" s="14">
        <v>4.1559353781315853E-2</v>
      </c>
      <c r="AB359" s="14">
        <v>3.9312816188870149E-2</v>
      </c>
      <c r="AC359" s="14">
        <v>3.8689260922825645E-2</v>
      </c>
      <c r="AE359" s="16">
        <f t="shared" si="46"/>
        <v>1.0670704184313569</v>
      </c>
      <c r="AF359" s="16">
        <f t="shared" si="47"/>
        <v>9.3655386068126539E-2</v>
      </c>
      <c r="AL359" s="72"/>
      <c r="AN359" s="52"/>
      <c r="AO359" s="53"/>
      <c r="AP359" s="71"/>
      <c r="AQ359" s="54"/>
      <c r="AR359" s="56"/>
      <c r="AS359" s="56"/>
    </row>
    <row r="360" spans="1:45" x14ac:dyDescent="0.2">
      <c r="A360" s="31" t="s">
        <v>412</v>
      </c>
      <c r="B360" s="32" t="s">
        <v>1389</v>
      </c>
      <c r="C360" s="31" t="s">
        <v>2743</v>
      </c>
      <c r="D360" s="32" t="s">
        <v>2761</v>
      </c>
      <c r="E360" s="4">
        <v>789</v>
      </c>
      <c r="F360" s="5">
        <v>87.863986314660195</v>
      </c>
      <c r="G360" s="6">
        <v>7.84033203125</v>
      </c>
      <c r="H360" s="6">
        <v>2.5299999999999998</v>
      </c>
      <c r="I360" s="4">
        <v>2</v>
      </c>
      <c r="J360" s="4">
        <v>2</v>
      </c>
      <c r="K360" s="4">
        <v>10</v>
      </c>
      <c r="L360" s="4"/>
      <c r="M360" s="4">
        <v>5</v>
      </c>
      <c r="N360" s="4"/>
      <c r="O360" s="4"/>
      <c r="P360" s="4">
        <v>5</v>
      </c>
      <c r="Q360" s="4"/>
      <c r="R360" s="11">
        <f t="shared" si="40"/>
        <v>0</v>
      </c>
      <c r="S360" s="11">
        <f t="shared" si="41"/>
        <v>4.8369933249492117E-4</v>
      </c>
      <c r="T360" s="11">
        <f t="shared" si="42"/>
        <v>0</v>
      </c>
      <c r="U360" s="11">
        <f t="shared" si="43"/>
        <v>0</v>
      </c>
      <c r="V360" s="11">
        <f t="shared" si="44"/>
        <v>5.2698145025295107E-4</v>
      </c>
      <c r="W360" s="11">
        <f t="shared" si="45"/>
        <v>0</v>
      </c>
      <c r="X360" s="15">
        <v>9.0826521344232502E-5</v>
      </c>
      <c r="Y360" s="14">
        <v>4.8369933249492117E-4</v>
      </c>
      <c r="Z360" s="15">
        <v>9.0826521344232502E-5</v>
      </c>
      <c r="AA360" s="15">
        <v>9.0826521344232502E-5</v>
      </c>
      <c r="AB360" s="14">
        <v>5.2698145025295107E-4</v>
      </c>
      <c r="AC360" s="15">
        <v>9.0826521344232502E-5</v>
      </c>
      <c r="AE360" s="16">
        <f t="shared" si="46"/>
        <v>1.0650514214307873</v>
      </c>
      <c r="AF360" s="16">
        <f t="shared" si="47"/>
        <v>9.0923086462663644E-2</v>
      </c>
      <c r="AL360" s="72"/>
      <c r="AN360" s="52"/>
      <c r="AO360" s="53"/>
      <c r="AP360" s="71"/>
      <c r="AQ360" s="54"/>
      <c r="AR360" s="56"/>
      <c r="AS360" s="56"/>
    </row>
    <row r="361" spans="1:45" x14ac:dyDescent="0.2">
      <c r="A361" s="31" t="s">
        <v>277</v>
      </c>
      <c r="B361" s="32" t="s">
        <v>1225</v>
      </c>
      <c r="C361" s="31" t="s">
        <v>2423</v>
      </c>
      <c r="D361" s="32" t="s">
        <v>2424</v>
      </c>
      <c r="E361" s="4">
        <v>300</v>
      </c>
      <c r="F361" s="5">
        <v>34.559410304659998</v>
      </c>
      <c r="G361" s="6">
        <v>5.93505859375</v>
      </c>
      <c r="H361" s="6">
        <v>9.33</v>
      </c>
      <c r="I361" s="4">
        <v>3</v>
      </c>
      <c r="J361" s="4">
        <v>3</v>
      </c>
      <c r="K361" s="4">
        <v>4</v>
      </c>
      <c r="L361" s="4"/>
      <c r="M361" s="4"/>
      <c r="N361" s="4">
        <v>2</v>
      </c>
      <c r="O361" s="4"/>
      <c r="P361" s="4"/>
      <c r="Q361" s="4">
        <v>2</v>
      </c>
      <c r="R361" s="11">
        <f t="shared" si="40"/>
        <v>0</v>
      </c>
      <c r="S361" s="11">
        <f t="shared" si="41"/>
        <v>0</v>
      </c>
      <c r="T361" s="11">
        <f t="shared" si="42"/>
        <v>1.8165304268846503E-4</v>
      </c>
      <c r="U361" s="11">
        <f t="shared" si="43"/>
        <v>0</v>
      </c>
      <c r="V361" s="11">
        <f t="shared" si="44"/>
        <v>0</v>
      </c>
      <c r="W361" s="11">
        <f t="shared" si="45"/>
        <v>2.0416496529195591E-4</v>
      </c>
      <c r="X361" s="15">
        <v>9.0826521344232502E-5</v>
      </c>
      <c r="Y361" s="15">
        <v>9.0826521344232502E-5</v>
      </c>
      <c r="Z361" s="14">
        <v>1.8165304268846503E-4</v>
      </c>
      <c r="AA361" s="15">
        <v>9.0826521344232502E-5</v>
      </c>
      <c r="AB361" s="15">
        <v>9.0826521344232502E-5</v>
      </c>
      <c r="AC361" s="14">
        <v>2.0416496529195591E-4</v>
      </c>
      <c r="AE361" s="16">
        <f t="shared" si="46"/>
        <v>1.0619640669661088</v>
      </c>
      <c r="AF361" s="16">
        <f t="shared" si="47"/>
        <v>8.6734951371035221E-2</v>
      </c>
      <c r="AL361" s="72"/>
      <c r="AN361" s="52"/>
      <c r="AO361" s="53"/>
      <c r="AP361" s="59"/>
      <c r="AQ361" s="54"/>
      <c r="AR361" s="56"/>
      <c r="AS361" s="56"/>
    </row>
    <row r="362" spans="1:45" x14ac:dyDescent="0.2">
      <c r="A362" s="31" t="s">
        <v>528</v>
      </c>
      <c r="B362" s="32" t="s">
        <v>1178</v>
      </c>
      <c r="C362" s="31" t="s">
        <v>2339</v>
      </c>
      <c r="D362" s="32" t="s">
        <v>2322</v>
      </c>
      <c r="E362" s="4">
        <v>1083</v>
      </c>
      <c r="F362" s="5">
        <v>112.36036871466</v>
      </c>
      <c r="G362" s="6">
        <v>5.43994140625</v>
      </c>
      <c r="H362" s="6">
        <v>10.99</v>
      </c>
      <c r="I362" s="4">
        <v>1</v>
      </c>
      <c r="J362" s="4">
        <v>12</v>
      </c>
      <c r="K362" s="4">
        <v>412</v>
      </c>
      <c r="L362" s="4">
        <v>55</v>
      </c>
      <c r="M362" s="4">
        <v>76</v>
      </c>
      <c r="N362" s="4">
        <v>77</v>
      </c>
      <c r="O362" s="4">
        <v>62</v>
      </c>
      <c r="P362" s="4">
        <v>71</v>
      </c>
      <c r="Q362" s="4">
        <v>71</v>
      </c>
      <c r="R362" s="11">
        <f t="shared" si="40"/>
        <v>6.3731170336037077E-3</v>
      </c>
      <c r="S362" s="11">
        <f t="shared" si="41"/>
        <v>7.3522298539228014E-3</v>
      </c>
      <c r="T362" s="11">
        <f t="shared" si="42"/>
        <v>6.9936421435059038E-3</v>
      </c>
      <c r="U362" s="11">
        <f t="shared" si="43"/>
        <v>7.2582533364551624E-3</v>
      </c>
      <c r="V362" s="11">
        <f t="shared" si="44"/>
        <v>7.4831365935919053E-3</v>
      </c>
      <c r="W362" s="11">
        <f t="shared" si="45"/>
        <v>7.2478562678644342E-3</v>
      </c>
      <c r="X362" s="14">
        <v>6.3731170336037077E-3</v>
      </c>
      <c r="Y362" s="14">
        <v>7.3522298539228014E-3</v>
      </c>
      <c r="Z362" s="14">
        <v>6.9936421435059038E-3</v>
      </c>
      <c r="AA362" s="14">
        <v>7.2582533364551624E-3</v>
      </c>
      <c r="AB362" s="14">
        <v>7.4831365935919053E-3</v>
      </c>
      <c r="AC362" s="14">
        <v>7.2478562678644342E-3</v>
      </c>
      <c r="AE362" s="16">
        <f t="shared" si="46"/>
        <v>1.0613088391994672</v>
      </c>
      <c r="AF362" s="16">
        <f t="shared" si="47"/>
        <v>8.5844539331350278E-2</v>
      </c>
      <c r="AL362" s="72"/>
      <c r="AN362" s="52"/>
      <c r="AO362" s="53"/>
      <c r="AP362" s="59"/>
      <c r="AQ362" s="54"/>
      <c r="AR362" s="56"/>
      <c r="AS362" s="56"/>
    </row>
    <row r="363" spans="1:45" x14ac:dyDescent="0.2">
      <c r="A363" s="31" t="s">
        <v>516</v>
      </c>
      <c r="B363" s="32" t="s">
        <v>977</v>
      </c>
      <c r="C363" s="31" t="s">
        <v>1934</v>
      </c>
      <c r="D363" s="32" t="s">
        <v>1935</v>
      </c>
      <c r="E363" s="4">
        <v>157</v>
      </c>
      <c r="F363" s="5">
        <v>18.602768684659999</v>
      </c>
      <c r="G363" s="6">
        <v>5.46533203125</v>
      </c>
      <c r="H363" s="6">
        <v>21.66</v>
      </c>
      <c r="I363" s="4">
        <v>3</v>
      </c>
      <c r="J363" s="4">
        <v>3</v>
      </c>
      <c r="K363" s="4">
        <v>9</v>
      </c>
      <c r="L363" s="4"/>
      <c r="M363" s="4">
        <v>2</v>
      </c>
      <c r="N363" s="4">
        <v>3</v>
      </c>
      <c r="O363" s="4"/>
      <c r="P363" s="4"/>
      <c r="Q363" s="4">
        <v>4</v>
      </c>
      <c r="R363" s="11">
        <f t="shared" si="40"/>
        <v>0</v>
      </c>
      <c r="S363" s="11">
        <f t="shared" si="41"/>
        <v>1.9347973299796846E-4</v>
      </c>
      <c r="T363" s="11">
        <f t="shared" si="42"/>
        <v>2.7247956403269756E-4</v>
      </c>
      <c r="U363" s="11">
        <f t="shared" si="43"/>
        <v>0</v>
      </c>
      <c r="V363" s="11">
        <f t="shared" si="44"/>
        <v>0</v>
      </c>
      <c r="W363" s="11">
        <f t="shared" si="45"/>
        <v>4.0832993058391182E-4</v>
      </c>
      <c r="X363" s="15">
        <v>9.0826521344232502E-5</v>
      </c>
      <c r="Y363" s="14">
        <v>1.9347973299796846E-4</v>
      </c>
      <c r="Z363" s="14">
        <v>2.7247956403269756E-4</v>
      </c>
      <c r="AA363" s="15">
        <v>9.0826521344232502E-5</v>
      </c>
      <c r="AB363" s="15">
        <v>9.0826521344232502E-5</v>
      </c>
      <c r="AC363" s="14">
        <v>4.0832993058391182E-4</v>
      </c>
      <c r="AE363" s="16">
        <f t="shared" si="46"/>
        <v>1.0596228456291712</v>
      </c>
      <c r="AF363" s="16">
        <f t="shared" si="47"/>
        <v>8.355085387925662E-2</v>
      </c>
      <c r="AL363" s="72"/>
      <c r="AN363" s="52"/>
      <c r="AO363" s="53"/>
      <c r="AP363" s="59"/>
      <c r="AQ363" s="54"/>
      <c r="AR363" s="56"/>
      <c r="AS363" s="56"/>
    </row>
    <row r="364" spans="1:45" x14ac:dyDescent="0.2">
      <c r="A364" s="31" t="s">
        <v>365</v>
      </c>
      <c r="B364" s="32" t="s">
        <v>980</v>
      </c>
      <c r="C364" s="31" t="s">
        <v>1940</v>
      </c>
      <c r="D364" s="32" t="s">
        <v>1941</v>
      </c>
      <c r="E364" s="4">
        <v>422</v>
      </c>
      <c r="F364" s="5">
        <v>47.434042784660001</v>
      </c>
      <c r="G364" s="6">
        <v>6.48095703125</v>
      </c>
      <c r="H364" s="6">
        <v>21.56</v>
      </c>
      <c r="I364" s="4">
        <v>8</v>
      </c>
      <c r="J364" s="4">
        <v>8</v>
      </c>
      <c r="K364" s="4">
        <v>31</v>
      </c>
      <c r="L364" s="4">
        <v>4</v>
      </c>
      <c r="M364" s="4">
        <v>4</v>
      </c>
      <c r="N364" s="4">
        <v>8</v>
      </c>
      <c r="O364" s="4">
        <v>8</v>
      </c>
      <c r="P364" s="4">
        <v>5</v>
      </c>
      <c r="Q364" s="4">
        <v>2</v>
      </c>
      <c r="R364" s="11">
        <f t="shared" si="40"/>
        <v>4.6349942062572422E-4</v>
      </c>
      <c r="S364" s="11">
        <f t="shared" si="41"/>
        <v>3.8695946599593691E-4</v>
      </c>
      <c r="T364" s="11">
        <f t="shared" si="42"/>
        <v>7.2661217075386012E-4</v>
      </c>
      <c r="U364" s="11">
        <f t="shared" si="43"/>
        <v>9.365488176071178E-4</v>
      </c>
      <c r="V364" s="11">
        <f t="shared" si="44"/>
        <v>5.2698145025295107E-4</v>
      </c>
      <c r="W364" s="11">
        <f t="shared" si="45"/>
        <v>2.0416496529195591E-4</v>
      </c>
      <c r="X364" s="14">
        <v>4.6349942062572422E-4</v>
      </c>
      <c r="Y364" s="14">
        <v>3.8695946599593691E-4</v>
      </c>
      <c r="Z364" s="14">
        <v>7.2661217075386012E-4</v>
      </c>
      <c r="AA364" s="14">
        <v>9.365488176071178E-4</v>
      </c>
      <c r="AB364" s="14">
        <v>5.2698145025295107E-4</v>
      </c>
      <c r="AC364" s="14">
        <v>2.0416496529195591E-4</v>
      </c>
      <c r="AE364" s="16">
        <f t="shared" si="46"/>
        <v>1.0574635970603099</v>
      </c>
      <c r="AF364" s="16">
        <f t="shared" si="47"/>
        <v>8.0607999757026289E-2</v>
      </c>
      <c r="AL364" s="72"/>
      <c r="AN364" s="52"/>
      <c r="AO364" s="53"/>
      <c r="AP364" s="59"/>
      <c r="AQ364" s="54"/>
      <c r="AR364" s="56"/>
      <c r="AS364" s="56"/>
    </row>
    <row r="365" spans="1:45" x14ac:dyDescent="0.2">
      <c r="A365" s="31" t="s">
        <v>43</v>
      </c>
      <c r="B365" s="32" t="s">
        <v>1203</v>
      </c>
      <c r="C365" s="31" t="s">
        <v>2382</v>
      </c>
      <c r="D365" s="32" t="s">
        <v>2383</v>
      </c>
      <c r="E365" s="4">
        <v>988</v>
      </c>
      <c r="F365" s="5">
        <v>111.75705199466</v>
      </c>
      <c r="G365" s="6">
        <v>6.96142578125</v>
      </c>
      <c r="H365" s="6">
        <v>10.32</v>
      </c>
      <c r="I365" s="4">
        <v>9</v>
      </c>
      <c r="J365" s="4">
        <v>9</v>
      </c>
      <c r="K365" s="4">
        <v>69</v>
      </c>
      <c r="L365" s="4">
        <v>10</v>
      </c>
      <c r="M365" s="4">
        <v>11</v>
      </c>
      <c r="N365" s="4">
        <v>14</v>
      </c>
      <c r="O365" s="4">
        <v>12</v>
      </c>
      <c r="P365" s="4">
        <v>12</v>
      </c>
      <c r="Q365" s="4">
        <v>10</v>
      </c>
      <c r="R365" s="11">
        <f t="shared" si="40"/>
        <v>1.1587485515643105E-3</v>
      </c>
      <c r="S365" s="11">
        <f t="shared" si="41"/>
        <v>1.0641385314888265E-3</v>
      </c>
      <c r="T365" s="11">
        <f t="shared" si="42"/>
        <v>1.2715712988192551E-3</v>
      </c>
      <c r="U365" s="11">
        <f t="shared" si="43"/>
        <v>1.4048232264106766E-3</v>
      </c>
      <c r="V365" s="11">
        <f t="shared" si="44"/>
        <v>1.2647554806070826E-3</v>
      </c>
      <c r="W365" s="11">
        <f t="shared" si="45"/>
        <v>1.0208248264597796E-3</v>
      </c>
      <c r="X365" s="14">
        <v>1.1587485515643105E-3</v>
      </c>
      <c r="Y365" s="14">
        <v>1.0641385314888265E-3</v>
      </c>
      <c r="Z365" s="14">
        <v>1.2715712988192551E-3</v>
      </c>
      <c r="AA365" s="14">
        <v>1.4048232264106766E-3</v>
      </c>
      <c r="AB365" s="14">
        <v>1.2647554806070826E-3</v>
      </c>
      <c r="AC365" s="14">
        <v>1.0208248264597796E-3</v>
      </c>
      <c r="AE365" s="16">
        <f t="shared" si="46"/>
        <v>1.0560731106776426</v>
      </c>
      <c r="AF365" s="16">
        <f t="shared" si="47"/>
        <v>7.870971420487391E-2</v>
      </c>
      <c r="AL365" s="72"/>
      <c r="AN365" s="52"/>
      <c r="AO365" s="53"/>
      <c r="AP365" s="59"/>
      <c r="AQ365" s="54"/>
      <c r="AR365" s="56"/>
      <c r="AS365" s="56"/>
    </row>
    <row r="366" spans="1:45" x14ac:dyDescent="0.2">
      <c r="A366" s="89" t="s">
        <v>3003</v>
      </c>
      <c r="B366" s="53" t="s">
        <v>3004</v>
      </c>
      <c r="C366" s="31" t="s">
        <v>2914</v>
      </c>
      <c r="D366" s="32" t="s">
        <v>2583</v>
      </c>
      <c r="E366" s="4">
        <v>289</v>
      </c>
      <c r="F366" s="5">
        <v>33.023391394660003</v>
      </c>
      <c r="G366" s="6">
        <v>5.77001953125</v>
      </c>
      <c r="H366" s="6">
        <v>6.23</v>
      </c>
      <c r="I366" s="4">
        <v>2</v>
      </c>
      <c r="J366" s="4">
        <v>2</v>
      </c>
      <c r="K366" s="4">
        <v>6</v>
      </c>
      <c r="L366" s="4"/>
      <c r="M366" s="4">
        <v>3</v>
      </c>
      <c r="N366" s="4"/>
      <c r="O366" s="4"/>
      <c r="P366" s="4">
        <v>3</v>
      </c>
      <c r="Q366" s="4"/>
      <c r="R366" s="11">
        <f t="shared" si="40"/>
        <v>0</v>
      </c>
      <c r="S366" s="11">
        <f t="shared" si="41"/>
        <v>2.9021959949695271E-4</v>
      </c>
      <c r="T366" s="11">
        <f t="shared" si="42"/>
        <v>0</v>
      </c>
      <c r="U366" s="11">
        <f t="shared" si="43"/>
        <v>0</v>
      </c>
      <c r="V366" s="11">
        <f t="shared" si="44"/>
        <v>3.1618887015177064E-4</v>
      </c>
      <c r="W366" s="11">
        <f t="shared" si="45"/>
        <v>0</v>
      </c>
      <c r="X366" s="15">
        <v>9.0826521344232502E-5</v>
      </c>
      <c r="Y366" s="14">
        <v>2.9021959949695271E-4</v>
      </c>
      <c r="Z366" s="15">
        <v>9.0826521344232502E-5</v>
      </c>
      <c r="AA366" s="15">
        <v>9.0826521344232502E-5</v>
      </c>
      <c r="AB366" s="14">
        <v>3.1618887015177064E-4</v>
      </c>
      <c r="AC366" s="15">
        <v>9.0826521344232502E-5</v>
      </c>
      <c r="AE366" s="16">
        <f t="shared" si="46"/>
        <v>1.0550344909476943</v>
      </c>
      <c r="AF366" s="16">
        <f t="shared" si="47"/>
        <v>7.7290163961669253E-2</v>
      </c>
      <c r="AL366" s="72"/>
      <c r="AN366" s="52"/>
      <c r="AO366" s="53"/>
      <c r="AP366" s="59"/>
      <c r="AQ366" s="54"/>
      <c r="AR366" s="56"/>
      <c r="AS366" s="56"/>
    </row>
    <row r="367" spans="1:45" x14ac:dyDescent="0.2">
      <c r="A367" s="31" t="s">
        <v>674</v>
      </c>
      <c r="B367" s="32" t="s">
        <v>963</v>
      </c>
      <c r="C367" s="31" t="s">
        <v>1901</v>
      </c>
      <c r="D367" s="32" t="s">
        <v>1902</v>
      </c>
      <c r="E367" s="4">
        <v>565</v>
      </c>
      <c r="F367" s="5">
        <v>60.194124624659999</v>
      </c>
      <c r="G367" s="6">
        <v>7.95751953125</v>
      </c>
      <c r="H367" s="6">
        <v>22.48</v>
      </c>
      <c r="I367" s="4">
        <v>9</v>
      </c>
      <c r="J367" s="4">
        <v>13</v>
      </c>
      <c r="K367" s="4">
        <v>278</v>
      </c>
      <c r="L367" s="4">
        <v>43</v>
      </c>
      <c r="M367" s="4">
        <v>42</v>
      </c>
      <c r="N367" s="4">
        <v>55</v>
      </c>
      <c r="O367" s="4">
        <v>37</v>
      </c>
      <c r="P367" s="4">
        <v>49</v>
      </c>
      <c r="Q367" s="4">
        <v>52</v>
      </c>
      <c r="R367" s="11">
        <f t="shared" si="40"/>
        <v>4.9826187717265354E-3</v>
      </c>
      <c r="S367" s="11">
        <f t="shared" si="41"/>
        <v>4.0630743929573375E-3</v>
      </c>
      <c r="T367" s="11">
        <f t="shared" si="42"/>
        <v>4.9954586739327884E-3</v>
      </c>
      <c r="U367" s="11">
        <f t="shared" si="43"/>
        <v>4.3315382814329197E-3</v>
      </c>
      <c r="V367" s="11">
        <f t="shared" si="44"/>
        <v>5.1644182124789204E-3</v>
      </c>
      <c r="W367" s="11">
        <f t="shared" si="45"/>
        <v>5.3082890975908537E-3</v>
      </c>
      <c r="X367" s="14">
        <v>4.9826187717265354E-3</v>
      </c>
      <c r="Y367" s="14">
        <v>4.0630743929573375E-3</v>
      </c>
      <c r="Z367" s="14">
        <v>4.9954586739327884E-3</v>
      </c>
      <c r="AA367" s="14">
        <v>4.3315382814329197E-3</v>
      </c>
      <c r="AB367" s="14">
        <v>5.1644182124789204E-3</v>
      </c>
      <c r="AC367" s="14">
        <v>5.3082890975908537E-3</v>
      </c>
      <c r="AE367" s="16">
        <f t="shared" si="46"/>
        <v>1.0543469482886252</v>
      </c>
      <c r="AF367" s="16">
        <f t="shared" si="47"/>
        <v>7.6349685012423521E-2</v>
      </c>
      <c r="AL367" s="72"/>
      <c r="AN367" s="52"/>
      <c r="AO367" s="53"/>
      <c r="AP367" s="59"/>
      <c r="AQ367" s="54"/>
      <c r="AR367" s="56"/>
      <c r="AS367" s="56"/>
    </row>
    <row r="368" spans="1:45" x14ac:dyDescent="0.2">
      <c r="A368" s="31" t="s">
        <v>609</v>
      </c>
      <c r="B368" s="32" t="s">
        <v>959</v>
      </c>
      <c r="C368" s="31" t="s">
        <v>1893</v>
      </c>
      <c r="D368" s="32" t="s">
        <v>1894</v>
      </c>
      <c r="E368" s="4">
        <v>709</v>
      </c>
      <c r="F368" s="5">
        <v>77.755766374659999</v>
      </c>
      <c r="G368" s="6">
        <v>8.01611328125</v>
      </c>
      <c r="H368" s="6">
        <v>22.85</v>
      </c>
      <c r="I368" s="4">
        <v>15</v>
      </c>
      <c r="J368" s="4">
        <v>15</v>
      </c>
      <c r="K368" s="4">
        <v>106</v>
      </c>
      <c r="L368" s="4">
        <v>16</v>
      </c>
      <c r="M368" s="4">
        <v>15</v>
      </c>
      <c r="N368" s="4">
        <v>23</v>
      </c>
      <c r="O368" s="4">
        <v>22</v>
      </c>
      <c r="P368" s="4">
        <v>13</v>
      </c>
      <c r="Q368" s="4">
        <v>17</v>
      </c>
      <c r="R368" s="11">
        <f t="shared" si="40"/>
        <v>1.8539976825028969E-3</v>
      </c>
      <c r="S368" s="11">
        <f t="shared" si="41"/>
        <v>1.4510979974847636E-3</v>
      </c>
      <c r="T368" s="11">
        <f t="shared" si="42"/>
        <v>2.0890099909173479E-3</v>
      </c>
      <c r="U368" s="11">
        <f t="shared" si="43"/>
        <v>2.5755092484195737E-3</v>
      </c>
      <c r="V368" s="11">
        <f t="shared" si="44"/>
        <v>1.3701517706576729E-3</v>
      </c>
      <c r="W368" s="11">
        <f t="shared" si="45"/>
        <v>1.7354022049816252E-3</v>
      </c>
      <c r="X368" s="14">
        <v>1.8539976825028969E-3</v>
      </c>
      <c r="Y368" s="14">
        <v>1.4510979974847636E-3</v>
      </c>
      <c r="Z368" s="14">
        <v>2.0890099909173479E-3</v>
      </c>
      <c r="AA368" s="14">
        <v>2.5755092484195737E-3</v>
      </c>
      <c r="AB368" s="14">
        <v>1.3701517706576729E-3</v>
      </c>
      <c r="AC368" s="14">
        <v>1.7354022049816252E-3</v>
      </c>
      <c r="AE368" s="16">
        <f t="shared" si="46"/>
        <v>1.0531983558834728</v>
      </c>
      <c r="AF368" s="16">
        <f t="shared" si="47"/>
        <v>7.4777174350191239E-2</v>
      </c>
      <c r="AL368" s="72"/>
      <c r="AN368" s="52"/>
      <c r="AO368" s="53"/>
      <c r="AP368" s="59"/>
      <c r="AQ368" s="54"/>
      <c r="AR368" s="56"/>
      <c r="AS368" s="56"/>
    </row>
    <row r="369" spans="1:45" x14ac:dyDescent="0.2">
      <c r="A369" s="31" t="s">
        <v>423</v>
      </c>
      <c r="B369" s="32" t="s">
        <v>753</v>
      </c>
      <c r="C369" s="31" t="s">
        <v>1507</v>
      </c>
      <c r="D369" s="32" t="s">
        <v>1508</v>
      </c>
      <c r="E369" s="4">
        <v>345</v>
      </c>
      <c r="F369" s="5">
        <v>38.601775124660001</v>
      </c>
      <c r="G369" s="6">
        <v>6.16357421875</v>
      </c>
      <c r="H369" s="6">
        <v>47.25</v>
      </c>
      <c r="I369" s="4">
        <v>15</v>
      </c>
      <c r="J369" s="4">
        <v>15</v>
      </c>
      <c r="K369" s="4">
        <v>130</v>
      </c>
      <c r="L369" s="4">
        <v>19</v>
      </c>
      <c r="M369" s="4">
        <v>25</v>
      </c>
      <c r="N369" s="4">
        <v>22</v>
      </c>
      <c r="O369" s="4">
        <v>24</v>
      </c>
      <c r="P369" s="4">
        <v>19</v>
      </c>
      <c r="Q369" s="4">
        <v>21</v>
      </c>
      <c r="R369" s="11">
        <f t="shared" si="40"/>
        <v>2.20162224797219E-3</v>
      </c>
      <c r="S369" s="11">
        <f t="shared" si="41"/>
        <v>2.4184966624746056E-3</v>
      </c>
      <c r="T369" s="11">
        <f t="shared" si="42"/>
        <v>1.9981834695731154E-3</v>
      </c>
      <c r="U369" s="11">
        <f t="shared" si="43"/>
        <v>2.8096464528213532E-3</v>
      </c>
      <c r="V369" s="11">
        <f t="shared" si="44"/>
        <v>2.0025295109612142E-3</v>
      </c>
      <c r="W369" s="11">
        <f t="shared" si="45"/>
        <v>2.1437321355655369E-3</v>
      </c>
      <c r="X369" s="14">
        <v>2.20162224797219E-3</v>
      </c>
      <c r="Y369" s="14">
        <v>2.4184966624746056E-3</v>
      </c>
      <c r="Z369" s="14">
        <v>1.9981834695731154E-3</v>
      </c>
      <c r="AA369" s="14">
        <v>2.8096464528213532E-3</v>
      </c>
      <c r="AB369" s="14">
        <v>2.0025295109612142E-3</v>
      </c>
      <c r="AC369" s="14">
        <v>2.1437321355655369E-3</v>
      </c>
      <c r="AE369" s="16">
        <f t="shared" si="46"/>
        <v>1.0510109239413714</v>
      </c>
      <c r="AF369" s="16">
        <f t="shared" si="47"/>
        <v>7.1777664384906709E-2</v>
      </c>
      <c r="AL369" s="72"/>
      <c r="AN369" s="52"/>
      <c r="AO369" s="53"/>
      <c r="AP369" s="71"/>
      <c r="AQ369" s="54"/>
      <c r="AR369" s="56"/>
      <c r="AS369" s="56"/>
    </row>
    <row r="370" spans="1:45" x14ac:dyDescent="0.2">
      <c r="A370" s="31" t="s">
        <v>677</v>
      </c>
      <c r="B370" s="32" t="s">
        <v>711</v>
      </c>
      <c r="C370" s="44" t="s">
        <v>1421</v>
      </c>
      <c r="D370" s="45" t="s">
        <v>1422</v>
      </c>
      <c r="E370" s="4">
        <v>375</v>
      </c>
      <c r="F370" s="5">
        <v>41.709732094659998</v>
      </c>
      <c r="G370" s="6">
        <v>5.47802734375</v>
      </c>
      <c r="H370" s="6">
        <v>66.930000000000007</v>
      </c>
      <c r="I370" s="4">
        <v>21</v>
      </c>
      <c r="J370" s="4">
        <v>21</v>
      </c>
      <c r="K370" s="4">
        <v>1886</v>
      </c>
      <c r="L370" s="4">
        <v>278</v>
      </c>
      <c r="M370" s="4">
        <v>344</v>
      </c>
      <c r="N370" s="4">
        <v>333</v>
      </c>
      <c r="O370" s="4">
        <v>283</v>
      </c>
      <c r="P370" s="4">
        <v>327</v>
      </c>
      <c r="Q370" s="4">
        <v>321</v>
      </c>
      <c r="R370" s="11">
        <f t="shared" si="40"/>
        <v>3.2213209733487833E-2</v>
      </c>
      <c r="S370" s="11">
        <f t="shared" si="41"/>
        <v>3.3278514075650578E-2</v>
      </c>
      <c r="T370" s="11">
        <f t="shared" si="42"/>
        <v>3.0245231607629427E-2</v>
      </c>
      <c r="U370" s="11">
        <f t="shared" si="43"/>
        <v>3.3130414422851792E-2</v>
      </c>
      <c r="V370" s="11">
        <f t="shared" si="44"/>
        <v>3.4464586846543001E-2</v>
      </c>
      <c r="W370" s="11">
        <f t="shared" si="45"/>
        <v>3.2768476929358921E-2</v>
      </c>
      <c r="X370" s="14">
        <v>3.2213209733487833E-2</v>
      </c>
      <c r="Y370" s="14">
        <v>3.3278514075650578E-2</v>
      </c>
      <c r="Z370" s="14">
        <v>3.0245231607629427E-2</v>
      </c>
      <c r="AA370" s="14">
        <v>3.3130414422851792E-2</v>
      </c>
      <c r="AB370" s="14">
        <v>3.4464586846543001E-2</v>
      </c>
      <c r="AC370" s="14">
        <v>3.2768476929358921E-2</v>
      </c>
      <c r="AE370" s="16">
        <f t="shared" si="46"/>
        <v>1.0483253594376949</v>
      </c>
      <c r="AF370" s="16">
        <f t="shared" si="47"/>
        <v>6.8086542828452654E-2</v>
      </c>
      <c r="AL370" s="72"/>
      <c r="AN370" s="52"/>
      <c r="AO370" s="53"/>
      <c r="AP370" s="59"/>
      <c r="AQ370" s="54"/>
      <c r="AR370" s="56"/>
      <c r="AS370" s="56"/>
    </row>
    <row r="371" spans="1:45" x14ac:dyDescent="0.2">
      <c r="A371" s="31" t="s">
        <v>402</v>
      </c>
      <c r="B371" s="32" t="s">
        <v>1062</v>
      </c>
      <c r="C371" s="31" t="s">
        <v>2098</v>
      </c>
      <c r="D371" s="32" t="s">
        <v>2099</v>
      </c>
      <c r="E371" s="4">
        <v>225</v>
      </c>
      <c r="F371" s="5">
        <v>25.03575002466</v>
      </c>
      <c r="G371" s="6">
        <v>5.35107421875</v>
      </c>
      <c r="H371" s="6">
        <v>16.89</v>
      </c>
      <c r="I371" s="4">
        <v>4</v>
      </c>
      <c r="J371" s="4">
        <v>4</v>
      </c>
      <c r="K371" s="4">
        <v>19</v>
      </c>
      <c r="L371" s="4">
        <v>2</v>
      </c>
      <c r="M371" s="4">
        <v>3</v>
      </c>
      <c r="N371" s="4">
        <v>5</v>
      </c>
      <c r="O371" s="4"/>
      <c r="P371" s="4">
        <v>4</v>
      </c>
      <c r="Q371" s="4">
        <v>5</v>
      </c>
      <c r="R371" s="11">
        <f t="shared" si="40"/>
        <v>2.3174971031286211E-4</v>
      </c>
      <c r="S371" s="11">
        <f t="shared" si="41"/>
        <v>2.9021959949695271E-4</v>
      </c>
      <c r="T371" s="11">
        <f t="shared" si="42"/>
        <v>4.5413260672116256E-4</v>
      </c>
      <c r="U371" s="11">
        <f t="shared" si="43"/>
        <v>0</v>
      </c>
      <c r="V371" s="11">
        <f t="shared" si="44"/>
        <v>4.2158516020236085E-4</v>
      </c>
      <c r="W371" s="11">
        <f t="shared" si="45"/>
        <v>5.1041241322988978E-4</v>
      </c>
      <c r="X371" s="14">
        <v>2.3174971031286211E-4</v>
      </c>
      <c r="Y371" s="14">
        <v>2.9021959949695271E-4</v>
      </c>
      <c r="Z371" s="14">
        <v>4.5413260672116256E-4</v>
      </c>
      <c r="AA371" s="15">
        <v>9.0826521344232502E-5</v>
      </c>
      <c r="AB371" s="14">
        <v>4.2158516020236085E-4</v>
      </c>
      <c r="AC371" s="14">
        <v>5.1041241322988978E-4</v>
      </c>
      <c r="AE371" s="16">
        <f t="shared" si="46"/>
        <v>1.0478660859631896</v>
      </c>
      <c r="AF371" s="16">
        <f t="shared" si="47"/>
        <v>6.7454356702384116E-2</v>
      </c>
      <c r="AL371" s="72"/>
      <c r="AN371" s="52"/>
      <c r="AO371" s="53"/>
      <c r="AP371" s="76"/>
      <c r="AQ371" s="54"/>
      <c r="AR371" s="56"/>
      <c r="AS371" s="56"/>
    </row>
    <row r="372" spans="1:45" x14ac:dyDescent="0.2">
      <c r="A372" s="31" t="s">
        <v>276</v>
      </c>
      <c r="B372" s="32" t="s">
        <v>937</v>
      </c>
      <c r="C372" s="31" t="s">
        <v>1850</v>
      </c>
      <c r="D372" s="32" t="s">
        <v>1851</v>
      </c>
      <c r="E372" s="4">
        <v>397</v>
      </c>
      <c r="F372" s="5">
        <v>44.945475094660097</v>
      </c>
      <c r="G372" s="6">
        <v>6.07470703125</v>
      </c>
      <c r="H372" s="6">
        <v>24.43</v>
      </c>
      <c r="I372" s="4">
        <v>7</v>
      </c>
      <c r="J372" s="4">
        <v>7</v>
      </c>
      <c r="K372" s="4">
        <v>37</v>
      </c>
      <c r="L372" s="4">
        <v>5</v>
      </c>
      <c r="M372" s="4">
        <v>8</v>
      </c>
      <c r="N372" s="4">
        <v>6</v>
      </c>
      <c r="O372" s="4">
        <v>8</v>
      </c>
      <c r="P372" s="4">
        <v>7</v>
      </c>
      <c r="Q372" s="4">
        <v>3</v>
      </c>
      <c r="R372" s="11">
        <f t="shared" si="40"/>
        <v>5.7937427578215526E-4</v>
      </c>
      <c r="S372" s="11">
        <f t="shared" si="41"/>
        <v>7.7391893199187383E-4</v>
      </c>
      <c r="T372" s="11">
        <f t="shared" si="42"/>
        <v>5.4495912806539512E-4</v>
      </c>
      <c r="U372" s="11">
        <f t="shared" si="43"/>
        <v>9.365488176071178E-4</v>
      </c>
      <c r="V372" s="11">
        <f t="shared" si="44"/>
        <v>7.3777403035413149E-4</v>
      </c>
      <c r="W372" s="11">
        <f t="shared" si="45"/>
        <v>3.0624744793793387E-4</v>
      </c>
      <c r="X372" s="14">
        <v>5.7937427578215526E-4</v>
      </c>
      <c r="Y372" s="14">
        <v>7.7391893199187383E-4</v>
      </c>
      <c r="Z372" s="14">
        <v>5.4495912806539512E-4</v>
      </c>
      <c r="AA372" s="14">
        <v>9.365488176071178E-4</v>
      </c>
      <c r="AB372" s="14">
        <v>7.3777403035413149E-4</v>
      </c>
      <c r="AC372" s="14">
        <v>3.0624744793793387E-4</v>
      </c>
      <c r="AE372" s="16">
        <f t="shared" si="46"/>
        <v>1.0433651303915592</v>
      </c>
      <c r="AF372" s="16">
        <f t="shared" si="47"/>
        <v>6.1244123937570311E-2</v>
      </c>
      <c r="AL372" s="72"/>
      <c r="AN372" s="52"/>
      <c r="AO372" s="53"/>
      <c r="AP372" s="59"/>
      <c r="AQ372" s="54"/>
      <c r="AR372" s="56"/>
      <c r="AS372" s="56"/>
    </row>
    <row r="373" spans="1:45" x14ac:dyDescent="0.2">
      <c r="A373" s="31" t="s">
        <v>552</v>
      </c>
      <c r="B373" s="32" t="s">
        <v>966</v>
      </c>
      <c r="C373" s="31" t="s">
        <v>1907</v>
      </c>
      <c r="D373" s="32" t="s">
        <v>1908</v>
      </c>
      <c r="E373" s="4">
        <v>715</v>
      </c>
      <c r="F373" s="5">
        <v>77.435726504660494</v>
      </c>
      <c r="G373" s="6">
        <v>4.66552734375</v>
      </c>
      <c r="H373" s="6">
        <v>22.38</v>
      </c>
      <c r="I373" s="4">
        <v>16</v>
      </c>
      <c r="J373" s="4">
        <v>16</v>
      </c>
      <c r="K373" s="4">
        <v>274</v>
      </c>
      <c r="L373" s="4">
        <v>44</v>
      </c>
      <c r="M373" s="4">
        <v>51</v>
      </c>
      <c r="N373" s="4">
        <v>44</v>
      </c>
      <c r="O373" s="4">
        <v>46</v>
      </c>
      <c r="P373" s="4">
        <v>48</v>
      </c>
      <c r="Q373" s="4">
        <v>41</v>
      </c>
      <c r="R373" s="11">
        <f t="shared" si="40"/>
        <v>5.0984936268829665E-3</v>
      </c>
      <c r="S373" s="11">
        <f t="shared" si="41"/>
        <v>4.9337331914481959E-3</v>
      </c>
      <c r="T373" s="11">
        <f t="shared" si="42"/>
        <v>3.9963669391462307E-3</v>
      </c>
      <c r="U373" s="11">
        <f t="shared" si="43"/>
        <v>5.3851557012409273E-3</v>
      </c>
      <c r="V373" s="11">
        <f t="shared" si="44"/>
        <v>5.0590219224283303E-3</v>
      </c>
      <c r="W373" s="11">
        <f t="shared" si="45"/>
        <v>4.185381788485096E-3</v>
      </c>
      <c r="X373" s="14">
        <v>5.0984936268829665E-3</v>
      </c>
      <c r="Y373" s="14">
        <v>4.9337331914481959E-3</v>
      </c>
      <c r="Z373" s="14">
        <v>3.9963669391462307E-3</v>
      </c>
      <c r="AA373" s="14">
        <v>5.3851557012409273E-3</v>
      </c>
      <c r="AB373" s="14">
        <v>5.0590219224283303E-3</v>
      </c>
      <c r="AC373" s="14">
        <v>4.185381788485096E-3</v>
      </c>
      <c r="AE373" s="16">
        <f t="shared" si="46"/>
        <v>1.0428386241034773</v>
      </c>
      <c r="AF373" s="16">
        <f t="shared" si="47"/>
        <v>6.0515922748877314E-2</v>
      </c>
      <c r="AL373" s="72"/>
      <c r="AN373" s="52"/>
      <c r="AO373" s="53"/>
      <c r="AP373" s="59"/>
      <c r="AQ373" s="54"/>
      <c r="AR373" s="56"/>
      <c r="AS373" s="56"/>
    </row>
    <row r="374" spans="1:45" x14ac:dyDescent="0.2">
      <c r="A374" s="31" t="s">
        <v>79</v>
      </c>
      <c r="B374" s="32" t="s">
        <v>738</v>
      </c>
      <c r="C374" s="31" t="s">
        <v>1476</v>
      </c>
      <c r="D374" s="32" t="s">
        <v>1477</v>
      </c>
      <c r="E374" s="4">
        <v>248</v>
      </c>
      <c r="F374" s="5">
        <v>28.50449250466</v>
      </c>
      <c r="G374" s="6">
        <v>4.69091796875</v>
      </c>
      <c r="H374" s="6">
        <v>50.4</v>
      </c>
      <c r="I374" s="4">
        <v>12</v>
      </c>
      <c r="J374" s="4">
        <v>18</v>
      </c>
      <c r="K374" s="4">
        <v>169</v>
      </c>
      <c r="L374" s="4">
        <v>26</v>
      </c>
      <c r="M374" s="4">
        <v>27</v>
      </c>
      <c r="N374" s="4">
        <v>33</v>
      </c>
      <c r="O374" s="4">
        <v>28</v>
      </c>
      <c r="P374" s="4">
        <v>27</v>
      </c>
      <c r="Q374" s="4">
        <v>28</v>
      </c>
      <c r="R374" s="11">
        <f t="shared" si="40"/>
        <v>3.0127462340672076E-3</v>
      </c>
      <c r="S374" s="11">
        <f t="shared" si="41"/>
        <v>2.6119763954725742E-3</v>
      </c>
      <c r="T374" s="11">
        <f t="shared" si="42"/>
        <v>2.997275204359673E-3</v>
      </c>
      <c r="U374" s="11">
        <f t="shared" si="43"/>
        <v>3.2779208616249122E-3</v>
      </c>
      <c r="V374" s="11">
        <f t="shared" si="44"/>
        <v>2.8456998313659359E-3</v>
      </c>
      <c r="W374" s="11">
        <f t="shared" si="45"/>
        <v>2.8583095140873828E-3</v>
      </c>
      <c r="X374" s="14">
        <v>3.0127462340672076E-3</v>
      </c>
      <c r="Y374" s="14">
        <v>2.6119763954725742E-3</v>
      </c>
      <c r="Z374" s="14">
        <v>2.997275204359673E-3</v>
      </c>
      <c r="AA374" s="14">
        <v>3.2779208616249122E-3</v>
      </c>
      <c r="AB374" s="14">
        <v>2.8456998313659359E-3</v>
      </c>
      <c r="AC374" s="14">
        <v>2.8583095140873828E-3</v>
      </c>
      <c r="AE374" s="16">
        <f t="shared" si="46"/>
        <v>1.04174582041341</v>
      </c>
      <c r="AF374" s="16">
        <f t="shared" si="47"/>
        <v>5.9003311817814694E-2</v>
      </c>
      <c r="AL374" s="72"/>
      <c r="AN374" s="52"/>
      <c r="AO374" s="53"/>
      <c r="AP374" s="59"/>
      <c r="AQ374" s="54"/>
      <c r="AR374" s="56"/>
      <c r="AS374" s="56"/>
    </row>
    <row r="375" spans="1:45" x14ac:dyDescent="0.2">
      <c r="A375" s="31" t="s">
        <v>580</v>
      </c>
      <c r="B375" s="32" t="s">
        <v>1003</v>
      </c>
      <c r="C375" s="31" t="s">
        <v>1984</v>
      </c>
      <c r="D375" s="32" t="s">
        <v>1985</v>
      </c>
      <c r="E375" s="4">
        <v>1038</v>
      </c>
      <c r="F375" s="5">
        <v>119.43987558466</v>
      </c>
      <c r="G375" s="6">
        <v>4.81787109375</v>
      </c>
      <c r="H375" s="6">
        <v>20.04</v>
      </c>
      <c r="I375" s="4">
        <v>18</v>
      </c>
      <c r="J375" s="4">
        <v>18</v>
      </c>
      <c r="K375" s="4">
        <v>114</v>
      </c>
      <c r="L375" s="4">
        <v>14</v>
      </c>
      <c r="M375" s="4">
        <v>25</v>
      </c>
      <c r="N375" s="4">
        <v>19</v>
      </c>
      <c r="O375" s="4">
        <v>15</v>
      </c>
      <c r="P375" s="4">
        <v>18</v>
      </c>
      <c r="Q375" s="4">
        <v>23</v>
      </c>
      <c r="R375" s="11">
        <f t="shared" si="40"/>
        <v>1.6222479721900347E-3</v>
      </c>
      <c r="S375" s="11">
        <f t="shared" si="41"/>
        <v>2.4184966624746056E-3</v>
      </c>
      <c r="T375" s="11">
        <f t="shared" si="42"/>
        <v>1.7257039055404177E-3</v>
      </c>
      <c r="U375" s="11">
        <f t="shared" si="43"/>
        <v>1.7560290330133458E-3</v>
      </c>
      <c r="V375" s="11">
        <f t="shared" si="44"/>
        <v>1.8971332209106238E-3</v>
      </c>
      <c r="W375" s="11">
        <f t="shared" si="45"/>
        <v>2.3478971008574928E-3</v>
      </c>
      <c r="X375" s="14">
        <v>1.6222479721900347E-3</v>
      </c>
      <c r="Y375" s="14">
        <v>2.4184966624746056E-3</v>
      </c>
      <c r="Z375" s="14">
        <v>1.7257039055404177E-3</v>
      </c>
      <c r="AA375" s="14">
        <v>1.7560290330133458E-3</v>
      </c>
      <c r="AB375" s="14">
        <v>1.8971332209106238E-3</v>
      </c>
      <c r="AC375" s="14">
        <v>2.3478971008574928E-3</v>
      </c>
      <c r="AE375" s="16">
        <f t="shared" si="46"/>
        <v>1.0406854952299742</v>
      </c>
      <c r="AF375" s="16">
        <f t="shared" si="47"/>
        <v>5.7534138736733555E-2</v>
      </c>
      <c r="AL375" s="72"/>
      <c r="AN375" s="52"/>
      <c r="AO375" s="53"/>
      <c r="AP375" s="59"/>
      <c r="AQ375" s="54"/>
      <c r="AR375" s="56"/>
      <c r="AS375" s="56"/>
    </row>
    <row r="376" spans="1:45" x14ac:dyDescent="0.2">
      <c r="A376" s="31" t="s">
        <v>340</v>
      </c>
      <c r="B376" s="32" t="s">
        <v>832</v>
      </c>
      <c r="C376" s="31" t="s">
        <v>1648</v>
      </c>
      <c r="D376" s="32" t="s">
        <v>1649</v>
      </c>
      <c r="E376" s="4">
        <v>324</v>
      </c>
      <c r="F376" s="5">
        <v>36.697602234660003</v>
      </c>
      <c r="G376" s="6">
        <v>5.88427734375</v>
      </c>
      <c r="H376" s="6">
        <v>34.26</v>
      </c>
      <c r="I376" s="4">
        <v>9</v>
      </c>
      <c r="J376" s="4">
        <v>9</v>
      </c>
      <c r="K376" s="4">
        <v>41</v>
      </c>
      <c r="L376" s="4">
        <v>4</v>
      </c>
      <c r="M376" s="4">
        <v>11</v>
      </c>
      <c r="N376" s="4">
        <v>6</v>
      </c>
      <c r="O376" s="4">
        <v>6</v>
      </c>
      <c r="P376" s="4">
        <v>7</v>
      </c>
      <c r="Q376" s="4">
        <v>7</v>
      </c>
      <c r="R376" s="11">
        <f t="shared" si="40"/>
        <v>4.6349942062572422E-4</v>
      </c>
      <c r="S376" s="11">
        <f t="shared" si="41"/>
        <v>1.0641385314888265E-3</v>
      </c>
      <c r="T376" s="11">
        <f t="shared" si="42"/>
        <v>5.4495912806539512E-4</v>
      </c>
      <c r="U376" s="11">
        <f t="shared" si="43"/>
        <v>7.0241161320533829E-4</v>
      </c>
      <c r="V376" s="11">
        <f t="shared" si="44"/>
        <v>7.3777403035413149E-4</v>
      </c>
      <c r="W376" s="11">
        <f t="shared" si="45"/>
        <v>7.1457737852184569E-4</v>
      </c>
      <c r="X376" s="14">
        <v>4.6349942062572422E-4</v>
      </c>
      <c r="Y376" s="14">
        <v>1.0641385314888265E-3</v>
      </c>
      <c r="Z376" s="14">
        <v>5.4495912806539512E-4</v>
      </c>
      <c r="AA376" s="14">
        <v>7.0241161320533829E-4</v>
      </c>
      <c r="AB376" s="14">
        <v>7.3777403035413149E-4</v>
      </c>
      <c r="AC376" s="14">
        <v>7.1457737852184569E-4</v>
      </c>
      <c r="AE376" s="16">
        <f t="shared" si="46"/>
        <v>1.0396439533217117</v>
      </c>
      <c r="AF376" s="16">
        <f t="shared" si="47"/>
        <v>5.6089533438735871E-2</v>
      </c>
      <c r="AL376" s="72"/>
      <c r="AN376" s="52"/>
      <c r="AO376" s="53"/>
      <c r="AP376" s="59"/>
      <c r="AQ376" s="54"/>
      <c r="AR376" s="56"/>
      <c r="AS376" s="56"/>
    </row>
    <row r="377" spans="1:45" x14ac:dyDescent="0.2">
      <c r="A377" s="31" t="s">
        <v>448</v>
      </c>
      <c r="B377" s="32" t="s">
        <v>718</v>
      </c>
      <c r="C377" s="31" t="s">
        <v>1419</v>
      </c>
      <c r="D377" s="32" t="s">
        <v>1420</v>
      </c>
      <c r="E377" s="4">
        <v>416</v>
      </c>
      <c r="F377" s="5">
        <v>45.160005934659999</v>
      </c>
      <c r="G377" s="6">
        <v>7.44482421875</v>
      </c>
      <c r="H377" s="6">
        <v>61.06</v>
      </c>
      <c r="I377" s="4">
        <v>3</v>
      </c>
      <c r="J377" s="4">
        <v>21</v>
      </c>
      <c r="K377" s="4">
        <v>349</v>
      </c>
      <c r="L377" s="4">
        <v>51</v>
      </c>
      <c r="M377" s="4">
        <v>66</v>
      </c>
      <c r="N377" s="4">
        <v>61</v>
      </c>
      <c r="O377" s="4">
        <v>58</v>
      </c>
      <c r="P377" s="4">
        <v>61</v>
      </c>
      <c r="Q377" s="4">
        <v>52</v>
      </c>
      <c r="R377" s="11">
        <f t="shared" si="40"/>
        <v>5.9096176129779842E-3</v>
      </c>
      <c r="S377" s="11">
        <f t="shared" si="41"/>
        <v>6.3848311889329592E-3</v>
      </c>
      <c r="T377" s="11">
        <f t="shared" si="42"/>
        <v>5.5404178019981837E-3</v>
      </c>
      <c r="U377" s="11">
        <f t="shared" si="43"/>
        <v>6.7899789276516034E-3</v>
      </c>
      <c r="V377" s="11">
        <f t="shared" si="44"/>
        <v>6.4291736930860034E-3</v>
      </c>
      <c r="W377" s="11">
        <f t="shared" si="45"/>
        <v>5.3082890975908537E-3</v>
      </c>
      <c r="X377" s="14">
        <v>5.9096176129779842E-3</v>
      </c>
      <c r="Y377" s="14">
        <v>6.3848311889329592E-3</v>
      </c>
      <c r="Z377" s="14">
        <v>5.5404178019981837E-3</v>
      </c>
      <c r="AA377" s="14">
        <v>6.7899789276516034E-3</v>
      </c>
      <c r="AB377" s="14">
        <v>6.4291736930860034E-3</v>
      </c>
      <c r="AC377" s="14">
        <v>5.3082890975908537E-3</v>
      </c>
      <c r="AE377" s="16">
        <f t="shared" si="46"/>
        <v>1.0388326489791369</v>
      </c>
      <c r="AF377" s="16">
        <f t="shared" si="47"/>
        <v>5.4963261620392036E-2</v>
      </c>
      <c r="AL377" s="72"/>
      <c r="AN377" s="52"/>
      <c r="AO377" s="53"/>
      <c r="AP377" s="59"/>
      <c r="AQ377" s="54"/>
      <c r="AR377" s="56"/>
      <c r="AS377" s="56"/>
    </row>
    <row r="378" spans="1:45" x14ac:dyDescent="0.2">
      <c r="A378" s="88" t="s">
        <v>3005</v>
      </c>
      <c r="B378" s="53" t="s">
        <v>3006</v>
      </c>
      <c r="C378" s="91" t="s">
        <v>1702</v>
      </c>
      <c r="D378" s="32" t="s">
        <v>1703</v>
      </c>
      <c r="E378" s="4">
        <v>908</v>
      </c>
      <c r="F378" s="5">
        <v>100.20781548466</v>
      </c>
      <c r="G378" s="6">
        <v>5.19873046875</v>
      </c>
      <c r="H378" s="6">
        <v>30.95</v>
      </c>
      <c r="I378" s="4">
        <v>21</v>
      </c>
      <c r="J378" s="4">
        <v>21</v>
      </c>
      <c r="K378" s="4">
        <v>91</v>
      </c>
      <c r="L378" s="4">
        <v>15</v>
      </c>
      <c r="M378" s="4">
        <v>16</v>
      </c>
      <c r="N378" s="4">
        <v>15</v>
      </c>
      <c r="O378" s="4">
        <v>12</v>
      </c>
      <c r="P378" s="4">
        <v>16</v>
      </c>
      <c r="Q378" s="4">
        <v>17</v>
      </c>
      <c r="R378" s="11">
        <f t="shared" si="40"/>
        <v>1.7381228273464658E-3</v>
      </c>
      <c r="S378" s="11">
        <f t="shared" si="41"/>
        <v>1.5478378639837477E-3</v>
      </c>
      <c r="T378" s="11">
        <f t="shared" si="42"/>
        <v>1.3623978201634877E-3</v>
      </c>
      <c r="U378" s="11">
        <f t="shared" si="43"/>
        <v>1.4048232264106766E-3</v>
      </c>
      <c r="V378" s="11">
        <f t="shared" si="44"/>
        <v>1.6863406408094434E-3</v>
      </c>
      <c r="W378" s="11">
        <f t="shared" si="45"/>
        <v>1.7354022049816252E-3</v>
      </c>
      <c r="X378" s="14">
        <v>1.7381228273464658E-3</v>
      </c>
      <c r="Y378" s="14">
        <v>1.5478378639837477E-3</v>
      </c>
      <c r="Z378" s="14">
        <v>1.3623978201634877E-3</v>
      </c>
      <c r="AA378" s="14">
        <v>1.4048232264106766E-3</v>
      </c>
      <c r="AB378" s="14">
        <v>1.6863406408094434E-3</v>
      </c>
      <c r="AC378" s="14">
        <v>1.7354022049816252E-3</v>
      </c>
      <c r="AE378" s="16">
        <f t="shared" si="46"/>
        <v>1.0383377401436231</v>
      </c>
      <c r="AF378" s="16">
        <f t="shared" si="47"/>
        <v>5.427578548464735E-2</v>
      </c>
      <c r="AL378" s="72"/>
      <c r="AN378" s="52"/>
      <c r="AO378" s="53"/>
      <c r="AP378" s="59"/>
      <c r="AQ378" s="54"/>
      <c r="AR378" s="56"/>
      <c r="AS378" s="56"/>
    </row>
    <row r="379" spans="1:45" x14ac:dyDescent="0.2">
      <c r="A379" s="31" t="s">
        <v>220</v>
      </c>
      <c r="B379" s="32" t="s">
        <v>733</v>
      </c>
      <c r="C379" s="31" t="s">
        <v>1464</v>
      </c>
      <c r="D379" s="32" t="s">
        <v>1465</v>
      </c>
      <c r="E379" s="4">
        <v>466</v>
      </c>
      <c r="F379" s="5">
        <v>53.564979974660098</v>
      </c>
      <c r="G379" s="6">
        <v>5.12255859375</v>
      </c>
      <c r="H379" s="6">
        <v>51.72</v>
      </c>
      <c r="I379" s="4">
        <v>24</v>
      </c>
      <c r="J379" s="4">
        <v>25</v>
      </c>
      <c r="K379" s="4">
        <v>178</v>
      </c>
      <c r="L379" s="4">
        <v>25</v>
      </c>
      <c r="M379" s="4">
        <v>30</v>
      </c>
      <c r="N379" s="4">
        <v>36</v>
      </c>
      <c r="O379" s="4">
        <v>27</v>
      </c>
      <c r="P379" s="4">
        <v>30</v>
      </c>
      <c r="Q379" s="4">
        <v>30</v>
      </c>
      <c r="R379" s="11">
        <f t="shared" si="40"/>
        <v>2.8968713789107765E-3</v>
      </c>
      <c r="S379" s="11">
        <f t="shared" si="41"/>
        <v>2.9021959949695271E-3</v>
      </c>
      <c r="T379" s="11">
        <f t="shared" si="42"/>
        <v>3.2697547683923707E-3</v>
      </c>
      <c r="U379" s="11">
        <f t="shared" si="43"/>
        <v>3.1608522594240226E-3</v>
      </c>
      <c r="V379" s="11">
        <f t="shared" si="44"/>
        <v>3.1618887015177066E-3</v>
      </c>
      <c r="W379" s="11">
        <f t="shared" si="45"/>
        <v>3.0624744793793387E-3</v>
      </c>
      <c r="X379" s="14">
        <v>2.8968713789107765E-3</v>
      </c>
      <c r="Y379" s="14">
        <v>2.9021959949695271E-3</v>
      </c>
      <c r="Z379" s="14">
        <v>3.2697547683923707E-3</v>
      </c>
      <c r="AA379" s="14">
        <v>3.1608522594240226E-3</v>
      </c>
      <c r="AB379" s="14">
        <v>3.1618887015177066E-3</v>
      </c>
      <c r="AC379" s="14">
        <v>3.0624744793793387E-3</v>
      </c>
      <c r="AE379" s="16">
        <f t="shared" si="46"/>
        <v>1.034888025488292</v>
      </c>
      <c r="AF379" s="16">
        <f t="shared" si="47"/>
        <v>4.9474677084995394E-2</v>
      </c>
      <c r="AL379" s="72"/>
      <c r="AN379" s="52"/>
      <c r="AO379" s="53"/>
      <c r="AP379" s="59"/>
      <c r="AQ379" s="54"/>
      <c r="AR379" s="56"/>
      <c r="AS379" s="56"/>
    </row>
    <row r="380" spans="1:45" x14ac:dyDescent="0.2">
      <c r="A380" s="31" t="s">
        <v>699</v>
      </c>
      <c r="B380" s="32" t="s">
        <v>1118</v>
      </c>
      <c r="C380" s="31" t="s">
        <v>2216</v>
      </c>
      <c r="D380" s="32" t="s">
        <v>2217</v>
      </c>
      <c r="E380" s="4">
        <v>619</v>
      </c>
      <c r="F380" s="5">
        <v>63.751074534659999</v>
      </c>
      <c r="G380" s="6">
        <v>7.84033203125</v>
      </c>
      <c r="H380" s="6">
        <v>14.05</v>
      </c>
      <c r="I380" s="4">
        <v>7</v>
      </c>
      <c r="J380" s="4">
        <v>11</v>
      </c>
      <c r="K380" s="4">
        <v>924</v>
      </c>
      <c r="L380" s="4">
        <v>145</v>
      </c>
      <c r="M380" s="4">
        <v>162</v>
      </c>
      <c r="N380" s="4">
        <v>164</v>
      </c>
      <c r="O380" s="4">
        <v>145</v>
      </c>
      <c r="P380" s="4">
        <v>149</v>
      </c>
      <c r="Q380" s="4">
        <v>159</v>
      </c>
      <c r="R380" s="11">
        <f t="shared" si="40"/>
        <v>1.6801853997682505E-2</v>
      </c>
      <c r="S380" s="11">
        <f t="shared" si="41"/>
        <v>1.5671858372835447E-2</v>
      </c>
      <c r="T380" s="11">
        <f t="shared" si="42"/>
        <v>1.4895549500454132E-2</v>
      </c>
      <c r="U380" s="11">
        <f t="shared" si="43"/>
        <v>1.6974947319129009E-2</v>
      </c>
      <c r="V380" s="11">
        <f t="shared" si="44"/>
        <v>1.5704047217537941E-2</v>
      </c>
      <c r="W380" s="11">
        <f t="shared" si="45"/>
        <v>1.6231114740710494E-2</v>
      </c>
      <c r="X380" s="14">
        <v>1.6801853997682505E-2</v>
      </c>
      <c r="Y380" s="14">
        <v>1.5671858372835447E-2</v>
      </c>
      <c r="Z380" s="14">
        <v>1.4895549500454132E-2</v>
      </c>
      <c r="AA380" s="14">
        <v>1.6974947319129009E-2</v>
      </c>
      <c r="AB380" s="14">
        <v>1.5704047217537941E-2</v>
      </c>
      <c r="AC380" s="14">
        <v>1.6231114740710494E-2</v>
      </c>
      <c r="AE380" s="16">
        <f t="shared" si="46"/>
        <v>1.0325284234025525</v>
      </c>
      <c r="AF380" s="16">
        <f t="shared" si="47"/>
        <v>4.6181496644713417E-2</v>
      </c>
      <c r="AL380" s="72"/>
      <c r="AN380" s="52"/>
      <c r="AO380" s="53"/>
      <c r="AP380" s="59"/>
      <c r="AQ380" s="54"/>
      <c r="AR380" s="56"/>
      <c r="AS380" s="56"/>
    </row>
    <row r="381" spans="1:45" x14ac:dyDescent="0.2">
      <c r="A381" s="31" t="s">
        <v>125</v>
      </c>
      <c r="B381" s="32" t="s">
        <v>1270</v>
      </c>
      <c r="C381" s="31" t="s">
        <v>2509</v>
      </c>
      <c r="D381" s="32" t="s">
        <v>2510</v>
      </c>
      <c r="E381" s="4">
        <v>946</v>
      </c>
      <c r="F381" s="5">
        <v>104.15076299466</v>
      </c>
      <c r="G381" s="6">
        <v>6.97607421875</v>
      </c>
      <c r="H381" s="6">
        <v>7.61</v>
      </c>
      <c r="I381" s="4">
        <v>6</v>
      </c>
      <c r="J381" s="4">
        <v>6</v>
      </c>
      <c r="K381" s="4">
        <v>16</v>
      </c>
      <c r="L381" s="4"/>
      <c r="M381" s="4">
        <v>4</v>
      </c>
      <c r="N381" s="4">
        <v>4</v>
      </c>
      <c r="O381" s="4">
        <v>3</v>
      </c>
      <c r="P381" s="4">
        <v>2</v>
      </c>
      <c r="Q381" s="4">
        <v>3</v>
      </c>
      <c r="R381" s="11">
        <f t="shared" si="40"/>
        <v>0</v>
      </c>
      <c r="S381" s="11">
        <f t="shared" si="41"/>
        <v>3.8695946599593691E-4</v>
      </c>
      <c r="T381" s="11">
        <f t="shared" si="42"/>
        <v>3.6330608537693006E-4</v>
      </c>
      <c r="U381" s="11">
        <f t="shared" si="43"/>
        <v>3.5120580660266915E-4</v>
      </c>
      <c r="V381" s="11">
        <f t="shared" si="44"/>
        <v>2.1079258010118043E-4</v>
      </c>
      <c r="W381" s="11">
        <f t="shared" si="45"/>
        <v>3.0624744793793387E-4</v>
      </c>
      <c r="X381" s="15">
        <v>9.0826521344232502E-5</v>
      </c>
      <c r="Y381" s="14">
        <v>3.8695946599593691E-4</v>
      </c>
      <c r="Z381" s="14">
        <v>3.6330608537693006E-4</v>
      </c>
      <c r="AA381" s="14">
        <v>3.5120580660266915E-4</v>
      </c>
      <c r="AB381" s="14">
        <v>2.1079258010118043E-4</v>
      </c>
      <c r="AC381" s="14">
        <v>3.0624744793793387E-4</v>
      </c>
      <c r="AE381" s="16">
        <f t="shared" si="46"/>
        <v>1.0322839351427546</v>
      </c>
      <c r="AF381" s="16">
        <f t="shared" si="47"/>
        <v>4.5839846227759468E-2</v>
      </c>
      <c r="AL381" s="72"/>
      <c r="AN381" s="52"/>
      <c r="AO381" s="53"/>
      <c r="AP381" s="69"/>
      <c r="AQ381" s="54"/>
      <c r="AR381" s="56"/>
      <c r="AS381" s="56"/>
    </row>
    <row r="382" spans="1:45" x14ac:dyDescent="0.2">
      <c r="A382" s="31" t="s">
        <v>686</v>
      </c>
      <c r="B382" s="32" t="s">
        <v>875</v>
      </c>
      <c r="C382" s="31" t="s">
        <v>1730</v>
      </c>
      <c r="D382" s="32" t="s">
        <v>1731</v>
      </c>
      <c r="E382" s="4">
        <v>216</v>
      </c>
      <c r="F382" s="5">
        <v>23.440775844659999</v>
      </c>
      <c r="G382" s="6">
        <v>8.41162109375</v>
      </c>
      <c r="H382" s="6">
        <v>29.17</v>
      </c>
      <c r="I382" s="4">
        <v>5</v>
      </c>
      <c r="J382" s="4">
        <v>5</v>
      </c>
      <c r="K382" s="4">
        <v>29</v>
      </c>
      <c r="L382" s="4"/>
      <c r="M382" s="4">
        <v>6</v>
      </c>
      <c r="N382" s="4">
        <v>9</v>
      </c>
      <c r="O382" s="4"/>
      <c r="P382" s="4">
        <v>5</v>
      </c>
      <c r="Q382" s="4">
        <v>9</v>
      </c>
      <c r="R382" s="11">
        <f t="shared" si="40"/>
        <v>0</v>
      </c>
      <c r="S382" s="11">
        <f t="shared" si="41"/>
        <v>5.8043919899390542E-4</v>
      </c>
      <c r="T382" s="11">
        <f t="shared" si="42"/>
        <v>8.1743869209809268E-4</v>
      </c>
      <c r="U382" s="11">
        <f t="shared" si="43"/>
        <v>0</v>
      </c>
      <c r="V382" s="11">
        <f t="shared" si="44"/>
        <v>5.2698145025295107E-4</v>
      </c>
      <c r="W382" s="11">
        <f t="shared" si="45"/>
        <v>9.187423438138016E-4</v>
      </c>
      <c r="X382" s="15">
        <v>9.0826521344232502E-5</v>
      </c>
      <c r="Y382" s="14">
        <v>5.8043919899390542E-4</v>
      </c>
      <c r="Z382" s="14">
        <v>8.1743869209809268E-4</v>
      </c>
      <c r="AA382" s="15">
        <v>9.0826521344232502E-5</v>
      </c>
      <c r="AB382" s="14">
        <v>5.2698145025295107E-4</v>
      </c>
      <c r="AC382" s="14">
        <v>9.187423438138016E-4</v>
      </c>
      <c r="AE382" s="16">
        <f t="shared" si="46"/>
        <v>1.0321392900934954</v>
      </c>
      <c r="AF382" s="16">
        <f t="shared" si="47"/>
        <v>4.5637679643847809E-2</v>
      </c>
      <c r="AL382" s="72"/>
      <c r="AN382" s="52"/>
      <c r="AO382" s="53"/>
      <c r="AP382" s="59"/>
      <c r="AQ382" s="54"/>
      <c r="AR382" s="56"/>
      <c r="AS382" s="56"/>
    </row>
    <row r="383" spans="1:45" x14ac:dyDescent="0.2">
      <c r="A383" s="31" t="s">
        <v>243</v>
      </c>
      <c r="B383" s="32" t="s">
        <v>1328</v>
      </c>
      <c r="C383" s="31" t="s">
        <v>2629</v>
      </c>
      <c r="D383" s="32" t="s">
        <v>2630</v>
      </c>
      <c r="E383" s="4">
        <v>365</v>
      </c>
      <c r="F383" s="5">
        <v>39.222813654660001</v>
      </c>
      <c r="G383" s="6">
        <v>5.31298828125</v>
      </c>
      <c r="H383" s="6">
        <v>5.48</v>
      </c>
      <c r="I383" s="4">
        <v>3</v>
      </c>
      <c r="J383" s="4">
        <v>3</v>
      </c>
      <c r="K383" s="4">
        <v>490</v>
      </c>
      <c r="L383" s="4">
        <v>79</v>
      </c>
      <c r="M383" s="4">
        <v>83</v>
      </c>
      <c r="N383" s="4">
        <v>88</v>
      </c>
      <c r="O383" s="4">
        <v>78</v>
      </c>
      <c r="P383" s="4">
        <v>79</v>
      </c>
      <c r="Q383" s="4">
        <v>83</v>
      </c>
      <c r="R383" s="11">
        <f t="shared" si="40"/>
        <v>9.154113557358054E-3</v>
      </c>
      <c r="S383" s="11">
        <f t="shared" si="41"/>
        <v>8.0294089194156912E-3</v>
      </c>
      <c r="T383" s="11">
        <f t="shared" si="42"/>
        <v>7.9927338782924615E-3</v>
      </c>
      <c r="U383" s="11">
        <f t="shared" si="43"/>
        <v>9.1313509716693976E-3</v>
      </c>
      <c r="V383" s="11">
        <f t="shared" si="44"/>
        <v>8.326306913996627E-3</v>
      </c>
      <c r="W383" s="11">
        <f t="shared" si="45"/>
        <v>8.4728460596161705E-3</v>
      </c>
      <c r="X383" s="14">
        <v>9.154113557358054E-3</v>
      </c>
      <c r="Y383" s="14">
        <v>8.0294089194156912E-3</v>
      </c>
      <c r="Z383" s="14">
        <v>7.9927338782924615E-3</v>
      </c>
      <c r="AA383" s="14">
        <v>9.1313509716693976E-3</v>
      </c>
      <c r="AB383" s="14">
        <v>8.326306913996627E-3</v>
      </c>
      <c r="AC383" s="14">
        <v>8.4728460596161705E-3</v>
      </c>
      <c r="AE383" s="16">
        <f t="shared" si="46"/>
        <v>1.0299586872479638</v>
      </c>
      <c r="AF383" s="16">
        <f t="shared" si="47"/>
        <v>4.2586470517409845E-2</v>
      </c>
      <c r="AL383" s="72"/>
      <c r="AN383" s="52"/>
      <c r="AO383" s="53"/>
      <c r="AP383" s="59"/>
      <c r="AQ383" s="54"/>
      <c r="AR383" s="56"/>
      <c r="AS383" s="56"/>
    </row>
    <row r="384" spans="1:45" x14ac:dyDescent="0.2">
      <c r="A384" s="31" t="s">
        <v>329</v>
      </c>
      <c r="B384" s="32" t="s">
        <v>746</v>
      </c>
      <c r="C384" s="31" t="s">
        <v>1494</v>
      </c>
      <c r="D384" s="32" t="s">
        <v>1495</v>
      </c>
      <c r="E384" s="4">
        <v>201</v>
      </c>
      <c r="F384" s="5">
        <v>22.590372134660001</v>
      </c>
      <c r="G384" s="6">
        <v>8.80712890625</v>
      </c>
      <c r="H384" s="6">
        <v>48.26</v>
      </c>
      <c r="I384" s="4">
        <v>10</v>
      </c>
      <c r="J384" s="4">
        <v>10</v>
      </c>
      <c r="K384" s="4">
        <v>104</v>
      </c>
      <c r="L384" s="4">
        <v>17</v>
      </c>
      <c r="M384" s="4">
        <v>18</v>
      </c>
      <c r="N384" s="4">
        <v>18</v>
      </c>
      <c r="O384" s="4">
        <v>16</v>
      </c>
      <c r="P384" s="4">
        <v>17</v>
      </c>
      <c r="Q384" s="4">
        <v>18</v>
      </c>
      <c r="R384" s="11">
        <f t="shared" si="40"/>
        <v>1.9698725376593278E-3</v>
      </c>
      <c r="S384" s="11">
        <f t="shared" si="41"/>
        <v>1.7413175969817163E-3</v>
      </c>
      <c r="T384" s="11">
        <f t="shared" si="42"/>
        <v>1.6348773841961854E-3</v>
      </c>
      <c r="U384" s="11">
        <f t="shared" si="43"/>
        <v>1.8730976352142356E-3</v>
      </c>
      <c r="V384" s="11">
        <f t="shared" si="44"/>
        <v>1.7917369308600337E-3</v>
      </c>
      <c r="W384" s="11">
        <f t="shared" si="45"/>
        <v>1.8374846876276032E-3</v>
      </c>
      <c r="X384" s="14">
        <v>1.9698725376593278E-3</v>
      </c>
      <c r="Y384" s="14">
        <v>1.7413175969817163E-3</v>
      </c>
      <c r="Z384" s="14">
        <v>1.6348773841961854E-3</v>
      </c>
      <c r="AA384" s="14">
        <v>1.8730976352142356E-3</v>
      </c>
      <c r="AB384" s="14">
        <v>1.7917369308600337E-3</v>
      </c>
      <c r="AC384" s="14">
        <v>1.8374846876276032E-3</v>
      </c>
      <c r="AE384" s="16">
        <f t="shared" si="46"/>
        <v>1.0292274151634035</v>
      </c>
      <c r="AF384" s="16">
        <f t="shared" si="47"/>
        <v>4.1561791249177867E-2</v>
      </c>
      <c r="AL384" s="72"/>
      <c r="AN384" s="52"/>
      <c r="AO384" s="53"/>
      <c r="AP384" s="59"/>
      <c r="AQ384" s="54"/>
      <c r="AR384" s="56"/>
      <c r="AS384" s="56"/>
    </row>
    <row r="385" spans="1:45" x14ac:dyDescent="0.2">
      <c r="A385" s="31" t="s">
        <v>305</v>
      </c>
      <c r="B385" s="32" t="s">
        <v>747</v>
      </c>
      <c r="C385" s="31" t="s">
        <v>1496</v>
      </c>
      <c r="D385" s="32" t="s">
        <v>1497</v>
      </c>
      <c r="E385" s="4">
        <v>289</v>
      </c>
      <c r="F385" s="5">
        <v>32.260722534659998</v>
      </c>
      <c r="G385" s="6">
        <v>4.95751953125</v>
      </c>
      <c r="H385" s="6">
        <v>48.1</v>
      </c>
      <c r="I385" s="4">
        <v>9</v>
      </c>
      <c r="J385" s="4">
        <v>9</v>
      </c>
      <c r="K385" s="4">
        <v>35</v>
      </c>
      <c r="L385" s="4">
        <v>5</v>
      </c>
      <c r="M385" s="4">
        <v>5</v>
      </c>
      <c r="N385" s="4">
        <v>8</v>
      </c>
      <c r="O385" s="4">
        <v>6</v>
      </c>
      <c r="P385" s="4">
        <v>5</v>
      </c>
      <c r="Q385" s="4">
        <v>6</v>
      </c>
      <c r="R385" s="11">
        <f t="shared" si="40"/>
        <v>5.7937427578215526E-4</v>
      </c>
      <c r="S385" s="11">
        <f t="shared" si="41"/>
        <v>4.8369933249492117E-4</v>
      </c>
      <c r="T385" s="11">
        <f t="shared" si="42"/>
        <v>7.2661217075386012E-4</v>
      </c>
      <c r="U385" s="11">
        <f t="shared" si="43"/>
        <v>7.0241161320533829E-4</v>
      </c>
      <c r="V385" s="11">
        <f t="shared" si="44"/>
        <v>5.2698145025295107E-4</v>
      </c>
      <c r="W385" s="11">
        <f t="shared" si="45"/>
        <v>6.1249489587586773E-4</v>
      </c>
      <c r="X385" s="14">
        <v>5.7937427578215526E-4</v>
      </c>
      <c r="Y385" s="14">
        <v>4.8369933249492117E-4</v>
      </c>
      <c r="Z385" s="14">
        <v>7.2661217075386012E-4</v>
      </c>
      <c r="AA385" s="14">
        <v>7.0241161320533829E-4</v>
      </c>
      <c r="AB385" s="14">
        <v>5.2698145025295107E-4</v>
      </c>
      <c r="AC385" s="14">
        <v>6.1249489587586773E-4</v>
      </c>
      <c r="AE385" s="16">
        <f t="shared" si="46"/>
        <v>1.0291683495029427</v>
      </c>
      <c r="AF385" s="16">
        <f t="shared" si="47"/>
        <v>4.1478994989177849E-2</v>
      </c>
      <c r="AL385" s="72"/>
      <c r="AN385" s="52"/>
      <c r="AO385" s="53"/>
      <c r="AP385" s="59"/>
      <c r="AQ385" s="54"/>
      <c r="AR385" s="56"/>
      <c r="AS385" s="56"/>
    </row>
    <row r="386" spans="1:45" x14ac:dyDescent="0.2">
      <c r="A386" s="31" t="s">
        <v>433</v>
      </c>
      <c r="B386" s="32" t="s">
        <v>708</v>
      </c>
      <c r="C386" s="31" t="s">
        <v>1415</v>
      </c>
      <c r="D386" s="32" t="s">
        <v>1416</v>
      </c>
      <c r="E386" s="4">
        <v>430</v>
      </c>
      <c r="F386" s="5">
        <v>48.771992084659999</v>
      </c>
      <c r="G386" s="6">
        <v>7.56201171875</v>
      </c>
      <c r="H386" s="6">
        <v>71.400000000000006</v>
      </c>
      <c r="I386" s="4">
        <v>18</v>
      </c>
      <c r="J386" s="4">
        <v>25</v>
      </c>
      <c r="K386" s="4">
        <v>238</v>
      </c>
      <c r="L386" s="4">
        <v>34</v>
      </c>
      <c r="M386" s="4">
        <v>44</v>
      </c>
      <c r="N386" s="4">
        <v>44</v>
      </c>
      <c r="O386" s="4">
        <v>37</v>
      </c>
      <c r="P386" s="4">
        <v>39</v>
      </c>
      <c r="Q386" s="4">
        <v>40</v>
      </c>
      <c r="R386" s="11">
        <f t="shared" si="40"/>
        <v>3.9397450753186555E-3</v>
      </c>
      <c r="S386" s="11">
        <f t="shared" si="41"/>
        <v>4.2565541259553061E-3</v>
      </c>
      <c r="T386" s="11">
        <f t="shared" si="42"/>
        <v>3.9963669391462307E-3</v>
      </c>
      <c r="U386" s="11">
        <f t="shared" si="43"/>
        <v>4.3315382814329197E-3</v>
      </c>
      <c r="V386" s="11">
        <f t="shared" si="44"/>
        <v>4.1104553119730184E-3</v>
      </c>
      <c r="W386" s="11">
        <f t="shared" si="45"/>
        <v>4.0832993058391182E-3</v>
      </c>
      <c r="X386" s="14">
        <v>3.9397450753186555E-3</v>
      </c>
      <c r="Y386" s="14">
        <v>4.2565541259553061E-3</v>
      </c>
      <c r="Z386" s="14">
        <v>3.9963669391462307E-3</v>
      </c>
      <c r="AA386" s="14">
        <v>4.3315382814329197E-3</v>
      </c>
      <c r="AB386" s="14">
        <v>4.1104553119730184E-3</v>
      </c>
      <c r="AC386" s="14">
        <v>4.0832993058391182E-3</v>
      </c>
      <c r="AE386" s="16">
        <f t="shared" si="46"/>
        <v>1.0272808879529773</v>
      </c>
      <c r="AF386" s="16">
        <f t="shared" si="47"/>
        <v>3.8830709650510088E-2</v>
      </c>
      <c r="AL386" s="72"/>
      <c r="AN386" s="52"/>
      <c r="AO386" s="53"/>
      <c r="AP386" s="59"/>
      <c r="AQ386" s="54"/>
      <c r="AR386" s="56"/>
      <c r="AS386" s="56"/>
    </row>
    <row r="387" spans="1:45" x14ac:dyDescent="0.2">
      <c r="A387" s="31" t="s">
        <v>442</v>
      </c>
      <c r="B387" s="32" t="s">
        <v>1013</v>
      </c>
      <c r="C387" s="31" t="s">
        <v>1706</v>
      </c>
      <c r="D387" s="32" t="s">
        <v>2004</v>
      </c>
      <c r="E387" s="4">
        <v>463</v>
      </c>
      <c r="F387" s="5">
        <v>51.110541184660001</v>
      </c>
      <c r="G387" s="6">
        <v>5.64306640625</v>
      </c>
      <c r="H387" s="6">
        <v>19.649999999999999</v>
      </c>
      <c r="I387" s="4">
        <v>7</v>
      </c>
      <c r="J387" s="4">
        <v>7</v>
      </c>
      <c r="K387" s="4">
        <v>33</v>
      </c>
      <c r="L387" s="4">
        <v>4</v>
      </c>
      <c r="M387" s="4">
        <v>7</v>
      </c>
      <c r="N387" s="4">
        <v>6</v>
      </c>
      <c r="O387" s="4">
        <v>5</v>
      </c>
      <c r="P387" s="4">
        <v>5</v>
      </c>
      <c r="Q387" s="4">
        <v>6</v>
      </c>
      <c r="R387" s="11">
        <f t="shared" si="40"/>
        <v>4.6349942062572422E-4</v>
      </c>
      <c r="S387" s="11">
        <f t="shared" si="41"/>
        <v>6.7717906549288962E-4</v>
      </c>
      <c r="T387" s="11">
        <f t="shared" si="42"/>
        <v>5.4495912806539512E-4</v>
      </c>
      <c r="U387" s="11">
        <f t="shared" si="43"/>
        <v>5.8534301100444865E-4</v>
      </c>
      <c r="V387" s="11">
        <f t="shared" si="44"/>
        <v>5.2698145025295107E-4</v>
      </c>
      <c r="W387" s="11">
        <f t="shared" si="45"/>
        <v>6.1249489587586773E-4</v>
      </c>
      <c r="X387" s="14">
        <v>4.6349942062572422E-4</v>
      </c>
      <c r="Y387" s="14">
        <v>6.7717906549288962E-4</v>
      </c>
      <c r="Z387" s="14">
        <v>5.4495912806539512E-4</v>
      </c>
      <c r="AA387" s="14">
        <v>5.8534301100444865E-4</v>
      </c>
      <c r="AB387" s="14">
        <v>5.2698145025295107E-4</v>
      </c>
      <c r="AC387" s="14">
        <v>6.1249489587586773E-4</v>
      </c>
      <c r="AE387" s="16">
        <f t="shared" si="46"/>
        <v>1.0232444640648493</v>
      </c>
      <c r="AF387" s="16">
        <f t="shared" si="47"/>
        <v>3.3150861564488369E-2</v>
      </c>
      <c r="AL387" s="72"/>
      <c r="AN387" s="52"/>
      <c r="AO387" s="53"/>
      <c r="AP387" s="59"/>
      <c r="AQ387" s="54"/>
      <c r="AR387" s="56"/>
      <c r="AS387" s="56"/>
    </row>
    <row r="388" spans="1:45" x14ac:dyDescent="0.2">
      <c r="A388" s="31" t="s">
        <v>281</v>
      </c>
      <c r="B388" s="32" t="s">
        <v>880</v>
      </c>
      <c r="C388" s="31" t="s">
        <v>1740</v>
      </c>
      <c r="D388" s="32" t="s">
        <v>1741</v>
      </c>
      <c r="E388" s="4">
        <v>177</v>
      </c>
      <c r="F388" s="5">
        <v>19.309500054659999</v>
      </c>
      <c r="G388" s="6">
        <v>8.14794921875</v>
      </c>
      <c r="H388" s="6">
        <v>28.81</v>
      </c>
      <c r="I388" s="4">
        <v>4</v>
      </c>
      <c r="J388" s="4">
        <v>4</v>
      </c>
      <c r="K388" s="4">
        <v>27</v>
      </c>
      <c r="L388" s="4">
        <v>4</v>
      </c>
      <c r="M388" s="4">
        <v>4</v>
      </c>
      <c r="N388" s="4">
        <v>6</v>
      </c>
      <c r="O388" s="4">
        <v>6</v>
      </c>
      <c r="P388" s="4">
        <v>3</v>
      </c>
      <c r="Q388" s="4">
        <v>4</v>
      </c>
      <c r="R388" s="11">
        <f t="shared" ref="R388:R451" si="48">L388/8630</f>
        <v>4.6349942062572422E-4</v>
      </c>
      <c r="S388" s="11">
        <f t="shared" ref="S388:S451" si="49">M388/10337</f>
        <v>3.8695946599593691E-4</v>
      </c>
      <c r="T388" s="11">
        <f t="shared" ref="T388:T451" si="50">N388/11010</f>
        <v>5.4495912806539512E-4</v>
      </c>
      <c r="U388" s="11">
        <f t="shared" ref="U388:U451" si="51">O388/8542</f>
        <v>7.0241161320533829E-4</v>
      </c>
      <c r="V388" s="11">
        <f t="shared" ref="V388:V451" si="52">P388/9488</f>
        <v>3.1618887015177064E-4</v>
      </c>
      <c r="W388" s="11">
        <f t="shared" ref="W388:W451" si="53">Q388/9796</f>
        <v>4.0832993058391182E-4</v>
      </c>
      <c r="X388" s="14">
        <v>4.6349942062572422E-4</v>
      </c>
      <c r="Y388" s="14">
        <v>3.8695946599593691E-4</v>
      </c>
      <c r="Z388" s="14">
        <v>5.4495912806539512E-4</v>
      </c>
      <c r="AA388" s="14">
        <v>7.0241161320533829E-4</v>
      </c>
      <c r="AB388" s="14">
        <v>3.1618887015177064E-4</v>
      </c>
      <c r="AC388" s="14">
        <v>4.0832993058391182E-4</v>
      </c>
      <c r="AE388" s="16">
        <f t="shared" ref="AE388:AE451" si="54">(AA388+AB388+AC388)/(X388+Y388+Z388)</f>
        <v>1.0225827665418463</v>
      </c>
      <c r="AF388" s="16">
        <f t="shared" ref="AF388:AF451" si="55">LOG(AE388, 2)</f>
        <v>3.2217617785139284E-2</v>
      </c>
      <c r="AL388" s="72"/>
      <c r="AN388" s="52"/>
      <c r="AO388" s="53"/>
      <c r="AP388" s="59"/>
      <c r="AQ388" s="54"/>
      <c r="AR388" s="56"/>
      <c r="AS388" s="56"/>
    </row>
    <row r="389" spans="1:45" x14ac:dyDescent="0.2">
      <c r="A389" s="31" t="s">
        <v>420</v>
      </c>
      <c r="B389" s="32" t="s">
        <v>726</v>
      </c>
      <c r="C389" s="31" t="s">
        <v>1452</v>
      </c>
      <c r="D389" s="32" t="s">
        <v>1453</v>
      </c>
      <c r="E389" s="4">
        <v>254</v>
      </c>
      <c r="F389" s="5">
        <v>28.803792934659999</v>
      </c>
      <c r="G389" s="6">
        <v>7.18115234375</v>
      </c>
      <c r="H389" s="6">
        <v>54.33</v>
      </c>
      <c r="I389" s="4">
        <v>15</v>
      </c>
      <c r="J389" s="4">
        <v>15</v>
      </c>
      <c r="K389" s="4">
        <v>200</v>
      </c>
      <c r="L389" s="4">
        <v>26</v>
      </c>
      <c r="M389" s="4">
        <v>37</v>
      </c>
      <c r="N389" s="4">
        <v>40</v>
      </c>
      <c r="O389" s="4">
        <v>29</v>
      </c>
      <c r="P389" s="4">
        <v>34</v>
      </c>
      <c r="Q389" s="4">
        <v>34</v>
      </c>
      <c r="R389" s="11">
        <f t="shared" si="48"/>
        <v>3.0127462340672076E-3</v>
      </c>
      <c r="S389" s="11">
        <f t="shared" si="49"/>
        <v>3.5793750604624164E-3</v>
      </c>
      <c r="T389" s="11">
        <f t="shared" si="50"/>
        <v>3.6330608537693005E-3</v>
      </c>
      <c r="U389" s="11">
        <f t="shared" si="51"/>
        <v>3.3949894638258017E-3</v>
      </c>
      <c r="V389" s="11">
        <f t="shared" si="52"/>
        <v>3.5834738617200675E-3</v>
      </c>
      <c r="W389" s="11">
        <f t="shared" si="53"/>
        <v>3.4708044099632505E-3</v>
      </c>
      <c r="X389" s="14">
        <v>3.0127462340672076E-3</v>
      </c>
      <c r="Y389" s="14">
        <v>3.5793750604624164E-3</v>
      </c>
      <c r="Z389" s="14">
        <v>3.6330608537693005E-3</v>
      </c>
      <c r="AA389" s="14">
        <v>3.3949894638258017E-3</v>
      </c>
      <c r="AB389" s="14">
        <v>3.5834738617200675E-3</v>
      </c>
      <c r="AC389" s="14">
        <v>3.4708044099632505E-3</v>
      </c>
      <c r="AE389" s="16">
        <f t="shared" si="54"/>
        <v>1.0219150704564683</v>
      </c>
      <c r="AF389" s="16">
        <f t="shared" si="55"/>
        <v>3.1275301439276502E-2</v>
      </c>
      <c r="AL389" s="72"/>
      <c r="AN389" s="52"/>
      <c r="AO389" s="53"/>
      <c r="AP389" s="59"/>
      <c r="AQ389" s="54"/>
      <c r="AR389" s="56"/>
      <c r="AS389" s="56"/>
    </row>
    <row r="390" spans="1:45" x14ac:dyDescent="0.2">
      <c r="A390" s="31" t="s">
        <v>231</v>
      </c>
      <c r="B390" s="32" t="s">
        <v>1200</v>
      </c>
      <c r="C390" s="31" t="s">
        <v>2377</v>
      </c>
      <c r="D390" s="32" t="s">
        <v>2378</v>
      </c>
      <c r="E390" s="4">
        <v>725</v>
      </c>
      <c r="F390" s="5">
        <v>81.892456584659897</v>
      </c>
      <c r="G390" s="6">
        <v>5.66845703125</v>
      </c>
      <c r="H390" s="6">
        <v>10.34</v>
      </c>
      <c r="I390" s="4">
        <v>8</v>
      </c>
      <c r="J390" s="4">
        <v>10</v>
      </c>
      <c r="K390" s="4">
        <v>1074</v>
      </c>
      <c r="L390" s="4">
        <v>183</v>
      </c>
      <c r="M390" s="4">
        <v>177</v>
      </c>
      <c r="N390" s="4">
        <v>190</v>
      </c>
      <c r="O390" s="4">
        <v>178</v>
      </c>
      <c r="P390" s="4">
        <v>177</v>
      </c>
      <c r="Q390" s="4">
        <v>169</v>
      </c>
      <c r="R390" s="11">
        <f t="shared" si="48"/>
        <v>2.1205098493626885E-2</v>
      </c>
      <c r="S390" s="11">
        <f t="shared" si="49"/>
        <v>1.712295637032021E-2</v>
      </c>
      <c r="T390" s="11">
        <f t="shared" si="50"/>
        <v>1.725703905540418E-2</v>
      </c>
      <c r="U390" s="11">
        <f t="shared" si="51"/>
        <v>2.0838211191758372E-2</v>
      </c>
      <c r="V390" s="11">
        <f t="shared" si="52"/>
        <v>1.8655143338954468E-2</v>
      </c>
      <c r="W390" s="11">
        <f t="shared" si="53"/>
        <v>1.7251939567170273E-2</v>
      </c>
      <c r="X390" s="14">
        <v>2.1205098493626885E-2</v>
      </c>
      <c r="Y390" s="14">
        <v>1.712295637032021E-2</v>
      </c>
      <c r="Z390" s="14">
        <v>1.725703905540418E-2</v>
      </c>
      <c r="AA390" s="14">
        <v>2.0838211191758372E-2</v>
      </c>
      <c r="AB390" s="14">
        <v>1.8655143338954468E-2</v>
      </c>
      <c r="AC390" s="14">
        <v>1.7251939567170273E-2</v>
      </c>
      <c r="AE390" s="16">
        <f t="shared" si="54"/>
        <v>1.0208725054996792</v>
      </c>
      <c r="AF390" s="16">
        <f t="shared" si="55"/>
        <v>2.9802702485513845E-2</v>
      </c>
      <c r="AL390" s="72"/>
      <c r="AN390" s="52"/>
      <c r="AO390" s="53"/>
      <c r="AP390" s="59"/>
      <c r="AQ390" s="54"/>
      <c r="AR390" s="56"/>
      <c r="AS390" s="56"/>
    </row>
    <row r="391" spans="1:45" x14ac:dyDescent="0.2">
      <c r="A391" s="31" t="s">
        <v>87</v>
      </c>
      <c r="B391" s="32" t="s">
        <v>1306</v>
      </c>
      <c r="C391" s="31" t="s">
        <v>2584</v>
      </c>
      <c r="D391" s="32" t="s">
        <v>2585</v>
      </c>
      <c r="E391" s="4">
        <v>820</v>
      </c>
      <c r="F391" s="5">
        <v>90.097044934660005</v>
      </c>
      <c r="G391" s="6">
        <v>6.90283203125</v>
      </c>
      <c r="H391" s="6">
        <v>6.22</v>
      </c>
      <c r="I391" s="4">
        <v>4</v>
      </c>
      <c r="J391" s="4">
        <v>4</v>
      </c>
      <c r="K391" s="4">
        <v>15</v>
      </c>
      <c r="L391" s="4"/>
      <c r="M391" s="4">
        <v>3</v>
      </c>
      <c r="N391" s="4">
        <v>5</v>
      </c>
      <c r="O391" s="4">
        <v>3</v>
      </c>
      <c r="P391" s="4"/>
      <c r="Q391" s="4">
        <v>4</v>
      </c>
      <c r="R391" s="11">
        <f t="shared" si="48"/>
        <v>0</v>
      </c>
      <c r="S391" s="11">
        <f t="shared" si="49"/>
        <v>2.9021959949695271E-4</v>
      </c>
      <c r="T391" s="11">
        <f t="shared" si="50"/>
        <v>4.5413260672116256E-4</v>
      </c>
      <c r="U391" s="11">
        <f t="shared" si="51"/>
        <v>3.5120580660266915E-4</v>
      </c>
      <c r="V391" s="11">
        <f t="shared" si="52"/>
        <v>0</v>
      </c>
      <c r="W391" s="11">
        <f t="shared" si="53"/>
        <v>4.0832993058391182E-4</v>
      </c>
      <c r="X391" s="15">
        <v>9.0826521344232502E-5</v>
      </c>
      <c r="Y391" s="14">
        <v>2.9021959949695271E-4</v>
      </c>
      <c r="Z391" s="14">
        <v>4.5413260672116256E-4</v>
      </c>
      <c r="AA391" s="14">
        <v>3.5120580660266915E-4</v>
      </c>
      <c r="AB391" s="15">
        <v>9.0826521344232502E-5</v>
      </c>
      <c r="AC391" s="14">
        <v>4.0832993058391182E-4</v>
      </c>
      <c r="AE391" s="16">
        <f t="shared" si="54"/>
        <v>1.0181799780901772</v>
      </c>
      <c r="AF391" s="16">
        <f t="shared" si="55"/>
        <v>2.5992601244701298E-2</v>
      </c>
      <c r="AL391" s="72"/>
      <c r="AN391" s="52"/>
      <c r="AO391" s="53"/>
      <c r="AP391" s="59"/>
      <c r="AQ391" s="54"/>
      <c r="AR391" s="56"/>
      <c r="AS391" s="56"/>
    </row>
    <row r="392" spans="1:45" x14ac:dyDescent="0.2">
      <c r="A392" s="31" t="s">
        <v>314</v>
      </c>
      <c r="B392" s="32" t="s">
        <v>969</v>
      </c>
      <c r="C392" s="31" t="s">
        <v>1913</v>
      </c>
      <c r="D392" s="32" t="s">
        <v>1914</v>
      </c>
      <c r="E392" s="4">
        <v>251</v>
      </c>
      <c r="F392" s="5">
        <v>28.35527048466</v>
      </c>
      <c r="G392" s="6">
        <v>5.98583984375</v>
      </c>
      <c r="H392" s="6">
        <v>22.31</v>
      </c>
      <c r="I392" s="4">
        <v>6</v>
      </c>
      <c r="J392" s="4">
        <v>6</v>
      </c>
      <c r="K392" s="4">
        <v>27</v>
      </c>
      <c r="L392" s="4">
        <v>4</v>
      </c>
      <c r="M392" s="4">
        <v>4</v>
      </c>
      <c r="N392" s="4">
        <v>6</v>
      </c>
      <c r="O392" s="4">
        <v>5</v>
      </c>
      <c r="P392" s="4">
        <v>5</v>
      </c>
      <c r="Q392" s="4">
        <v>3</v>
      </c>
      <c r="R392" s="11">
        <f t="shared" si="48"/>
        <v>4.6349942062572422E-4</v>
      </c>
      <c r="S392" s="11">
        <f t="shared" si="49"/>
        <v>3.8695946599593691E-4</v>
      </c>
      <c r="T392" s="11">
        <f t="shared" si="50"/>
        <v>5.4495912806539512E-4</v>
      </c>
      <c r="U392" s="11">
        <f t="shared" si="51"/>
        <v>5.8534301100444865E-4</v>
      </c>
      <c r="V392" s="11">
        <f t="shared" si="52"/>
        <v>5.2698145025295107E-4</v>
      </c>
      <c r="W392" s="11">
        <f t="shared" si="53"/>
        <v>3.0624744793793387E-4</v>
      </c>
      <c r="X392" s="14">
        <v>4.6349942062572422E-4</v>
      </c>
      <c r="Y392" s="14">
        <v>3.8695946599593691E-4</v>
      </c>
      <c r="Z392" s="14">
        <v>5.4495912806539512E-4</v>
      </c>
      <c r="AA392" s="14">
        <v>5.8534301100444865E-4</v>
      </c>
      <c r="AB392" s="14">
        <v>5.2698145025295107E-4</v>
      </c>
      <c r="AC392" s="14">
        <v>3.0624744793793387E-4</v>
      </c>
      <c r="AE392" s="16">
        <f t="shared" si="54"/>
        <v>1.016592801773073</v>
      </c>
      <c r="AF392" s="16">
        <f t="shared" si="55"/>
        <v>2.3741920590066367E-2</v>
      </c>
      <c r="AL392" s="72"/>
      <c r="AN392" s="52"/>
      <c r="AO392" s="53"/>
      <c r="AP392" s="71"/>
      <c r="AQ392" s="54"/>
      <c r="AR392" s="56"/>
      <c r="AS392" s="56"/>
    </row>
    <row r="393" spans="1:45" x14ac:dyDescent="0.2">
      <c r="A393" s="31" t="s">
        <v>521</v>
      </c>
      <c r="B393" s="32" t="s">
        <v>759</v>
      </c>
      <c r="C393" s="31" t="s">
        <v>1517</v>
      </c>
      <c r="D393" s="32" t="s">
        <v>1518</v>
      </c>
      <c r="E393" s="4">
        <v>91</v>
      </c>
      <c r="F393" s="5">
        <v>10.367366924660001</v>
      </c>
      <c r="G393" s="6">
        <v>8.99755859375</v>
      </c>
      <c r="H393" s="6">
        <v>46.15</v>
      </c>
      <c r="I393" s="4">
        <v>3</v>
      </c>
      <c r="J393" s="4">
        <v>3</v>
      </c>
      <c r="K393" s="4">
        <v>41</v>
      </c>
      <c r="L393" s="4">
        <v>7</v>
      </c>
      <c r="M393" s="4">
        <v>7</v>
      </c>
      <c r="N393" s="4">
        <v>7</v>
      </c>
      <c r="O393" s="4">
        <v>6</v>
      </c>
      <c r="P393" s="4">
        <v>7</v>
      </c>
      <c r="Q393" s="4">
        <v>7</v>
      </c>
      <c r="R393" s="11">
        <f t="shared" si="48"/>
        <v>8.1112398609501735E-4</v>
      </c>
      <c r="S393" s="11">
        <f t="shared" si="49"/>
        <v>6.7717906549288962E-4</v>
      </c>
      <c r="T393" s="11">
        <f t="shared" si="50"/>
        <v>6.3578564940962757E-4</v>
      </c>
      <c r="U393" s="11">
        <f t="shared" si="51"/>
        <v>7.0241161320533829E-4</v>
      </c>
      <c r="V393" s="11">
        <f t="shared" si="52"/>
        <v>7.3777403035413149E-4</v>
      </c>
      <c r="W393" s="11">
        <f t="shared" si="53"/>
        <v>7.1457737852184569E-4</v>
      </c>
      <c r="X393" s="14">
        <v>8.1112398609501735E-4</v>
      </c>
      <c r="Y393" s="14">
        <v>6.7717906549288962E-4</v>
      </c>
      <c r="Z393" s="14">
        <v>6.3578564940962757E-4</v>
      </c>
      <c r="AA393" s="14">
        <v>7.0241161320533829E-4</v>
      </c>
      <c r="AB393" s="14">
        <v>7.3777403035413149E-4</v>
      </c>
      <c r="AC393" s="14">
        <v>7.1457737852184569E-4</v>
      </c>
      <c r="AE393" s="16">
        <f t="shared" si="54"/>
        <v>1.0144411676731653</v>
      </c>
      <c r="AF393" s="16">
        <f t="shared" si="55"/>
        <v>2.068519869009993E-2</v>
      </c>
      <c r="AL393" s="72"/>
      <c r="AN393" s="52"/>
      <c r="AO393" s="53"/>
      <c r="AP393" s="59"/>
      <c r="AQ393" s="54"/>
      <c r="AR393" s="56"/>
      <c r="AS393" s="56"/>
    </row>
    <row r="394" spans="1:45" x14ac:dyDescent="0.2">
      <c r="A394" s="31" t="s">
        <v>211</v>
      </c>
      <c r="B394" s="32" t="s">
        <v>890</v>
      </c>
      <c r="C394" s="31" t="s">
        <v>1759</v>
      </c>
      <c r="D394" s="32" t="s">
        <v>1760</v>
      </c>
      <c r="E394" s="4">
        <v>437</v>
      </c>
      <c r="F394" s="5">
        <v>47.868095894660001</v>
      </c>
      <c r="G394" s="6">
        <v>5.04638671875</v>
      </c>
      <c r="H394" s="6">
        <v>28.38</v>
      </c>
      <c r="I394" s="4">
        <v>9</v>
      </c>
      <c r="J394" s="4">
        <v>9</v>
      </c>
      <c r="K394" s="4">
        <v>76</v>
      </c>
      <c r="L394" s="4">
        <v>12</v>
      </c>
      <c r="M394" s="4">
        <v>13</v>
      </c>
      <c r="N394" s="4">
        <v>14</v>
      </c>
      <c r="O394" s="4">
        <v>10</v>
      </c>
      <c r="P394" s="4">
        <v>14</v>
      </c>
      <c r="Q394" s="4">
        <v>13</v>
      </c>
      <c r="R394" s="11">
        <f t="shared" si="48"/>
        <v>1.3904982618771727E-3</v>
      </c>
      <c r="S394" s="11">
        <f t="shared" si="49"/>
        <v>1.2576182644867949E-3</v>
      </c>
      <c r="T394" s="11">
        <f t="shared" si="50"/>
        <v>1.2715712988192551E-3</v>
      </c>
      <c r="U394" s="11">
        <f t="shared" si="51"/>
        <v>1.1706860220088973E-3</v>
      </c>
      <c r="V394" s="11">
        <f t="shared" si="52"/>
        <v>1.475548060708263E-3</v>
      </c>
      <c r="W394" s="11">
        <f t="shared" si="53"/>
        <v>1.3270722743977134E-3</v>
      </c>
      <c r="X394" s="14">
        <v>1.3904982618771727E-3</v>
      </c>
      <c r="Y394" s="14">
        <v>1.2576182644867949E-3</v>
      </c>
      <c r="Z394" s="14">
        <v>1.2715712988192551E-3</v>
      </c>
      <c r="AA394" s="14">
        <v>1.1706860220088973E-3</v>
      </c>
      <c r="AB394" s="14">
        <v>1.475548060708263E-3</v>
      </c>
      <c r="AC394" s="14">
        <v>1.3270722743977134E-3</v>
      </c>
      <c r="AE394" s="16">
        <f t="shared" si="54"/>
        <v>1.0136792862909036</v>
      </c>
      <c r="AF394" s="16">
        <f t="shared" si="55"/>
        <v>1.960127634072412E-2</v>
      </c>
      <c r="AL394" s="72"/>
      <c r="AN394" s="52"/>
      <c r="AO394" s="53"/>
      <c r="AP394" s="59"/>
      <c r="AQ394" s="54"/>
      <c r="AR394" s="56"/>
      <c r="AS394" s="56"/>
    </row>
    <row r="395" spans="1:45" x14ac:dyDescent="0.2">
      <c r="A395" s="31" t="s">
        <v>540</v>
      </c>
      <c r="B395" s="32" t="s">
        <v>798</v>
      </c>
      <c r="C395" s="31" t="s">
        <v>1415</v>
      </c>
      <c r="D395" s="32" t="s">
        <v>1584</v>
      </c>
      <c r="E395" s="4">
        <v>447</v>
      </c>
      <c r="F395" s="5">
        <v>50.474146654659997</v>
      </c>
      <c r="G395" s="6">
        <v>5.13525390625</v>
      </c>
      <c r="H395" s="6">
        <v>38.93</v>
      </c>
      <c r="I395" s="4">
        <v>7</v>
      </c>
      <c r="J395" s="4">
        <v>14</v>
      </c>
      <c r="K395" s="4">
        <v>130</v>
      </c>
      <c r="L395" s="4">
        <v>20</v>
      </c>
      <c r="M395" s="4">
        <v>22</v>
      </c>
      <c r="N395" s="4">
        <v>25</v>
      </c>
      <c r="O395" s="4">
        <v>20</v>
      </c>
      <c r="P395" s="4">
        <v>21</v>
      </c>
      <c r="Q395" s="4">
        <v>22</v>
      </c>
      <c r="R395" s="11">
        <f t="shared" si="48"/>
        <v>2.3174971031286211E-3</v>
      </c>
      <c r="S395" s="11">
        <f t="shared" si="49"/>
        <v>2.1282770629776531E-3</v>
      </c>
      <c r="T395" s="11">
        <f t="shared" si="50"/>
        <v>2.270663033605813E-3</v>
      </c>
      <c r="U395" s="11">
        <f t="shared" si="51"/>
        <v>2.3413720440177946E-3</v>
      </c>
      <c r="V395" s="11">
        <f t="shared" si="52"/>
        <v>2.2133220910623948E-3</v>
      </c>
      <c r="W395" s="11">
        <f t="shared" si="53"/>
        <v>2.245814618211515E-3</v>
      </c>
      <c r="X395" s="14">
        <v>2.3174971031286211E-3</v>
      </c>
      <c r="Y395" s="14">
        <v>2.1282770629776531E-3</v>
      </c>
      <c r="Z395" s="14">
        <v>2.270663033605813E-3</v>
      </c>
      <c r="AA395" s="14">
        <v>2.3413720440177946E-3</v>
      </c>
      <c r="AB395" s="14">
        <v>2.2133220910623948E-3</v>
      </c>
      <c r="AC395" s="14">
        <v>2.245814618211515E-3</v>
      </c>
      <c r="AE395" s="16">
        <f t="shared" si="54"/>
        <v>1.0125172842505281</v>
      </c>
      <c r="AF395" s="16">
        <f t="shared" si="55"/>
        <v>1.794653583892767E-2</v>
      </c>
      <c r="AL395" s="72"/>
      <c r="AN395" s="52"/>
      <c r="AO395" s="53"/>
      <c r="AP395" s="59"/>
      <c r="AQ395" s="54"/>
      <c r="AR395" s="56"/>
      <c r="AS395" s="56"/>
    </row>
    <row r="396" spans="1:45" x14ac:dyDescent="0.2">
      <c r="A396" s="31" t="s">
        <v>519</v>
      </c>
      <c r="B396" s="32" t="s">
        <v>1259</v>
      </c>
      <c r="C396" s="31" t="s">
        <v>2489</v>
      </c>
      <c r="D396" s="32" t="s">
        <v>2490</v>
      </c>
      <c r="E396" s="4">
        <v>964</v>
      </c>
      <c r="F396" s="5">
        <v>107.49096519466001</v>
      </c>
      <c r="G396" s="6">
        <v>5.13525390625</v>
      </c>
      <c r="H396" s="6">
        <v>7.99</v>
      </c>
      <c r="I396" s="4">
        <v>6</v>
      </c>
      <c r="J396" s="4">
        <v>6</v>
      </c>
      <c r="K396" s="4">
        <v>14</v>
      </c>
      <c r="L396" s="4">
        <v>2</v>
      </c>
      <c r="M396" s="4">
        <v>5</v>
      </c>
      <c r="N396" s="4"/>
      <c r="O396" s="4"/>
      <c r="P396" s="4">
        <v>3</v>
      </c>
      <c r="Q396" s="4">
        <v>4</v>
      </c>
      <c r="R396" s="11">
        <f t="shared" si="48"/>
        <v>2.3174971031286211E-4</v>
      </c>
      <c r="S396" s="11">
        <f t="shared" si="49"/>
        <v>4.8369933249492117E-4</v>
      </c>
      <c r="T396" s="11">
        <f t="shared" si="50"/>
        <v>0</v>
      </c>
      <c r="U396" s="11">
        <f t="shared" si="51"/>
        <v>0</v>
      </c>
      <c r="V396" s="11">
        <f t="shared" si="52"/>
        <v>3.1618887015177064E-4</v>
      </c>
      <c r="W396" s="11">
        <f t="shared" si="53"/>
        <v>4.0832993058391182E-4</v>
      </c>
      <c r="X396" s="14">
        <v>2.3174971031286211E-4</v>
      </c>
      <c r="Y396" s="14">
        <v>4.8369933249492117E-4</v>
      </c>
      <c r="Z396" s="15">
        <v>9.0826521344232502E-5</v>
      </c>
      <c r="AA396" s="15">
        <v>9.0826521344232502E-5</v>
      </c>
      <c r="AB396" s="14">
        <v>3.1618887015177064E-4</v>
      </c>
      <c r="AC396" s="14">
        <v>4.0832993058391182E-4</v>
      </c>
      <c r="AE396" s="16">
        <f t="shared" si="54"/>
        <v>1.0112489554826556</v>
      </c>
      <c r="AF396" s="16">
        <f t="shared" si="55"/>
        <v>1.6138212498742463E-2</v>
      </c>
      <c r="AL396" s="72"/>
      <c r="AN396" s="52"/>
      <c r="AO396" s="53"/>
      <c r="AP396" s="59"/>
      <c r="AQ396" s="54"/>
      <c r="AR396" s="56"/>
      <c r="AS396" s="56"/>
    </row>
    <row r="397" spans="1:45" x14ac:dyDescent="0.2">
      <c r="A397" s="31" t="s">
        <v>653</v>
      </c>
      <c r="B397" s="32" t="s">
        <v>1121</v>
      </c>
      <c r="C397" s="31" t="s">
        <v>2222</v>
      </c>
      <c r="D397" s="32" t="s">
        <v>2223</v>
      </c>
      <c r="E397" s="4">
        <v>531</v>
      </c>
      <c r="F397" s="5">
        <v>57.113584314660002</v>
      </c>
      <c r="G397" s="6">
        <v>9.17333984375</v>
      </c>
      <c r="H397" s="6">
        <v>13.94</v>
      </c>
      <c r="I397" s="4">
        <v>6</v>
      </c>
      <c r="J397" s="4">
        <v>6</v>
      </c>
      <c r="K397" s="4">
        <v>78</v>
      </c>
      <c r="L397" s="4">
        <v>14</v>
      </c>
      <c r="M397" s="4">
        <v>11</v>
      </c>
      <c r="N397" s="4">
        <v>15</v>
      </c>
      <c r="O397" s="4">
        <v>10</v>
      </c>
      <c r="P397" s="4">
        <v>15</v>
      </c>
      <c r="Q397" s="4">
        <v>13</v>
      </c>
      <c r="R397" s="11">
        <f t="shared" si="48"/>
        <v>1.6222479721900347E-3</v>
      </c>
      <c r="S397" s="11">
        <f t="shared" si="49"/>
        <v>1.0641385314888265E-3</v>
      </c>
      <c r="T397" s="11">
        <f t="shared" si="50"/>
        <v>1.3623978201634877E-3</v>
      </c>
      <c r="U397" s="11">
        <f t="shared" si="51"/>
        <v>1.1706860220088973E-3</v>
      </c>
      <c r="V397" s="11">
        <f t="shared" si="52"/>
        <v>1.5809443507588533E-3</v>
      </c>
      <c r="W397" s="11">
        <f t="shared" si="53"/>
        <v>1.3270722743977134E-3</v>
      </c>
      <c r="X397" s="14">
        <v>1.6222479721900347E-3</v>
      </c>
      <c r="Y397" s="14">
        <v>1.0641385314888265E-3</v>
      </c>
      <c r="Z397" s="14">
        <v>1.3623978201634877E-3</v>
      </c>
      <c r="AA397" s="14">
        <v>1.1706860220088973E-3</v>
      </c>
      <c r="AB397" s="14">
        <v>1.5809443507588533E-3</v>
      </c>
      <c r="AC397" s="14">
        <v>1.3270722743977134E-3</v>
      </c>
      <c r="AE397" s="16">
        <f t="shared" si="54"/>
        <v>1.0073894583979028</v>
      </c>
      <c r="AF397" s="16">
        <f t="shared" si="55"/>
        <v>1.0621539427537425E-2</v>
      </c>
      <c r="AL397" s="72"/>
      <c r="AN397" s="52"/>
      <c r="AO397" s="53"/>
      <c r="AP397" s="59"/>
      <c r="AQ397" s="54"/>
      <c r="AR397" s="56"/>
      <c r="AS397" s="56"/>
    </row>
    <row r="398" spans="1:45" x14ac:dyDescent="0.2">
      <c r="A398" s="89" t="s">
        <v>3007</v>
      </c>
      <c r="B398" s="53" t="s">
        <v>3008</v>
      </c>
      <c r="C398" s="31" t="s">
        <v>2915</v>
      </c>
      <c r="D398" s="32" t="s">
        <v>2878</v>
      </c>
      <c r="E398" s="4">
        <v>981</v>
      </c>
      <c r="F398" s="5">
        <v>109.40956769466</v>
      </c>
      <c r="G398" s="6">
        <v>4.88134765625</v>
      </c>
      <c r="H398" s="6">
        <v>6.12</v>
      </c>
      <c r="I398" s="4">
        <v>5</v>
      </c>
      <c r="J398" s="4">
        <v>5</v>
      </c>
      <c r="K398" s="4">
        <v>46</v>
      </c>
      <c r="L398" s="4">
        <v>7</v>
      </c>
      <c r="M398" s="4">
        <v>7</v>
      </c>
      <c r="N398" s="4">
        <v>10</v>
      </c>
      <c r="O398" s="4">
        <v>10</v>
      </c>
      <c r="P398" s="4">
        <v>5</v>
      </c>
      <c r="Q398" s="4">
        <v>7</v>
      </c>
      <c r="R398" s="11">
        <f t="shared" si="48"/>
        <v>8.1112398609501735E-4</v>
      </c>
      <c r="S398" s="11">
        <f t="shared" si="49"/>
        <v>6.7717906549288962E-4</v>
      </c>
      <c r="T398" s="11">
        <f t="shared" si="50"/>
        <v>9.0826521344232513E-4</v>
      </c>
      <c r="U398" s="11">
        <f t="shared" si="51"/>
        <v>1.1706860220088973E-3</v>
      </c>
      <c r="V398" s="11">
        <f t="shared" si="52"/>
        <v>5.2698145025295107E-4</v>
      </c>
      <c r="W398" s="11">
        <f t="shared" si="53"/>
        <v>7.1457737852184569E-4</v>
      </c>
      <c r="X398" s="14">
        <v>8.1112398609501735E-4</v>
      </c>
      <c r="Y398" s="14">
        <v>6.7717906549288962E-4</v>
      </c>
      <c r="Z398" s="14">
        <v>9.0826521344232513E-4</v>
      </c>
      <c r="AA398" s="14">
        <v>1.1706860220088973E-3</v>
      </c>
      <c r="AB398" s="14">
        <v>5.2698145025295107E-4</v>
      </c>
      <c r="AC398" s="14">
        <v>7.1457737852184569E-4</v>
      </c>
      <c r="AE398" s="16">
        <f t="shared" si="54"/>
        <v>1.0065412640158049</v>
      </c>
      <c r="AF398" s="16">
        <f t="shared" si="55"/>
        <v>9.4063179827322558E-3</v>
      </c>
      <c r="AL398" s="72"/>
      <c r="AN398" s="52"/>
      <c r="AO398" s="53"/>
      <c r="AP398" s="59"/>
      <c r="AQ398" s="54"/>
      <c r="AR398" s="56"/>
      <c r="AS398" s="56"/>
    </row>
    <row r="399" spans="1:45" x14ac:dyDescent="0.2">
      <c r="A399" s="31" t="s">
        <v>114</v>
      </c>
      <c r="B399" s="32" t="s">
        <v>1197</v>
      </c>
      <c r="C399" s="31" t="s">
        <v>2371</v>
      </c>
      <c r="D399" s="32" t="s">
        <v>2372</v>
      </c>
      <c r="E399" s="4">
        <v>315</v>
      </c>
      <c r="F399" s="5">
        <v>37.119373344659998</v>
      </c>
      <c r="G399" s="6">
        <v>4.58935546875</v>
      </c>
      <c r="H399" s="6">
        <v>10.48</v>
      </c>
      <c r="I399" s="4">
        <v>3</v>
      </c>
      <c r="J399" s="4">
        <v>3</v>
      </c>
      <c r="K399" s="4">
        <v>4</v>
      </c>
      <c r="L399" s="4">
        <v>2</v>
      </c>
      <c r="M399" s="4"/>
      <c r="N399" s="4"/>
      <c r="O399" s="4">
        <v>2</v>
      </c>
      <c r="P399" s="4"/>
      <c r="Q399" s="4"/>
      <c r="R399" s="11">
        <f t="shared" si="48"/>
        <v>2.3174971031286211E-4</v>
      </c>
      <c r="S399" s="11">
        <f t="shared" si="49"/>
        <v>0</v>
      </c>
      <c r="T399" s="11">
        <f t="shared" si="50"/>
        <v>0</v>
      </c>
      <c r="U399" s="11">
        <f t="shared" si="51"/>
        <v>2.3413720440177945E-4</v>
      </c>
      <c r="V399" s="11">
        <f t="shared" si="52"/>
        <v>0</v>
      </c>
      <c r="W399" s="11">
        <f t="shared" si="53"/>
        <v>0</v>
      </c>
      <c r="X399" s="14">
        <v>2.3174971031286211E-4</v>
      </c>
      <c r="Y399" s="15">
        <v>9.0826521344232502E-5</v>
      </c>
      <c r="Z399" s="15">
        <v>9.0826521344232502E-5</v>
      </c>
      <c r="AA399" s="14">
        <v>2.3413720440177945E-4</v>
      </c>
      <c r="AB399" s="15">
        <v>9.0826521344232502E-5</v>
      </c>
      <c r="AC399" s="15">
        <v>9.0826521344232502E-5</v>
      </c>
      <c r="AE399" s="16">
        <f t="shared" si="54"/>
        <v>1.0057752254226271</v>
      </c>
      <c r="AF399" s="16">
        <f t="shared" si="55"/>
        <v>8.3079220408495847E-3</v>
      </c>
      <c r="AL399" s="72"/>
      <c r="AN399" s="52"/>
      <c r="AO399" s="53"/>
      <c r="AP399" s="69"/>
      <c r="AQ399" s="54"/>
      <c r="AR399" s="56"/>
      <c r="AS399" s="56"/>
    </row>
    <row r="400" spans="1:45" x14ac:dyDescent="0.2">
      <c r="A400" s="31" t="s">
        <v>343</v>
      </c>
      <c r="B400" s="32" t="s">
        <v>1390</v>
      </c>
      <c r="C400" s="31" t="s">
        <v>2762</v>
      </c>
      <c r="D400" s="32" t="s">
        <v>2763</v>
      </c>
      <c r="E400" s="4">
        <v>793</v>
      </c>
      <c r="F400" s="5">
        <v>88.726521834659806</v>
      </c>
      <c r="G400" s="6">
        <v>5.22412109375</v>
      </c>
      <c r="H400" s="6">
        <v>2.52</v>
      </c>
      <c r="I400" s="4">
        <v>2</v>
      </c>
      <c r="J400" s="4">
        <v>2</v>
      </c>
      <c r="K400" s="4">
        <v>4</v>
      </c>
      <c r="L400" s="4">
        <v>2</v>
      </c>
      <c r="M400" s="4"/>
      <c r="N400" s="4"/>
      <c r="O400" s="4">
        <v>2</v>
      </c>
      <c r="P400" s="4"/>
      <c r="Q400" s="4"/>
      <c r="R400" s="11">
        <f t="shared" si="48"/>
        <v>2.3174971031286211E-4</v>
      </c>
      <c r="S400" s="11">
        <f t="shared" si="49"/>
        <v>0</v>
      </c>
      <c r="T400" s="11">
        <f t="shared" si="50"/>
        <v>0</v>
      </c>
      <c r="U400" s="11">
        <f t="shared" si="51"/>
        <v>2.3413720440177945E-4</v>
      </c>
      <c r="V400" s="11">
        <f t="shared" si="52"/>
        <v>0</v>
      </c>
      <c r="W400" s="11">
        <f t="shared" si="53"/>
        <v>0</v>
      </c>
      <c r="X400" s="14">
        <v>2.3174971031286211E-4</v>
      </c>
      <c r="Y400" s="15">
        <v>9.0826521344232502E-5</v>
      </c>
      <c r="Z400" s="15">
        <v>9.0826521344232502E-5</v>
      </c>
      <c r="AA400" s="14">
        <v>2.3413720440177945E-4</v>
      </c>
      <c r="AB400" s="15">
        <v>9.0826521344232502E-5</v>
      </c>
      <c r="AC400" s="15">
        <v>9.0826521344232502E-5</v>
      </c>
      <c r="AE400" s="16">
        <f t="shared" si="54"/>
        <v>1.0057752254226271</v>
      </c>
      <c r="AF400" s="16">
        <f t="shared" si="55"/>
        <v>8.3079220408495847E-3</v>
      </c>
      <c r="AL400" s="72"/>
      <c r="AN400" s="52"/>
      <c r="AO400" s="53"/>
      <c r="AP400" s="59"/>
      <c r="AQ400" s="54"/>
      <c r="AR400" s="56"/>
      <c r="AS400" s="56"/>
    </row>
    <row r="401" spans="1:45" x14ac:dyDescent="0.2">
      <c r="A401" s="31" t="s">
        <v>374</v>
      </c>
      <c r="B401" s="32" t="s">
        <v>1382</v>
      </c>
      <c r="C401" s="31" t="s">
        <v>2741</v>
      </c>
      <c r="D401" s="32" t="s">
        <v>2742</v>
      </c>
      <c r="E401" s="4">
        <v>1130</v>
      </c>
      <c r="F401" s="5">
        <v>124.37878271466001</v>
      </c>
      <c r="G401" s="6">
        <v>6.60986328125</v>
      </c>
      <c r="H401" s="6">
        <v>3.01</v>
      </c>
      <c r="I401" s="4">
        <v>3</v>
      </c>
      <c r="J401" s="4">
        <v>3</v>
      </c>
      <c r="K401" s="4">
        <v>4</v>
      </c>
      <c r="L401" s="4">
        <v>2</v>
      </c>
      <c r="M401" s="4"/>
      <c r="N401" s="4"/>
      <c r="O401" s="4">
        <v>2</v>
      </c>
      <c r="P401" s="4"/>
      <c r="Q401" s="4"/>
      <c r="R401" s="11">
        <f t="shared" si="48"/>
        <v>2.3174971031286211E-4</v>
      </c>
      <c r="S401" s="11">
        <f t="shared" si="49"/>
        <v>0</v>
      </c>
      <c r="T401" s="11">
        <f t="shared" si="50"/>
        <v>0</v>
      </c>
      <c r="U401" s="11">
        <f t="shared" si="51"/>
        <v>2.3413720440177945E-4</v>
      </c>
      <c r="V401" s="11">
        <f t="shared" si="52"/>
        <v>0</v>
      </c>
      <c r="W401" s="11">
        <f t="shared" si="53"/>
        <v>0</v>
      </c>
      <c r="X401" s="14">
        <v>2.3174971031286211E-4</v>
      </c>
      <c r="Y401" s="15">
        <v>9.0826521344232502E-5</v>
      </c>
      <c r="Z401" s="15">
        <v>9.0826521344232502E-5</v>
      </c>
      <c r="AA401" s="14">
        <v>2.3413720440177945E-4</v>
      </c>
      <c r="AB401" s="15">
        <v>9.0826521344232502E-5</v>
      </c>
      <c r="AC401" s="15">
        <v>9.0826521344232502E-5</v>
      </c>
      <c r="AE401" s="16">
        <f t="shared" si="54"/>
        <v>1.0057752254226271</v>
      </c>
      <c r="AF401" s="16">
        <f t="shared" si="55"/>
        <v>8.3079220408495847E-3</v>
      </c>
      <c r="AL401" s="72"/>
      <c r="AN401" s="52"/>
      <c r="AO401" s="53"/>
      <c r="AP401" s="59"/>
      <c r="AQ401" s="54"/>
      <c r="AR401" s="56"/>
      <c r="AS401" s="56"/>
    </row>
    <row r="402" spans="1:45" x14ac:dyDescent="0.2">
      <c r="A402" s="31" t="s">
        <v>383</v>
      </c>
      <c r="B402" s="32" t="s">
        <v>781</v>
      </c>
      <c r="C402" s="31" t="s">
        <v>1555</v>
      </c>
      <c r="D402" s="32" t="s">
        <v>1556</v>
      </c>
      <c r="E402" s="4">
        <v>242</v>
      </c>
      <c r="F402" s="5">
        <v>25.585853374660001</v>
      </c>
      <c r="G402" s="6">
        <v>7.37158203125</v>
      </c>
      <c r="H402" s="6">
        <v>40.909999999999997</v>
      </c>
      <c r="I402" s="4">
        <v>6</v>
      </c>
      <c r="J402" s="4">
        <v>6</v>
      </c>
      <c r="K402" s="4">
        <v>12</v>
      </c>
      <c r="L402" s="4"/>
      <c r="M402" s="4">
        <v>2</v>
      </c>
      <c r="N402" s="4">
        <v>4</v>
      </c>
      <c r="O402" s="4">
        <v>2</v>
      </c>
      <c r="P402" s="4">
        <v>2</v>
      </c>
      <c r="Q402" s="4">
        <v>2</v>
      </c>
      <c r="R402" s="11">
        <f t="shared" si="48"/>
        <v>0</v>
      </c>
      <c r="S402" s="11">
        <f t="shared" si="49"/>
        <v>1.9347973299796846E-4</v>
      </c>
      <c r="T402" s="11">
        <f t="shared" si="50"/>
        <v>3.6330608537693006E-4</v>
      </c>
      <c r="U402" s="11">
        <f t="shared" si="51"/>
        <v>2.3413720440177945E-4</v>
      </c>
      <c r="V402" s="11">
        <f t="shared" si="52"/>
        <v>2.1079258010118043E-4</v>
      </c>
      <c r="W402" s="11">
        <f t="shared" si="53"/>
        <v>2.0416496529195591E-4</v>
      </c>
      <c r="X402" s="15">
        <v>9.0826521344232502E-5</v>
      </c>
      <c r="Y402" s="14">
        <v>1.9347973299796846E-4</v>
      </c>
      <c r="Z402" s="14">
        <v>3.6330608537693006E-4</v>
      </c>
      <c r="AA402" s="14">
        <v>2.3413720440177945E-4</v>
      </c>
      <c r="AB402" s="14">
        <v>2.1079258010118043E-4</v>
      </c>
      <c r="AC402" s="14">
        <v>2.0416496529195591E-4</v>
      </c>
      <c r="AE402" s="16">
        <f t="shared" si="54"/>
        <v>1.0022890392675776</v>
      </c>
      <c r="AF402" s="16">
        <f t="shared" si="55"/>
        <v>3.2986117125305479E-3</v>
      </c>
      <c r="AL402" s="72"/>
      <c r="AN402" s="52"/>
      <c r="AO402" s="53"/>
      <c r="AP402" s="59"/>
      <c r="AQ402" s="54"/>
      <c r="AR402" s="56"/>
      <c r="AS402" s="56"/>
    </row>
    <row r="403" spans="1:45" x14ac:dyDescent="0.2">
      <c r="A403" s="89" t="s">
        <v>3009</v>
      </c>
      <c r="B403" s="53" t="s">
        <v>3010</v>
      </c>
      <c r="C403" s="31" t="s">
        <v>2883</v>
      </c>
      <c r="D403" s="32" t="s">
        <v>2547</v>
      </c>
      <c r="E403" s="4">
        <v>1475</v>
      </c>
      <c r="F403" s="5">
        <v>165.26470442466001</v>
      </c>
      <c r="G403" s="6">
        <v>6.58056640625</v>
      </c>
      <c r="H403" s="6">
        <v>6.78</v>
      </c>
      <c r="I403" s="4">
        <v>5</v>
      </c>
      <c r="J403" s="4">
        <v>8</v>
      </c>
      <c r="K403" s="4">
        <v>155</v>
      </c>
      <c r="L403" s="4">
        <v>26</v>
      </c>
      <c r="M403" s="4">
        <v>25</v>
      </c>
      <c r="N403" s="4">
        <v>29</v>
      </c>
      <c r="O403" s="4">
        <v>22</v>
      </c>
      <c r="P403" s="4">
        <v>29</v>
      </c>
      <c r="Q403" s="4">
        <v>24</v>
      </c>
      <c r="R403" s="11">
        <f t="shared" si="48"/>
        <v>3.0127462340672076E-3</v>
      </c>
      <c r="S403" s="11">
        <f t="shared" si="49"/>
        <v>2.4184966624746056E-3</v>
      </c>
      <c r="T403" s="11">
        <f t="shared" si="50"/>
        <v>2.6339691189827428E-3</v>
      </c>
      <c r="U403" s="11">
        <f t="shared" si="51"/>
        <v>2.5755092484195737E-3</v>
      </c>
      <c r="V403" s="11">
        <f t="shared" si="52"/>
        <v>3.0564924114671165E-3</v>
      </c>
      <c r="W403" s="11">
        <f t="shared" si="53"/>
        <v>2.4499795835034709E-3</v>
      </c>
      <c r="X403" s="14">
        <v>3.0127462340672076E-3</v>
      </c>
      <c r="Y403" s="14">
        <v>2.4184966624746056E-3</v>
      </c>
      <c r="Z403" s="14">
        <v>2.6339691189827428E-3</v>
      </c>
      <c r="AA403" s="14">
        <v>2.5755092484195737E-3</v>
      </c>
      <c r="AB403" s="14">
        <v>3.0564924114671165E-3</v>
      </c>
      <c r="AC403" s="14">
        <v>2.4499795835034709E-3</v>
      </c>
      <c r="AE403" s="16">
        <f t="shared" si="54"/>
        <v>1.0020792048409051</v>
      </c>
      <c r="AF403" s="16">
        <f t="shared" si="55"/>
        <v>2.9965443765866489E-3</v>
      </c>
      <c r="AL403" s="72"/>
      <c r="AN403" s="52"/>
      <c r="AO403" s="53"/>
      <c r="AP403" s="59"/>
      <c r="AQ403" s="54"/>
      <c r="AR403" s="56"/>
      <c r="AS403" s="56"/>
    </row>
    <row r="404" spans="1:45" x14ac:dyDescent="0.2">
      <c r="A404" s="31" t="s">
        <v>418</v>
      </c>
      <c r="B404" s="32" t="s">
        <v>1310</v>
      </c>
      <c r="C404" s="31" t="s">
        <v>2592</v>
      </c>
      <c r="D404" s="32" t="s">
        <v>2593</v>
      </c>
      <c r="E404" s="4">
        <v>820</v>
      </c>
      <c r="F404" s="5">
        <v>90.565139944660004</v>
      </c>
      <c r="G404" s="6">
        <v>5.42724609375</v>
      </c>
      <c r="H404" s="6">
        <v>6.1</v>
      </c>
      <c r="I404" s="4">
        <v>4</v>
      </c>
      <c r="J404" s="4">
        <v>4</v>
      </c>
      <c r="K404" s="4">
        <v>11</v>
      </c>
      <c r="L404" s="4"/>
      <c r="M404" s="4">
        <v>3</v>
      </c>
      <c r="N404" s="4">
        <v>3</v>
      </c>
      <c r="O404" s="4">
        <v>3</v>
      </c>
      <c r="P404" s="4">
        <v>2</v>
      </c>
      <c r="Q404" s="4"/>
      <c r="R404" s="11">
        <f t="shared" si="48"/>
        <v>0</v>
      </c>
      <c r="S404" s="11">
        <f t="shared" si="49"/>
        <v>2.9021959949695271E-4</v>
      </c>
      <c r="T404" s="11">
        <f t="shared" si="50"/>
        <v>2.7247956403269756E-4</v>
      </c>
      <c r="U404" s="11">
        <f t="shared" si="51"/>
        <v>3.5120580660266915E-4</v>
      </c>
      <c r="V404" s="11">
        <f t="shared" si="52"/>
        <v>2.1079258010118043E-4</v>
      </c>
      <c r="W404" s="11">
        <f t="shared" si="53"/>
        <v>0</v>
      </c>
      <c r="X404" s="15">
        <v>9.0826521344232502E-5</v>
      </c>
      <c r="Y404" s="14">
        <v>2.9021959949695271E-4</v>
      </c>
      <c r="Z404" s="14">
        <v>2.7247956403269756E-4</v>
      </c>
      <c r="AA404" s="14">
        <v>3.5120580660266915E-4</v>
      </c>
      <c r="AB404" s="14">
        <v>2.1079258010118043E-4</v>
      </c>
      <c r="AC404" s="15">
        <v>9.0826521344232502E-5</v>
      </c>
      <c r="AE404" s="16">
        <f t="shared" si="54"/>
        <v>0.99892769811191751</v>
      </c>
      <c r="AF404" s="16">
        <f t="shared" si="55"/>
        <v>-1.5478346376666611E-3</v>
      </c>
      <c r="AL404" s="72"/>
      <c r="AN404" s="52"/>
      <c r="AO404" s="53"/>
      <c r="AP404" s="59"/>
      <c r="AQ404" s="54"/>
      <c r="AR404" s="56"/>
      <c r="AS404" s="56"/>
    </row>
    <row r="405" spans="1:45" x14ac:dyDescent="0.2">
      <c r="A405" s="31" t="s">
        <v>561</v>
      </c>
      <c r="B405" s="32" t="s">
        <v>837</v>
      </c>
      <c r="C405" s="31" t="s">
        <v>1658</v>
      </c>
      <c r="D405" s="32" t="s">
        <v>1659</v>
      </c>
      <c r="E405" s="4">
        <v>539</v>
      </c>
      <c r="F405" s="5">
        <v>58.001832054659999</v>
      </c>
      <c r="G405" s="6">
        <v>7.82568359375</v>
      </c>
      <c r="H405" s="6">
        <v>33.21</v>
      </c>
      <c r="I405" s="4">
        <v>13</v>
      </c>
      <c r="J405" s="4">
        <v>14</v>
      </c>
      <c r="K405" s="4">
        <v>125</v>
      </c>
      <c r="L405" s="4">
        <v>16</v>
      </c>
      <c r="M405" s="4">
        <v>25</v>
      </c>
      <c r="N405" s="4">
        <v>24</v>
      </c>
      <c r="O405" s="4">
        <v>16</v>
      </c>
      <c r="P405" s="4">
        <v>20</v>
      </c>
      <c r="Q405" s="4">
        <v>24</v>
      </c>
      <c r="R405" s="11">
        <f t="shared" si="48"/>
        <v>1.8539976825028969E-3</v>
      </c>
      <c r="S405" s="11">
        <f t="shared" si="49"/>
        <v>2.4184966624746056E-3</v>
      </c>
      <c r="T405" s="11">
        <f t="shared" si="50"/>
        <v>2.1798365122615805E-3</v>
      </c>
      <c r="U405" s="11">
        <f t="shared" si="51"/>
        <v>1.8730976352142356E-3</v>
      </c>
      <c r="V405" s="11">
        <f t="shared" si="52"/>
        <v>2.1079258010118043E-3</v>
      </c>
      <c r="W405" s="11">
        <f t="shared" si="53"/>
        <v>2.4499795835034709E-3</v>
      </c>
      <c r="X405" s="14">
        <v>1.8539976825028969E-3</v>
      </c>
      <c r="Y405" s="14">
        <v>2.4184966624746056E-3</v>
      </c>
      <c r="Z405" s="14">
        <v>2.1798365122615805E-3</v>
      </c>
      <c r="AA405" s="14">
        <v>1.8730976352142356E-3</v>
      </c>
      <c r="AB405" s="14">
        <v>2.1079258010118043E-3</v>
      </c>
      <c r="AC405" s="14">
        <v>2.4499795835034709E-3</v>
      </c>
      <c r="AE405" s="16">
        <f t="shared" si="54"/>
        <v>0.99669455302564913</v>
      </c>
      <c r="AF405" s="16">
        <f t="shared" si="55"/>
        <v>-4.7766507971153194E-3</v>
      </c>
      <c r="AL405" s="72"/>
      <c r="AN405" s="52"/>
      <c r="AO405" s="53"/>
      <c r="AP405" s="59"/>
      <c r="AQ405" s="54"/>
      <c r="AR405" s="56"/>
      <c r="AS405" s="56"/>
    </row>
    <row r="406" spans="1:45" x14ac:dyDescent="0.2">
      <c r="A406" s="31" t="s">
        <v>647</v>
      </c>
      <c r="B406" s="32" t="s">
        <v>764</v>
      </c>
      <c r="C406" s="31" t="s">
        <v>1953</v>
      </c>
      <c r="D406" s="35" t="s">
        <v>2904</v>
      </c>
      <c r="E406" s="4">
        <v>152</v>
      </c>
      <c r="F406" s="5">
        <v>17.11398004466</v>
      </c>
      <c r="G406" s="6">
        <v>6.56591796875</v>
      </c>
      <c r="H406" s="6">
        <v>45.39</v>
      </c>
      <c r="I406" s="4">
        <v>6</v>
      </c>
      <c r="J406" s="4">
        <v>6</v>
      </c>
      <c r="K406" s="4">
        <v>29</v>
      </c>
      <c r="L406" s="4">
        <v>5</v>
      </c>
      <c r="M406" s="4">
        <v>6</v>
      </c>
      <c r="N406" s="4">
        <v>4</v>
      </c>
      <c r="O406" s="4">
        <v>5</v>
      </c>
      <c r="P406" s="4">
        <v>4</v>
      </c>
      <c r="Q406" s="4">
        <v>5</v>
      </c>
      <c r="R406" s="11">
        <f t="shared" si="48"/>
        <v>5.7937427578215526E-4</v>
      </c>
      <c r="S406" s="11">
        <f t="shared" si="49"/>
        <v>5.8043919899390542E-4</v>
      </c>
      <c r="T406" s="11">
        <f t="shared" si="50"/>
        <v>3.6330608537693006E-4</v>
      </c>
      <c r="U406" s="11">
        <f t="shared" si="51"/>
        <v>5.8534301100444865E-4</v>
      </c>
      <c r="V406" s="11">
        <f t="shared" si="52"/>
        <v>4.2158516020236085E-4</v>
      </c>
      <c r="W406" s="11">
        <f t="shared" si="53"/>
        <v>5.1041241322988978E-4</v>
      </c>
      <c r="X406" s="14">
        <v>5.7937427578215526E-4</v>
      </c>
      <c r="Y406" s="14">
        <v>5.8043919899390542E-4</v>
      </c>
      <c r="Z406" s="14">
        <v>3.6330608537693006E-4</v>
      </c>
      <c r="AA406" s="14">
        <v>5.8534301100444865E-4</v>
      </c>
      <c r="AB406" s="14">
        <v>4.2158516020236085E-4</v>
      </c>
      <c r="AC406" s="14">
        <v>5.1041241322988978E-4</v>
      </c>
      <c r="AE406" s="16">
        <f t="shared" si="54"/>
        <v>0.9962058292287238</v>
      </c>
      <c r="AF406" s="16">
        <f t="shared" si="55"/>
        <v>-5.4842420230503076E-3</v>
      </c>
      <c r="AL406" s="72"/>
      <c r="AN406" s="52"/>
      <c r="AO406" s="53"/>
      <c r="AP406" s="59"/>
      <c r="AQ406" s="54"/>
      <c r="AR406" s="56"/>
      <c r="AS406" s="56"/>
    </row>
    <row r="407" spans="1:45" x14ac:dyDescent="0.2">
      <c r="A407" s="31" t="s">
        <v>548</v>
      </c>
      <c r="B407" s="32" t="s">
        <v>947</v>
      </c>
      <c r="C407" s="31" t="s">
        <v>1872</v>
      </c>
      <c r="D407" s="32" t="s">
        <v>1873</v>
      </c>
      <c r="E407" s="4">
        <v>568</v>
      </c>
      <c r="F407" s="5">
        <v>57.650071794660001</v>
      </c>
      <c r="G407" s="6">
        <v>5.14794921875</v>
      </c>
      <c r="H407" s="6">
        <v>23.77</v>
      </c>
      <c r="I407" s="4">
        <v>16</v>
      </c>
      <c r="J407" s="4">
        <v>18</v>
      </c>
      <c r="K407" s="4">
        <v>1027</v>
      </c>
      <c r="L407" s="4">
        <v>163</v>
      </c>
      <c r="M407" s="4">
        <v>183</v>
      </c>
      <c r="N407" s="4">
        <v>187</v>
      </c>
      <c r="O407" s="4">
        <v>153</v>
      </c>
      <c r="P407" s="4">
        <v>169</v>
      </c>
      <c r="Q407" s="4">
        <v>172</v>
      </c>
      <c r="R407" s="11">
        <f t="shared" si="48"/>
        <v>1.8887601390498263E-2</v>
      </c>
      <c r="S407" s="11">
        <f t="shared" si="49"/>
        <v>1.7703395569314113E-2</v>
      </c>
      <c r="T407" s="11">
        <f t="shared" si="50"/>
        <v>1.6984559491371481E-2</v>
      </c>
      <c r="U407" s="11">
        <f t="shared" si="51"/>
        <v>1.7911496136736128E-2</v>
      </c>
      <c r="V407" s="11">
        <f t="shared" si="52"/>
        <v>1.7811973018549747E-2</v>
      </c>
      <c r="W407" s="11">
        <f t="shared" si="53"/>
        <v>1.7558187015108206E-2</v>
      </c>
      <c r="X407" s="14">
        <v>1.8887601390498263E-2</v>
      </c>
      <c r="Y407" s="14">
        <v>1.7703395569314113E-2</v>
      </c>
      <c r="Z407" s="14">
        <v>1.6984559491371481E-2</v>
      </c>
      <c r="AA407" s="14">
        <v>1.7911496136736128E-2</v>
      </c>
      <c r="AB407" s="14">
        <v>1.7811973018549747E-2</v>
      </c>
      <c r="AC407" s="14">
        <v>1.7558187015108206E-2</v>
      </c>
      <c r="AE407" s="16">
        <f t="shared" si="54"/>
        <v>0.99451428412026732</v>
      </c>
      <c r="AF407" s="16">
        <f t="shared" si="55"/>
        <v>-7.9360023788914852E-3</v>
      </c>
      <c r="AL407" s="72"/>
      <c r="AN407" s="52"/>
      <c r="AO407" s="53"/>
      <c r="AP407" s="71"/>
      <c r="AQ407" s="54"/>
      <c r="AR407" s="56"/>
      <c r="AS407" s="56"/>
    </row>
    <row r="408" spans="1:45" x14ac:dyDescent="0.2">
      <c r="A408" s="31" t="s">
        <v>487</v>
      </c>
      <c r="B408" s="32" t="s">
        <v>924</v>
      </c>
      <c r="C408" s="31" t="s">
        <v>1822</v>
      </c>
      <c r="D408" s="32" t="s">
        <v>1823</v>
      </c>
      <c r="E408" s="4">
        <v>374</v>
      </c>
      <c r="F408" s="5">
        <v>42.371028054660002</v>
      </c>
      <c r="G408" s="6">
        <v>6.16357421875</v>
      </c>
      <c r="H408" s="6">
        <v>25.67</v>
      </c>
      <c r="I408" s="4">
        <v>7</v>
      </c>
      <c r="J408" s="4">
        <v>8</v>
      </c>
      <c r="K408" s="4">
        <v>52</v>
      </c>
      <c r="L408" s="4">
        <v>8</v>
      </c>
      <c r="M408" s="4">
        <v>9</v>
      </c>
      <c r="N408" s="4">
        <v>10</v>
      </c>
      <c r="O408" s="4">
        <v>7</v>
      </c>
      <c r="P408" s="4">
        <v>8</v>
      </c>
      <c r="Q408" s="4">
        <v>10</v>
      </c>
      <c r="R408" s="11">
        <f t="shared" si="48"/>
        <v>9.2699884125144844E-4</v>
      </c>
      <c r="S408" s="11">
        <f t="shared" si="49"/>
        <v>8.7065879849085813E-4</v>
      </c>
      <c r="T408" s="11">
        <f t="shared" si="50"/>
        <v>9.0826521344232513E-4</v>
      </c>
      <c r="U408" s="11">
        <f t="shared" si="51"/>
        <v>8.1948021540622805E-4</v>
      </c>
      <c r="V408" s="11">
        <f t="shared" si="52"/>
        <v>8.4317032040472171E-4</v>
      </c>
      <c r="W408" s="11">
        <f t="shared" si="53"/>
        <v>1.0208248264597796E-3</v>
      </c>
      <c r="X408" s="14">
        <v>9.2699884125144844E-4</v>
      </c>
      <c r="Y408" s="14">
        <v>8.7065879849085813E-4</v>
      </c>
      <c r="Z408" s="14">
        <v>9.0826521344232513E-4</v>
      </c>
      <c r="AA408" s="14">
        <v>8.1948021540622805E-4</v>
      </c>
      <c r="AB408" s="14">
        <v>8.4317032040472171E-4</v>
      </c>
      <c r="AC408" s="14">
        <v>1.0208248264597796E-3</v>
      </c>
      <c r="AE408" s="16">
        <f t="shared" si="54"/>
        <v>0.99170431230606448</v>
      </c>
      <c r="AF408" s="16">
        <f t="shared" si="55"/>
        <v>-1.2018065766373754E-2</v>
      </c>
      <c r="AL408" s="72"/>
      <c r="AN408" s="52"/>
      <c r="AO408" s="53"/>
      <c r="AP408" s="59"/>
      <c r="AQ408" s="54"/>
      <c r="AR408" s="56"/>
      <c r="AS408" s="56"/>
    </row>
    <row r="409" spans="1:45" x14ac:dyDescent="0.2">
      <c r="A409" s="31" t="s">
        <v>304</v>
      </c>
      <c r="B409" s="32" t="s">
        <v>844</v>
      </c>
      <c r="C409" s="31" t="s">
        <v>1672</v>
      </c>
      <c r="D409" s="32" t="s">
        <v>1673</v>
      </c>
      <c r="E409" s="4">
        <v>215</v>
      </c>
      <c r="F409" s="5">
        <v>23.369712904659998</v>
      </c>
      <c r="G409" s="6">
        <v>4.56396484375</v>
      </c>
      <c r="H409" s="6">
        <v>32.56</v>
      </c>
      <c r="I409" s="4">
        <v>5</v>
      </c>
      <c r="J409" s="4">
        <v>5</v>
      </c>
      <c r="K409" s="4">
        <v>67</v>
      </c>
      <c r="L409" s="4">
        <v>9</v>
      </c>
      <c r="M409" s="4">
        <v>14</v>
      </c>
      <c r="N409" s="4">
        <v>12</v>
      </c>
      <c r="O409" s="4">
        <v>10</v>
      </c>
      <c r="P409" s="4">
        <v>11</v>
      </c>
      <c r="Q409" s="4">
        <v>11</v>
      </c>
      <c r="R409" s="11">
        <f t="shared" si="48"/>
        <v>1.0428736964078794E-3</v>
      </c>
      <c r="S409" s="11">
        <f t="shared" si="49"/>
        <v>1.3543581309857792E-3</v>
      </c>
      <c r="T409" s="11">
        <f t="shared" si="50"/>
        <v>1.0899182561307902E-3</v>
      </c>
      <c r="U409" s="11">
        <f t="shared" si="51"/>
        <v>1.1706860220088973E-3</v>
      </c>
      <c r="V409" s="11">
        <f t="shared" si="52"/>
        <v>1.1593591905564925E-3</v>
      </c>
      <c r="W409" s="11">
        <f t="shared" si="53"/>
        <v>1.1229073091057575E-3</v>
      </c>
      <c r="X409" s="14">
        <v>1.0428736964078794E-3</v>
      </c>
      <c r="Y409" s="14">
        <v>1.3543581309857792E-3</v>
      </c>
      <c r="Z409" s="14">
        <v>1.0899182561307902E-3</v>
      </c>
      <c r="AA409" s="14">
        <v>1.1706860220088973E-3</v>
      </c>
      <c r="AB409" s="14">
        <v>1.1593591905564925E-3</v>
      </c>
      <c r="AC409" s="14">
        <v>1.1229073091057575E-3</v>
      </c>
      <c r="AE409" s="16">
        <f t="shared" si="54"/>
        <v>0.99019326354352444</v>
      </c>
      <c r="AF409" s="16">
        <f t="shared" si="55"/>
        <v>-1.4217960458435134E-2</v>
      </c>
      <c r="AL409" s="72"/>
      <c r="AN409" s="52"/>
      <c r="AO409" s="53"/>
      <c r="AP409" s="59"/>
      <c r="AQ409" s="54"/>
      <c r="AR409" s="56"/>
      <c r="AS409" s="56"/>
    </row>
    <row r="410" spans="1:45" x14ac:dyDescent="0.2">
      <c r="A410" s="31" t="s">
        <v>93</v>
      </c>
      <c r="B410" s="32" t="s">
        <v>866</v>
      </c>
      <c r="C410" s="31" t="s">
        <v>1712</v>
      </c>
      <c r="D410" s="32" t="s">
        <v>1713</v>
      </c>
      <c r="E410" s="4">
        <v>231</v>
      </c>
      <c r="F410" s="5">
        <v>26.850150144659999</v>
      </c>
      <c r="G410" s="6">
        <v>5.93505859375</v>
      </c>
      <c r="H410" s="6">
        <v>30.3</v>
      </c>
      <c r="I410" s="4">
        <v>6</v>
      </c>
      <c r="J410" s="4">
        <v>6</v>
      </c>
      <c r="K410" s="4">
        <v>22</v>
      </c>
      <c r="L410" s="4">
        <v>2</v>
      </c>
      <c r="M410" s="4">
        <v>5</v>
      </c>
      <c r="N410" s="4">
        <v>5</v>
      </c>
      <c r="O410" s="4">
        <v>3</v>
      </c>
      <c r="P410" s="4"/>
      <c r="Q410" s="4">
        <v>7</v>
      </c>
      <c r="R410" s="11">
        <f t="shared" si="48"/>
        <v>2.3174971031286211E-4</v>
      </c>
      <c r="S410" s="11">
        <f t="shared" si="49"/>
        <v>4.8369933249492117E-4</v>
      </c>
      <c r="T410" s="11">
        <f t="shared" si="50"/>
        <v>4.5413260672116256E-4</v>
      </c>
      <c r="U410" s="11">
        <f t="shared" si="51"/>
        <v>3.5120580660266915E-4</v>
      </c>
      <c r="V410" s="11">
        <f t="shared" si="52"/>
        <v>0</v>
      </c>
      <c r="W410" s="11">
        <f t="shared" si="53"/>
        <v>7.1457737852184569E-4</v>
      </c>
      <c r="X410" s="14">
        <v>2.3174971031286211E-4</v>
      </c>
      <c r="Y410" s="14">
        <v>4.8369933249492117E-4</v>
      </c>
      <c r="Z410" s="14">
        <v>4.5413260672116256E-4</v>
      </c>
      <c r="AA410" s="14">
        <v>3.5120580660266915E-4</v>
      </c>
      <c r="AB410" s="15">
        <v>9.0826521344232502E-5</v>
      </c>
      <c r="AC410" s="14">
        <v>7.1457737852184569E-4</v>
      </c>
      <c r="AE410" s="16">
        <f t="shared" si="54"/>
        <v>0.98890890339684867</v>
      </c>
      <c r="AF410" s="16">
        <f t="shared" si="55"/>
        <v>-1.6090466391073609E-2</v>
      </c>
      <c r="AL410" s="72"/>
      <c r="AN410" s="52"/>
      <c r="AO410" s="53"/>
      <c r="AP410" s="59"/>
      <c r="AQ410" s="54"/>
      <c r="AR410" s="56"/>
      <c r="AS410" s="56"/>
    </row>
    <row r="411" spans="1:45" x14ac:dyDescent="0.2">
      <c r="A411" s="31" t="s">
        <v>313</v>
      </c>
      <c r="B411" s="32" t="s">
        <v>1112</v>
      </c>
      <c r="C411" s="31" t="s">
        <v>2206</v>
      </c>
      <c r="D411" s="32" t="s">
        <v>2207</v>
      </c>
      <c r="E411" s="4">
        <v>427</v>
      </c>
      <c r="F411" s="5">
        <v>47.101505084659998</v>
      </c>
      <c r="G411" s="6">
        <v>5.23681640625</v>
      </c>
      <c r="H411" s="6">
        <v>14.29</v>
      </c>
      <c r="I411" s="4">
        <v>2</v>
      </c>
      <c r="J411" s="4">
        <v>7</v>
      </c>
      <c r="K411" s="4">
        <v>255</v>
      </c>
      <c r="L411" s="4">
        <v>40</v>
      </c>
      <c r="M411" s="4">
        <v>47</v>
      </c>
      <c r="N411" s="4">
        <v>46</v>
      </c>
      <c r="O411" s="4">
        <v>41</v>
      </c>
      <c r="P411" s="4">
        <v>36</v>
      </c>
      <c r="Q411" s="4">
        <v>45</v>
      </c>
      <c r="R411" s="11">
        <f t="shared" si="48"/>
        <v>4.6349942062572421E-3</v>
      </c>
      <c r="S411" s="11">
        <f t="shared" si="49"/>
        <v>4.5467737254522586E-3</v>
      </c>
      <c r="T411" s="11">
        <f t="shared" si="50"/>
        <v>4.1780199818346958E-3</v>
      </c>
      <c r="U411" s="11">
        <f t="shared" si="51"/>
        <v>4.7998126902364787E-3</v>
      </c>
      <c r="V411" s="11">
        <f t="shared" si="52"/>
        <v>3.7942664418212477E-3</v>
      </c>
      <c r="W411" s="11">
        <f t="shared" si="53"/>
        <v>4.5937117190690078E-3</v>
      </c>
      <c r="X411" s="14">
        <v>4.6349942062572421E-3</v>
      </c>
      <c r="Y411" s="14">
        <v>4.5467737254522586E-3</v>
      </c>
      <c r="Z411" s="14">
        <v>4.1780199818346958E-3</v>
      </c>
      <c r="AA411" s="14">
        <v>4.7998126902364787E-3</v>
      </c>
      <c r="AB411" s="14">
        <v>3.7942664418212477E-3</v>
      </c>
      <c r="AC411" s="14">
        <v>4.5937117190690078E-3</v>
      </c>
      <c r="AE411" s="16">
        <f t="shared" si="54"/>
        <v>0.98712576400684549</v>
      </c>
      <c r="AF411" s="16">
        <f t="shared" si="55"/>
        <v>-1.8694193031979538E-2</v>
      </c>
      <c r="AL411" s="72"/>
      <c r="AN411" s="52"/>
      <c r="AO411" s="53"/>
      <c r="AP411" s="59"/>
      <c r="AQ411" s="54"/>
      <c r="AR411" s="56"/>
      <c r="AS411" s="56"/>
    </row>
    <row r="412" spans="1:45" x14ac:dyDescent="0.2">
      <c r="A412" s="31" t="s">
        <v>607</v>
      </c>
      <c r="B412" s="32" t="s">
        <v>769</v>
      </c>
      <c r="C412" s="31" t="s">
        <v>1534</v>
      </c>
      <c r="D412" s="32" t="s">
        <v>1535</v>
      </c>
      <c r="E412" s="4">
        <v>245</v>
      </c>
      <c r="F412" s="5">
        <v>28.020788294660001</v>
      </c>
      <c r="G412" s="6">
        <v>4.88134765625</v>
      </c>
      <c r="H412" s="6">
        <v>44.08</v>
      </c>
      <c r="I412" s="4">
        <v>7</v>
      </c>
      <c r="J412" s="4">
        <v>13</v>
      </c>
      <c r="K412" s="4">
        <v>130</v>
      </c>
      <c r="L412" s="4">
        <v>18</v>
      </c>
      <c r="M412" s="4">
        <v>24</v>
      </c>
      <c r="N412" s="4">
        <v>26</v>
      </c>
      <c r="O412" s="4">
        <v>18</v>
      </c>
      <c r="P412" s="4">
        <v>23</v>
      </c>
      <c r="Q412" s="4">
        <v>21</v>
      </c>
      <c r="R412" s="11">
        <f t="shared" si="48"/>
        <v>2.0857473928157589E-3</v>
      </c>
      <c r="S412" s="11">
        <f t="shared" si="49"/>
        <v>2.3217567959756217E-3</v>
      </c>
      <c r="T412" s="11">
        <f t="shared" si="50"/>
        <v>2.3614895549500456E-3</v>
      </c>
      <c r="U412" s="11">
        <f t="shared" si="51"/>
        <v>2.1072348396160151E-3</v>
      </c>
      <c r="V412" s="11">
        <f t="shared" si="52"/>
        <v>2.424114671163575E-3</v>
      </c>
      <c r="W412" s="11">
        <f t="shared" si="53"/>
        <v>2.1437321355655369E-3</v>
      </c>
      <c r="X412" s="14">
        <v>2.0857473928157589E-3</v>
      </c>
      <c r="Y412" s="14">
        <v>2.3217567959756217E-3</v>
      </c>
      <c r="Z412" s="14">
        <v>2.3614895549500456E-3</v>
      </c>
      <c r="AA412" s="14">
        <v>2.1072348396160151E-3</v>
      </c>
      <c r="AB412" s="14">
        <v>2.424114671163575E-3</v>
      </c>
      <c r="AC412" s="14">
        <v>2.1437321355655369E-3</v>
      </c>
      <c r="AE412" s="16">
        <f t="shared" si="54"/>
        <v>0.98612613618041389</v>
      </c>
      <c r="AF412" s="16">
        <f t="shared" si="55"/>
        <v>-2.0155900207995771E-2</v>
      </c>
      <c r="AL412" s="72"/>
      <c r="AN412" s="52"/>
      <c r="AO412" s="53"/>
      <c r="AP412" s="59"/>
      <c r="AQ412" s="54"/>
      <c r="AR412" s="56"/>
      <c r="AS412" s="56"/>
    </row>
    <row r="413" spans="1:45" x14ac:dyDescent="0.2">
      <c r="A413" s="31" t="s">
        <v>476</v>
      </c>
      <c r="B413" s="32" t="s">
        <v>873</v>
      </c>
      <c r="C413" s="31" t="s">
        <v>1726</v>
      </c>
      <c r="D413" s="32" t="s">
        <v>1727</v>
      </c>
      <c r="E413" s="4">
        <v>308</v>
      </c>
      <c r="F413" s="5">
        <v>34.393415934659998</v>
      </c>
      <c r="G413" s="6">
        <v>6.34130859375</v>
      </c>
      <c r="H413" s="6">
        <v>29.55</v>
      </c>
      <c r="I413" s="4">
        <v>6</v>
      </c>
      <c r="J413" s="4">
        <v>6</v>
      </c>
      <c r="K413" s="4">
        <v>23</v>
      </c>
      <c r="L413" s="4">
        <v>3</v>
      </c>
      <c r="M413" s="4">
        <v>5</v>
      </c>
      <c r="N413" s="4">
        <v>4</v>
      </c>
      <c r="O413" s="4">
        <v>3</v>
      </c>
      <c r="P413" s="4">
        <v>3</v>
      </c>
      <c r="Q413" s="4">
        <v>5</v>
      </c>
      <c r="R413" s="11">
        <f t="shared" si="48"/>
        <v>3.4762456546929318E-4</v>
      </c>
      <c r="S413" s="11">
        <f t="shared" si="49"/>
        <v>4.8369933249492117E-4</v>
      </c>
      <c r="T413" s="11">
        <f t="shared" si="50"/>
        <v>3.6330608537693006E-4</v>
      </c>
      <c r="U413" s="11">
        <f t="shared" si="51"/>
        <v>3.5120580660266915E-4</v>
      </c>
      <c r="V413" s="11">
        <f t="shared" si="52"/>
        <v>3.1618887015177064E-4</v>
      </c>
      <c r="W413" s="11">
        <f t="shared" si="53"/>
        <v>5.1041241322988978E-4</v>
      </c>
      <c r="X413" s="14">
        <v>3.4762456546929318E-4</v>
      </c>
      <c r="Y413" s="14">
        <v>4.8369933249492117E-4</v>
      </c>
      <c r="Z413" s="14">
        <v>3.6330608537693006E-4</v>
      </c>
      <c r="AA413" s="14">
        <v>3.5120580660266915E-4</v>
      </c>
      <c r="AB413" s="14">
        <v>3.1618887015177064E-4</v>
      </c>
      <c r="AC413" s="14">
        <v>5.1041241322988978E-4</v>
      </c>
      <c r="AE413" s="16">
        <f t="shared" si="54"/>
        <v>0.98591790463038231</v>
      </c>
      <c r="AF413" s="16">
        <f t="shared" si="55"/>
        <v>-2.0460573551477665E-2</v>
      </c>
      <c r="AL413" s="72"/>
      <c r="AN413" s="52"/>
      <c r="AO413" s="53"/>
      <c r="AP413" s="59"/>
      <c r="AQ413" s="54"/>
      <c r="AR413" s="56"/>
      <c r="AS413" s="56"/>
    </row>
    <row r="414" spans="1:45" x14ac:dyDescent="0.2">
      <c r="A414" s="31" t="s">
        <v>648</v>
      </c>
      <c r="B414" s="32" t="s">
        <v>1163</v>
      </c>
      <c r="C414" s="31" t="s">
        <v>2310</v>
      </c>
      <c r="D414" s="32" t="s">
        <v>2311</v>
      </c>
      <c r="E414" s="4">
        <v>597</v>
      </c>
      <c r="F414" s="5">
        <v>68.519413414659994</v>
      </c>
      <c r="G414" s="6">
        <v>6.75634765625</v>
      </c>
      <c r="H414" s="6">
        <v>11.89</v>
      </c>
      <c r="I414" s="4">
        <v>6</v>
      </c>
      <c r="J414" s="4">
        <v>6</v>
      </c>
      <c r="K414" s="4">
        <v>42</v>
      </c>
      <c r="L414" s="4">
        <v>8</v>
      </c>
      <c r="M414" s="4">
        <v>7</v>
      </c>
      <c r="N414" s="4">
        <v>7</v>
      </c>
      <c r="O414" s="4">
        <v>9</v>
      </c>
      <c r="P414" s="4">
        <v>5</v>
      </c>
      <c r="Q414" s="4">
        <v>6</v>
      </c>
      <c r="R414" s="11">
        <f t="shared" si="48"/>
        <v>9.2699884125144844E-4</v>
      </c>
      <c r="S414" s="11">
        <f t="shared" si="49"/>
        <v>6.7717906549288962E-4</v>
      </c>
      <c r="T414" s="11">
        <f t="shared" si="50"/>
        <v>6.3578564940962757E-4</v>
      </c>
      <c r="U414" s="11">
        <f t="shared" si="51"/>
        <v>1.0536174198080075E-3</v>
      </c>
      <c r="V414" s="11">
        <f t="shared" si="52"/>
        <v>5.2698145025295107E-4</v>
      </c>
      <c r="W414" s="11">
        <f t="shared" si="53"/>
        <v>6.1249489587586773E-4</v>
      </c>
      <c r="X414" s="14">
        <v>9.2699884125144844E-4</v>
      </c>
      <c r="Y414" s="14">
        <v>6.7717906549288962E-4</v>
      </c>
      <c r="Z414" s="14">
        <v>6.3578564940962757E-4</v>
      </c>
      <c r="AA414" s="14">
        <v>1.0536174198080075E-3</v>
      </c>
      <c r="AB414" s="14">
        <v>5.2698145025295107E-4</v>
      </c>
      <c r="AC414" s="14">
        <v>6.1249489587586773E-4</v>
      </c>
      <c r="AE414" s="16">
        <f t="shared" si="54"/>
        <v>0.97907564607987863</v>
      </c>
      <c r="AF414" s="16">
        <f t="shared" si="55"/>
        <v>-3.0507764161364775E-2</v>
      </c>
      <c r="AL414" s="72"/>
      <c r="AN414" s="52"/>
      <c r="AO414" s="53"/>
      <c r="AP414" s="59"/>
      <c r="AQ414" s="54"/>
      <c r="AR414" s="56"/>
      <c r="AS414" s="56"/>
    </row>
    <row r="415" spans="1:45" x14ac:dyDescent="0.2">
      <c r="A415" s="31" t="s">
        <v>73</v>
      </c>
      <c r="B415" s="32" t="s">
        <v>1054</v>
      </c>
      <c r="C415" s="31" t="s">
        <v>2079</v>
      </c>
      <c r="D415" s="32" t="s">
        <v>2080</v>
      </c>
      <c r="E415" s="4">
        <v>817</v>
      </c>
      <c r="F415" s="5">
        <v>89.977586414659896</v>
      </c>
      <c r="G415" s="6">
        <v>6.35400390625</v>
      </c>
      <c r="H415" s="6">
        <v>17.14</v>
      </c>
      <c r="I415" s="4">
        <v>13</v>
      </c>
      <c r="J415" s="4">
        <v>13</v>
      </c>
      <c r="K415" s="4">
        <v>43</v>
      </c>
      <c r="L415" s="4">
        <v>5</v>
      </c>
      <c r="M415" s="4">
        <v>12</v>
      </c>
      <c r="N415" s="4">
        <v>6</v>
      </c>
      <c r="O415" s="4">
        <v>12</v>
      </c>
      <c r="P415" s="4">
        <v>3</v>
      </c>
      <c r="Q415" s="4">
        <v>5</v>
      </c>
      <c r="R415" s="11">
        <f t="shared" si="48"/>
        <v>5.7937427578215526E-4</v>
      </c>
      <c r="S415" s="11">
        <f t="shared" si="49"/>
        <v>1.1608783979878108E-3</v>
      </c>
      <c r="T415" s="11">
        <f t="shared" si="50"/>
        <v>5.4495912806539512E-4</v>
      </c>
      <c r="U415" s="11">
        <f t="shared" si="51"/>
        <v>1.4048232264106766E-3</v>
      </c>
      <c r="V415" s="11">
        <f t="shared" si="52"/>
        <v>3.1618887015177064E-4</v>
      </c>
      <c r="W415" s="11">
        <f t="shared" si="53"/>
        <v>5.1041241322988978E-4</v>
      </c>
      <c r="X415" s="14">
        <v>5.7937427578215526E-4</v>
      </c>
      <c r="Y415" s="14">
        <v>1.1608783979878108E-3</v>
      </c>
      <c r="Z415" s="14">
        <v>5.4495912806539512E-4</v>
      </c>
      <c r="AA415" s="14">
        <v>1.4048232264106766E-3</v>
      </c>
      <c r="AB415" s="14">
        <v>3.1618887015177064E-4</v>
      </c>
      <c r="AC415" s="14">
        <v>5.1041241322988978E-4</v>
      </c>
      <c r="AE415" s="16">
        <f t="shared" si="54"/>
        <v>0.97646288540964776</v>
      </c>
      <c r="AF415" s="16">
        <f t="shared" si="55"/>
        <v>-3.4362885443022302E-2</v>
      </c>
      <c r="AL415" s="72"/>
      <c r="AN415" s="52"/>
      <c r="AO415" s="53"/>
      <c r="AP415" s="59"/>
      <c r="AQ415" s="54"/>
      <c r="AR415" s="56"/>
      <c r="AS415" s="56"/>
    </row>
    <row r="416" spans="1:45" x14ac:dyDescent="0.2">
      <c r="A416" s="31" t="s">
        <v>389</v>
      </c>
      <c r="B416" s="32" t="s">
        <v>888</v>
      </c>
      <c r="C416" s="31" t="s">
        <v>1754</v>
      </c>
      <c r="D416" s="32" t="s">
        <v>1755</v>
      </c>
      <c r="E416" s="4">
        <v>172</v>
      </c>
      <c r="F416" s="5">
        <v>19.582581154660001</v>
      </c>
      <c r="G416" s="6">
        <v>4.93212890625</v>
      </c>
      <c r="H416" s="6">
        <v>28.49</v>
      </c>
      <c r="I416" s="4">
        <v>4</v>
      </c>
      <c r="J416" s="4">
        <v>4</v>
      </c>
      <c r="K416" s="4">
        <v>11</v>
      </c>
      <c r="L416" s="4"/>
      <c r="M416" s="4">
        <v>2</v>
      </c>
      <c r="N416" s="4">
        <v>4</v>
      </c>
      <c r="O416" s="4">
        <v>2</v>
      </c>
      <c r="P416" s="4"/>
      <c r="Q416" s="4">
        <v>3</v>
      </c>
      <c r="R416" s="11">
        <f t="shared" si="48"/>
        <v>0</v>
      </c>
      <c r="S416" s="11">
        <f t="shared" si="49"/>
        <v>1.9347973299796846E-4</v>
      </c>
      <c r="T416" s="11">
        <f t="shared" si="50"/>
        <v>3.6330608537693006E-4</v>
      </c>
      <c r="U416" s="11">
        <f t="shared" si="51"/>
        <v>2.3413720440177945E-4</v>
      </c>
      <c r="V416" s="11">
        <f t="shared" si="52"/>
        <v>0</v>
      </c>
      <c r="W416" s="11">
        <f t="shared" si="53"/>
        <v>3.0624744793793387E-4</v>
      </c>
      <c r="X416" s="15">
        <v>9.0826521344232502E-5</v>
      </c>
      <c r="Y416" s="14">
        <v>1.9347973299796846E-4</v>
      </c>
      <c r="Z416" s="14">
        <v>3.6330608537693006E-4</v>
      </c>
      <c r="AA416" s="14">
        <v>2.3413720440177945E-4</v>
      </c>
      <c r="AB416" s="15">
        <v>9.0826521344232502E-5</v>
      </c>
      <c r="AC416" s="14">
        <v>3.0624744793793387E-4</v>
      </c>
      <c r="AE416" s="16">
        <f t="shared" si="54"/>
        <v>0.97467440777564818</v>
      </c>
      <c r="AF416" s="16">
        <f t="shared" si="55"/>
        <v>-3.7007731138888583E-2</v>
      </c>
      <c r="AL416" s="72"/>
      <c r="AN416" s="52"/>
      <c r="AO416" s="53"/>
      <c r="AP416" s="59"/>
      <c r="AQ416" s="54"/>
      <c r="AR416" s="56"/>
      <c r="AS416" s="56"/>
    </row>
    <row r="417" spans="1:45" x14ac:dyDescent="0.2">
      <c r="A417" s="31" t="s">
        <v>348</v>
      </c>
      <c r="B417" s="32" t="s">
        <v>1150</v>
      </c>
      <c r="C417" s="31" t="s">
        <v>2286</v>
      </c>
      <c r="D417" s="32" t="s">
        <v>2287</v>
      </c>
      <c r="E417" s="4">
        <v>544</v>
      </c>
      <c r="F417" s="5">
        <v>60.946224294660098</v>
      </c>
      <c r="G417" s="6">
        <v>8.04541015625</v>
      </c>
      <c r="H417" s="6">
        <v>12.32</v>
      </c>
      <c r="I417" s="4">
        <v>9</v>
      </c>
      <c r="J417" s="4">
        <v>9</v>
      </c>
      <c r="K417" s="4">
        <v>137</v>
      </c>
      <c r="L417" s="4">
        <v>22</v>
      </c>
      <c r="M417" s="4">
        <v>27</v>
      </c>
      <c r="N417" s="4">
        <v>23</v>
      </c>
      <c r="O417" s="4">
        <v>23</v>
      </c>
      <c r="P417" s="4">
        <v>21</v>
      </c>
      <c r="Q417" s="4">
        <v>21</v>
      </c>
      <c r="R417" s="11">
        <f t="shared" si="48"/>
        <v>2.5492468134414832E-3</v>
      </c>
      <c r="S417" s="11">
        <f t="shared" si="49"/>
        <v>2.6119763954725742E-3</v>
      </c>
      <c r="T417" s="11">
        <f t="shared" si="50"/>
        <v>2.0890099909173479E-3</v>
      </c>
      <c r="U417" s="11">
        <f t="shared" si="51"/>
        <v>2.6925778506204636E-3</v>
      </c>
      <c r="V417" s="11">
        <f t="shared" si="52"/>
        <v>2.2133220910623948E-3</v>
      </c>
      <c r="W417" s="11">
        <f t="shared" si="53"/>
        <v>2.1437321355655369E-3</v>
      </c>
      <c r="X417" s="14">
        <v>2.5492468134414832E-3</v>
      </c>
      <c r="Y417" s="14">
        <v>2.6119763954725742E-3</v>
      </c>
      <c r="Z417" s="14">
        <v>2.0890099909173479E-3</v>
      </c>
      <c r="AA417" s="14">
        <v>2.6925778506204636E-3</v>
      </c>
      <c r="AB417" s="14">
        <v>2.2133220910623948E-3</v>
      </c>
      <c r="AC417" s="14">
        <v>2.1437321355655369E-3</v>
      </c>
      <c r="AE417" s="16">
        <f t="shared" si="54"/>
        <v>0.97233176960602119</v>
      </c>
      <c r="AF417" s="16">
        <f t="shared" si="55"/>
        <v>-4.047943466002539E-2</v>
      </c>
      <c r="AL417" s="72"/>
      <c r="AN417" s="52"/>
      <c r="AO417" s="53"/>
      <c r="AP417" s="59"/>
      <c r="AQ417" s="54"/>
      <c r="AR417" s="56"/>
      <c r="AS417" s="56"/>
    </row>
    <row r="418" spans="1:45" x14ac:dyDescent="0.2">
      <c r="A418" s="31" t="s">
        <v>395</v>
      </c>
      <c r="B418" s="32" t="s">
        <v>1074</v>
      </c>
      <c r="C418" s="31" t="s">
        <v>2123</v>
      </c>
      <c r="D418" s="32" t="s">
        <v>2124</v>
      </c>
      <c r="E418" s="4">
        <v>276</v>
      </c>
      <c r="F418" s="5">
        <v>30.87403794466</v>
      </c>
      <c r="G418" s="6">
        <v>7.85498046875</v>
      </c>
      <c r="H418" s="6">
        <v>16.3</v>
      </c>
      <c r="I418" s="4">
        <v>3</v>
      </c>
      <c r="J418" s="4">
        <v>5</v>
      </c>
      <c r="K418" s="4">
        <v>33</v>
      </c>
      <c r="L418" s="4"/>
      <c r="M418" s="4"/>
      <c r="N418" s="4">
        <v>7</v>
      </c>
      <c r="O418" s="4"/>
      <c r="P418" s="4"/>
      <c r="Q418" s="4">
        <v>6</v>
      </c>
      <c r="R418" s="11">
        <f t="shared" si="48"/>
        <v>0</v>
      </c>
      <c r="S418" s="11">
        <f t="shared" si="49"/>
        <v>0</v>
      </c>
      <c r="T418" s="11">
        <f t="shared" si="50"/>
        <v>6.3578564940962757E-4</v>
      </c>
      <c r="U418" s="11">
        <f t="shared" si="51"/>
        <v>0</v>
      </c>
      <c r="V418" s="11">
        <f t="shared" si="52"/>
        <v>0</v>
      </c>
      <c r="W418" s="11">
        <f t="shared" si="53"/>
        <v>6.1249489587586773E-4</v>
      </c>
      <c r="X418" s="15">
        <v>9.0826521344232502E-5</v>
      </c>
      <c r="Y418" s="15">
        <v>9.0826521344232502E-5</v>
      </c>
      <c r="Z418" s="14">
        <v>6.3578564940962757E-4</v>
      </c>
      <c r="AA418" s="15">
        <v>9.0826521344232502E-5</v>
      </c>
      <c r="AB418" s="15">
        <v>9.0826521344232502E-5</v>
      </c>
      <c r="AC418" s="14">
        <v>6.1249489587586773E-4</v>
      </c>
      <c r="AE418" s="16">
        <f t="shared" si="54"/>
        <v>0.97150764484370045</v>
      </c>
      <c r="AF418" s="16">
        <f t="shared" si="55"/>
        <v>-4.1702746390483818E-2</v>
      </c>
      <c r="AL418" s="72"/>
      <c r="AN418" s="52"/>
      <c r="AO418" s="53"/>
      <c r="AP418" s="59"/>
      <c r="AQ418" s="54"/>
      <c r="AR418" s="56"/>
      <c r="AS418" s="56"/>
    </row>
    <row r="419" spans="1:45" x14ac:dyDescent="0.2">
      <c r="A419" s="31" t="s">
        <v>150</v>
      </c>
      <c r="B419" s="32" t="s">
        <v>1206</v>
      </c>
      <c r="C419" s="50" t="s">
        <v>2885</v>
      </c>
      <c r="D419" s="59" t="s">
        <v>2886</v>
      </c>
      <c r="E419" s="4">
        <v>268</v>
      </c>
      <c r="F419" s="5">
        <v>30.100318844659999</v>
      </c>
      <c r="G419" s="6">
        <v>5.59228515625</v>
      </c>
      <c r="H419" s="6">
        <v>10.07</v>
      </c>
      <c r="I419" s="4">
        <v>3</v>
      </c>
      <c r="J419" s="4">
        <v>3</v>
      </c>
      <c r="K419" s="4">
        <v>15</v>
      </c>
      <c r="L419" s="4"/>
      <c r="M419" s="4">
        <v>4</v>
      </c>
      <c r="N419" s="4">
        <v>4</v>
      </c>
      <c r="O419" s="4"/>
      <c r="P419" s="4">
        <v>3</v>
      </c>
      <c r="Q419" s="4">
        <v>4</v>
      </c>
      <c r="R419" s="11">
        <f t="shared" si="48"/>
        <v>0</v>
      </c>
      <c r="S419" s="11">
        <f t="shared" si="49"/>
        <v>3.8695946599593691E-4</v>
      </c>
      <c r="T419" s="11">
        <f t="shared" si="50"/>
        <v>3.6330608537693006E-4</v>
      </c>
      <c r="U419" s="11">
        <f t="shared" si="51"/>
        <v>0</v>
      </c>
      <c r="V419" s="11">
        <f t="shared" si="52"/>
        <v>3.1618887015177064E-4</v>
      </c>
      <c r="W419" s="11">
        <f t="shared" si="53"/>
        <v>4.0832993058391182E-4</v>
      </c>
      <c r="X419" s="15">
        <v>9.0826521344232502E-5</v>
      </c>
      <c r="Y419" s="14">
        <v>3.8695946599593691E-4</v>
      </c>
      <c r="Z419" s="14">
        <v>3.6330608537693006E-4</v>
      </c>
      <c r="AA419" s="15">
        <v>9.0826521344232502E-5</v>
      </c>
      <c r="AB419" s="14">
        <v>3.1618887015177064E-4</v>
      </c>
      <c r="AC419" s="14">
        <v>4.0832993058391182E-4</v>
      </c>
      <c r="AE419" s="16">
        <f t="shared" si="54"/>
        <v>0.96938890345974704</v>
      </c>
      <c r="AF419" s="16">
        <f t="shared" si="55"/>
        <v>-4.485252673751626E-2</v>
      </c>
      <c r="AL419" s="72"/>
      <c r="AN419" s="52"/>
      <c r="AO419" s="53"/>
      <c r="AP419" s="59"/>
      <c r="AQ419" s="54"/>
      <c r="AR419" s="56"/>
      <c r="AS419" s="56"/>
    </row>
    <row r="420" spans="1:45" x14ac:dyDescent="0.2">
      <c r="A420" s="31" t="s">
        <v>472</v>
      </c>
      <c r="B420" s="32" t="s">
        <v>974</v>
      </c>
      <c r="C420" s="31" t="s">
        <v>1926</v>
      </c>
      <c r="D420" s="32" t="s">
        <v>1927</v>
      </c>
      <c r="E420" s="4">
        <v>321</v>
      </c>
      <c r="F420" s="5">
        <v>35.69995374466</v>
      </c>
      <c r="G420" s="6">
        <v>5.73193359375</v>
      </c>
      <c r="H420" s="6">
        <v>21.81</v>
      </c>
      <c r="I420" s="4">
        <v>6</v>
      </c>
      <c r="J420" s="4">
        <v>6</v>
      </c>
      <c r="K420" s="4">
        <v>32</v>
      </c>
      <c r="L420" s="4">
        <v>4</v>
      </c>
      <c r="M420" s="4">
        <v>5</v>
      </c>
      <c r="N420" s="4">
        <v>8</v>
      </c>
      <c r="O420" s="4">
        <v>5</v>
      </c>
      <c r="P420" s="4">
        <v>4</v>
      </c>
      <c r="Q420" s="4">
        <v>6</v>
      </c>
      <c r="R420" s="11">
        <f t="shared" si="48"/>
        <v>4.6349942062572422E-4</v>
      </c>
      <c r="S420" s="11">
        <f t="shared" si="49"/>
        <v>4.8369933249492117E-4</v>
      </c>
      <c r="T420" s="11">
        <f t="shared" si="50"/>
        <v>7.2661217075386012E-4</v>
      </c>
      <c r="U420" s="11">
        <f t="shared" si="51"/>
        <v>5.8534301100444865E-4</v>
      </c>
      <c r="V420" s="11">
        <f t="shared" si="52"/>
        <v>4.2158516020236085E-4</v>
      </c>
      <c r="W420" s="11">
        <f t="shared" si="53"/>
        <v>6.1249489587586773E-4</v>
      </c>
      <c r="X420" s="14">
        <v>4.6349942062572422E-4</v>
      </c>
      <c r="Y420" s="14">
        <v>4.8369933249492117E-4</v>
      </c>
      <c r="Z420" s="14">
        <v>7.2661217075386012E-4</v>
      </c>
      <c r="AA420" s="14">
        <v>5.8534301100444865E-4</v>
      </c>
      <c r="AB420" s="14">
        <v>4.2158516020236085E-4</v>
      </c>
      <c r="AC420" s="14">
        <v>6.1249489587586773E-4</v>
      </c>
      <c r="AE420" s="16">
        <f t="shared" si="54"/>
        <v>0.96750657077447411</v>
      </c>
      <c r="AF420" s="16">
        <f t="shared" si="55"/>
        <v>-4.7656635602863942E-2</v>
      </c>
      <c r="AL420" s="72"/>
      <c r="AN420" s="52"/>
      <c r="AO420" s="53"/>
      <c r="AP420" s="59"/>
      <c r="AQ420" s="54"/>
      <c r="AR420" s="56"/>
      <c r="AS420" s="56"/>
    </row>
    <row r="421" spans="1:45" x14ac:dyDescent="0.2">
      <c r="A421" s="31" t="s">
        <v>275</v>
      </c>
      <c r="B421" s="32" t="s">
        <v>717</v>
      </c>
      <c r="C421" s="31" t="s">
        <v>1435</v>
      </c>
      <c r="D421" s="32" t="s">
        <v>1436</v>
      </c>
      <c r="E421" s="4">
        <v>329</v>
      </c>
      <c r="F421" s="5">
        <v>35.708423874659999</v>
      </c>
      <c r="G421" s="6">
        <v>8.32373046875</v>
      </c>
      <c r="H421" s="6">
        <v>61.7</v>
      </c>
      <c r="I421" s="4">
        <v>17</v>
      </c>
      <c r="J421" s="4">
        <v>17</v>
      </c>
      <c r="K421" s="4">
        <v>350</v>
      </c>
      <c r="L421" s="4">
        <v>53</v>
      </c>
      <c r="M421" s="4">
        <v>68</v>
      </c>
      <c r="N421" s="4">
        <v>64</v>
      </c>
      <c r="O421" s="4">
        <v>55</v>
      </c>
      <c r="P421" s="4">
        <v>60</v>
      </c>
      <c r="Q421" s="4">
        <v>50</v>
      </c>
      <c r="R421" s="11">
        <f t="shared" si="48"/>
        <v>6.1413673232908455E-3</v>
      </c>
      <c r="S421" s="11">
        <f t="shared" si="49"/>
        <v>6.5783109219309278E-3</v>
      </c>
      <c r="T421" s="11">
        <f t="shared" si="50"/>
        <v>5.812897366030881E-3</v>
      </c>
      <c r="U421" s="11">
        <f t="shared" si="51"/>
        <v>6.4387731210489348E-3</v>
      </c>
      <c r="V421" s="11">
        <f t="shared" si="52"/>
        <v>6.3237774030354132E-3</v>
      </c>
      <c r="W421" s="11">
        <f t="shared" si="53"/>
        <v>5.1041241322988973E-3</v>
      </c>
      <c r="X421" s="14">
        <v>6.1413673232908455E-3</v>
      </c>
      <c r="Y421" s="14">
        <v>6.5783109219309278E-3</v>
      </c>
      <c r="Z421" s="14">
        <v>5.812897366030881E-3</v>
      </c>
      <c r="AA421" s="14">
        <v>6.4387731210489348E-3</v>
      </c>
      <c r="AB421" s="14">
        <v>6.3237774030354132E-3</v>
      </c>
      <c r="AC421" s="14">
        <v>5.1041241322988973E-3</v>
      </c>
      <c r="AE421" s="16">
        <f t="shared" si="54"/>
        <v>0.96406862333451993</v>
      </c>
      <c r="AF421" s="16">
        <f t="shared" si="55"/>
        <v>-5.2792252352489272E-2</v>
      </c>
      <c r="AL421" s="72"/>
      <c r="AN421" s="52"/>
      <c r="AO421" s="53"/>
      <c r="AP421" s="69"/>
      <c r="AQ421" s="54"/>
      <c r="AR421" s="56"/>
      <c r="AS421" s="56"/>
    </row>
    <row r="422" spans="1:45" x14ac:dyDescent="0.2">
      <c r="A422" s="88" t="s">
        <v>3011</v>
      </c>
      <c r="B422" s="53" t="s">
        <v>3012</v>
      </c>
      <c r="C422" s="91" t="s">
        <v>1719</v>
      </c>
      <c r="D422" s="32" t="s">
        <v>1720</v>
      </c>
      <c r="E422" s="4">
        <v>740</v>
      </c>
      <c r="F422" s="5">
        <v>84.662528184660204</v>
      </c>
      <c r="G422" s="6">
        <v>6.22705078125</v>
      </c>
      <c r="H422" s="6">
        <v>29.86</v>
      </c>
      <c r="I422" s="4">
        <v>17</v>
      </c>
      <c r="J422" s="4">
        <v>18</v>
      </c>
      <c r="K422" s="4">
        <v>97</v>
      </c>
      <c r="L422" s="4">
        <v>16</v>
      </c>
      <c r="M422" s="4">
        <v>19</v>
      </c>
      <c r="N422" s="4">
        <v>16</v>
      </c>
      <c r="O422" s="4">
        <v>14</v>
      </c>
      <c r="P422" s="4">
        <v>15</v>
      </c>
      <c r="Q422" s="4">
        <v>17</v>
      </c>
      <c r="R422" s="11">
        <f t="shared" si="48"/>
        <v>1.8539976825028969E-3</v>
      </c>
      <c r="S422" s="11">
        <f t="shared" si="49"/>
        <v>1.8380574634807004E-3</v>
      </c>
      <c r="T422" s="11">
        <f t="shared" si="50"/>
        <v>1.4532243415077202E-3</v>
      </c>
      <c r="U422" s="11">
        <f t="shared" si="51"/>
        <v>1.6389604308124561E-3</v>
      </c>
      <c r="V422" s="11">
        <f t="shared" si="52"/>
        <v>1.5809443507588533E-3</v>
      </c>
      <c r="W422" s="11">
        <f t="shared" si="53"/>
        <v>1.7354022049816252E-3</v>
      </c>
      <c r="X422" s="14">
        <v>1.8539976825028969E-3</v>
      </c>
      <c r="Y422" s="14">
        <v>1.8380574634807004E-3</v>
      </c>
      <c r="Z422" s="14">
        <v>1.4532243415077202E-3</v>
      </c>
      <c r="AA422" s="14">
        <v>1.6389604308124561E-3</v>
      </c>
      <c r="AB422" s="14">
        <v>1.5809443507588533E-3</v>
      </c>
      <c r="AC422" s="14">
        <v>1.7354022049816252E-3</v>
      </c>
      <c r="AE422" s="16">
        <f t="shared" si="54"/>
        <v>0.96307829314224336</v>
      </c>
      <c r="AF422" s="16">
        <f t="shared" si="55"/>
        <v>-5.4275008618543154E-2</v>
      </c>
      <c r="AL422" s="72"/>
      <c r="AN422" s="52"/>
      <c r="AO422" s="53"/>
      <c r="AP422" s="59"/>
      <c r="AQ422" s="54"/>
      <c r="AR422" s="56"/>
      <c r="AS422" s="56"/>
    </row>
    <row r="423" spans="1:45" x14ac:dyDescent="0.2">
      <c r="A423" s="31" t="s">
        <v>451</v>
      </c>
      <c r="B423" s="32" t="s">
        <v>737</v>
      </c>
      <c r="C423" s="31" t="s">
        <v>1474</v>
      </c>
      <c r="D423" s="32" t="s">
        <v>1475</v>
      </c>
      <c r="E423" s="4">
        <v>223</v>
      </c>
      <c r="F423" s="5">
        <v>24.884027874659999</v>
      </c>
      <c r="G423" s="6">
        <v>6.01123046875</v>
      </c>
      <c r="H423" s="6">
        <v>50.67</v>
      </c>
      <c r="I423" s="4">
        <v>14</v>
      </c>
      <c r="J423" s="4">
        <v>14</v>
      </c>
      <c r="K423" s="4">
        <v>222</v>
      </c>
      <c r="L423" s="4">
        <v>36</v>
      </c>
      <c r="M423" s="4">
        <v>40</v>
      </c>
      <c r="N423" s="4">
        <v>41</v>
      </c>
      <c r="O423" s="4">
        <v>33</v>
      </c>
      <c r="P423" s="4">
        <v>33</v>
      </c>
      <c r="Q423" s="4">
        <v>39</v>
      </c>
      <c r="R423" s="11">
        <f t="shared" si="48"/>
        <v>4.1714947856315177E-3</v>
      </c>
      <c r="S423" s="11">
        <f t="shared" si="49"/>
        <v>3.8695946599593693E-3</v>
      </c>
      <c r="T423" s="11">
        <f t="shared" si="50"/>
        <v>3.7238873751135331E-3</v>
      </c>
      <c r="U423" s="11">
        <f t="shared" si="51"/>
        <v>3.8632638726293607E-3</v>
      </c>
      <c r="V423" s="11">
        <f t="shared" si="52"/>
        <v>3.4780775716694774E-3</v>
      </c>
      <c r="W423" s="11">
        <f t="shared" si="53"/>
        <v>3.9812168231931405E-3</v>
      </c>
      <c r="X423" s="14">
        <v>4.1714947856315177E-3</v>
      </c>
      <c r="Y423" s="14">
        <v>3.8695946599593693E-3</v>
      </c>
      <c r="Z423" s="14">
        <v>3.7238873751135331E-3</v>
      </c>
      <c r="AA423" s="14">
        <v>3.8632638726293607E-3</v>
      </c>
      <c r="AB423" s="14">
        <v>3.4780775716694774E-3</v>
      </c>
      <c r="AC423" s="14">
        <v>3.9812168231931405E-3</v>
      </c>
      <c r="AE423" s="16">
        <f t="shared" si="54"/>
        <v>0.96239528900440707</v>
      </c>
      <c r="AF423" s="16">
        <f t="shared" si="55"/>
        <v>-5.5298514454227329E-2</v>
      </c>
      <c r="AL423" s="72"/>
      <c r="AN423" s="52"/>
      <c r="AO423" s="53"/>
      <c r="AP423" s="59"/>
      <c r="AQ423" s="54"/>
      <c r="AR423" s="56"/>
      <c r="AS423" s="56"/>
    </row>
    <row r="424" spans="1:45" x14ac:dyDescent="0.2">
      <c r="A424" s="31" t="s">
        <v>297</v>
      </c>
      <c r="B424" s="32" t="s">
        <v>868</v>
      </c>
      <c r="C424" s="31" t="s">
        <v>1715</v>
      </c>
      <c r="D424" s="32" t="s">
        <v>1716</v>
      </c>
      <c r="E424" s="4">
        <v>420</v>
      </c>
      <c r="F424" s="5">
        <v>46.611789234660002</v>
      </c>
      <c r="G424" s="6">
        <v>7.44482421875</v>
      </c>
      <c r="H424" s="6">
        <v>30.24</v>
      </c>
      <c r="I424" s="4">
        <v>10</v>
      </c>
      <c r="J424" s="4">
        <v>10</v>
      </c>
      <c r="K424" s="4">
        <v>147</v>
      </c>
      <c r="L424" s="4">
        <v>20</v>
      </c>
      <c r="M424" s="4">
        <v>27</v>
      </c>
      <c r="N424" s="4">
        <v>31</v>
      </c>
      <c r="O424" s="4">
        <v>21</v>
      </c>
      <c r="P424" s="4">
        <v>24</v>
      </c>
      <c r="Q424" s="4">
        <v>24</v>
      </c>
      <c r="R424" s="11">
        <f t="shared" si="48"/>
        <v>2.3174971031286211E-3</v>
      </c>
      <c r="S424" s="11">
        <f t="shared" si="49"/>
        <v>2.6119763954725742E-3</v>
      </c>
      <c r="T424" s="11">
        <f t="shared" si="50"/>
        <v>2.8156221616712079E-3</v>
      </c>
      <c r="U424" s="11">
        <f t="shared" si="51"/>
        <v>2.4584406462186841E-3</v>
      </c>
      <c r="V424" s="11">
        <f t="shared" si="52"/>
        <v>2.5295109612141651E-3</v>
      </c>
      <c r="W424" s="11">
        <f t="shared" si="53"/>
        <v>2.4499795835034709E-3</v>
      </c>
      <c r="X424" s="14">
        <v>2.3174971031286211E-3</v>
      </c>
      <c r="Y424" s="14">
        <v>2.6119763954725742E-3</v>
      </c>
      <c r="Z424" s="14">
        <v>2.8156221616712079E-3</v>
      </c>
      <c r="AA424" s="14">
        <v>2.4584406462186841E-3</v>
      </c>
      <c r="AB424" s="14">
        <v>2.5295109612141651E-3</v>
      </c>
      <c r="AC424" s="14">
        <v>2.4499795835034709E-3</v>
      </c>
      <c r="AE424" s="16">
        <f t="shared" si="54"/>
        <v>0.96034077785357153</v>
      </c>
      <c r="AF424" s="16">
        <f t="shared" si="55"/>
        <v>-5.8381656470369747E-2</v>
      </c>
      <c r="AL424" s="72"/>
      <c r="AN424" s="52"/>
      <c r="AO424" s="53"/>
      <c r="AP424" s="59"/>
      <c r="AQ424" s="54"/>
      <c r="AR424" s="56"/>
      <c r="AS424" s="56"/>
    </row>
    <row r="425" spans="1:45" x14ac:dyDescent="0.2">
      <c r="A425" s="31" t="s">
        <v>588</v>
      </c>
      <c r="B425" s="32" t="s">
        <v>1036</v>
      </c>
      <c r="C425" s="31" t="s">
        <v>2044</v>
      </c>
      <c r="D425" s="32" t="s">
        <v>2045</v>
      </c>
      <c r="E425" s="4">
        <v>562</v>
      </c>
      <c r="F425" s="5">
        <v>62.6173472146601</v>
      </c>
      <c r="G425" s="6">
        <v>7.56201171875</v>
      </c>
      <c r="H425" s="6">
        <v>18.329999999999998</v>
      </c>
      <c r="I425" s="4">
        <v>6</v>
      </c>
      <c r="J425" s="4">
        <v>9</v>
      </c>
      <c r="K425" s="4">
        <v>49</v>
      </c>
      <c r="L425" s="4">
        <v>7</v>
      </c>
      <c r="M425" s="4">
        <v>8</v>
      </c>
      <c r="N425" s="4">
        <v>11</v>
      </c>
      <c r="O425" s="4">
        <v>6</v>
      </c>
      <c r="P425" s="4">
        <v>11</v>
      </c>
      <c r="Q425" s="4">
        <v>6</v>
      </c>
      <c r="R425" s="11">
        <f t="shared" si="48"/>
        <v>8.1112398609501735E-4</v>
      </c>
      <c r="S425" s="11">
        <f t="shared" si="49"/>
        <v>7.7391893199187383E-4</v>
      </c>
      <c r="T425" s="11">
        <f t="shared" si="50"/>
        <v>9.9909173478655768E-4</v>
      </c>
      <c r="U425" s="11">
        <f t="shared" si="51"/>
        <v>7.0241161320533829E-4</v>
      </c>
      <c r="V425" s="11">
        <f t="shared" si="52"/>
        <v>1.1593591905564925E-3</v>
      </c>
      <c r="W425" s="11">
        <f t="shared" si="53"/>
        <v>6.1249489587586773E-4</v>
      </c>
      <c r="X425" s="14">
        <v>8.1112398609501735E-4</v>
      </c>
      <c r="Y425" s="14">
        <v>7.7391893199187383E-4</v>
      </c>
      <c r="Z425" s="14">
        <v>9.9909173478655768E-4</v>
      </c>
      <c r="AA425" s="14">
        <v>7.0241161320533829E-4</v>
      </c>
      <c r="AB425" s="14">
        <v>1.1593591905564925E-3</v>
      </c>
      <c r="AC425" s="14">
        <v>6.1249489587586773E-4</v>
      </c>
      <c r="AE425" s="16">
        <f t="shared" si="54"/>
        <v>0.95748327080650342</v>
      </c>
      <c r="AF425" s="16">
        <f t="shared" si="55"/>
        <v>-6.2680814466310047E-2</v>
      </c>
      <c r="AL425" s="72"/>
      <c r="AN425" s="52"/>
      <c r="AO425" s="53"/>
      <c r="AP425" s="59"/>
      <c r="AQ425" s="54"/>
      <c r="AR425" s="56"/>
      <c r="AS425" s="56"/>
    </row>
    <row r="426" spans="1:45" x14ac:dyDescent="0.2">
      <c r="A426" s="31" t="s">
        <v>645</v>
      </c>
      <c r="B426" s="32" t="s">
        <v>933</v>
      </c>
      <c r="C426" s="31" t="s">
        <v>1842</v>
      </c>
      <c r="D426" s="32" t="s">
        <v>1843</v>
      </c>
      <c r="E426" s="4">
        <v>407</v>
      </c>
      <c r="F426" s="5">
        <v>46.226983694659999</v>
      </c>
      <c r="G426" s="6">
        <v>7.37158203125</v>
      </c>
      <c r="H426" s="6">
        <v>24.82</v>
      </c>
      <c r="I426" s="4">
        <v>8</v>
      </c>
      <c r="J426" s="4">
        <v>8</v>
      </c>
      <c r="K426" s="4">
        <v>30</v>
      </c>
      <c r="L426" s="4"/>
      <c r="M426" s="4">
        <v>7</v>
      </c>
      <c r="N426" s="4">
        <v>9</v>
      </c>
      <c r="O426" s="4">
        <v>5</v>
      </c>
      <c r="P426" s="4">
        <v>4</v>
      </c>
      <c r="Q426" s="4">
        <v>5</v>
      </c>
      <c r="R426" s="11">
        <f t="shared" si="48"/>
        <v>0</v>
      </c>
      <c r="S426" s="11">
        <f t="shared" si="49"/>
        <v>6.7717906549288962E-4</v>
      </c>
      <c r="T426" s="11">
        <f t="shared" si="50"/>
        <v>8.1743869209809268E-4</v>
      </c>
      <c r="U426" s="11">
        <f t="shared" si="51"/>
        <v>5.8534301100444865E-4</v>
      </c>
      <c r="V426" s="11">
        <f t="shared" si="52"/>
        <v>4.2158516020236085E-4</v>
      </c>
      <c r="W426" s="11">
        <f t="shared" si="53"/>
        <v>5.1041241322988978E-4</v>
      </c>
      <c r="X426" s="15">
        <v>9.0826521344232502E-5</v>
      </c>
      <c r="Y426" s="14">
        <v>6.7717906549288962E-4</v>
      </c>
      <c r="Z426" s="14">
        <v>8.1743869209809268E-4</v>
      </c>
      <c r="AA426" s="14">
        <v>5.8534301100444865E-4</v>
      </c>
      <c r="AB426" s="14">
        <v>4.2158516020236085E-4</v>
      </c>
      <c r="AC426" s="14">
        <v>5.1041241322988978E-4</v>
      </c>
      <c r="AE426" s="16">
        <f t="shared" si="54"/>
        <v>0.95704440994655826</v>
      </c>
      <c r="AF426" s="16">
        <f t="shared" si="55"/>
        <v>-6.3342222920977645E-2</v>
      </c>
      <c r="AL426" s="72"/>
      <c r="AN426" s="52"/>
      <c r="AO426" s="53"/>
      <c r="AP426" s="59"/>
      <c r="AQ426" s="54"/>
      <c r="AR426" s="56"/>
      <c r="AS426" s="56"/>
    </row>
    <row r="427" spans="1:45" x14ac:dyDescent="0.2">
      <c r="A427" s="31" t="s">
        <v>654</v>
      </c>
      <c r="B427" s="32" t="s">
        <v>800</v>
      </c>
      <c r="C427" s="31" t="s">
        <v>1585</v>
      </c>
      <c r="D427" s="32" t="s">
        <v>1586</v>
      </c>
      <c r="E427" s="4">
        <v>246</v>
      </c>
      <c r="F427" s="5">
        <v>28.194025384660002</v>
      </c>
      <c r="G427" s="6">
        <v>4.89404296875</v>
      </c>
      <c r="H427" s="6">
        <v>38.619999999999997</v>
      </c>
      <c r="I427" s="4">
        <v>5</v>
      </c>
      <c r="J427" s="4">
        <v>11</v>
      </c>
      <c r="K427" s="4">
        <v>96</v>
      </c>
      <c r="L427" s="4">
        <v>13</v>
      </c>
      <c r="M427" s="4">
        <v>19</v>
      </c>
      <c r="N427" s="4">
        <v>19</v>
      </c>
      <c r="O427" s="4">
        <v>14</v>
      </c>
      <c r="P427" s="4">
        <v>14</v>
      </c>
      <c r="Q427" s="4">
        <v>17</v>
      </c>
      <c r="R427" s="11">
        <f t="shared" si="48"/>
        <v>1.5063731170336038E-3</v>
      </c>
      <c r="S427" s="11">
        <f t="shared" si="49"/>
        <v>1.8380574634807004E-3</v>
      </c>
      <c r="T427" s="11">
        <f t="shared" si="50"/>
        <v>1.7257039055404177E-3</v>
      </c>
      <c r="U427" s="11">
        <f t="shared" si="51"/>
        <v>1.6389604308124561E-3</v>
      </c>
      <c r="V427" s="11">
        <f t="shared" si="52"/>
        <v>1.475548060708263E-3</v>
      </c>
      <c r="W427" s="11">
        <f t="shared" si="53"/>
        <v>1.7354022049816252E-3</v>
      </c>
      <c r="X427" s="14">
        <v>1.5063731170336038E-3</v>
      </c>
      <c r="Y427" s="14">
        <v>1.8380574634807004E-3</v>
      </c>
      <c r="Z427" s="14">
        <v>1.7257039055404177E-3</v>
      </c>
      <c r="AA427" s="14">
        <v>1.6389604308124561E-3</v>
      </c>
      <c r="AB427" s="14">
        <v>1.475548060708263E-3</v>
      </c>
      <c r="AC427" s="14">
        <v>1.7354022049816252E-3</v>
      </c>
      <c r="AE427" s="16">
        <f t="shared" si="54"/>
        <v>0.95656450728119802</v>
      </c>
      <c r="AF427" s="16">
        <f t="shared" si="55"/>
        <v>-6.4065832853713825E-2</v>
      </c>
      <c r="AL427" s="72"/>
      <c r="AN427" s="52"/>
      <c r="AO427" s="53"/>
      <c r="AP427" s="69"/>
      <c r="AQ427" s="54"/>
      <c r="AR427" s="56"/>
      <c r="AS427" s="56"/>
    </row>
    <row r="428" spans="1:45" x14ac:dyDescent="0.2">
      <c r="A428" s="31" t="s">
        <v>431</v>
      </c>
      <c r="B428" s="32" t="s">
        <v>736</v>
      </c>
      <c r="C428" s="31" t="s">
        <v>1472</v>
      </c>
      <c r="D428" s="32" t="s">
        <v>1473</v>
      </c>
      <c r="E428" s="4">
        <v>400</v>
      </c>
      <c r="F428" s="5">
        <v>45.532341504660003</v>
      </c>
      <c r="G428" s="6">
        <v>5.57958984375</v>
      </c>
      <c r="H428" s="6">
        <v>51</v>
      </c>
      <c r="I428" s="4">
        <v>18</v>
      </c>
      <c r="J428" s="4">
        <v>20</v>
      </c>
      <c r="K428" s="4">
        <v>306</v>
      </c>
      <c r="L428" s="4">
        <v>50</v>
      </c>
      <c r="M428" s="4">
        <v>50</v>
      </c>
      <c r="N428" s="4">
        <v>62</v>
      </c>
      <c r="O428" s="4">
        <v>45</v>
      </c>
      <c r="P428" s="4">
        <v>46</v>
      </c>
      <c r="Q428" s="4">
        <v>53</v>
      </c>
      <c r="R428" s="11">
        <f t="shared" si="48"/>
        <v>5.7937427578215531E-3</v>
      </c>
      <c r="S428" s="11">
        <f t="shared" si="49"/>
        <v>4.8369933249492111E-3</v>
      </c>
      <c r="T428" s="11">
        <f t="shared" si="50"/>
        <v>5.6312443233424159E-3</v>
      </c>
      <c r="U428" s="11">
        <f t="shared" si="51"/>
        <v>5.2680870990400377E-3</v>
      </c>
      <c r="V428" s="11">
        <f t="shared" si="52"/>
        <v>4.84822934232715E-3</v>
      </c>
      <c r="W428" s="11">
        <f t="shared" si="53"/>
        <v>5.4103715802368314E-3</v>
      </c>
      <c r="X428" s="14">
        <v>5.7937427578215531E-3</v>
      </c>
      <c r="Y428" s="14">
        <v>4.8369933249492111E-3</v>
      </c>
      <c r="Z428" s="14">
        <v>5.6312443233424159E-3</v>
      </c>
      <c r="AA428" s="14">
        <v>5.2680870990400377E-3</v>
      </c>
      <c r="AB428" s="14">
        <v>4.84822934232715E-3</v>
      </c>
      <c r="AC428" s="14">
        <v>5.4103715802368314E-3</v>
      </c>
      <c r="AE428" s="16">
        <f t="shared" si="54"/>
        <v>0.95478457321023757</v>
      </c>
      <c r="AF428" s="16">
        <f t="shared" si="55"/>
        <v>-6.675283840995011E-2</v>
      </c>
      <c r="AL428" s="72"/>
      <c r="AN428" s="52"/>
      <c r="AO428" s="53"/>
      <c r="AP428" s="71"/>
      <c r="AQ428" s="54"/>
      <c r="AR428" s="56"/>
      <c r="AS428" s="56"/>
    </row>
    <row r="429" spans="1:45" x14ac:dyDescent="0.2">
      <c r="A429" s="31" t="s">
        <v>553</v>
      </c>
      <c r="B429" s="32" t="s">
        <v>818</v>
      </c>
      <c r="C429" s="31" t="s">
        <v>1621</v>
      </c>
      <c r="D429" s="32" t="s">
        <v>1622</v>
      </c>
      <c r="E429" s="4">
        <v>173</v>
      </c>
      <c r="F429" s="5">
        <v>19.006461294659999</v>
      </c>
      <c r="G429" s="6">
        <v>7.73779296875</v>
      </c>
      <c r="H429" s="6">
        <v>35.840000000000003</v>
      </c>
      <c r="I429" s="4">
        <v>5</v>
      </c>
      <c r="J429" s="4">
        <v>5</v>
      </c>
      <c r="K429" s="4">
        <v>22</v>
      </c>
      <c r="L429" s="4">
        <v>5</v>
      </c>
      <c r="M429" s="4">
        <v>6</v>
      </c>
      <c r="N429" s="4"/>
      <c r="O429" s="4">
        <v>4</v>
      </c>
      <c r="P429" s="4">
        <v>3</v>
      </c>
      <c r="Q429" s="4">
        <v>4</v>
      </c>
      <c r="R429" s="11">
        <f t="shared" si="48"/>
        <v>5.7937427578215526E-4</v>
      </c>
      <c r="S429" s="11">
        <f t="shared" si="49"/>
        <v>5.8043919899390542E-4</v>
      </c>
      <c r="T429" s="11">
        <f t="shared" si="50"/>
        <v>0</v>
      </c>
      <c r="U429" s="11">
        <f t="shared" si="51"/>
        <v>4.682744088035589E-4</v>
      </c>
      <c r="V429" s="11">
        <f t="shared" si="52"/>
        <v>3.1618887015177064E-4</v>
      </c>
      <c r="W429" s="11">
        <f t="shared" si="53"/>
        <v>4.0832993058391182E-4</v>
      </c>
      <c r="X429" s="14">
        <v>5.7937427578215526E-4</v>
      </c>
      <c r="Y429" s="14">
        <v>5.8043919899390542E-4</v>
      </c>
      <c r="Z429" s="15">
        <v>9.0826521344232502E-5</v>
      </c>
      <c r="AA429" s="14">
        <v>4.682744088035589E-4</v>
      </c>
      <c r="AB429" s="14">
        <v>3.1618887015177064E-4</v>
      </c>
      <c r="AC429" s="14">
        <v>4.0832993058391182E-4</v>
      </c>
      <c r="AE429" s="16">
        <f t="shared" si="54"/>
        <v>0.95374625251031242</v>
      </c>
      <c r="AF429" s="16">
        <f t="shared" si="55"/>
        <v>-6.8322611611659187E-2</v>
      </c>
      <c r="AL429" s="72"/>
      <c r="AN429" s="52"/>
      <c r="AO429" s="53"/>
      <c r="AP429" s="71"/>
      <c r="AQ429" s="54"/>
      <c r="AR429" s="56"/>
      <c r="AS429" s="56"/>
    </row>
    <row r="430" spans="1:45" x14ac:dyDescent="0.2">
      <c r="A430" s="89" t="s">
        <v>3013</v>
      </c>
      <c r="B430" s="53" t="s">
        <v>3014</v>
      </c>
      <c r="C430" s="31" t="s">
        <v>1563</v>
      </c>
      <c r="D430" s="32" t="s">
        <v>2817</v>
      </c>
      <c r="E430" s="4">
        <v>156</v>
      </c>
      <c r="F430" s="5">
        <v>17.056517184659999</v>
      </c>
      <c r="G430" s="6">
        <v>8.77783203125</v>
      </c>
      <c r="H430" s="6">
        <v>62.82</v>
      </c>
      <c r="I430" s="4">
        <v>10</v>
      </c>
      <c r="J430" s="4">
        <v>10</v>
      </c>
      <c r="K430" s="4">
        <v>149</v>
      </c>
      <c r="L430" s="4">
        <v>24</v>
      </c>
      <c r="M430" s="4">
        <v>28</v>
      </c>
      <c r="N430" s="4">
        <v>27</v>
      </c>
      <c r="O430" s="4">
        <v>23</v>
      </c>
      <c r="P430" s="4">
        <v>23</v>
      </c>
      <c r="Q430" s="4">
        <v>24</v>
      </c>
      <c r="R430" s="11">
        <f t="shared" si="48"/>
        <v>2.7809965237543454E-3</v>
      </c>
      <c r="S430" s="11">
        <f t="shared" si="49"/>
        <v>2.7087162619715585E-3</v>
      </c>
      <c r="T430" s="11">
        <f t="shared" si="50"/>
        <v>2.4523160762942781E-3</v>
      </c>
      <c r="U430" s="11">
        <f t="shared" si="51"/>
        <v>2.6925778506204636E-3</v>
      </c>
      <c r="V430" s="11">
        <f t="shared" si="52"/>
        <v>2.424114671163575E-3</v>
      </c>
      <c r="W430" s="11">
        <f t="shared" si="53"/>
        <v>2.4499795835034709E-3</v>
      </c>
      <c r="X430" s="14">
        <v>2.7809965237543454E-3</v>
      </c>
      <c r="Y430" s="14">
        <v>2.7087162619715585E-3</v>
      </c>
      <c r="Z430" s="14">
        <v>2.4523160762942781E-3</v>
      </c>
      <c r="AA430" s="14">
        <v>2.6925778506204636E-3</v>
      </c>
      <c r="AB430" s="14">
        <v>2.424114671163575E-3</v>
      </c>
      <c r="AC430" s="14">
        <v>2.4499795835034709E-3</v>
      </c>
      <c r="AE430" s="16">
        <f t="shared" si="54"/>
        <v>0.95273792588091988</v>
      </c>
      <c r="AF430" s="16">
        <f t="shared" si="55"/>
        <v>-6.984867511635541E-2</v>
      </c>
      <c r="AL430" s="72"/>
      <c r="AN430" s="52"/>
      <c r="AO430" s="53"/>
      <c r="AP430" s="59"/>
      <c r="AQ430" s="54"/>
      <c r="AR430" s="56"/>
      <c r="AS430" s="56"/>
    </row>
    <row r="431" spans="1:45" x14ac:dyDescent="0.2">
      <c r="A431" s="31" t="s">
        <v>342</v>
      </c>
      <c r="B431" s="32" t="s">
        <v>855</v>
      </c>
      <c r="C431" s="44" t="s">
        <v>1688</v>
      </c>
      <c r="D431" s="45" t="s">
        <v>1689</v>
      </c>
      <c r="E431" s="4">
        <v>505</v>
      </c>
      <c r="F431" s="5">
        <v>56.714625504659999</v>
      </c>
      <c r="G431" s="6">
        <v>6.12548828125</v>
      </c>
      <c r="H431" s="6">
        <v>31.29</v>
      </c>
      <c r="I431" s="4">
        <v>15</v>
      </c>
      <c r="J431" s="4">
        <v>15</v>
      </c>
      <c r="K431" s="4">
        <v>94</v>
      </c>
      <c r="L431" s="4">
        <v>16</v>
      </c>
      <c r="M431" s="4">
        <v>18</v>
      </c>
      <c r="N431" s="4">
        <v>16</v>
      </c>
      <c r="O431" s="4">
        <v>18</v>
      </c>
      <c r="P431" s="4">
        <v>11</v>
      </c>
      <c r="Q431" s="4">
        <v>15</v>
      </c>
      <c r="R431" s="11">
        <f t="shared" si="48"/>
        <v>1.8539976825028969E-3</v>
      </c>
      <c r="S431" s="11">
        <f t="shared" si="49"/>
        <v>1.7413175969817163E-3</v>
      </c>
      <c r="T431" s="11">
        <f t="shared" si="50"/>
        <v>1.4532243415077202E-3</v>
      </c>
      <c r="U431" s="11">
        <f t="shared" si="51"/>
        <v>2.1072348396160151E-3</v>
      </c>
      <c r="V431" s="11">
        <f t="shared" si="52"/>
        <v>1.1593591905564925E-3</v>
      </c>
      <c r="W431" s="11">
        <f t="shared" si="53"/>
        <v>1.5312372396896693E-3</v>
      </c>
      <c r="X431" s="14">
        <v>1.8539976825028969E-3</v>
      </c>
      <c r="Y431" s="14">
        <v>1.7413175969817163E-3</v>
      </c>
      <c r="Z431" s="14">
        <v>1.4532243415077202E-3</v>
      </c>
      <c r="AA431" s="14">
        <v>2.1072348396160151E-3</v>
      </c>
      <c r="AB431" s="14">
        <v>1.1593591905564925E-3</v>
      </c>
      <c r="AC431" s="14">
        <v>1.5312372396896693E-3</v>
      </c>
      <c r="AE431" s="16">
        <f t="shared" si="54"/>
        <v>0.95034042120068019</v>
      </c>
      <c r="AF431" s="16">
        <f t="shared" si="55"/>
        <v>-7.3483701438690333E-2</v>
      </c>
      <c r="AL431" s="72"/>
      <c r="AN431" s="52"/>
      <c r="AO431" s="53"/>
      <c r="AP431" s="59"/>
      <c r="AQ431" s="54"/>
      <c r="AR431" s="56"/>
      <c r="AS431" s="56"/>
    </row>
    <row r="432" spans="1:45" x14ac:dyDescent="0.2">
      <c r="A432" s="31" t="s">
        <v>8</v>
      </c>
      <c r="B432" s="32" t="s">
        <v>1193</v>
      </c>
      <c r="C432" s="31" t="s">
        <v>2905</v>
      </c>
      <c r="D432" s="32" t="s">
        <v>2906</v>
      </c>
      <c r="E432" s="4">
        <v>199</v>
      </c>
      <c r="F432" s="5">
        <v>21.39973197466</v>
      </c>
      <c r="G432" s="6">
        <v>4.93212890625</v>
      </c>
      <c r="H432" s="6">
        <v>10.55</v>
      </c>
      <c r="I432" s="4">
        <v>2</v>
      </c>
      <c r="J432" s="4">
        <v>2</v>
      </c>
      <c r="K432" s="4">
        <v>4</v>
      </c>
      <c r="L432" s="4">
        <v>2</v>
      </c>
      <c r="M432" s="4"/>
      <c r="N432" s="4"/>
      <c r="O432" s="4"/>
      <c r="P432" s="4">
        <v>2</v>
      </c>
      <c r="Q432" s="4"/>
      <c r="R432" s="11">
        <f t="shared" si="48"/>
        <v>2.3174971031286211E-4</v>
      </c>
      <c r="S432" s="11">
        <f t="shared" si="49"/>
        <v>0</v>
      </c>
      <c r="T432" s="11">
        <f t="shared" si="50"/>
        <v>0</v>
      </c>
      <c r="U432" s="11">
        <f t="shared" si="51"/>
        <v>0</v>
      </c>
      <c r="V432" s="11">
        <f t="shared" si="52"/>
        <v>2.1079258010118043E-4</v>
      </c>
      <c r="W432" s="11">
        <f t="shared" si="53"/>
        <v>0</v>
      </c>
      <c r="X432" s="14">
        <v>2.3174971031286211E-4</v>
      </c>
      <c r="Y432" s="15">
        <v>9.0826521344232502E-5</v>
      </c>
      <c r="Z432" s="15">
        <v>9.0826521344232502E-5</v>
      </c>
      <c r="AA432" s="15">
        <v>9.0826521344232502E-5</v>
      </c>
      <c r="AB432" s="14">
        <v>2.1079258010118043E-4</v>
      </c>
      <c r="AC432" s="15">
        <v>9.0826521344232502E-5</v>
      </c>
      <c r="AE432" s="16">
        <f t="shared" si="54"/>
        <v>0.94930577975223496</v>
      </c>
      <c r="AF432" s="16">
        <f t="shared" si="55"/>
        <v>-7.5055228003603675E-2</v>
      </c>
      <c r="AL432" s="72"/>
      <c r="AN432" s="52"/>
      <c r="AO432" s="53"/>
      <c r="AP432" s="69"/>
      <c r="AQ432" s="54"/>
      <c r="AR432" s="56"/>
      <c r="AS432" s="56"/>
    </row>
    <row r="433" spans="1:45" x14ac:dyDescent="0.2">
      <c r="A433" s="31" t="s">
        <v>86</v>
      </c>
      <c r="B433" s="32" t="s">
        <v>1324</v>
      </c>
      <c r="C433" s="31" t="s">
        <v>2621</v>
      </c>
      <c r="D433" s="32" t="s">
        <v>2622</v>
      </c>
      <c r="E433" s="4">
        <v>325</v>
      </c>
      <c r="F433" s="5">
        <v>35.832497254659998</v>
      </c>
      <c r="G433" s="6">
        <v>5.51611328125</v>
      </c>
      <c r="H433" s="6">
        <v>5.54</v>
      </c>
      <c r="I433" s="4">
        <v>2</v>
      </c>
      <c r="J433" s="4">
        <v>2</v>
      </c>
      <c r="K433" s="4">
        <v>4</v>
      </c>
      <c r="L433" s="4">
        <v>2</v>
      </c>
      <c r="M433" s="4"/>
      <c r="N433" s="4"/>
      <c r="O433" s="4"/>
      <c r="P433" s="4">
        <v>2</v>
      </c>
      <c r="Q433" s="4"/>
      <c r="R433" s="11">
        <f t="shared" si="48"/>
        <v>2.3174971031286211E-4</v>
      </c>
      <c r="S433" s="11">
        <f t="shared" si="49"/>
        <v>0</v>
      </c>
      <c r="T433" s="11">
        <f t="shared" si="50"/>
        <v>0</v>
      </c>
      <c r="U433" s="11">
        <f t="shared" si="51"/>
        <v>0</v>
      </c>
      <c r="V433" s="11">
        <f t="shared" si="52"/>
        <v>2.1079258010118043E-4</v>
      </c>
      <c r="W433" s="11">
        <f t="shared" si="53"/>
        <v>0</v>
      </c>
      <c r="X433" s="14">
        <v>2.3174971031286211E-4</v>
      </c>
      <c r="Y433" s="15">
        <v>9.0826521344232502E-5</v>
      </c>
      <c r="Z433" s="15">
        <v>9.0826521344232502E-5</v>
      </c>
      <c r="AA433" s="15">
        <v>9.0826521344232502E-5</v>
      </c>
      <c r="AB433" s="14">
        <v>2.1079258010118043E-4</v>
      </c>
      <c r="AC433" s="15">
        <v>9.0826521344232502E-5</v>
      </c>
      <c r="AE433" s="16">
        <f t="shared" si="54"/>
        <v>0.94930577975223496</v>
      </c>
      <c r="AF433" s="16">
        <f t="shared" si="55"/>
        <v>-7.5055228003603675E-2</v>
      </c>
      <c r="AL433" s="72"/>
      <c r="AN433" s="52"/>
      <c r="AO433" s="53"/>
      <c r="AP433" s="59"/>
      <c r="AQ433" s="54"/>
      <c r="AR433" s="56"/>
      <c r="AS433" s="56"/>
    </row>
    <row r="434" spans="1:45" x14ac:dyDescent="0.2">
      <c r="A434" s="31" t="s">
        <v>450</v>
      </c>
      <c r="B434" s="32" t="s">
        <v>1317</v>
      </c>
      <c r="C434" s="31" t="s">
        <v>2608</v>
      </c>
      <c r="D434" s="32" t="s">
        <v>2609</v>
      </c>
      <c r="E434" s="4">
        <v>437</v>
      </c>
      <c r="F434" s="5">
        <v>49.61592716466</v>
      </c>
      <c r="G434" s="6">
        <v>7.85498046875</v>
      </c>
      <c r="H434" s="6">
        <v>5.72</v>
      </c>
      <c r="I434" s="4">
        <v>3</v>
      </c>
      <c r="J434" s="4">
        <v>3</v>
      </c>
      <c r="K434" s="4">
        <v>4</v>
      </c>
      <c r="L434" s="4">
        <v>2</v>
      </c>
      <c r="M434" s="4"/>
      <c r="N434" s="4"/>
      <c r="O434" s="4"/>
      <c r="P434" s="4">
        <v>2</v>
      </c>
      <c r="Q434" s="4"/>
      <c r="R434" s="11">
        <f t="shared" si="48"/>
        <v>2.3174971031286211E-4</v>
      </c>
      <c r="S434" s="11">
        <f t="shared" si="49"/>
        <v>0</v>
      </c>
      <c r="T434" s="11">
        <f t="shared" si="50"/>
        <v>0</v>
      </c>
      <c r="U434" s="11">
        <f t="shared" si="51"/>
        <v>0</v>
      </c>
      <c r="V434" s="11">
        <f t="shared" si="52"/>
        <v>2.1079258010118043E-4</v>
      </c>
      <c r="W434" s="11">
        <f t="shared" si="53"/>
        <v>0</v>
      </c>
      <c r="X434" s="14">
        <v>2.3174971031286211E-4</v>
      </c>
      <c r="Y434" s="15">
        <v>9.0826521344232502E-5</v>
      </c>
      <c r="Z434" s="15">
        <v>9.0826521344232502E-5</v>
      </c>
      <c r="AA434" s="15">
        <v>9.0826521344232502E-5</v>
      </c>
      <c r="AB434" s="14">
        <v>2.1079258010118043E-4</v>
      </c>
      <c r="AC434" s="15">
        <v>9.0826521344232502E-5</v>
      </c>
      <c r="AE434" s="16">
        <f t="shared" si="54"/>
        <v>0.94930577975223496</v>
      </c>
      <c r="AF434" s="16">
        <f t="shared" si="55"/>
        <v>-7.5055228003603675E-2</v>
      </c>
      <c r="AL434" s="72"/>
      <c r="AN434" s="52"/>
      <c r="AO434" s="53"/>
      <c r="AP434" s="71"/>
      <c r="AQ434" s="54"/>
      <c r="AR434" s="56"/>
      <c r="AS434" s="56"/>
    </row>
    <row r="435" spans="1:45" x14ac:dyDescent="0.2">
      <c r="A435" s="31" t="s">
        <v>457</v>
      </c>
      <c r="B435" s="32" t="s">
        <v>1408</v>
      </c>
      <c r="C435" s="44" t="s">
        <v>2801</v>
      </c>
      <c r="D435" s="45" t="s">
        <v>2802</v>
      </c>
      <c r="E435" s="4">
        <v>1690</v>
      </c>
      <c r="F435" s="5">
        <v>167.341823444662</v>
      </c>
      <c r="G435" s="6">
        <v>5.78271484375</v>
      </c>
      <c r="H435" s="6">
        <v>1.07</v>
      </c>
      <c r="I435" s="4">
        <v>2</v>
      </c>
      <c r="J435" s="4">
        <v>2</v>
      </c>
      <c r="K435" s="4">
        <v>4</v>
      </c>
      <c r="L435" s="4">
        <v>2</v>
      </c>
      <c r="M435" s="4"/>
      <c r="N435" s="4"/>
      <c r="O435" s="4"/>
      <c r="P435" s="4">
        <v>2</v>
      </c>
      <c r="Q435" s="4"/>
      <c r="R435" s="11">
        <f t="shared" si="48"/>
        <v>2.3174971031286211E-4</v>
      </c>
      <c r="S435" s="11">
        <f t="shared" si="49"/>
        <v>0</v>
      </c>
      <c r="T435" s="11">
        <f t="shared" si="50"/>
        <v>0</v>
      </c>
      <c r="U435" s="11">
        <f t="shared" si="51"/>
        <v>0</v>
      </c>
      <c r="V435" s="11">
        <f t="shared" si="52"/>
        <v>2.1079258010118043E-4</v>
      </c>
      <c r="W435" s="11">
        <f t="shared" si="53"/>
        <v>0</v>
      </c>
      <c r="X435" s="14">
        <v>2.3174971031286211E-4</v>
      </c>
      <c r="Y435" s="15">
        <v>9.0826521344232502E-5</v>
      </c>
      <c r="Z435" s="15">
        <v>9.0826521344232502E-5</v>
      </c>
      <c r="AA435" s="15">
        <v>9.0826521344232502E-5</v>
      </c>
      <c r="AB435" s="14">
        <v>2.1079258010118043E-4</v>
      </c>
      <c r="AC435" s="15">
        <v>9.0826521344232502E-5</v>
      </c>
      <c r="AE435" s="16">
        <f t="shared" si="54"/>
        <v>0.94930577975223496</v>
      </c>
      <c r="AF435" s="16">
        <f t="shared" si="55"/>
        <v>-7.5055228003603675E-2</v>
      </c>
      <c r="AL435" s="72"/>
      <c r="AN435" s="52"/>
      <c r="AO435" s="53"/>
      <c r="AP435" s="59"/>
      <c r="AQ435" s="54"/>
      <c r="AR435" s="56"/>
      <c r="AS435" s="56"/>
    </row>
    <row r="436" spans="1:45" x14ac:dyDescent="0.2">
      <c r="A436" s="31" t="s">
        <v>662</v>
      </c>
      <c r="B436" s="32" t="s">
        <v>1027</v>
      </c>
      <c r="C436" s="50" t="s">
        <v>2889</v>
      </c>
      <c r="D436" s="51" t="s">
        <v>2890</v>
      </c>
      <c r="E436" s="4">
        <v>337</v>
      </c>
      <c r="F436" s="5">
        <v>35.459868194659997</v>
      </c>
      <c r="G436" s="6">
        <v>7.37158203125</v>
      </c>
      <c r="H436" s="6">
        <v>18.690000000000001</v>
      </c>
      <c r="I436" s="4">
        <v>4</v>
      </c>
      <c r="J436" s="4">
        <v>4</v>
      </c>
      <c r="K436" s="4">
        <v>45</v>
      </c>
      <c r="L436" s="4">
        <v>6</v>
      </c>
      <c r="M436" s="4">
        <v>10</v>
      </c>
      <c r="N436" s="4">
        <v>8</v>
      </c>
      <c r="O436" s="4">
        <v>6</v>
      </c>
      <c r="P436" s="4">
        <v>8</v>
      </c>
      <c r="Q436" s="4">
        <v>7</v>
      </c>
      <c r="R436" s="11">
        <f t="shared" si="48"/>
        <v>6.9524913093858636E-4</v>
      </c>
      <c r="S436" s="11">
        <f t="shared" si="49"/>
        <v>9.6739866498984234E-4</v>
      </c>
      <c r="T436" s="11">
        <f t="shared" si="50"/>
        <v>7.2661217075386012E-4</v>
      </c>
      <c r="U436" s="11">
        <f t="shared" si="51"/>
        <v>7.0241161320533829E-4</v>
      </c>
      <c r="V436" s="11">
        <f t="shared" si="52"/>
        <v>8.4317032040472171E-4</v>
      </c>
      <c r="W436" s="11">
        <f t="shared" si="53"/>
        <v>7.1457737852184569E-4</v>
      </c>
      <c r="X436" s="14">
        <v>6.9524913093858636E-4</v>
      </c>
      <c r="Y436" s="14">
        <v>9.6739866498984234E-4</v>
      </c>
      <c r="Z436" s="14">
        <v>7.2661217075386012E-4</v>
      </c>
      <c r="AA436" s="14">
        <v>7.0241161320533829E-4</v>
      </c>
      <c r="AB436" s="14">
        <v>8.4317032040472171E-4</v>
      </c>
      <c r="AC436" s="14">
        <v>7.1457737852184569E-4</v>
      </c>
      <c r="AE436" s="16">
        <f t="shared" si="54"/>
        <v>0.9459662588622989</v>
      </c>
      <c r="AF436" s="16">
        <f t="shared" si="55"/>
        <v>-8.0139369081848461E-2</v>
      </c>
      <c r="AL436" s="72"/>
      <c r="AN436" s="52"/>
      <c r="AO436" s="53"/>
      <c r="AP436" s="59"/>
      <c r="AQ436" s="54"/>
      <c r="AR436" s="56"/>
      <c r="AS436" s="56"/>
    </row>
    <row r="437" spans="1:45" x14ac:dyDescent="0.2">
      <c r="A437" s="31" t="s">
        <v>57</v>
      </c>
      <c r="B437" s="32" t="s">
        <v>1187</v>
      </c>
      <c r="C437" s="31" t="s">
        <v>2353</v>
      </c>
      <c r="D437" s="32" t="s">
        <v>2354</v>
      </c>
      <c r="E437" s="4">
        <v>671</v>
      </c>
      <c r="F437" s="5">
        <v>73.859458614660099</v>
      </c>
      <c r="G437" s="6">
        <v>5.09716796875</v>
      </c>
      <c r="H437" s="6">
        <v>10.73</v>
      </c>
      <c r="I437" s="4">
        <v>8</v>
      </c>
      <c r="J437" s="4">
        <v>8</v>
      </c>
      <c r="K437" s="4">
        <v>100</v>
      </c>
      <c r="L437" s="4">
        <v>17</v>
      </c>
      <c r="M437" s="4">
        <v>16</v>
      </c>
      <c r="N437" s="4">
        <v>20</v>
      </c>
      <c r="O437" s="4">
        <v>12</v>
      </c>
      <c r="P437" s="4">
        <v>19</v>
      </c>
      <c r="Q437" s="4">
        <v>16</v>
      </c>
      <c r="R437" s="11">
        <f t="shared" si="48"/>
        <v>1.9698725376593278E-3</v>
      </c>
      <c r="S437" s="11">
        <f t="shared" si="49"/>
        <v>1.5478378639837477E-3</v>
      </c>
      <c r="T437" s="11">
        <f t="shared" si="50"/>
        <v>1.8165304268846503E-3</v>
      </c>
      <c r="U437" s="11">
        <f t="shared" si="51"/>
        <v>1.4048232264106766E-3</v>
      </c>
      <c r="V437" s="11">
        <f t="shared" si="52"/>
        <v>2.0025295109612142E-3</v>
      </c>
      <c r="W437" s="11">
        <f t="shared" si="53"/>
        <v>1.6333197223356473E-3</v>
      </c>
      <c r="X437" s="14">
        <v>1.9698725376593278E-3</v>
      </c>
      <c r="Y437" s="14">
        <v>1.5478378639837477E-3</v>
      </c>
      <c r="Z437" s="14">
        <v>1.8165304268846503E-3</v>
      </c>
      <c r="AA437" s="14">
        <v>1.4048232264106766E-3</v>
      </c>
      <c r="AB437" s="14">
        <v>2.0025295109612142E-3</v>
      </c>
      <c r="AC437" s="14">
        <v>1.6333197223356473E-3</v>
      </c>
      <c r="AE437" s="16">
        <f t="shared" si="54"/>
        <v>0.94496529529559803</v>
      </c>
      <c r="AF437" s="16">
        <f t="shared" si="55"/>
        <v>-8.1666748859818034E-2</v>
      </c>
      <c r="AL437" s="72"/>
      <c r="AN437" s="52"/>
      <c r="AO437" s="53"/>
      <c r="AP437" s="59"/>
      <c r="AQ437" s="54"/>
      <c r="AR437" s="56"/>
      <c r="AS437" s="56"/>
    </row>
    <row r="438" spans="1:45" x14ac:dyDescent="0.2">
      <c r="A438" s="31" t="s">
        <v>419</v>
      </c>
      <c r="B438" s="32" t="s">
        <v>895</v>
      </c>
      <c r="C438" s="31" t="s">
        <v>1732</v>
      </c>
      <c r="D438" s="45" t="s">
        <v>1733</v>
      </c>
      <c r="E438" s="4">
        <v>789</v>
      </c>
      <c r="F438" s="5">
        <v>88.455311704660105</v>
      </c>
      <c r="G438" s="6">
        <v>5.13525390625</v>
      </c>
      <c r="H438" s="6">
        <v>28.01</v>
      </c>
      <c r="I438" s="4">
        <v>2</v>
      </c>
      <c r="J438" s="4">
        <v>17</v>
      </c>
      <c r="K438" s="4">
        <v>122</v>
      </c>
      <c r="L438" s="4">
        <v>13</v>
      </c>
      <c r="M438" s="4">
        <v>23</v>
      </c>
      <c r="N438" s="4">
        <v>18</v>
      </c>
      <c r="O438" s="4">
        <v>19</v>
      </c>
      <c r="P438" s="4">
        <v>26</v>
      </c>
      <c r="Q438" s="4"/>
      <c r="R438" s="11">
        <f t="shared" si="48"/>
        <v>1.5063731170336038E-3</v>
      </c>
      <c r="S438" s="11">
        <f t="shared" si="49"/>
        <v>2.2250169294766374E-3</v>
      </c>
      <c r="T438" s="11">
        <f t="shared" si="50"/>
        <v>1.6348773841961854E-3</v>
      </c>
      <c r="U438" s="11">
        <f t="shared" si="51"/>
        <v>2.2243034418169046E-3</v>
      </c>
      <c r="V438" s="11">
        <f t="shared" si="52"/>
        <v>2.7403035413153458E-3</v>
      </c>
      <c r="W438" s="11">
        <f t="shared" si="53"/>
        <v>0</v>
      </c>
      <c r="X438" s="14">
        <v>1.5063731170336038E-3</v>
      </c>
      <c r="Y438" s="14">
        <v>2.2250169294766374E-3</v>
      </c>
      <c r="Z438" s="14">
        <v>1.6348773841961854E-3</v>
      </c>
      <c r="AA438" s="14">
        <v>2.2243034418169046E-3</v>
      </c>
      <c r="AB438" s="14">
        <v>2.7403035413153458E-3</v>
      </c>
      <c r="AC438" s="15">
        <v>9.0826521344232502E-5</v>
      </c>
      <c r="AE438" s="16">
        <f t="shared" si="54"/>
        <v>0.94207632581795786</v>
      </c>
      <c r="AF438" s="16">
        <f t="shared" si="55"/>
        <v>-8.6084145008692547E-2</v>
      </c>
      <c r="AL438" s="72"/>
      <c r="AN438" s="52"/>
      <c r="AO438" s="53"/>
      <c r="AP438" s="59"/>
      <c r="AQ438" s="54"/>
      <c r="AR438" s="56"/>
      <c r="AS438" s="56"/>
    </row>
    <row r="439" spans="1:45" x14ac:dyDescent="0.2">
      <c r="A439" s="31" t="s">
        <v>475</v>
      </c>
      <c r="B439" s="32" t="s">
        <v>793</v>
      </c>
      <c r="C439" s="31" t="s">
        <v>1574</v>
      </c>
      <c r="D439" s="32" t="s">
        <v>1575</v>
      </c>
      <c r="E439" s="4">
        <v>542</v>
      </c>
      <c r="F439" s="5">
        <v>63.601264434660102</v>
      </c>
      <c r="G439" s="6">
        <v>5.24951171875</v>
      </c>
      <c r="H439" s="6">
        <v>39.479999999999997</v>
      </c>
      <c r="I439" s="4">
        <v>12</v>
      </c>
      <c r="J439" s="4">
        <v>21</v>
      </c>
      <c r="K439" s="4">
        <v>262</v>
      </c>
      <c r="L439" s="4">
        <v>42</v>
      </c>
      <c r="M439" s="4">
        <v>51</v>
      </c>
      <c r="N439" s="4">
        <v>47</v>
      </c>
      <c r="O439" s="4">
        <v>41</v>
      </c>
      <c r="P439" s="4">
        <v>45</v>
      </c>
      <c r="Q439" s="4">
        <v>36</v>
      </c>
      <c r="R439" s="11">
        <f t="shared" si="48"/>
        <v>4.8667439165701043E-3</v>
      </c>
      <c r="S439" s="11">
        <f t="shared" si="49"/>
        <v>4.9337331914481959E-3</v>
      </c>
      <c r="T439" s="11">
        <f t="shared" si="50"/>
        <v>4.268846503178928E-3</v>
      </c>
      <c r="U439" s="11">
        <f t="shared" si="51"/>
        <v>4.7998126902364787E-3</v>
      </c>
      <c r="V439" s="11">
        <f t="shared" si="52"/>
        <v>4.7428330522765599E-3</v>
      </c>
      <c r="W439" s="11">
        <f t="shared" si="53"/>
        <v>3.6749693752552064E-3</v>
      </c>
      <c r="X439" s="14">
        <v>4.8667439165701043E-3</v>
      </c>
      <c r="Y439" s="14">
        <v>4.9337331914481959E-3</v>
      </c>
      <c r="Z439" s="14">
        <v>4.268846503178928E-3</v>
      </c>
      <c r="AA439" s="14">
        <v>4.7998126902364787E-3</v>
      </c>
      <c r="AB439" s="14">
        <v>4.7428330522765599E-3</v>
      </c>
      <c r="AC439" s="14">
        <v>3.6749693752552064E-3</v>
      </c>
      <c r="AE439" s="16">
        <f t="shared" si="54"/>
        <v>0.93946343712279512</v>
      </c>
      <c r="AF439" s="16">
        <f t="shared" si="55"/>
        <v>-9.009108024371193E-2</v>
      </c>
      <c r="AL439" s="72"/>
      <c r="AN439" s="52"/>
      <c r="AO439" s="53"/>
      <c r="AP439" s="69"/>
      <c r="AQ439" s="54"/>
      <c r="AR439" s="56"/>
      <c r="AS439" s="56"/>
    </row>
    <row r="440" spans="1:45" x14ac:dyDescent="0.2">
      <c r="A440" s="31" t="s">
        <v>161</v>
      </c>
      <c r="B440" s="32" t="s">
        <v>902</v>
      </c>
      <c r="C440" s="31" t="s">
        <v>1507</v>
      </c>
      <c r="D440" s="32" t="s">
        <v>1781</v>
      </c>
      <c r="E440" s="4">
        <v>318</v>
      </c>
      <c r="F440" s="5">
        <v>36.071123894659998</v>
      </c>
      <c r="G440" s="6">
        <v>5.55419921875</v>
      </c>
      <c r="H440" s="6">
        <v>27.36</v>
      </c>
      <c r="I440" s="4">
        <v>7</v>
      </c>
      <c r="J440" s="4">
        <v>7</v>
      </c>
      <c r="K440" s="4">
        <v>27</v>
      </c>
      <c r="L440" s="4">
        <v>6</v>
      </c>
      <c r="M440" s="4"/>
      <c r="N440" s="4">
        <v>8</v>
      </c>
      <c r="O440" s="4">
        <v>5</v>
      </c>
      <c r="P440" s="4">
        <v>5</v>
      </c>
      <c r="Q440" s="4">
        <v>3</v>
      </c>
      <c r="R440" s="11">
        <f t="shared" si="48"/>
        <v>6.9524913093858636E-4</v>
      </c>
      <c r="S440" s="11">
        <f t="shared" si="49"/>
        <v>0</v>
      </c>
      <c r="T440" s="11">
        <f t="shared" si="50"/>
        <v>7.2661217075386012E-4</v>
      </c>
      <c r="U440" s="11">
        <f t="shared" si="51"/>
        <v>5.8534301100444865E-4</v>
      </c>
      <c r="V440" s="11">
        <f t="shared" si="52"/>
        <v>5.2698145025295107E-4</v>
      </c>
      <c r="W440" s="11">
        <f t="shared" si="53"/>
        <v>3.0624744793793387E-4</v>
      </c>
      <c r="X440" s="14">
        <v>6.9524913093858636E-4</v>
      </c>
      <c r="Y440" s="15">
        <v>9.0826521344232502E-5</v>
      </c>
      <c r="Z440" s="14">
        <v>7.2661217075386012E-4</v>
      </c>
      <c r="AA440" s="14">
        <v>5.8534301100444865E-4</v>
      </c>
      <c r="AB440" s="14">
        <v>5.2698145025295107E-4</v>
      </c>
      <c r="AC440" s="14">
        <v>3.0624744793793387E-4</v>
      </c>
      <c r="AE440" s="16">
        <f t="shared" si="54"/>
        <v>0.93778232864173494</v>
      </c>
      <c r="AF440" s="16">
        <f t="shared" si="55"/>
        <v>-9.2675001391796255E-2</v>
      </c>
      <c r="AL440" s="72"/>
      <c r="AN440" s="52"/>
      <c r="AO440" s="53"/>
      <c r="AP440" s="59"/>
      <c r="AQ440" s="54"/>
      <c r="AR440" s="56"/>
      <c r="AS440" s="56"/>
    </row>
    <row r="441" spans="1:45" x14ac:dyDescent="0.2">
      <c r="A441" s="88" t="s">
        <v>3015</v>
      </c>
      <c r="B441" s="53" t="s">
        <v>3016</v>
      </c>
      <c r="C441" s="53" t="s">
        <v>2892</v>
      </c>
      <c r="D441" s="59" t="s">
        <v>1437</v>
      </c>
      <c r="E441" s="4">
        <v>229</v>
      </c>
      <c r="F441" s="5">
        <v>25.71483359466</v>
      </c>
      <c r="G441" s="6">
        <v>7.43017578125</v>
      </c>
      <c r="H441" s="6">
        <v>61.57</v>
      </c>
      <c r="I441" s="4">
        <v>4</v>
      </c>
      <c r="J441" s="4">
        <v>4</v>
      </c>
      <c r="K441" s="4">
        <v>84</v>
      </c>
      <c r="L441" s="4">
        <v>11</v>
      </c>
      <c r="M441" s="4">
        <v>18</v>
      </c>
      <c r="N441" s="4">
        <v>16</v>
      </c>
      <c r="O441" s="4">
        <v>11</v>
      </c>
      <c r="P441" s="4">
        <v>13</v>
      </c>
      <c r="Q441" s="4">
        <v>15</v>
      </c>
      <c r="R441" s="11">
        <f t="shared" si="48"/>
        <v>1.2746234067207416E-3</v>
      </c>
      <c r="S441" s="11">
        <f t="shared" si="49"/>
        <v>1.7413175969817163E-3</v>
      </c>
      <c r="T441" s="11">
        <f t="shared" si="50"/>
        <v>1.4532243415077202E-3</v>
      </c>
      <c r="U441" s="11">
        <f t="shared" si="51"/>
        <v>1.2877546242097868E-3</v>
      </c>
      <c r="V441" s="11">
        <f t="shared" si="52"/>
        <v>1.3701517706576729E-3</v>
      </c>
      <c r="W441" s="11">
        <f t="shared" si="53"/>
        <v>1.5312372396896693E-3</v>
      </c>
      <c r="X441" s="14">
        <v>1.2746234067207416E-3</v>
      </c>
      <c r="Y441" s="14">
        <v>1.7413175969817163E-3</v>
      </c>
      <c r="Z441" s="14">
        <v>1.4532243415077202E-3</v>
      </c>
      <c r="AA441" s="14">
        <v>1.2877546242097868E-3</v>
      </c>
      <c r="AB441" s="14">
        <v>1.3701517706576729E-3</v>
      </c>
      <c r="AC441" s="14">
        <v>1.5312372396896693E-3</v>
      </c>
      <c r="AE441" s="16">
        <f t="shared" si="54"/>
        <v>0.93734362257302439</v>
      </c>
      <c r="AF441" s="16">
        <f t="shared" si="55"/>
        <v>-9.3350069731472071E-2</v>
      </c>
      <c r="AL441" s="72"/>
      <c r="AN441" s="52"/>
      <c r="AO441" s="53"/>
      <c r="AP441" s="59"/>
      <c r="AQ441" s="54"/>
      <c r="AR441" s="56"/>
      <c r="AS441" s="56"/>
    </row>
    <row r="442" spans="1:45" x14ac:dyDescent="0.2">
      <c r="A442" s="31" t="s">
        <v>236</v>
      </c>
      <c r="B442" s="32" t="s">
        <v>1375</v>
      </c>
      <c r="C442" s="31" t="s">
        <v>2725</v>
      </c>
      <c r="D442" s="32" t="s">
        <v>2726</v>
      </c>
      <c r="E442" s="4">
        <v>288</v>
      </c>
      <c r="F442" s="5">
        <v>31.154921074659999</v>
      </c>
      <c r="G442" s="6">
        <v>6.77099609375</v>
      </c>
      <c r="H442" s="6">
        <v>3.13</v>
      </c>
      <c r="I442" s="4">
        <v>2</v>
      </c>
      <c r="J442" s="4">
        <v>2</v>
      </c>
      <c r="K442" s="4">
        <v>4</v>
      </c>
      <c r="L442" s="4">
        <v>2</v>
      </c>
      <c r="M442" s="4"/>
      <c r="N442" s="4"/>
      <c r="O442" s="4"/>
      <c r="P442" s="4"/>
      <c r="Q442" s="4">
        <v>2</v>
      </c>
      <c r="R442" s="11">
        <f t="shared" si="48"/>
        <v>2.3174971031286211E-4</v>
      </c>
      <c r="S442" s="11">
        <f t="shared" si="49"/>
        <v>0</v>
      </c>
      <c r="T442" s="11">
        <f t="shared" si="50"/>
        <v>0</v>
      </c>
      <c r="U442" s="11">
        <f t="shared" si="51"/>
        <v>0</v>
      </c>
      <c r="V442" s="11">
        <f t="shared" si="52"/>
        <v>0</v>
      </c>
      <c r="W442" s="11">
        <f t="shared" si="53"/>
        <v>2.0416496529195591E-4</v>
      </c>
      <c r="X442" s="14">
        <v>2.3174971031286211E-4</v>
      </c>
      <c r="Y442" s="15">
        <v>9.0826521344232502E-5</v>
      </c>
      <c r="Z442" s="15">
        <v>9.0826521344232502E-5</v>
      </c>
      <c r="AA442" s="15">
        <v>9.0826521344232502E-5</v>
      </c>
      <c r="AB442" s="15">
        <v>9.0826521344232502E-5</v>
      </c>
      <c r="AC442" s="14">
        <v>2.0416496529195591E-4</v>
      </c>
      <c r="AE442" s="16">
        <f t="shared" si="54"/>
        <v>0.93327392035819923</v>
      </c>
      <c r="AF442" s="16">
        <f t="shared" si="55"/>
        <v>-9.9627513764703232E-2</v>
      </c>
      <c r="AL442" s="72"/>
      <c r="AN442" s="52"/>
      <c r="AO442" s="53"/>
      <c r="AP442" s="59"/>
      <c r="AQ442" s="54"/>
      <c r="AR442" s="56"/>
      <c r="AS442" s="56"/>
    </row>
    <row r="443" spans="1:45" x14ac:dyDescent="0.2">
      <c r="A443" s="31" t="s">
        <v>573</v>
      </c>
      <c r="B443" s="32" t="s">
        <v>1333</v>
      </c>
      <c r="C443" s="50" t="s">
        <v>2883</v>
      </c>
      <c r="D443" s="59" t="s">
        <v>2547</v>
      </c>
      <c r="E443" s="4">
        <v>1475</v>
      </c>
      <c r="F443" s="5">
        <v>165.11443577466</v>
      </c>
      <c r="G443" s="6">
        <v>6.71240234375</v>
      </c>
      <c r="H443" s="6">
        <v>5.36</v>
      </c>
      <c r="I443" s="4">
        <v>4</v>
      </c>
      <c r="J443" s="4">
        <v>7</v>
      </c>
      <c r="K443" s="4">
        <v>281</v>
      </c>
      <c r="L443" s="4">
        <v>48</v>
      </c>
      <c r="M443" s="4">
        <v>46</v>
      </c>
      <c r="N443" s="4">
        <v>56</v>
      </c>
      <c r="O443" s="4">
        <v>38</v>
      </c>
      <c r="P443" s="4">
        <v>43</v>
      </c>
      <c r="Q443" s="4">
        <v>50</v>
      </c>
      <c r="R443" s="11">
        <f t="shared" si="48"/>
        <v>5.5619930475086909E-3</v>
      </c>
      <c r="S443" s="11">
        <f t="shared" si="49"/>
        <v>4.4500338589532748E-3</v>
      </c>
      <c r="T443" s="11">
        <f t="shared" si="50"/>
        <v>5.0862851952770205E-3</v>
      </c>
      <c r="U443" s="11">
        <f t="shared" si="51"/>
        <v>4.4486068836338093E-3</v>
      </c>
      <c r="V443" s="11">
        <f t="shared" si="52"/>
        <v>4.5320404721753797E-3</v>
      </c>
      <c r="W443" s="11">
        <f t="shared" si="53"/>
        <v>5.1041241322988973E-3</v>
      </c>
      <c r="X443" s="14">
        <v>5.5619930475086909E-3</v>
      </c>
      <c r="Y443" s="14">
        <v>4.4500338589532748E-3</v>
      </c>
      <c r="Z443" s="14">
        <v>5.0862851952770205E-3</v>
      </c>
      <c r="AA443" s="14">
        <v>4.4486068836338093E-3</v>
      </c>
      <c r="AB443" s="14">
        <v>4.5320404721753797E-3</v>
      </c>
      <c r="AC443" s="14">
        <v>5.1041241322988973E-3</v>
      </c>
      <c r="AE443" s="16">
        <f t="shared" si="54"/>
        <v>0.93287060124328991</v>
      </c>
      <c r="AF443" s="16">
        <f t="shared" si="55"/>
        <v>-0.1002511165878497</v>
      </c>
      <c r="AL443" s="72"/>
      <c r="AN443" s="52"/>
      <c r="AO443" s="58"/>
      <c r="AP443" s="59"/>
      <c r="AQ443" s="54"/>
      <c r="AR443" s="56"/>
      <c r="AS443" s="56"/>
    </row>
    <row r="444" spans="1:45" x14ac:dyDescent="0.2">
      <c r="A444" s="31" t="s">
        <v>246</v>
      </c>
      <c r="B444" s="32" t="s">
        <v>829</v>
      </c>
      <c r="C444" s="31" t="s">
        <v>1643</v>
      </c>
      <c r="D444" s="32" t="s">
        <v>1644</v>
      </c>
      <c r="E444" s="4">
        <v>206</v>
      </c>
      <c r="F444" s="5">
        <v>22.06533818466</v>
      </c>
      <c r="G444" s="6">
        <v>7.59130859375</v>
      </c>
      <c r="H444" s="6">
        <v>34.47</v>
      </c>
      <c r="I444" s="4">
        <v>6</v>
      </c>
      <c r="J444" s="4">
        <v>6</v>
      </c>
      <c r="K444" s="4">
        <v>88</v>
      </c>
      <c r="L444" s="4">
        <v>13</v>
      </c>
      <c r="M444" s="4">
        <v>18</v>
      </c>
      <c r="N444" s="4">
        <v>16</v>
      </c>
      <c r="O444" s="4">
        <v>10</v>
      </c>
      <c r="P444" s="4">
        <v>14</v>
      </c>
      <c r="Q444" s="4">
        <v>17</v>
      </c>
      <c r="R444" s="11">
        <f t="shared" si="48"/>
        <v>1.5063731170336038E-3</v>
      </c>
      <c r="S444" s="11">
        <f t="shared" si="49"/>
        <v>1.7413175969817163E-3</v>
      </c>
      <c r="T444" s="11">
        <f t="shared" si="50"/>
        <v>1.4532243415077202E-3</v>
      </c>
      <c r="U444" s="11">
        <f t="shared" si="51"/>
        <v>1.1706860220088973E-3</v>
      </c>
      <c r="V444" s="11">
        <f t="shared" si="52"/>
        <v>1.475548060708263E-3</v>
      </c>
      <c r="W444" s="11">
        <f t="shared" si="53"/>
        <v>1.7354022049816252E-3</v>
      </c>
      <c r="X444" s="14">
        <v>1.5063731170336038E-3</v>
      </c>
      <c r="Y444" s="14">
        <v>1.7413175969817163E-3</v>
      </c>
      <c r="Z444" s="14">
        <v>1.4532243415077202E-3</v>
      </c>
      <c r="AA444" s="14">
        <v>1.1706860220088973E-3</v>
      </c>
      <c r="AB444" s="14">
        <v>1.475548060708263E-3</v>
      </c>
      <c r="AC444" s="14">
        <v>1.7354022049816252E-3</v>
      </c>
      <c r="AE444" s="16">
        <f t="shared" si="54"/>
        <v>0.93208157049144325</v>
      </c>
      <c r="AF444" s="16">
        <f t="shared" si="55"/>
        <v>-0.10147187799714583</v>
      </c>
      <c r="AL444" s="72"/>
      <c r="AN444" s="52"/>
      <c r="AO444" s="53"/>
      <c r="AP444" s="59"/>
      <c r="AQ444" s="54"/>
      <c r="AR444" s="56"/>
      <c r="AS444" s="56"/>
    </row>
    <row r="445" spans="1:45" x14ac:dyDescent="0.2">
      <c r="A445" s="31" t="s">
        <v>361</v>
      </c>
      <c r="B445" s="32" t="s">
        <v>762</v>
      </c>
      <c r="C445" s="31" t="s">
        <v>1522</v>
      </c>
      <c r="D445" s="32" t="s">
        <v>1523</v>
      </c>
      <c r="E445" s="4">
        <v>418</v>
      </c>
      <c r="F445" s="5">
        <v>46.553268904660001</v>
      </c>
      <c r="G445" s="6">
        <v>8.74853515625</v>
      </c>
      <c r="H445" s="6">
        <v>45.45</v>
      </c>
      <c r="I445" s="4">
        <v>17</v>
      </c>
      <c r="J445" s="4">
        <v>17</v>
      </c>
      <c r="K445" s="4">
        <v>257</v>
      </c>
      <c r="L445" s="4">
        <v>40</v>
      </c>
      <c r="M445" s="4">
        <v>47</v>
      </c>
      <c r="N445" s="4">
        <v>51</v>
      </c>
      <c r="O445" s="4">
        <v>39</v>
      </c>
      <c r="P445" s="4">
        <v>41</v>
      </c>
      <c r="Q445" s="4">
        <v>39</v>
      </c>
      <c r="R445" s="11">
        <f t="shared" si="48"/>
        <v>4.6349942062572421E-3</v>
      </c>
      <c r="S445" s="11">
        <f t="shared" si="49"/>
        <v>4.5467737254522586E-3</v>
      </c>
      <c r="T445" s="11">
        <f t="shared" si="50"/>
        <v>4.6321525885558582E-3</v>
      </c>
      <c r="U445" s="11">
        <f t="shared" si="51"/>
        <v>4.5656754858346988E-3</v>
      </c>
      <c r="V445" s="11">
        <f t="shared" si="52"/>
        <v>4.3212478920741986E-3</v>
      </c>
      <c r="W445" s="11">
        <f t="shared" si="53"/>
        <v>3.9812168231931405E-3</v>
      </c>
      <c r="X445" s="14">
        <v>4.6349942062572421E-3</v>
      </c>
      <c r="Y445" s="14">
        <v>4.5467737254522586E-3</v>
      </c>
      <c r="Z445" s="14">
        <v>4.6321525885558582E-3</v>
      </c>
      <c r="AA445" s="14">
        <v>4.5656754858346988E-3</v>
      </c>
      <c r="AB445" s="14">
        <v>4.3212478920741986E-3</v>
      </c>
      <c r="AC445" s="14">
        <v>3.9812168231931405E-3</v>
      </c>
      <c r="AE445" s="16">
        <f t="shared" si="54"/>
        <v>0.93153425794105027</v>
      </c>
      <c r="AF445" s="16">
        <f t="shared" si="55"/>
        <v>-0.10231926844417104</v>
      </c>
      <c r="AL445" s="72"/>
      <c r="AN445" s="52"/>
      <c r="AO445" s="53"/>
      <c r="AP445" s="59"/>
      <c r="AQ445" s="54"/>
      <c r="AR445" s="56"/>
      <c r="AS445" s="56"/>
    </row>
    <row r="446" spans="1:45" x14ac:dyDescent="0.2">
      <c r="A446" s="31" t="s">
        <v>271</v>
      </c>
      <c r="B446" s="32" t="s">
        <v>1296</v>
      </c>
      <c r="C446" s="31" t="s">
        <v>2377</v>
      </c>
      <c r="D446" s="32" t="s">
        <v>2378</v>
      </c>
      <c r="E446" s="4">
        <v>604</v>
      </c>
      <c r="F446" s="5">
        <v>69.053173254659995</v>
      </c>
      <c r="G446" s="6">
        <v>5.35107421875</v>
      </c>
      <c r="H446" s="6">
        <v>6.62</v>
      </c>
      <c r="I446" s="4">
        <v>3</v>
      </c>
      <c r="J446" s="4">
        <v>4</v>
      </c>
      <c r="K446" s="4">
        <v>56</v>
      </c>
      <c r="L446" s="4">
        <v>10</v>
      </c>
      <c r="M446" s="4">
        <v>10</v>
      </c>
      <c r="N446" s="4">
        <v>10</v>
      </c>
      <c r="O446" s="4">
        <v>9</v>
      </c>
      <c r="P446" s="4">
        <v>8</v>
      </c>
      <c r="Q446" s="4">
        <v>9</v>
      </c>
      <c r="R446" s="11">
        <f t="shared" si="48"/>
        <v>1.1587485515643105E-3</v>
      </c>
      <c r="S446" s="11">
        <f t="shared" si="49"/>
        <v>9.6739866498984234E-4</v>
      </c>
      <c r="T446" s="11">
        <f t="shared" si="50"/>
        <v>9.0826521344232513E-4</v>
      </c>
      <c r="U446" s="11">
        <f t="shared" si="51"/>
        <v>1.0536174198080075E-3</v>
      </c>
      <c r="V446" s="11">
        <f t="shared" si="52"/>
        <v>8.4317032040472171E-4</v>
      </c>
      <c r="W446" s="11">
        <f t="shared" si="53"/>
        <v>9.187423438138016E-4</v>
      </c>
      <c r="X446" s="14">
        <v>1.1587485515643105E-3</v>
      </c>
      <c r="Y446" s="14">
        <v>9.6739866498984234E-4</v>
      </c>
      <c r="Z446" s="14">
        <v>9.0826521344232513E-4</v>
      </c>
      <c r="AA446" s="14">
        <v>1.0536174198080075E-3</v>
      </c>
      <c r="AB446" s="14">
        <v>8.4317032040472171E-4</v>
      </c>
      <c r="AC446" s="14">
        <v>9.187423438138016E-4</v>
      </c>
      <c r="AE446" s="16">
        <f t="shared" si="54"/>
        <v>0.92786664600823521</v>
      </c>
      <c r="AF446" s="16">
        <f t="shared" si="55"/>
        <v>-0.10801062031805665</v>
      </c>
      <c r="AL446" s="72"/>
      <c r="AN446" s="52"/>
      <c r="AO446" s="53"/>
      <c r="AP446" s="59"/>
      <c r="AQ446" s="54"/>
      <c r="AR446" s="56"/>
      <c r="AS446" s="56"/>
    </row>
    <row r="447" spans="1:45" x14ac:dyDescent="0.2">
      <c r="A447" s="31" t="s">
        <v>228</v>
      </c>
      <c r="B447" s="32" t="s">
        <v>907</v>
      </c>
      <c r="C447" s="31" t="s">
        <v>1792</v>
      </c>
      <c r="D447" s="32" t="s">
        <v>1793</v>
      </c>
      <c r="E447" s="4">
        <v>281</v>
      </c>
      <c r="F447" s="5">
        <v>30.77767753466</v>
      </c>
      <c r="G447" s="6">
        <v>7.63525390625</v>
      </c>
      <c r="H447" s="6">
        <v>27.05</v>
      </c>
      <c r="I447" s="4">
        <v>7</v>
      </c>
      <c r="J447" s="4">
        <v>7</v>
      </c>
      <c r="K447" s="4">
        <v>136</v>
      </c>
      <c r="L447" s="4">
        <v>21</v>
      </c>
      <c r="M447" s="4">
        <v>26</v>
      </c>
      <c r="N447" s="4">
        <v>26</v>
      </c>
      <c r="O447" s="4">
        <v>17</v>
      </c>
      <c r="P447" s="4">
        <v>23</v>
      </c>
      <c r="Q447" s="4">
        <v>23</v>
      </c>
      <c r="R447" s="11">
        <f t="shared" si="48"/>
        <v>2.4333719582850522E-3</v>
      </c>
      <c r="S447" s="11">
        <f t="shared" si="49"/>
        <v>2.5152365289735899E-3</v>
      </c>
      <c r="T447" s="11">
        <f t="shared" si="50"/>
        <v>2.3614895549500456E-3</v>
      </c>
      <c r="U447" s="11">
        <f t="shared" si="51"/>
        <v>1.9901662374151251E-3</v>
      </c>
      <c r="V447" s="11">
        <f t="shared" si="52"/>
        <v>2.424114671163575E-3</v>
      </c>
      <c r="W447" s="11">
        <f t="shared" si="53"/>
        <v>2.3478971008574928E-3</v>
      </c>
      <c r="X447" s="14">
        <v>2.4333719582850522E-3</v>
      </c>
      <c r="Y447" s="14">
        <v>2.5152365289735899E-3</v>
      </c>
      <c r="Z447" s="14">
        <v>2.3614895549500456E-3</v>
      </c>
      <c r="AA447" s="14">
        <v>1.9901662374151251E-3</v>
      </c>
      <c r="AB447" s="14">
        <v>2.424114671163575E-3</v>
      </c>
      <c r="AC447" s="14">
        <v>2.3478971008574928E-3</v>
      </c>
      <c r="AE447" s="16">
        <f t="shared" si="54"/>
        <v>0.92504614444173094</v>
      </c>
      <c r="AF447" s="16">
        <f t="shared" si="55"/>
        <v>-0.1124027609375535</v>
      </c>
      <c r="AL447" s="72"/>
      <c r="AN447" s="52"/>
      <c r="AO447" s="53"/>
      <c r="AP447" s="59"/>
      <c r="AQ447" s="54"/>
      <c r="AR447" s="56"/>
      <c r="AS447" s="56"/>
    </row>
    <row r="448" spans="1:45" x14ac:dyDescent="0.2">
      <c r="A448" s="31" t="s">
        <v>637</v>
      </c>
      <c r="B448" s="32" t="s">
        <v>926</v>
      </c>
      <c r="C448" s="31" t="s">
        <v>1826</v>
      </c>
      <c r="D448" s="32" t="s">
        <v>1827</v>
      </c>
      <c r="E448" s="4">
        <v>367</v>
      </c>
      <c r="F448" s="5">
        <v>40.516825334659998</v>
      </c>
      <c r="G448" s="6">
        <v>8.89501953125</v>
      </c>
      <c r="H448" s="6">
        <v>25.34</v>
      </c>
      <c r="I448" s="4">
        <v>7</v>
      </c>
      <c r="J448" s="4">
        <v>7</v>
      </c>
      <c r="K448" s="4">
        <v>39</v>
      </c>
      <c r="L448" s="4">
        <v>7</v>
      </c>
      <c r="M448" s="4">
        <v>4</v>
      </c>
      <c r="N448" s="4">
        <v>10</v>
      </c>
      <c r="O448" s="4">
        <v>6</v>
      </c>
      <c r="P448" s="4">
        <v>6</v>
      </c>
      <c r="Q448" s="4">
        <v>6</v>
      </c>
      <c r="R448" s="11">
        <f t="shared" si="48"/>
        <v>8.1112398609501735E-4</v>
      </c>
      <c r="S448" s="11">
        <f t="shared" si="49"/>
        <v>3.8695946599593691E-4</v>
      </c>
      <c r="T448" s="11">
        <f t="shared" si="50"/>
        <v>9.0826521344232513E-4</v>
      </c>
      <c r="U448" s="11">
        <f t="shared" si="51"/>
        <v>7.0241161320533829E-4</v>
      </c>
      <c r="V448" s="11">
        <f t="shared" si="52"/>
        <v>6.3237774030354128E-4</v>
      </c>
      <c r="W448" s="11">
        <f t="shared" si="53"/>
        <v>6.1249489587586773E-4</v>
      </c>
      <c r="X448" s="14">
        <v>8.1112398609501735E-4</v>
      </c>
      <c r="Y448" s="14">
        <v>3.8695946599593691E-4</v>
      </c>
      <c r="Z448" s="14">
        <v>9.0826521344232513E-4</v>
      </c>
      <c r="AA448" s="14">
        <v>7.0241161320533829E-4</v>
      </c>
      <c r="AB448" s="14">
        <v>6.3237774030354128E-4</v>
      </c>
      <c r="AC448" s="14">
        <v>6.1249489587586773E-4</v>
      </c>
      <c r="AE448" s="16">
        <f t="shared" si="54"/>
        <v>0.92448333993733145</v>
      </c>
      <c r="AF448" s="16">
        <f t="shared" si="55"/>
        <v>-0.11328077375044035</v>
      </c>
      <c r="AL448" s="72"/>
      <c r="AN448" s="52"/>
      <c r="AO448" s="53"/>
      <c r="AP448" s="59"/>
      <c r="AQ448" s="54"/>
      <c r="AR448" s="56"/>
      <c r="AS448" s="56"/>
    </row>
    <row r="449" spans="1:45" x14ac:dyDescent="0.2">
      <c r="A449" s="31" t="s">
        <v>18</v>
      </c>
      <c r="B449" s="32" t="s">
        <v>1252</v>
      </c>
      <c r="C449" s="50" t="s">
        <v>2859</v>
      </c>
      <c r="D449" s="32" t="s">
        <v>2475</v>
      </c>
      <c r="E449" s="4">
        <v>674</v>
      </c>
      <c r="F449" s="5">
        <v>74.41299460466</v>
      </c>
      <c r="G449" s="6">
        <v>8.26513671875</v>
      </c>
      <c r="H449" s="6">
        <v>8.16</v>
      </c>
      <c r="I449" s="4">
        <v>5</v>
      </c>
      <c r="J449" s="4">
        <v>5</v>
      </c>
      <c r="K449" s="4">
        <v>184</v>
      </c>
      <c r="L449" s="4">
        <v>33</v>
      </c>
      <c r="M449" s="4">
        <v>34</v>
      </c>
      <c r="N449" s="4">
        <v>32</v>
      </c>
      <c r="O449" s="4">
        <v>33</v>
      </c>
      <c r="P449" s="4">
        <v>21</v>
      </c>
      <c r="Q449" s="4">
        <v>31</v>
      </c>
      <c r="R449" s="11">
        <f t="shared" si="48"/>
        <v>3.8238702201622249E-3</v>
      </c>
      <c r="S449" s="11">
        <f t="shared" si="49"/>
        <v>3.2891554609654639E-3</v>
      </c>
      <c r="T449" s="11">
        <f t="shared" si="50"/>
        <v>2.9064486830154405E-3</v>
      </c>
      <c r="U449" s="11">
        <f t="shared" si="51"/>
        <v>3.8632638726293607E-3</v>
      </c>
      <c r="V449" s="11">
        <f t="shared" si="52"/>
        <v>2.2133220910623948E-3</v>
      </c>
      <c r="W449" s="11">
        <f t="shared" si="53"/>
        <v>3.1645569620253164E-3</v>
      </c>
      <c r="X449" s="14">
        <v>3.8238702201622249E-3</v>
      </c>
      <c r="Y449" s="14">
        <v>3.2891554609654639E-3</v>
      </c>
      <c r="Z449" s="14">
        <v>2.9064486830154405E-3</v>
      </c>
      <c r="AA449" s="14">
        <v>3.8632638726293607E-3</v>
      </c>
      <c r="AB449" s="14">
        <v>2.2133220910623948E-3</v>
      </c>
      <c r="AC449" s="14">
        <v>3.1645569620253164E-3</v>
      </c>
      <c r="AE449" s="16">
        <f t="shared" si="54"/>
        <v>0.92231813664681994</v>
      </c>
      <c r="AF449" s="16">
        <f t="shared" si="55"/>
        <v>-0.11666362731707761</v>
      </c>
      <c r="AL449" s="72"/>
      <c r="AN449" s="52"/>
      <c r="AO449" s="53"/>
      <c r="AP449" s="59"/>
      <c r="AQ449" s="54"/>
      <c r="AR449" s="56"/>
      <c r="AS449" s="56"/>
    </row>
    <row r="450" spans="1:45" x14ac:dyDescent="0.2">
      <c r="A450" s="31" t="s">
        <v>195</v>
      </c>
      <c r="B450" s="32" t="s">
        <v>1289</v>
      </c>
      <c r="C450" s="31" t="s">
        <v>2545</v>
      </c>
      <c r="D450" s="32" t="s">
        <v>2546</v>
      </c>
      <c r="E450" s="4">
        <v>4133</v>
      </c>
      <c r="F450" s="5">
        <v>459.04469749466801</v>
      </c>
      <c r="G450" s="6">
        <v>5.23681640625</v>
      </c>
      <c r="H450" s="6">
        <v>6.99</v>
      </c>
      <c r="I450" s="4">
        <v>22</v>
      </c>
      <c r="J450" s="4">
        <v>22</v>
      </c>
      <c r="K450" s="4">
        <v>126</v>
      </c>
      <c r="L450" s="4">
        <v>26</v>
      </c>
      <c r="M450" s="4">
        <v>21</v>
      </c>
      <c r="N450" s="4">
        <v>20</v>
      </c>
      <c r="O450" s="4">
        <v>15</v>
      </c>
      <c r="P450" s="4">
        <v>21</v>
      </c>
      <c r="Q450" s="4">
        <v>23</v>
      </c>
      <c r="R450" s="11">
        <f t="shared" si="48"/>
        <v>3.0127462340672076E-3</v>
      </c>
      <c r="S450" s="11">
        <f t="shared" si="49"/>
        <v>2.0315371964786688E-3</v>
      </c>
      <c r="T450" s="11">
        <f t="shared" si="50"/>
        <v>1.8165304268846503E-3</v>
      </c>
      <c r="U450" s="11">
        <f t="shared" si="51"/>
        <v>1.7560290330133458E-3</v>
      </c>
      <c r="V450" s="11">
        <f t="shared" si="52"/>
        <v>2.2133220910623948E-3</v>
      </c>
      <c r="W450" s="11">
        <f t="shared" si="53"/>
        <v>2.3478971008574928E-3</v>
      </c>
      <c r="X450" s="14">
        <v>3.0127462340672076E-3</v>
      </c>
      <c r="Y450" s="14">
        <v>2.0315371964786688E-3</v>
      </c>
      <c r="Z450" s="14">
        <v>1.8165304268846503E-3</v>
      </c>
      <c r="AA450" s="14">
        <v>1.7560290330133458E-3</v>
      </c>
      <c r="AB450" s="14">
        <v>2.2133220910623948E-3</v>
      </c>
      <c r="AC450" s="14">
        <v>2.3478971008574928E-3</v>
      </c>
      <c r="AE450" s="16">
        <f t="shared" si="54"/>
        <v>0.92077242674226012</v>
      </c>
      <c r="AF450" s="16">
        <f t="shared" si="55"/>
        <v>-0.11908346341310878</v>
      </c>
      <c r="AL450" s="72"/>
      <c r="AN450" s="52"/>
      <c r="AO450" s="53"/>
      <c r="AP450" s="59"/>
      <c r="AQ450" s="54"/>
      <c r="AR450" s="56"/>
      <c r="AS450" s="56"/>
    </row>
    <row r="451" spans="1:45" x14ac:dyDescent="0.2">
      <c r="A451" s="31" t="s">
        <v>688</v>
      </c>
      <c r="B451" s="32" t="s">
        <v>950</v>
      </c>
      <c r="C451" s="31" t="s">
        <v>1877</v>
      </c>
      <c r="D451" s="32" t="s">
        <v>1878</v>
      </c>
      <c r="E451" s="4">
        <v>212</v>
      </c>
      <c r="F451" s="5">
        <v>23.530771754660002</v>
      </c>
      <c r="G451" s="6">
        <v>6.53662109375</v>
      </c>
      <c r="H451" s="6">
        <v>23.58</v>
      </c>
      <c r="I451" s="4">
        <v>4</v>
      </c>
      <c r="J451" s="4">
        <v>4</v>
      </c>
      <c r="K451" s="4">
        <v>22</v>
      </c>
      <c r="L451" s="4">
        <v>3</v>
      </c>
      <c r="M451" s="4">
        <v>3</v>
      </c>
      <c r="N451" s="4">
        <v>6</v>
      </c>
      <c r="O451" s="4">
        <v>3</v>
      </c>
      <c r="P451" s="4">
        <v>5</v>
      </c>
      <c r="Q451" s="4">
        <v>2</v>
      </c>
      <c r="R451" s="11">
        <f t="shared" si="48"/>
        <v>3.4762456546929318E-4</v>
      </c>
      <c r="S451" s="11">
        <f t="shared" si="49"/>
        <v>2.9021959949695271E-4</v>
      </c>
      <c r="T451" s="11">
        <f t="shared" si="50"/>
        <v>5.4495912806539512E-4</v>
      </c>
      <c r="U451" s="11">
        <f t="shared" si="51"/>
        <v>3.5120580660266915E-4</v>
      </c>
      <c r="V451" s="11">
        <f t="shared" si="52"/>
        <v>5.2698145025295107E-4</v>
      </c>
      <c r="W451" s="11">
        <f t="shared" si="53"/>
        <v>2.0416496529195591E-4</v>
      </c>
      <c r="X451" s="14">
        <v>3.4762456546929318E-4</v>
      </c>
      <c r="Y451" s="14">
        <v>2.9021959949695271E-4</v>
      </c>
      <c r="Z451" s="14">
        <v>5.4495912806539512E-4</v>
      </c>
      <c r="AA451" s="14">
        <v>3.5120580660266915E-4</v>
      </c>
      <c r="AB451" s="14">
        <v>5.2698145025295107E-4</v>
      </c>
      <c r="AC451" s="14">
        <v>2.0416496529195591E-4</v>
      </c>
      <c r="AE451" s="16">
        <f t="shared" si="54"/>
        <v>0.91507373079204146</v>
      </c>
      <c r="AF451" s="16">
        <f t="shared" si="55"/>
        <v>-0.12804010366273211</v>
      </c>
      <c r="AL451" s="72"/>
      <c r="AN451" s="52"/>
      <c r="AO451" s="53"/>
      <c r="AP451" s="59"/>
      <c r="AQ451" s="54"/>
      <c r="AR451" s="56"/>
      <c r="AS451" s="56"/>
    </row>
    <row r="452" spans="1:45" x14ac:dyDescent="0.2">
      <c r="A452" s="31" t="s">
        <v>701</v>
      </c>
      <c r="B452" s="32" t="s">
        <v>748</v>
      </c>
      <c r="C452" s="31" t="s">
        <v>1498</v>
      </c>
      <c r="D452" s="45" t="s">
        <v>1499</v>
      </c>
      <c r="E452" s="4">
        <v>339</v>
      </c>
      <c r="F452" s="5">
        <v>38.62978783466</v>
      </c>
      <c r="G452" s="6">
        <v>7.31298828125</v>
      </c>
      <c r="H452" s="6">
        <v>48.08</v>
      </c>
      <c r="I452" s="4">
        <v>17</v>
      </c>
      <c r="J452" s="4">
        <v>17</v>
      </c>
      <c r="K452" s="4">
        <v>261</v>
      </c>
      <c r="L452" s="4">
        <v>46</v>
      </c>
      <c r="M452" s="4">
        <v>48</v>
      </c>
      <c r="N452" s="4">
        <v>47</v>
      </c>
      <c r="O452" s="4">
        <v>39</v>
      </c>
      <c r="P452" s="4">
        <v>43</v>
      </c>
      <c r="Q452" s="4">
        <v>38</v>
      </c>
      <c r="R452" s="11">
        <f t="shared" ref="R452:R515" si="56">L452/8630</f>
        <v>5.3302433371958287E-3</v>
      </c>
      <c r="S452" s="11">
        <f t="shared" ref="S452:S515" si="57">M452/10337</f>
        <v>4.6435135919512434E-3</v>
      </c>
      <c r="T452" s="11">
        <f t="shared" ref="T452:T515" si="58">N452/11010</f>
        <v>4.268846503178928E-3</v>
      </c>
      <c r="U452" s="11">
        <f t="shared" ref="U452:U515" si="59">O452/8542</f>
        <v>4.5656754858346988E-3</v>
      </c>
      <c r="V452" s="11">
        <f t="shared" ref="V452:V515" si="60">P452/9488</f>
        <v>4.5320404721753797E-3</v>
      </c>
      <c r="W452" s="11">
        <f t="shared" ref="W452:W515" si="61">Q452/9796</f>
        <v>3.8791343405471623E-3</v>
      </c>
      <c r="X452" s="14">
        <v>5.3302433371958287E-3</v>
      </c>
      <c r="Y452" s="14">
        <v>4.6435135919512434E-3</v>
      </c>
      <c r="Z452" s="14">
        <v>4.268846503178928E-3</v>
      </c>
      <c r="AA452" s="14">
        <v>4.5656754858346988E-3</v>
      </c>
      <c r="AB452" s="14">
        <v>4.5320404721753797E-3</v>
      </c>
      <c r="AC452" s="14">
        <v>3.8791343405471623E-3</v>
      </c>
      <c r="AE452" s="16">
        <f t="shared" ref="AE452:AE515" si="62">(AA452+AB452+AC452)/(X452+Y452+Z452)</f>
        <v>0.91112908958091754</v>
      </c>
      <c r="AF452" s="16">
        <f t="shared" ref="AF452:AF515" si="63">LOG(AE452, 2)</f>
        <v>-0.13427262406037413</v>
      </c>
      <c r="AL452" s="72"/>
      <c r="AN452" s="52"/>
      <c r="AO452" s="53"/>
      <c r="AP452" s="59"/>
      <c r="AQ452" s="54"/>
      <c r="AR452" s="56"/>
      <c r="AS452" s="56"/>
    </row>
    <row r="453" spans="1:45" x14ac:dyDescent="0.2">
      <c r="A453" s="31" t="s">
        <v>103</v>
      </c>
      <c r="B453" s="32" t="s">
        <v>944</v>
      </c>
      <c r="C453" s="31" t="s">
        <v>1864</v>
      </c>
      <c r="D453" s="32" t="s">
        <v>1865</v>
      </c>
      <c r="E453" s="4">
        <v>332</v>
      </c>
      <c r="F453" s="5">
        <v>37.548084924660003</v>
      </c>
      <c r="G453" s="6">
        <v>5.92236328125</v>
      </c>
      <c r="H453" s="6">
        <v>24.1</v>
      </c>
      <c r="I453" s="4">
        <v>5</v>
      </c>
      <c r="J453" s="4">
        <v>5</v>
      </c>
      <c r="K453" s="4">
        <v>35</v>
      </c>
      <c r="L453" s="4">
        <v>6</v>
      </c>
      <c r="M453" s="4">
        <v>7</v>
      </c>
      <c r="N453" s="4">
        <v>6</v>
      </c>
      <c r="O453" s="4">
        <v>6</v>
      </c>
      <c r="P453" s="4">
        <v>7</v>
      </c>
      <c r="Q453" s="4">
        <v>3</v>
      </c>
      <c r="R453" s="11">
        <f t="shared" si="56"/>
        <v>6.9524913093858636E-4</v>
      </c>
      <c r="S453" s="11">
        <f t="shared" si="57"/>
        <v>6.7717906549288962E-4</v>
      </c>
      <c r="T453" s="11">
        <f t="shared" si="58"/>
        <v>5.4495912806539512E-4</v>
      </c>
      <c r="U453" s="11">
        <f t="shared" si="59"/>
        <v>7.0241161320533829E-4</v>
      </c>
      <c r="V453" s="11">
        <f t="shared" si="60"/>
        <v>7.3777403035413149E-4</v>
      </c>
      <c r="W453" s="11">
        <f t="shared" si="61"/>
        <v>3.0624744793793387E-4</v>
      </c>
      <c r="X453" s="14">
        <v>6.9524913093858636E-4</v>
      </c>
      <c r="Y453" s="14">
        <v>6.7717906549288962E-4</v>
      </c>
      <c r="Z453" s="14">
        <v>5.4495912806539512E-4</v>
      </c>
      <c r="AA453" s="14">
        <v>7.0241161320533829E-4</v>
      </c>
      <c r="AB453" s="14">
        <v>7.3777403035413149E-4</v>
      </c>
      <c r="AC453" s="14">
        <v>3.0624744793793387E-4</v>
      </c>
      <c r="AE453" s="16">
        <f t="shared" si="62"/>
        <v>0.91084001087556665</v>
      </c>
      <c r="AF453" s="16">
        <f t="shared" si="63"/>
        <v>-0.13473042811208</v>
      </c>
      <c r="AL453" s="72"/>
      <c r="AN453" s="52"/>
      <c r="AO453" s="53"/>
      <c r="AP453" s="59"/>
      <c r="AQ453" s="54"/>
      <c r="AR453" s="56"/>
      <c r="AS453" s="56"/>
    </row>
    <row r="454" spans="1:45" x14ac:dyDescent="0.2">
      <c r="A454" s="31" t="s">
        <v>436</v>
      </c>
      <c r="B454" s="32" t="s">
        <v>1373</v>
      </c>
      <c r="C454" s="31" t="s">
        <v>2721</v>
      </c>
      <c r="D454" s="32" t="s">
        <v>2722</v>
      </c>
      <c r="E454" s="4">
        <v>4326</v>
      </c>
      <c r="F454" s="5">
        <v>490.40732814466298</v>
      </c>
      <c r="G454" s="6">
        <v>6.84423828125</v>
      </c>
      <c r="H454" s="6">
        <v>3.21</v>
      </c>
      <c r="I454" s="4">
        <v>14</v>
      </c>
      <c r="J454" s="4">
        <v>14</v>
      </c>
      <c r="K454" s="4">
        <v>151</v>
      </c>
      <c r="L454" s="4">
        <v>24</v>
      </c>
      <c r="M454" s="4">
        <v>29</v>
      </c>
      <c r="N454" s="4">
        <v>29</v>
      </c>
      <c r="O454" s="4">
        <v>23</v>
      </c>
      <c r="P454" s="4">
        <v>24</v>
      </c>
      <c r="Q454" s="4">
        <v>22</v>
      </c>
      <c r="R454" s="11">
        <f t="shared" si="56"/>
        <v>2.7809965237543454E-3</v>
      </c>
      <c r="S454" s="11">
        <f t="shared" si="57"/>
        <v>2.8054561284705428E-3</v>
      </c>
      <c r="T454" s="11">
        <f t="shared" si="58"/>
        <v>2.6339691189827428E-3</v>
      </c>
      <c r="U454" s="11">
        <f t="shared" si="59"/>
        <v>2.6925778506204636E-3</v>
      </c>
      <c r="V454" s="11">
        <f t="shared" si="60"/>
        <v>2.5295109612141651E-3</v>
      </c>
      <c r="W454" s="11">
        <f t="shared" si="61"/>
        <v>2.245814618211515E-3</v>
      </c>
      <c r="X454" s="14">
        <v>2.7809965237543454E-3</v>
      </c>
      <c r="Y454" s="14">
        <v>2.8054561284705428E-3</v>
      </c>
      <c r="Z454" s="14">
        <v>2.6339691189827428E-3</v>
      </c>
      <c r="AA454" s="14">
        <v>2.6925778506204636E-3</v>
      </c>
      <c r="AB454" s="14">
        <v>2.5295109612141651E-3</v>
      </c>
      <c r="AC454" s="14">
        <v>2.245814618211515E-3</v>
      </c>
      <c r="AE454" s="16">
        <f t="shared" si="62"/>
        <v>0.9084574536312463</v>
      </c>
      <c r="AF454" s="16">
        <f t="shared" si="63"/>
        <v>-0.13850914550507015</v>
      </c>
      <c r="AL454" s="72"/>
      <c r="AN454" s="52"/>
      <c r="AO454" s="53"/>
      <c r="AP454" s="59"/>
      <c r="AQ454" s="54"/>
      <c r="AR454" s="56"/>
      <c r="AS454" s="56"/>
    </row>
    <row r="455" spans="1:45" x14ac:dyDescent="0.2">
      <c r="A455" s="31" t="s">
        <v>299</v>
      </c>
      <c r="B455" s="32" t="s">
        <v>852</v>
      </c>
      <c r="C455" s="31" t="s">
        <v>1542</v>
      </c>
      <c r="D455" s="32" t="s">
        <v>1683</v>
      </c>
      <c r="E455" s="4">
        <v>241</v>
      </c>
      <c r="F455" s="5">
        <v>26.394206254659998</v>
      </c>
      <c r="G455" s="6">
        <v>4.79248046875</v>
      </c>
      <c r="H455" s="6">
        <v>31.54</v>
      </c>
      <c r="I455" s="4">
        <v>5</v>
      </c>
      <c r="J455" s="4">
        <v>5</v>
      </c>
      <c r="K455" s="4">
        <v>50</v>
      </c>
      <c r="L455" s="4">
        <v>7</v>
      </c>
      <c r="M455" s="4">
        <v>10</v>
      </c>
      <c r="N455" s="4">
        <v>10</v>
      </c>
      <c r="O455" s="4">
        <v>4</v>
      </c>
      <c r="P455" s="4">
        <v>8</v>
      </c>
      <c r="Q455" s="4">
        <v>11</v>
      </c>
      <c r="R455" s="11">
        <f t="shared" si="56"/>
        <v>8.1112398609501735E-4</v>
      </c>
      <c r="S455" s="11">
        <f t="shared" si="57"/>
        <v>9.6739866498984234E-4</v>
      </c>
      <c r="T455" s="11">
        <f t="shared" si="58"/>
        <v>9.0826521344232513E-4</v>
      </c>
      <c r="U455" s="11">
        <f t="shared" si="59"/>
        <v>4.682744088035589E-4</v>
      </c>
      <c r="V455" s="11">
        <f t="shared" si="60"/>
        <v>8.4317032040472171E-4</v>
      </c>
      <c r="W455" s="11">
        <f t="shared" si="61"/>
        <v>1.1229073091057575E-3</v>
      </c>
      <c r="X455" s="14">
        <v>8.1112398609501735E-4</v>
      </c>
      <c r="Y455" s="14">
        <v>9.6739866498984234E-4</v>
      </c>
      <c r="Z455" s="14">
        <v>9.0826521344232513E-4</v>
      </c>
      <c r="AA455" s="14">
        <v>4.682744088035589E-4</v>
      </c>
      <c r="AB455" s="14">
        <v>8.4317032040472171E-4</v>
      </c>
      <c r="AC455" s="14">
        <v>1.1229073091057575E-3</v>
      </c>
      <c r="AE455" s="16">
        <f t="shared" si="62"/>
        <v>0.90604549412107405</v>
      </c>
      <c r="AF455" s="16">
        <f t="shared" si="63"/>
        <v>-0.14234460256835388</v>
      </c>
      <c r="AL455" s="72"/>
      <c r="AN455" s="52"/>
      <c r="AO455" s="53"/>
      <c r="AP455" s="59"/>
      <c r="AQ455" s="54"/>
      <c r="AR455" s="56"/>
      <c r="AS455" s="56"/>
    </row>
    <row r="456" spans="1:45" x14ac:dyDescent="0.2">
      <c r="A456" s="31" t="s">
        <v>68</v>
      </c>
      <c r="B456" s="32" t="s">
        <v>981</v>
      </c>
      <c r="C456" s="31" t="s">
        <v>1942</v>
      </c>
      <c r="D456" s="32" t="s">
        <v>1943</v>
      </c>
      <c r="E456" s="4">
        <v>107</v>
      </c>
      <c r="F456" s="5">
        <v>12.25333210466</v>
      </c>
      <c r="G456" s="6">
        <v>6.15087890625</v>
      </c>
      <c r="H456" s="6">
        <v>21.5</v>
      </c>
      <c r="I456" s="4">
        <v>3</v>
      </c>
      <c r="J456" s="4">
        <v>3</v>
      </c>
      <c r="K456" s="4">
        <v>24</v>
      </c>
      <c r="L456" s="4">
        <v>4</v>
      </c>
      <c r="M456" s="4">
        <v>4</v>
      </c>
      <c r="N456" s="4">
        <v>5</v>
      </c>
      <c r="O456" s="4">
        <v>3</v>
      </c>
      <c r="P456" s="4">
        <v>4</v>
      </c>
      <c r="Q456" s="4">
        <v>4</v>
      </c>
      <c r="R456" s="11">
        <f t="shared" si="56"/>
        <v>4.6349942062572422E-4</v>
      </c>
      <c r="S456" s="11">
        <f t="shared" si="57"/>
        <v>3.8695946599593691E-4</v>
      </c>
      <c r="T456" s="11">
        <f t="shared" si="58"/>
        <v>4.5413260672116256E-4</v>
      </c>
      <c r="U456" s="11">
        <f t="shared" si="59"/>
        <v>3.5120580660266915E-4</v>
      </c>
      <c r="V456" s="11">
        <f t="shared" si="60"/>
        <v>4.2158516020236085E-4</v>
      </c>
      <c r="W456" s="11">
        <f t="shared" si="61"/>
        <v>4.0832993058391182E-4</v>
      </c>
      <c r="X456" s="14">
        <v>4.6349942062572422E-4</v>
      </c>
      <c r="Y456" s="14">
        <v>3.8695946599593691E-4</v>
      </c>
      <c r="Z456" s="14">
        <v>4.5413260672116256E-4</v>
      </c>
      <c r="AA456" s="14">
        <v>3.5120580660266915E-4</v>
      </c>
      <c r="AB456" s="14">
        <v>4.2158516020236085E-4</v>
      </c>
      <c r="AC456" s="14">
        <v>4.0832993058391182E-4</v>
      </c>
      <c r="AE456" s="16">
        <f t="shared" si="62"/>
        <v>0.90535689019594412</v>
      </c>
      <c r="AF456" s="16">
        <f t="shared" si="63"/>
        <v>-0.14344148255965597</v>
      </c>
      <c r="AL456" s="72"/>
      <c r="AN456" s="52"/>
      <c r="AO456" s="53"/>
      <c r="AP456" s="59"/>
      <c r="AQ456" s="54"/>
      <c r="AR456" s="56"/>
      <c r="AS456" s="56"/>
    </row>
    <row r="457" spans="1:45" x14ac:dyDescent="0.2">
      <c r="A457" s="31" t="s">
        <v>633</v>
      </c>
      <c r="B457" s="32" t="s">
        <v>988</v>
      </c>
      <c r="C457" s="31" t="s">
        <v>1955</v>
      </c>
      <c r="D457" s="32" t="s">
        <v>1956</v>
      </c>
      <c r="E457" s="4">
        <v>202</v>
      </c>
      <c r="F457" s="5">
        <v>21.92622216466</v>
      </c>
      <c r="G457" s="6">
        <v>4.50048828125</v>
      </c>
      <c r="H457" s="6">
        <v>21.29</v>
      </c>
      <c r="I457" s="4">
        <v>3</v>
      </c>
      <c r="J457" s="4">
        <v>3</v>
      </c>
      <c r="K457" s="4">
        <v>14</v>
      </c>
      <c r="L457" s="4"/>
      <c r="M457" s="4">
        <v>4</v>
      </c>
      <c r="N457" s="4">
        <v>4</v>
      </c>
      <c r="O457" s="4">
        <v>3</v>
      </c>
      <c r="P457" s="4">
        <v>3</v>
      </c>
      <c r="Q457" s="4"/>
      <c r="R457" s="11">
        <f t="shared" si="56"/>
        <v>0</v>
      </c>
      <c r="S457" s="11">
        <f t="shared" si="57"/>
        <v>3.8695946599593691E-4</v>
      </c>
      <c r="T457" s="11">
        <f t="shared" si="58"/>
        <v>3.6330608537693006E-4</v>
      </c>
      <c r="U457" s="11">
        <f t="shared" si="59"/>
        <v>3.5120580660266915E-4</v>
      </c>
      <c r="V457" s="11">
        <f t="shared" si="60"/>
        <v>3.1618887015177064E-4</v>
      </c>
      <c r="W457" s="11">
        <f t="shared" si="61"/>
        <v>0</v>
      </c>
      <c r="X457" s="15">
        <v>9.0826521344232502E-5</v>
      </c>
      <c r="Y457" s="14">
        <v>3.8695946599593691E-4</v>
      </c>
      <c r="Z457" s="14">
        <v>3.6330608537693006E-4</v>
      </c>
      <c r="AA457" s="14">
        <v>3.5120580660266915E-4</v>
      </c>
      <c r="AB457" s="14">
        <v>3.1618887015177064E-4</v>
      </c>
      <c r="AC457" s="15">
        <v>9.0826521344232502E-5</v>
      </c>
      <c r="AE457" s="16">
        <f t="shared" si="62"/>
        <v>0.90147229143330576</v>
      </c>
      <c r="AF457" s="16">
        <f t="shared" si="63"/>
        <v>-0.14964494668632877</v>
      </c>
      <c r="AL457" s="72"/>
      <c r="AN457" s="52"/>
      <c r="AO457" s="53"/>
      <c r="AP457" s="59"/>
      <c r="AQ457" s="54"/>
      <c r="AR457" s="56"/>
      <c r="AS457" s="56"/>
    </row>
    <row r="458" spans="1:45" x14ac:dyDescent="0.2">
      <c r="A458" s="31" t="s">
        <v>44</v>
      </c>
      <c r="B458" s="32" t="s">
        <v>862</v>
      </c>
      <c r="C458" s="31" t="s">
        <v>1704</v>
      </c>
      <c r="D458" s="32" t="s">
        <v>1705</v>
      </c>
      <c r="E458" s="4">
        <v>686</v>
      </c>
      <c r="F458" s="5">
        <v>75.251794554660094</v>
      </c>
      <c r="G458" s="6">
        <v>5.83349609375</v>
      </c>
      <c r="H458" s="6">
        <v>30.9</v>
      </c>
      <c r="I458" s="4">
        <v>17</v>
      </c>
      <c r="J458" s="4">
        <v>17</v>
      </c>
      <c r="K458" s="4">
        <v>165</v>
      </c>
      <c r="L458" s="4">
        <v>28</v>
      </c>
      <c r="M458" s="4">
        <v>31</v>
      </c>
      <c r="N458" s="4">
        <v>31</v>
      </c>
      <c r="O458" s="4">
        <v>27</v>
      </c>
      <c r="P458" s="4">
        <v>25</v>
      </c>
      <c r="Q458" s="4">
        <v>23</v>
      </c>
      <c r="R458" s="11">
        <f t="shared" si="56"/>
        <v>3.2444959443800694E-3</v>
      </c>
      <c r="S458" s="11">
        <f t="shared" si="57"/>
        <v>2.998935861468511E-3</v>
      </c>
      <c r="T458" s="11">
        <f t="shared" si="58"/>
        <v>2.8156221616712079E-3</v>
      </c>
      <c r="U458" s="11">
        <f t="shared" si="59"/>
        <v>3.1608522594240226E-3</v>
      </c>
      <c r="V458" s="11">
        <f t="shared" si="60"/>
        <v>2.6349072512647557E-3</v>
      </c>
      <c r="W458" s="11">
        <f t="shared" si="61"/>
        <v>2.3478971008574928E-3</v>
      </c>
      <c r="X458" s="14">
        <v>3.2444959443800694E-3</v>
      </c>
      <c r="Y458" s="14">
        <v>2.998935861468511E-3</v>
      </c>
      <c r="Z458" s="14">
        <v>2.8156221616712079E-3</v>
      </c>
      <c r="AA458" s="14">
        <v>3.1608522594240226E-3</v>
      </c>
      <c r="AB458" s="14">
        <v>2.6349072512647557E-3</v>
      </c>
      <c r="AC458" s="14">
        <v>2.3478971008574928E-3</v>
      </c>
      <c r="AE458" s="16">
        <f t="shared" si="62"/>
        <v>0.89895221297327843</v>
      </c>
      <c r="AF458" s="16">
        <f t="shared" si="63"/>
        <v>-0.15368366873481432</v>
      </c>
      <c r="AL458" s="72"/>
      <c r="AN458" s="52"/>
      <c r="AO458" s="53"/>
      <c r="AP458" s="76"/>
      <c r="AQ458" s="54"/>
      <c r="AR458" s="56"/>
      <c r="AS458" s="56"/>
    </row>
    <row r="459" spans="1:45" x14ac:dyDescent="0.2">
      <c r="A459" s="31" t="s">
        <v>615</v>
      </c>
      <c r="B459" s="32" t="s">
        <v>1354</v>
      </c>
      <c r="C459" s="31" t="s">
        <v>2681</v>
      </c>
      <c r="D459" s="32" t="s">
        <v>2682</v>
      </c>
      <c r="E459" s="4">
        <v>349</v>
      </c>
      <c r="F459" s="5">
        <v>38.831668244660001</v>
      </c>
      <c r="G459" s="6">
        <v>6.35400390625</v>
      </c>
      <c r="H459" s="6">
        <v>4.3</v>
      </c>
      <c r="I459" s="4">
        <v>2</v>
      </c>
      <c r="J459" s="4">
        <v>2</v>
      </c>
      <c r="K459" s="4">
        <v>64</v>
      </c>
      <c r="L459" s="4">
        <v>9</v>
      </c>
      <c r="M459" s="4">
        <v>13</v>
      </c>
      <c r="N459" s="4">
        <v>13</v>
      </c>
      <c r="O459" s="4">
        <v>9</v>
      </c>
      <c r="P459" s="4">
        <v>10</v>
      </c>
      <c r="Q459" s="4">
        <v>10</v>
      </c>
      <c r="R459" s="11">
        <f t="shared" si="56"/>
        <v>1.0428736964078794E-3</v>
      </c>
      <c r="S459" s="11">
        <f t="shared" si="57"/>
        <v>1.2576182644867949E-3</v>
      </c>
      <c r="T459" s="11">
        <f t="shared" si="58"/>
        <v>1.1807447774750228E-3</v>
      </c>
      <c r="U459" s="11">
        <f t="shared" si="59"/>
        <v>1.0536174198080075E-3</v>
      </c>
      <c r="V459" s="11">
        <f t="shared" si="60"/>
        <v>1.0539629005059021E-3</v>
      </c>
      <c r="W459" s="11">
        <f t="shared" si="61"/>
        <v>1.0208248264597796E-3</v>
      </c>
      <c r="X459" s="14">
        <v>1.0428736964078794E-3</v>
      </c>
      <c r="Y459" s="14">
        <v>1.2576182644867949E-3</v>
      </c>
      <c r="Z459" s="14">
        <v>1.1807447774750228E-3</v>
      </c>
      <c r="AA459" s="14">
        <v>1.0536174198080075E-3</v>
      </c>
      <c r="AB459" s="14">
        <v>1.0539629005059021E-3</v>
      </c>
      <c r="AC459" s="14">
        <v>1.0208248264597796E-3</v>
      </c>
      <c r="AE459" s="16">
        <f t="shared" si="62"/>
        <v>0.89864763068045661</v>
      </c>
      <c r="AF459" s="16">
        <f t="shared" si="63"/>
        <v>-0.15417256437991919</v>
      </c>
      <c r="AL459" s="72"/>
      <c r="AN459" s="52"/>
      <c r="AO459" s="53"/>
      <c r="AP459" s="59"/>
      <c r="AQ459" s="54"/>
      <c r="AR459" s="56"/>
      <c r="AS459" s="56"/>
    </row>
    <row r="460" spans="1:45" x14ac:dyDescent="0.2">
      <c r="A460" s="31" t="s">
        <v>406</v>
      </c>
      <c r="B460" s="32" t="s">
        <v>1134</v>
      </c>
      <c r="C460" s="31" t="s">
        <v>1472</v>
      </c>
      <c r="D460" s="32" t="s">
        <v>2258</v>
      </c>
      <c r="E460" s="4">
        <v>483</v>
      </c>
      <c r="F460" s="5">
        <v>54.368293874659997</v>
      </c>
      <c r="G460" s="6">
        <v>8.66064453125</v>
      </c>
      <c r="H460" s="6">
        <v>13.04</v>
      </c>
      <c r="I460" s="4">
        <v>5</v>
      </c>
      <c r="J460" s="4">
        <v>5</v>
      </c>
      <c r="K460" s="4">
        <v>22</v>
      </c>
      <c r="L460" s="4">
        <v>3</v>
      </c>
      <c r="M460" s="4">
        <v>4</v>
      </c>
      <c r="N460" s="4">
        <v>5</v>
      </c>
      <c r="O460" s="4">
        <v>2</v>
      </c>
      <c r="P460" s="4">
        <v>5</v>
      </c>
      <c r="Q460" s="4">
        <v>3</v>
      </c>
      <c r="R460" s="11">
        <f t="shared" si="56"/>
        <v>3.4762456546929318E-4</v>
      </c>
      <c r="S460" s="11">
        <f t="shared" si="57"/>
        <v>3.8695946599593691E-4</v>
      </c>
      <c r="T460" s="11">
        <f t="shared" si="58"/>
        <v>4.5413260672116256E-4</v>
      </c>
      <c r="U460" s="11">
        <f t="shared" si="59"/>
        <v>2.3413720440177945E-4</v>
      </c>
      <c r="V460" s="11">
        <f t="shared" si="60"/>
        <v>5.2698145025295107E-4</v>
      </c>
      <c r="W460" s="11">
        <f t="shared" si="61"/>
        <v>3.0624744793793387E-4</v>
      </c>
      <c r="X460" s="14">
        <v>3.4762456546929318E-4</v>
      </c>
      <c r="Y460" s="14">
        <v>3.8695946599593691E-4</v>
      </c>
      <c r="Z460" s="14">
        <v>4.5413260672116256E-4</v>
      </c>
      <c r="AA460" s="14">
        <v>2.3413720440177945E-4</v>
      </c>
      <c r="AB460" s="14">
        <v>5.2698145025295107E-4</v>
      </c>
      <c r="AC460" s="14">
        <v>3.0624744793793387E-4</v>
      </c>
      <c r="AE460" s="16">
        <f t="shared" si="62"/>
        <v>0.89791466553469712</v>
      </c>
      <c r="AF460" s="16">
        <f t="shared" si="63"/>
        <v>-0.1553497517692235</v>
      </c>
      <c r="AL460" s="72"/>
      <c r="AN460" s="52"/>
      <c r="AO460" s="53"/>
      <c r="AP460" s="59"/>
      <c r="AQ460" s="54"/>
      <c r="AR460" s="56"/>
      <c r="AS460" s="56"/>
    </row>
    <row r="461" spans="1:45" x14ac:dyDescent="0.2">
      <c r="A461" s="31" t="s">
        <v>650</v>
      </c>
      <c r="B461" s="32" t="s">
        <v>1182</v>
      </c>
      <c r="C461" s="31" t="s">
        <v>2346</v>
      </c>
      <c r="D461" s="32" t="s">
        <v>2347</v>
      </c>
      <c r="E461" s="4">
        <v>922</v>
      </c>
      <c r="F461" s="5">
        <v>102.25693608466</v>
      </c>
      <c r="G461" s="6">
        <v>5.24951171875</v>
      </c>
      <c r="H461" s="6">
        <v>10.85</v>
      </c>
      <c r="I461" s="4">
        <v>7</v>
      </c>
      <c r="J461" s="4">
        <v>7</v>
      </c>
      <c r="K461" s="4">
        <v>18</v>
      </c>
      <c r="L461" s="4">
        <v>4</v>
      </c>
      <c r="M461" s="4">
        <v>3</v>
      </c>
      <c r="N461" s="4">
        <v>3</v>
      </c>
      <c r="O461" s="4"/>
      <c r="P461" s="4">
        <v>4</v>
      </c>
      <c r="Q461" s="4">
        <v>4</v>
      </c>
      <c r="R461" s="11">
        <f t="shared" si="56"/>
        <v>4.6349942062572422E-4</v>
      </c>
      <c r="S461" s="11">
        <f t="shared" si="57"/>
        <v>2.9021959949695271E-4</v>
      </c>
      <c r="T461" s="11">
        <f t="shared" si="58"/>
        <v>2.7247956403269756E-4</v>
      </c>
      <c r="U461" s="11">
        <f t="shared" si="59"/>
        <v>0</v>
      </c>
      <c r="V461" s="11">
        <f t="shared" si="60"/>
        <v>4.2158516020236085E-4</v>
      </c>
      <c r="W461" s="11">
        <f t="shared" si="61"/>
        <v>4.0832993058391182E-4</v>
      </c>
      <c r="X461" s="14">
        <v>4.6349942062572422E-4</v>
      </c>
      <c r="Y461" s="14">
        <v>2.9021959949695271E-4</v>
      </c>
      <c r="Z461" s="14">
        <v>2.7247956403269756E-4</v>
      </c>
      <c r="AA461" s="15">
        <v>9.0826521344232502E-5</v>
      </c>
      <c r="AB461" s="14">
        <v>4.2158516020236085E-4</v>
      </c>
      <c r="AC461" s="14">
        <v>4.0832993058391182E-4</v>
      </c>
      <c r="AE461" s="16">
        <f t="shared" si="62"/>
        <v>0.89723531716654337</v>
      </c>
      <c r="AF461" s="16">
        <f t="shared" si="63"/>
        <v>-0.15644168567781436</v>
      </c>
      <c r="AL461" s="72"/>
      <c r="AN461" s="52"/>
      <c r="AO461" s="53"/>
      <c r="AP461" s="59"/>
      <c r="AQ461" s="54"/>
      <c r="AR461" s="56"/>
      <c r="AS461" s="56"/>
    </row>
    <row r="462" spans="1:45" x14ac:dyDescent="0.2">
      <c r="A462" s="31" t="s">
        <v>120</v>
      </c>
      <c r="B462" s="32" t="s">
        <v>1335</v>
      </c>
      <c r="C462" s="31" t="s">
        <v>2641</v>
      </c>
      <c r="D462" s="32" t="s">
        <v>2642</v>
      </c>
      <c r="E462" s="4">
        <v>841</v>
      </c>
      <c r="F462" s="5">
        <v>95.139756984660096</v>
      </c>
      <c r="G462" s="6">
        <v>6.99072265625</v>
      </c>
      <c r="H462" s="6">
        <v>5.23</v>
      </c>
      <c r="I462" s="4">
        <v>3</v>
      </c>
      <c r="J462" s="4">
        <v>3</v>
      </c>
      <c r="K462" s="4">
        <v>8</v>
      </c>
      <c r="L462" s="4"/>
      <c r="M462" s="4">
        <v>2</v>
      </c>
      <c r="N462" s="4">
        <v>3</v>
      </c>
      <c r="O462" s="4"/>
      <c r="P462" s="4">
        <v>3</v>
      </c>
      <c r="Q462" s="4"/>
      <c r="R462" s="11">
        <f t="shared" si="56"/>
        <v>0</v>
      </c>
      <c r="S462" s="11">
        <f t="shared" si="57"/>
        <v>1.9347973299796846E-4</v>
      </c>
      <c r="T462" s="11">
        <f t="shared" si="58"/>
        <v>2.7247956403269756E-4</v>
      </c>
      <c r="U462" s="11">
        <f t="shared" si="59"/>
        <v>0</v>
      </c>
      <c r="V462" s="11">
        <f t="shared" si="60"/>
        <v>3.1618887015177064E-4</v>
      </c>
      <c r="W462" s="11">
        <f t="shared" si="61"/>
        <v>0</v>
      </c>
      <c r="X462" s="15">
        <v>9.0826521344232502E-5</v>
      </c>
      <c r="Y462" s="14">
        <v>1.9347973299796846E-4</v>
      </c>
      <c r="Z462" s="14">
        <v>2.7247956403269756E-4</v>
      </c>
      <c r="AA462" s="15">
        <v>9.0826521344232502E-5</v>
      </c>
      <c r="AB462" s="14">
        <v>3.1618887015177064E-4</v>
      </c>
      <c r="AC462" s="15">
        <v>9.0826521344232502E-5</v>
      </c>
      <c r="AE462" s="16">
        <f t="shared" si="62"/>
        <v>0.89413540433428496</v>
      </c>
      <c r="AF462" s="16">
        <f t="shared" si="63"/>
        <v>-0.16143477089539149</v>
      </c>
      <c r="AL462" s="72"/>
      <c r="AN462" s="52"/>
      <c r="AO462" s="53"/>
      <c r="AP462" s="59"/>
      <c r="AQ462" s="54"/>
      <c r="AR462" s="56"/>
      <c r="AS462" s="56"/>
    </row>
    <row r="463" spans="1:45" x14ac:dyDescent="0.2">
      <c r="A463" s="31" t="s">
        <v>164</v>
      </c>
      <c r="B463" s="32" t="s">
        <v>847</v>
      </c>
      <c r="C463" s="50" t="s">
        <v>2811</v>
      </c>
      <c r="D463" s="59" t="s">
        <v>2884</v>
      </c>
      <c r="E463" s="4">
        <v>404</v>
      </c>
      <c r="F463" s="5">
        <v>44.036018914659998</v>
      </c>
      <c r="G463" s="6">
        <v>9.02685546875</v>
      </c>
      <c r="H463" s="6">
        <v>32.43</v>
      </c>
      <c r="I463" s="4">
        <v>13</v>
      </c>
      <c r="J463" s="4">
        <v>13</v>
      </c>
      <c r="K463" s="4">
        <v>557</v>
      </c>
      <c r="L463" s="4">
        <v>93</v>
      </c>
      <c r="M463" s="4">
        <v>99</v>
      </c>
      <c r="N463" s="4">
        <v>112</v>
      </c>
      <c r="O463" s="4">
        <v>78</v>
      </c>
      <c r="P463" s="4">
        <v>88</v>
      </c>
      <c r="Q463" s="4">
        <v>87</v>
      </c>
      <c r="R463" s="11">
        <f t="shared" si="56"/>
        <v>1.0776361529548088E-2</v>
      </c>
      <c r="S463" s="11">
        <f t="shared" si="57"/>
        <v>9.5772467833994384E-3</v>
      </c>
      <c r="T463" s="11">
        <f t="shared" si="58"/>
        <v>1.0172570390554041E-2</v>
      </c>
      <c r="U463" s="11">
        <f t="shared" si="59"/>
        <v>9.1313509716693976E-3</v>
      </c>
      <c r="V463" s="11">
        <f t="shared" si="60"/>
        <v>9.2748735244519397E-3</v>
      </c>
      <c r="W463" s="11">
        <f t="shared" si="61"/>
        <v>8.8811759902000815E-3</v>
      </c>
      <c r="X463" s="14">
        <v>1.0776361529548088E-2</v>
      </c>
      <c r="Y463" s="14">
        <v>9.5772467833994384E-3</v>
      </c>
      <c r="Z463" s="14">
        <v>1.0172570390554041E-2</v>
      </c>
      <c r="AA463" s="14">
        <v>9.1313509716693976E-3</v>
      </c>
      <c r="AB463" s="14">
        <v>9.2748735244519397E-3</v>
      </c>
      <c r="AC463" s="14">
        <v>8.8811759902000815E-3</v>
      </c>
      <c r="AE463" s="16">
        <f t="shared" si="62"/>
        <v>0.89390161642444177</v>
      </c>
      <c r="AF463" s="16">
        <f t="shared" si="63"/>
        <v>-0.16181203899013094</v>
      </c>
      <c r="AL463" s="72"/>
      <c r="AN463" s="52"/>
      <c r="AO463" s="53"/>
      <c r="AP463" s="59"/>
      <c r="AQ463" s="54"/>
      <c r="AR463" s="56"/>
      <c r="AS463" s="56"/>
    </row>
    <row r="464" spans="1:45" x14ac:dyDescent="0.2">
      <c r="A464" s="31" t="s">
        <v>527</v>
      </c>
      <c r="B464" s="32" t="s">
        <v>796</v>
      </c>
      <c r="C464" s="31" t="s">
        <v>1580</v>
      </c>
      <c r="D464" s="32" t="s">
        <v>1581</v>
      </c>
      <c r="E464" s="4">
        <v>267</v>
      </c>
      <c r="F464" s="5">
        <v>28.59275763466</v>
      </c>
      <c r="G464" s="6">
        <v>5.51611328125</v>
      </c>
      <c r="H464" s="6">
        <v>38.950000000000003</v>
      </c>
      <c r="I464" s="4">
        <v>8</v>
      </c>
      <c r="J464" s="4">
        <v>8</v>
      </c>
      <c r="K464" s="4">
        <v>42</v>
      </c>
      <c r="L464" s="4">
        <v>4</v>
      </c>
      <c r="M464" s="4">
        <v>11</v>
      </c>
      <c r="N464" s="4">
        <v>8</v>
      </c>
      <c r="O464" s="4">
        <v>3</v>
      </c>
      <c r="P464" s="4">
        <v>7</v>
      </c>
      <c r="Q464" s="4">
        <v>9</v>
      </c>
      <c r="R464" s="11">
        <f t="shared" si="56"/>
        <v>4.6349942062572422E-4</v>
      </c>
      <c r="S464" s="11">
        <f t="shared" si="57"/>
        <v>1.0641385314888265E-3</v>
      </c>
      <c r="T464" s="11">
        <f t="shared" si="58"/>
        <v>7.2661217075386012E-4</v>
      </c>
      <c r="U464" s="11">
        <f t="shared" si="59"/>
        <v>3.5120580660266915E-4</v>
      </c>
      <c r="V464" s="11">
        <f t="shared" si="60"/>
        <v>7.3777403035413149E-4</v>
      </c>
      <c r="W464" s="11">
        <f t="shared" si="61"/>
        <v>9.187423438138016E-4</v>
      </c>
      <c r="X464" s="14">
        <v>4.6349942062572422E-4</v>
      </c>
      <c r="Y464" s="14">
        <v>1.0641385314888265E-3</v>
      </c>
      <c r="Z464" s="14">
        <v>7.2661217075386012E-4</v>
      </c>
      <c r="AA464" s="14">
        <v>3.5120580660266915E-4</v>
      </c>
      <c r="AB464" s="14">
        <v>7.3777403035413149E-4</v>
      </c>
      <c r="AC464" s="14">
        <v>9.187423438138016E-4</v>
      </c>
      <c r="AE464" s="16">
        <f t="shared" si="62"/>
        <v>0.89063860323355992</v>
      </c>
      <c r="AF464" s="16">
        <f t="shared" si="63"/>
        <v>-0.16708795055921979</v>
      </c>
      <c r="AL464" s="72"/>
      <c r="AN464" s="52"/>
      <c r="AO464" s="53"/>
      <c r="AP464" s="59"/>
      <c r="AQ464" s="54"/>
      <c r="AR464" s="56"/>
      <c r="AS464" s="56"/>
    </row>
    <row r="465" spans="1:45" x14ac:dyDescent="0.2">
      <c r="A465" s="31" t="s">
        <v>242</v>
      </c>
      <c r="B465" s="32" t="s">
        <v>1271</v>
      </c>
      <c r="C465" s="31" t="s">
        <v>2511</v>
      </c>
      <c r="D465" s="32" t="s">
        <v>2512</v>
      </c>
      <c r="E465" s="4">
        <v>554</v>
      </c>
      <c r="F465" s="5">
        <v>61.690851334660202</v>
      </c>
      <c r="G465" s="6">
        <v>6.78564453125</v>
      </c>
      <c r="H465" s="6">
        <v>7.58</v>
      </c>
      <c r="I465" s="4">
        <v>4</v>
      </c>
      <c r="J465" s="4">
        <v>4</v>
      </c>
      <c r="K465" s="4">
        <v>42</v>
      </c>
      <c r="L465" s="4">
        <v>7</v>
      </c>
      <c r="M465" s="4">
        <v>8</v>
      </c>
      <c r="N465" s="4">
        <v>8</v>
      </c>
      <c r="O465" s="4">
        <v>6</v>
      </c>
      <c r="P465" s="4">
        <v>8</v>
      </c>
      <c r="Q465" s="4">
        <v>5</v>
      </c>
      <c r="R465" s="11">
        <f t="shared" si="56"/>
        <v>8.1112398609501735E-4</v>
      </c>
      <c r="S465" s="11">
        <f t="shared" si="57"/>
        <v>7.7391893199187383E-4</v>
      </c>
      <c r="T465" s="11">
        <f t="shared" si="58"/>
        <v>7.2661217075386012E-4</v>
      </c>
      <c r="U465" s="11">
        <f t="shared" si="59"/>
        <v>7.0241161320533829E-4</v>
      </c>
      <c r="V465" s="11">
        <f t="shared" si="60"/>
        <v>8.4317032040472171E-4</v>
      </c>
      <c r="W465" s="11">
        <f t="shared" si="61"/>
        <v>5.1041241322988978E-4</v>
      </c>
      <c r="X465" s="14">
        <v>8.1112398609501735E-4</v>
      </c>
      <c r="Y465" s="14">
        <v>7.7391893199187383E-4</v>
      </c>
      <c r="Z465" s="14">
        <v>7.2661217075386012E-4</v>
      </c>
      <c r="AA465" s="14">
        <v>7.0241161320533829E-4</v>
      </c>
      <c r="AB465" s="14">
        <v>8.4317032040472171E-4</v>
      </c>
      <c r="AC465" s="14">
        <v>5.1041241322988978E-4</v>
      </c>
      <c r="AE465" s="16">
        <f t="shared" si="62"/>
        <v>0.8894035951838255</v>
      </c>
      <c r="AF465" s="16">
        <f t="shared" si="63"/>
        <v>-0.1690898584648706</v>
      </c>
      <c r="AL465" s="72"/>
      <c r="AN465" s="52"/>
      <c r="AO465" s="53"/>
      <c r="AP465" s="71"/>
      <c r="AQ465" s="54"/>
      <c r="AR465" s="56"/>
      <c r="AS465" s="56"/>
    </row>
    <row r="466" spans="1:45" x14ac:dyDescent="0.2">
      <c r="A466" s="31" t="s">
        <v>563</v>
      </c>
      <c r="B466" s="32" t="s">
        <v>946</v>
      </c>
      <c r="C466" s="31" t="s">
        <v>1870</v>
      </c>
      <c r="D466" s="32" t="s">
        <v>1871</v>
      </c>
      <c r="E466" s="4">
        <v>218</v>
      </c>
      <c r="F466" s="5">
        <v>25.749179354660001</v>
      </c>
      <c r="G466" s="6">
        <v>7.47412109375</v>
      </c>
      <c r="H466" s="6">
        <v>23.85</v>
      </c>
      <c r="I466" s="4">
        <v>6</v>
      </c>
      <c r="J466" s="4">
        <v>6</v>
      </c>
      <c r="K466" s="4">
        <v>33</v>
      </c>
      <c r="L466" s="4">
        <v>6</v>
      </c>
      <c r="M466" s="4">
        <v>4</v>
      </c>
      <c r="N466" s="4">
        <v>8</v>
      </c>
      <c r="O466" s="4">
        <v>4</v>
      </c>
      <c r="P466" s="4">
        <v>4</v>
      </c>
      <c r="Q466" s="4">
        <v>7</v>
      </c>
      <c r="R466" s="11">
        <f t="shared" si="56"/>
        <v>6.9524913093858636E-4</v>
      </c>
      <c r="S466" s="11">
        <f t="shared" si="57"/>
        <v>3.8695946599593691E-4</v>
      </c>
      <c r="T466" s="11">
        <f t="shared" si="58"/>
        <v>7.2661217075386012E-4</v>
      </c>
      <c r="U466" s="11">
        <f t="shared" si="59"/>
        <v>4.682744088035589E-4</v>
      </c>
      <c r="V466" s="11">
        <f t="shared" si="60"/>
        <v>4.2158516020236085E-4</v>
      </c>
      <c r="W466" s="11">
        <f t="shared" si="61"/>
        <v>7.1457737852184569E-4</v>
      </c>
      <c r="X466" s="14">
        <v>6.9524913093858636E-4</v>
      </c>
      <c r="Y466" s="14">
        <v>3.8695946599593691E-4</v>
      </c>
      <c r="Z466" s="14">
        <v>7.2661217075386012E-4</v>
      </c>
      <c r="AA466" s="14">
        <v>4.682744088035589E-4</v>
      </c>
      <c r="AB466" s="14">
        <v>4.2158516020236085E-4</v>
      </c>
      <c r="AC466" s="14">
        <v>7.1457737852184569E-4</v>
      </c>
      <c r="AE466" s="16">
        <f t="shared" si="62"/>
        <v>0.88700714641737877</v>
      </c>
      <c r="AF466" s="16">
        <f t="shared" si="63"/>
        <v>-0.17298236684424834</v>
      </c>
      <c r="AL466" s="72"/>
      <c r="AN466" s="52"/>
      <c r="AO466" s="53"/>
      <c r="AP466" s="59"/>
      <c r="AQ466" s="54"/>
      <c r="AR466" s="56"/>
      <c r="AS466" s="56"/>
    </row>
    <row r="467" spans="1:45" x14ac:dyDescent="0.2">
      <c r="A467" s="31" t="s">
        <v>326</v>
      </c>
      <c r="B467" s="32" t="s">
        <v>990</v>
      </c>
      <c r="C467" s="31" t="s">
        <v>1959</v>
      </c>
      <c r="D467" s="32" t="s">
        <v>1960</v>
      </c>
      <c r="E467" s="4">
        <v>463</v>
      </c>
      <c r="F467" s="5">
        <v>50.806341154659997</v>
      </c>
      <c r="G467" s="6">
        <v>5.77001953125</v>
      </c>
      <c r="H467" s="6">
        <v>21.17</v>
      </c>
      <c r="I467" s="4">
        <v>8</v>
      </c>
      <c r="J467" s="4">
        <v>8</v>
      </c>
      <c r="K467" s="4">
        <v>97</v>
      </c>
      <c r="L467" s="4">
        <v>15</v>
      </c>
      <c r="M467" s="4">
        <v>21</v>
      </c>
      <c r="N467" s="4">
        <v>17</v>
      </c>
      <c r="O467" s="4">
        <v>11</v>
      </c>
      <c r="P467" s="4">
        <v>16</v>
      </c>
      <c r="Q467" s="4">
        <v>17</v>
      </c>
      <c r="R467" s="11">
        <f t="shared" si="56"/>
        <v>1.7381228273464658E-3</v>
      </c>
      <c r="S467" s="11">
        <f t="shared" si="57"/>
        <v>2.0315371964786688E-3</v>
      </c>
      <c r="T467" s="11">
        <f t="shared" si="58"/>
        <v>1.5440508628519528E-3</v>
      </c>
      <c r="U467" s="11">
        <f t="shared" si="59"/>
        <v>1.2877546242097868E-3</v>
      </c>
      <c r="V467" s="11">
        <f t="shared" si="60"/>
        <v>1.6863406408094434E-3</v>
      </c>
      <c r="W467" s="11">
        <f t="shared" si="61"/>
        <v>1.7354022049816252E-3</v>
      </c>
      <c r="X467" s="14">
        <v>1.7381228273464658E-3</v>
      </c>
      <c r="Y467" s="14">
        <v>2.0315371964786688E-3</v>
      </c>
      <c r="Z467" s="14">
        <v>1.5440508628519528E-3</v>
      </c>
      <c r="AA467" s="14">
        <v>1.2877546242097868E-3</v>
      </c>
      <c r="AB467" s="14">
        <v>1.6863406408094434E-3</v>
      </c>
      <c r="AC467" s="14">
        <v>1.7354022049816252E-3</v>
      </c>
      <c r="AE467" s="16">
        <f t="shared" si="62"/>
        <v>0.88629162753450519</v>
      </c>
      <c r="AF467" s="16">
        <f t="shared" si="63"/>
        <v>-0.17414661013496568</v>
      </c>
      <c r="AL467" s="72"/>
      <c r="AN467" s="52"/>
      <c r="AO467" s="53"/>
      <c r="AP467" s="59"/>
      <c r="AQ467" s="54"/>
      <c r="AR467" s="56"/>
      <c r="AS467" s="56"/>
    </row>
    <row r="468" spans="1:45" x14ac:dyDescent="0.2">
      <c r="A468" s="31" t="s">
        <v>90</v>
      </c>
      <c r="B468" s="32" t="s">
        <v>1166</v>
      </c>
      <c r="C468" s="31" t="s">
        <v>2316</v>
      </c>
      <c r="D468" s="32" t="s">
        <v>2317</v>
      </c>
      <c r="E468" s="4">
        <v>231</v>
      </c>
      <c r="F468" s="5">
        <v>26.437680084659998</v>
      </c>
      <c r="G468" s="6">
        <v>7.43017578125</v>
      </c>
      <c r="H468" s="6">
        <v>11.69</v>
      </c>
      <c r="I468" s="4">
        <v>2</v>
      </c>
      <c r="J468" s="4">
        <v>2</v>
      </c>
      <c r="K468" s="4">
        <v>11</v>
      </c>
      <c r="L468" s="4">
        <v>2</v>
      </c>
      <c r="M468" s="4"/>
      <c r="N468" s="4">
        <v>4</v>
      </c>
      <c r="O468" s="4"/>
      <c r="P468" s="4">
        <v>2</v>
      </c>
      <c r="Q468" s="4">
        <v>3</v>
      </c>
      <c r="R468" s="11">
        <f t="shared" si="56"/>
        <v>2.3174971031286211E-4</v>
      </c>
      <c r="S468" s="11">
        <f t="shared" si="57"/>
        <v>0</v>
      </c>
      <c r="T468" s="11">
        <f t="shared" si="58"/>
        <v>3.6330608537693006E-4</v>
      </c>
      <c r="U468" s="11">
        <f t="shared" si="59"/>
        <v>0</v>
      </c>
      <c r="V468" s="11">
        <f t="shared" si="60"/>
        <v>2.1079258010118043E-4</v>
      </c>
      <c r="W468" s="11">
        <f t="shared" si="61"/>
        <v>3.0624744793793387E-4</v>
      </c>
      <c r="X468" s="14">
        <v>2.3174971031286211E-4</v>
      </c>
      <c r="Y468" s="15">
        <v>9.0826521344232502E-5</v>
      </c>
      <c r="Z468" s="14">
        <v>3.6330608537693006E-4</v>
      </c>
      <c r="AA468" s="15">
        <v>9.0826521344232502E-5</v>
      </c>
      <c r="AB468" s="14">
        <v>2.1079258010118043E-4</v>
      </c>
      <c r="AC468" s="14">
        <v>3.0624744793793387E-4</v>
      </c>
      <c r="AE468" s="16">
        <f t="shared" si="62"/>
        <v>0.88625487825951965</v>
      </c>
      <c r="AF468" s="16">
        <f t="shared" si="63"/>
        <v>-0.17420643141086697</v>
      </c>
      <c r="AL468" s="72"/>
      <c r="AN468" s="52"/>
      <c r="AO468" s="53"/>
      <c r="AP468" s="59"/>
      <c r="AQ468" s="54"/>
      <c r="AR468" s="56"/>
      <c r="AS468" s="56"/>
    </row>
    <row r="469" spans="1:45" x14ac:dyDescent="0.2">
      <c r="A469" s="31" t="s">
        <v>41</v>
      </c>
      <c r="B469" s="32" t="s">
        <v>896</v>
      </c>
      <c r="C469" s="31" t="s">
        <v>1769</v>
      </c>
      <c r="D469" s="32" t="s">
        <v>1770</v>
      </c>
      <c r="E469" s="4">
        <v>250</v>
      </c>
      <c r="F469" s="5">
        <v>26.303612424659999</v>
      </c>
      <c r="G469" s="6">
        <v>6.94677734375</v>
      </c>
      <c r="H469" s="6">
        <v>28</v>
      </c>
      <c r="I469" s="4">
        <v>5</v>
      </c>
      <c r="J469" s="4">
        <v>5</v>
      </c>
      <c r="K469" s="4">
        <v>40</v>
      </c>
      <c r="L469" s="4">
        <v>6</v>
      </c>
      <c r="M469" s="4">
        <v>6</v>
      </c>
      <c r="N469" s="4">
        <v>10</v>
      </c>
      <c r="O469" s="4">
        <v>5</v>
      </c>
      <c r="P469" s="4">
        <v>6</v>
      </c>
      <c r="Q469" s="4">
        <v>7</v>
      </c>
      <c r="R469" s="11">
        <f t="shared" si="56"/>
        <v>6.9524913093858636E-4</v>
      </c>
      <c r="S469" s="11">
        <f t="shared" si="57"/>
        <v>5.8043919899390542E-4</v>
      </c>
      <c r="T469" s="11">
        <f t="shared" si="58"/>
        <v>9.0826521344232513E-4</v>
      </c>
      <c r="U469" s="11">
        <f t="shared" si="59"/>
        <v>5.8534301100444865E-4</v>
      </c>
      <c r="V469" s="11">
        <f t="shared" si="60"/>
        <v>6.3237774030354128E-4</v>
      </c>
      <c r="W469" s="11">
        <f t="shared" si="61"/>
        <v>7.1457737852184569E-4</v>
      </c>
      <c r="X469" s="14">
        <v>6.9524913093858636E-4</v>
      </c>
      <c r="Y469" s="14">
        <v>5.8043919899390542E-4</v>
      </c>
      <c r="Z469" s="14">
        <v>9.0826521344232513E-4</v>
      </c>
      <c r="AA469" s="14">
        <v>5.8534301100444865E-4</v>
      </c>
      <c r="AB469" s="14">
        <v>6.3237774030354128E-4</v>
      </c>
      <c r="AC469" s="14">
        <v>7.1457737852184569E-4</v>
      </c>
      <c r="AE469" s="16">
        <f t="shared" si="62"/>
        <v>0.88477071121389161</v>
      </c>
      <c r="AF469" s="16">
        <f t="shared" si="63"/>
        <v>-0.17662446641900309</v>
      </c>
      <c r="AL469" s="72"/>
      <c r="AN469" s="52"/>
      <c r="AO469" s="53"/>
      <c r="AP469" s="59"/>
      <c r="AQ469" s="54"/>
      <c r="AR469" s="56"/>
      <c r="AS469" s="56"/>
    </row>
    <row r="470" spans="1:45" x14ac:dyDescent="0.2">
      <c r="A470" s="31" t="s">
        <v>153</v>
      </c>
      <c r="B470" s="32" t="s">
        <v>1056</v>
      </c>
      <c r="C470" s="31" t="s">
        <v>2083</v>
      </c>
      <c r="D470" s="32" t="s">
        <v>2084</v>
      </c>
      <c r="E470" s="4">
        <v>918</v>
      </c>
      <c r="F470" s="5">
        <v>101.96346506466</v>
      </c>
      <c r="G470" s="6">
        <v>5.30029296875</v>
      </c>
      <c r="H470" s="6">
        <v>17.100000000000001</v>
      </c>
      <c r="I470" s="4">
        <v>8</v>
      </c>
      <c r="J470" s="4">
        <v>13</v>
      </c>
      <c r="K470" s="4">
        <v>57</v>
      </c>
      <c r="L470" s="4">
        <v>9</v>
      </c>
      <c r="M470" s="4">
        <v>11</v>
      </c>
      <c r="N470" s="4">
        <v>11</v>
      </c>
      <c r="O470" s="4">
        <v>4</v>
      </c>
      <c r="P470" s="4">
        <v>9</v>
      </c>
      <c r="Q470" s="4">
        <v>13</v>
      </c>
      <c r="R470" s="11">
        <f t="shared" si="56"/>
        <v>1.0428736964078794E-3</v>
      </c>
      <c r="S470" s="11">
        <f t="shared" si="57"/>
        <v>1.0641385314888265E-3</v>
      </c>
      <c r="T470" s="11">
        <f t="shared" si="58"/>
        <v>9.9909173478655768E-4</v>
      </c>
      <c r="U470" s="11">
        <f t="shared" si="59"/>
        <v>4.682744088035589E-4</v>
      </c>
      <c r="V470" s="11">
        <f t="shared" si="60"/>
        <v>9.4856661045531192E-4</v>
      </c>
      <c r="W470" s="11">
        <f t="shared" si="61"/>
        <v>1.3270722743977134E-3</v>
      </c>
      <c r="X470" s="14">
        <v>1.0428736964078794E-3</v>
      </c>
      <c r="Y470" s="14">
        <v>1.0641385314888265E-3</v>
      </c>
      <c r="Z470" s="14">
        <v>9.9909173478655768E-4</v>
      </c>
      <c r="AA470" s="14">
        <v>4.682744088035589E-4</v>
      </c>
      <c r="AB470" s="14">
        <v>9.4856661045531192E-4</v>
      </c>
      <c r="AC470" s="14">
        <v>1.3270722743977134E-3</v>
      </c>
      <c r="AE470" s="16">
        <f t="shared" si="62"/>
        <v>0.88339390008253471</v>
      </c>
      <c r="AF470" s="16">
        <f t="shared" si="63"/>
        <v>-0.17887122441903192</v>
      </c>
      <c r="AL470" s="72"/>
      <c r="AN470" s="52"/>
      <c r="AO470" s="53"/>
      <c r="AP470" s="59"/>
      <c r="AQ470" s="54"/>
      <c r="AR470" s="56"/>
      <c r="AS470" s="56"/>
    </row>
    <row r="471" spans="1:45" x14ac:dyDescent="0.2">
      <c r="A471" s="31" t="s">
        <v>245</v>
      </c>
      <c r="B471" s="32" t="s">
        <v>752</v>
      </c>
      <c r="C471" s="31" t="s">
        <v>1505</v>
      </c>
      <c r="D471" s="32" t="s">
        <v>1506</v>
      </c>
      <c r="E471" s="4">
        <v>334</v>
      </c>
      <c r="F471" s="5">
        <v>36.403014094660001</v>
      </c>
      <c r="G471" s="6">
        <v>6.91748046875</v>
      </c>
      <c r="H471" s="6">
        <v>47.31</v>
      </c>
      <c r="I471" s="4">
        <v>13</v>
      </c>
      <c r="J471" s="4">
        <v>13</v>
      </c>
      <c r="K471" s="4">
        <v>121</v>
      </c>
      <c r="L471" s="4">
        <v>17</v>
      </c>
      <c r="M471" s="4">
        <v>26</v>
      </c>
      <c r="N471" s="4">
        <v>24</v>
      </c>
      <c r="O471" s="4">
        <v>21</v>
      </c>
      <c r="P471" s="4">
        <v>17</v>
      </c>
      <c r="Q471" s="4">
        <v>16</v>
      </c>
      <c r="R471" s="11">
        <f t="shared" si="56"/>
        <v>1.9698725376593278E-3</v>
      </c>
      <c r="S471" s="11">
        <f t="shared" si="57"/>
        <v>2.5152365289735899E-3</v>
      </c>
      <c r="T471" s="11">
        <f t="shared" si="58"/>
        <v>2.1798365122615805E-3</v>
      </c>
      <c r="U471" s="11">
        <f t="shared" si="59"/>
        <v>2.4584406462186841E-3</v>
      </c>
      <c r="V471" s="11">
        <f t="shared" si="60"/>
        <v>1.7917369308600337E-3</v>
      </c>
      <c r="W471" s="11">
        <f t="shared" si="61"/>
        <v>1.6333197223356473E-3</v>
      </c>
      <c r="X471" s="14">
        <v>1.9698725376593278E-3</v>
      </c>
      <c r="Y471" s="14">
        <v>2.5152365289735899E-3</v>
      </c>
      <c r="Z471" s="14">
        <v>2.1798365122615805E-3</v>
      </c>
      <c r="AA471" s="14">
        <v>2.4584406462186841E-3</v>
      </c>
      <c r="AB471" s="14">
        <v>1.7917369308600337E-3</v>
      </c>
      <c r="AC471" s="14">
        <v>1.6333197223356473E-3</v>
      </c>
      <c r="AE471" s="16">
        <f t="shared" si="62"/>
        <v>0.88275248908937831</v>
      </c>
      <c r="AF471" s="16">
        <f t="shared" si="63"/>
        <v>-0.17991911094231713</v>
      </c>
      <c r="AL471" s="72"/>
      <c r="AN471" s="52"/>
      <c r="AO471" s="53"/>
      <c r="AP471" s="59"/>
      <c r="AQ471" s="54"/>
      <c r="AR471" s="56"/>
      <c r="AS471" s="56"/>
    </row>
    <row r="472" spans="1:45" x14ac:dyDescent="0.2">
      <c r="A472" s="31" t="s">
        <v>532</v>
      </c>
      <c r="B472" s="32" t="s">
        <v>850</v>
      </c>
      <c r="C472" s="31" t="s">
        <v>1680</v>
      </c>
      <c r="D472" s="32" t="s">
        <v>1681</v>
      </c>
      <c r="E472" s="4">
        <v>178</v>
      </c>
      <c r="F472" s="5">
        <v>20.190634124660001</v>
      </c>
      <c r="G472" s="6">
        <v>8.51416015625</v>
      </c>
      <c r="H472" s="6">
        <v>32.020000000000003</v>
      </c>
      <c r="I472" s="4">
        <v>3</v>
      </c>
      <c r="J472" s="4">
        <v>5</v>
      </c>
      <c r="K472" s="4">
        <v>82</v>
      </c>
      <c r="L472" s="4">
        <v>14</v>
      </c>
      <c r="M472" s="4">
        <v>17</v>
      </c>
      <c r="N472" s="4">
        <v>14</v>
      </c>
      <c r="O472" s="4">
        <v>11</v>
      </c>
      <c r="P472" s="4">
        <v>12</v>
      </c>
      <c r="Q472" s="4">
        <v>14</v>
      </c>
      <c r="R472" s="11">
        <f t="shared" si="56"/>
        <v>1.6222479721900347E-3</v>
      </c>
      <c r="S472" s="11">
        <f t="shared" si="57"/>
        <v>1.644577730482732E-3</v>
      </c>
      <c r="T472" s="11">
        <f t="shared" si="58"/>
        <v>1.2715712988192551E-3</v>
      </c>
      <c r="U472" s="11">
        <f t="shared" si="59"/>
        <v>1.2877546242097868E-3</v>
      </c>
      <c r="V472" s="11">
        <f t="shared" si="60"/>
        <v>1.2647554806070826E-3</v>
      </c>
      <c r="W472" s="11">
        <f t="shared" si="61"/>
        <v>1.4291547570436914E-3</v>
      </c>
      <c r="X472" s="14">
        <v>1.6222479721900347E-3</v>
      </c>
      <c r="Y472" s="14">
        <v>1.644577730482732E-3</v>
      </c>
      <c r="Z472" s="14">
        <v>1.2715712988192551E-3</v>
      </c>
      <c r="AA472" s="14">
        <v>1.2877546242097868E-3</v>
      </c>
      <c r="AB472" s="14">
        <v>1.2647554806070826E-3</v>
      </c>
      <c r="AC472" s="14">
        <v>1.4291547570436914E-3</v>
      </c>
      <c r="AE472" s="16">
        <f t="shared" si="62"/>
        <v>0.87732846213135796</v>
      </c>
      <c r="AF472" s="16">
        <f t="shared" si="63"/>
        <v>-0.18881102191978316</v>
      </c>
      <c r="AL472" s="72"/>
      <c r="AN472" s="52"/>
      <c r="AO472" s="53"/>
      <c r="AP472" s="69"/>
      <c r="AQ472" s="54"/>
      <c r="AR472" s="56"/>
      <c r="AS472" s="56"/>
    </row>
    <row r="473" spans="1:45" x14ac:dyDescent="0.2">
      <c r="A473" s="31" t="s">
        <v>318</v>
      </c>
      <c r="B473" s="32" t="s">
        <v>930</v>
      </c>
      <c r="C473" s="31" t="s">
        <v>1836</v>
      </c>
      <c r="D473" s="32" t="s">
        <v>1837</v>
      </c>
      <c r="E473" s="4">
        <v>192</v>
      </c>
      <c r="F473" s="5">
        <v>22.073192144659998</v>
      </c>
      <c r="G473" s="6">
        <v>8.57275390625</v>
      </c>
      <c r="H473" s="6">
        <v>25</v>
      </c>
      <c r="I473" s="4">
        <v>4</v>
      </c>
      <c r="J473" s="4">
        <v>4</v>
      </c>
      <c r="K473" s="4">
        <v>40</v>
      </c>
      <c r="L473" s="4">
        <v>7</v>
      </c>
      <c r="M473" s="4">
        <v>8</v>
      </c>
      <c r="N473" s="4">
        <v>7</v>
      </c>
      <c r="O473" s="4">
        <v>6</v>
      </c>
      <c r="P473" s="4">
        <v>5</v>
      </c>
      <c r="Q473" s="4">
        <v>7</v>
      </c>
      <c r="R473" s="11">
        <f t="shared" si="56"/>
        <v>8.1112398609501735E-4</v>
      </c>
      <c r="S473" s="11">
        <f t="shared" si="57"/>
        <v>7.7391893199187383E-4</v>
      </c>
      <c r="T473" s="11">
        <f t="shared" si="58"/>
        <v>6.3578564940962757E-4</v>
      </c>
      <c r="U473" s="11">
        <f t="shared" si="59"/>
        <v>7.0241161320533829E-4</v>
      </c>
      <c r="V473" s="11">
        <f t="shared" si="60"/>
        <v>5.2698145025295107E-4</v>
      </c>
      <c r="W473" s="11">
        <f t="shared" si="61"/>
        <v>7.1457737852184569E-4</v>
      </c>
      <c r="X473" s="14">
        <v>8.1112398609501735E-4</v>
      </c>
      <c r="Y473" s="14">
        <v>7.7391893199187383E-4</v>
      </c>
      <c r="Z473" s="14">
        <v>6.3578564940962757E-4</v>
      </c>
      <c r="AA473" s="14">
        <v>7.0241161320533829E-4</v>
      </c>
      <c r="AB473" s="14">
        <v>5.2698145025295107E-4</v>
      </c>
      <c r="AC473" s="14">
        <v>7.1457737852184569E-4</v>
      </c>
      <c r="AE473" s="16">
        <f t="shared" si="62"/>
        <v>0.875335660947266</v>
      </c>
      <c r="AF473" s="16">
        <f t="shared" si="63"/>
        <v>-0.19209174820024238</v>
      </c>
      <c r="AL473" s="72"/>
      <c r="AN473" s="52"/>
      <c r="AO473" s="53"/>
      <c r="AP473" s="59"/>
      <c r="AQ473" s="54"/>
      <c r="AR473" s="56"/>
      <c r="AS473" s="56"/>
    </row>
    <row r="474" spans="1:45" x14ac:dyDescent="0.2">
      <c r="A474" s="31" t="s">
        <v>58</v>
      </c>
      <c r="B474" s="32" t="s">
        <v>819</v>
      </c>
      <c r="C474" s="31" t="s">
        <v>1460</v>
      </c>
      <c r="D474" s="32" t="s">
        <v>1623</v>
      </c>
      <c r="E474" s="4">
        <v>378</v>
      </c>
      <c r="F474" s="5">
        <v>41.229087104660003</v>
      </c>
      <c r="G474" s="6">
        <v>6.99072265625</v>
      </c>
      <c r="H474" s="6">
        <v>35.71</v>
      </c>
      <c r="I474" s="4">
        <v>6</v>
      </c>
      <c r="J474" s="4">
        <v>12</v>
      </c>
      <c r="K474" s="4">
        <v>171</v>
      </c>
      <c r="L474" s="4">
        <v>26</v>
      </c>
      <c r="M474" s="4">
        <v>29</v>
      </c>
      <c r="N474" s="4">
        <v>40</v>
      </c>
      <c r="O474" s="4">
        <v>27</v>
      </c>
      <c r="P474" s="4">
        <v>26</v>
      </c>
      <c r="Q474" s="4">
        <v>23</v>
      </c>
      <c r="R474" s="11">
        <f t="shared" si="56"/>
        <v>3.0127462340672076E-3</v>
      </c>
      <c r="S474" s="11">
        <f t="shared" si="57"/>
        <v>2.8054561284705428E-3</v>
      </c>
      <c r="T474" s="11">
        <f t="shared" si="58"/>
        <v>3.6330608537693005E-3</v>
      </c>
      <c r="U474" s="11">
        <f t="shared" si="59"/>
        <v>3.1608522594240226E-3</v>
      </c>
      <c r="V474" s="11">
        <f t="shared" si="60"/>
        <v>2.7403035413153458E-3</v>
      </c>
      <c r="W474" s="11">
        <f t="shared" si="61"/>
        <v>2.3478971008574928E-3</v>
      </c>
      <c r="X474" s="14">
        <v>3.0127462340672076E-3</v>
      </c>
      <c r="Y474" s="14">
        <v>2.8054561284705428E-3</v>
      </c>
      <c r="Z474" s="14">
        <v>3.6330608537693005E-3</v>
      </c>
      <c r="AA474" s="14">
        <v>3.1608522594240226E-3</v>
      </c>
      <c r="AB474" s="14">
        <v>2.7403035413153458E-3</v>
      </c>
      <c r="AC474" s="14">
        <v>2.3478971008574928E-3</v>
      </c>
      <c r="AE474" s="16">
        <f t="shared" si="62"/>
        <v>0.87279898070811157</v>
      </c>
      <c r="AF474" s="16">
        <f t="shared" si="63"/>
        <v>-0.196278678065681</v>
      </c>
      <c r="AL474" s="72"/>
      <c r="AN474" s="52"/>
      <c r="AO474" s="53"/>
      <c r="AP474" s="59"/>
      <c r="AQ474" s="54"/>
      <c r="AR474" s="56"/>
      <c r="AS474" s="56"/>
    </row>
    <row r="475" spans="1:45" x14ac:dyDescent="0.2">
      <c r="A475" s="31" t="s">
        <v>205</v>
      </c>
      <c r="B475" s="32" t="s">
        <v>1217</v>
      </c>
      <c r="C475" s="31" t="s">
        <v>2408</v>
      </c>
      <c r="D475" s="32" t="s">
        <v>2409</v>
      </c>
      <c r="E475" s="4">
        <v>656</v>
      </c>
      <c r="F475" s="5">
        <v>75.781035934659997</v>
      </c>
      <c r="G475" s="6">
        <v>6.77099609375</v>
      </c>
      <c r="H475" s="6">
        <v>9.6</v>
      </c>
      <c r="I475" s="4">
        <v>6</v>
      </c>
      <c r="J475" s="4">
        <v>6</v>
      </c>
      <c r="K475" s="4">
        <v>33</v>
      </c>
      <c r="L475" s="4">
        <v>8</v>
      </c>
      <c r="M475" s="4">
        <v>5</v>
      </c>
      <c r="N475" s="4">
        <v>5</v>
      </c>
      <c r="O475" s="4">
        <v>5</v>
      </c>
      <c r="P475" s="4">
        <v>6</v>
      </c>
      <c r="Q475" s="4">
        <v>4</v>
      </c>
      <c r="R475" s="11">
        <f t="shared" si="56"/>
        <v>9.2699884125144844E-4</v>
      </c>
      <c r="S475" s="11">
        <f t="shared" si="57"/>
        <v>4.8369933249492117E-4</v>
      </c>
      <c r="T475" s="11">
        <f t="shared" si="58"/>
        <v>4.5413260672116256E-4</v>
      </c>
      <c r="U475" s="11">
        <f t="shared" si="59"/>
        <v>5.8534301100444865E-4</v>
      </c>
      <c r="V475" s="11">
        <f t="shared" si="60"/>
        <v>6.3237774030354128E-4</v>
      </c>
      <c r="W475" s="11">
        <f t="shared" si="61"/>
        <v>4.0832993058391182E-4</v>
      </c>
      <c r="X475" s="14">
        <v>9.2699884125144844E-4</v>
      </c>
      <c r="Y475" s="14">
        <v>4.8369933249492117E-4</v>
      </c>
      <c r="Z475" s="14">
        <v>4.5413260672116256E-4</v>
      </c>
      <c r="AA475" s="14">
        <v>5.8534301100444865E-4</v>
      </c>
      <c r="AB475" s="14">
        <v>6.3237774030354128E-4</v>
      </c>
      <c r="AC475" s="14">
        <v>4.0832993058391182E-4</v>
      </c>
      <c r="AE475" s="16">
        <f t="shared" si="62"/>
        <v>0.87195615758993117</v>
      </c>
      <c r="AF475" s="16">
        <f t="shared" si="63"/>
        <v>-0.19767249752015223</v>
      </c>
      <c r="AL475" s="72"/>
      <c r="AN475" s="52"/>
      <c r="AO475" s="53"/>
      <c r="AP475" s="59"/>
      <c r="AQ475" s="54"/>
      <c r="AR475" s="56"/>
      <c r="AS475" s="56"/>
    </row>
    <row r="476" spans="1:45" x14ac:dyDescent="0.2">
      <c r="A476" s="31" t="s">
        <v>260</v>
      </c>
      <c r="B476" s="32" t="s">
        <v>900</v>
      </c>
      <c r="C476" s="31" t="s">
        <v>1777</v>
      </c>
      <c r="D476" s="32" t="s">
        <v>1778</v>
      </c>
      <c r="E476" s="4">
        <v>298</v>
      </c>
      <c r="F476" s="5">
        <v>33.45365749466</v>
      </c>
      <c r="G476" s="6">
        <v>5.47802734375</v>
      </c>
      <c r="H476" s="6">
        <v>27.52</v>
      </c>
      <c r="I476" s="4">
        <v>7</v>
      </c>
      <c r="J476" s="4">
        <v>7</v>
      </c>
      <c r="K476" s="4">
        <v>29</v>
      </c>
      <c r="L476" s="4">
        <v>6</v>
      </c>
      <c r="M476" s="4">
        <v>4</v>
      </c>
      <c r="N476" s="4">
        <v>6</v>
      </c>
      <c r="O476" s="4">
        <v>5</v>
      </c>
      <c r="P476" s="4">
        <v>4</v>
      </c>
      <c r="Q476" s="4">
        <v>4</v>
      </c>
      <c r="R476" s="11">
        <f t="shared" si="56"/>
        <v>6.9524913093858636E-4</v>
      </c>
      <c r="S476" s="11">
        <f t="shared" si="57"/>
        <v>3.8695946599593691E-4</v>
      </c>
      <c r="T476" s="11">
        <f t="shared" si="58"/>
        <v>5.4495912806539512E-4</v>
      </c>
      <c r="U476" s="11">
        <f t="shared" si="59"/>
        <v>5.8534301100444865E-4</v>
      </c>
      <c r="V476" s="11">
        <f t="shared" si="60"/>
        <v>4.2158516020236085E-4</v>
      </c>
      <c r="W476" s="11">
        <f t="shared" si="61"/>
        <v>4.0832993058391182E-4</v>
      </c>
      <c r="X476" s="14">
        <v>6.9524913093858636E-4</v>
      </c>
      <c r="Y476" s="14">
        <v>3.8695946599593691E-4</v>
      </c>
      <c r="Z476" s="14">
        <v>5.4495912806539512E-4</v>
      </c>
      <c r="AA476" s="14">
        <v>5.8534301100444865E-4</v>
      </c>
      <c r="AB476" s="14">
        <v>4.2158516020236085E-4</v>
      </c>
      <c r="AC476" s="14">
        <v>4.0832993058391182E-4</v>
      </c>
      <c r="AE476" s="16">
        <f t="shared" si="62"/>
        <v>0.86976780576863522</v>
      </c>
      <c r="AF476" s="16">
        <f t="shared" si="63"/>
        <v>-0.20129778608253732</v>
      </c>
      <c r="AL476" s="72"/>
      <c r="AN476" s="52"/>
      <c r="AO476" s="53"/>
      <c r="AP476" s="59"/>
      <c r="AQ476" s="54"/>
      <c r="AR476" s="56"/>
      <c r="AS476" s="56"/>
    </row>
    <row r="477" spans="1:45" x14ac:dyDescent="0.2">
      <c r="A477" s="88" t="s">
        <v>3017</v>
      </c>
      <c r="B477" s="53" t="s">
        <v>3018</v>
      </c>
      <c r="C477" s="91" t="s">
        <v>2781</v>
      </c>
      <c r="D477" s="32" t="s">
        <v>2782</v>
      </c>
      <c r="E477" s="4">
        <v>2404</v>
      </c>
      <c r="F477" s="5">
        <v>263.95256958466098</v>
      </c>
      <c r="G477" s="6">
        <v>5.74462890625</v>
      </c>
      <c r="H477" s="6">
        <v>2.08</v>
      </c>
      <c r="I477" s="4">
        <v>5</v>
      </c>
      <c r="J477" s="4">
        <v>5</v>
      </c>
      <c r="K477" s="4">
        <v>57</v>
      </c>
      <c r="L477" s="4">
        <v>15</v>
      </c>
      <c r="M477" s="4">
        <v>9</v>
      </c>
      <c r="N477" s="4">
        <v>7</v>
      </c>
      <c r="O477" s="4">
        <v>9</v>
      </c>
      <c r="P477" s="4">
        <v>9</v>
      </c>
      <c r="Q477" s="4">
        <v>8</v>
      </c>
      <c r="R477" s="11">
        <f t="shared" si="56"/>
        <v>1.7381228273464658E-3</v>
      </c>
      <c r="S477" s="11">
        <f t="shared" si="57"/>
        <v>8.7065879849085813E-4</v>
      </c>
      <c r="T477" s="11">
        <f t="shared" si="58"/>
        <v>6.3578564940962757E-4</v>
      </c>
      <c r="U477" s="11">
        <f t="shared" si="59"/>
        <v>1.0536174198080075E-3</v>
      </c>
      <c r="V477" s="11">
        <f t="shared" si="60"/>
        <v>9.4856661045531192E-4</v>
      </c>
      <c r="W477" s="11">
        <f t="shared" si="61"/>
        <v>8.1665986116782364E-4</v>
      </c>
      <c r="X477" s="14">
        <v>1.7381228273464658E-3</v>
      </c>
      <c r="Y477" s="14">
        <v>8.7065879849085813E-4</v>
      </c>
      <c r="Z477" s="14">
        <v>6.3578564940962757E-4</v>
      </c>
      <c r="AA477" s="14">
        <v>1.0536174198080075E-3</v>
      </c>
      <c r="AB477" s="14">
        <v>9.4856661045531192E-4</v>
      </c>
      <c r="AC477" s="14">
        <v>8.1665986116782364E-4</v>
      </c>
      <c r="AE477" s="16">
        <f t="shared" si="62"/>
        <v>0.86878885604755862</v>
      </c>
      <c r="AF477" s="16">
        <f t="shared" si="63"/>
        <v>-0.20292249707201526</v>
      </c>
      <c r="AL477" s="72"/>
      <c r="AN477" s="52"/>
      <c r="AO477" s="53"/>
      <c r="AP477" s="59"/>
      <c r="AQ477" s="54"/>
      <c r="AR477" s="56"/>
      <c r="AS477" s="56"/>
    </row>
    <row r="478" spans="1:45" x14ac:dyDescent="0.2">
      <c r="A478" s="31" t="s">
        <v>467</v>
      </c>
      <c r="B478" s="32" t="s">
        <v>1201</v>
      </c>
      <c r="C478" s="31" t="s">
        <v>2379</v>
      </c>
      <c r="D478" s="32" t="s">
        <v>2380</v>
      </c>
      <c r="E478" s="4">
        <v>610</v>
      </c>
      <c r="F478" s="5">
        <v>70.013665324660096</v>
      </c>
      <c r="G478" s="6">
        <v>7.31298828125</v>
      </c>
      <c r="H478" s="6">
        <v>10.33</v>
      </c>
      <c r="I478" s="4">
        <v>5</v>
      </c>
      <c r="J478" s="4">
        <v>5</v>
      </c>
      <c r="K478" s="4">
        <v>8</v>
      </c>
      <c r="L478" s="4"/>
      <c r="M478" s="4">
        <v>3</v>
      </c>
      <c r="N478" s="4">
        <v>2</v>
      </c>
      <c r="O478" s="4"/>
      <c r="P478" s="4"/>
      <c r="Q478" s="4">
        <v>3</v>
      </c>
      <c r="R478" s="11">
        <f t="shared" si="56"/>
        <v>0</v>
      </c>
      <c r="S478" s="11">
        <f t="shared" si="57"/>
        <v>2.9021959949695271E-4</v>
      </c>
      <c r="T478" s="11">
        <f t="shared" si="58"/>
        <v>1.8165304268846503E-4</v>
      </c>
      <c r="U478" s="11">
        <f t="shared" si="59"/>
        <v>0</v>
      </c>
      <c r="V478" s="11">
        <f t="shared" si="60"/>
        <v>0</v>
      </c>
      <c r="W478" s="11">
        <f t="shared" si="61"/>
        <v>3.0624744793793387E-4</v>
      </c>
      <c r="X478" s="15">
        <v>9.0826521344232502E-5</v>
      </c>
      <c r="Y478" s="14">
        <v>2.9021959949695271E-4</v>
      </c>
      <c r="Z478" s="14">
        <v>1.8165304268846503E-4</v>
      </c>
      <c r="AA478" s="15">
        <v>9.0826521344232502E-5</v>
      </c>
      <c r="AB478" s="15">
        <v>9.0826521344232502E-5</v>
      </c>
      <c r="AC478" s="14">
        <v>3.0624744793793387E-4</v>
      </c>
      <c r="AE478" s="16">
        <f t="shared" si="62"/>
        <v>0.86707164724741936</v>
      </c>
      <c r="AF478" s="16">
        <f t="shared" si="63"/>
        <v>-0.20577688476455339</v>
      </c>
      <c r="AL478" s="72"/>
      <c r="AN478" s="52"/>
      <c r="AO478" s="53"/>
      <c r="AP478" s="59"/>
      <c r="AQ478" s="54"/>
      <c r="AR478" s="56"/>
      <c r="AS478" s="56"/>
    </row>
    <row r="479" spans="1:45" x14ac:dyDescent="0.2">
      <c r="A479" s="31" t="s">
        <v>289</v>
      </c>
      <c r="B479" s="32" t="s">
        <v>1015</v>
      </c>
      <c r="C479" s="50" t="s">
        <v>2876</v>
      </c>
      <c r="D479" s="59" t="s">
        <v>2007</v>
      </c>
      <c r="E479" s="4">
        <v>226</v>
      </c>
      <c r="F479" s="5">
        <v>26.156829034659999</v>
      </c>
      <c r="G479" s="6">
        <v>8.42626953125</v>
      </c>
      <c r="H479" s="6">
        <v>19.47</v>
      </c>
      <c r="I479" s="4">
        <v>4</v>
      </c>
      <c r="J479" s="4">
        <v>4</v>
      </c>
      <c r="K479" s="4">
        <v>5</v>
      </c>
      <c r="L479" s="4"/>
      <c r="M479" s="4"/>
      <c r="N479" s="4">
        <v>3</v>
      </c>
      <c r="O479" s="4"/>
      <c r="P479" s="4">
        <v>2</v>
      </c>
      <c r="Q479" s="4"/>
      <c r="R479" s="11">
        <f t="shared" si="56"/>
        <v>0</v>
      </c>
      <c r="S479" s="11">
        <f t="shared" si="57"/>
        <v>0</v>
      </c>
      <c r="T479" s="11">
        <f t="shared" si="58"/>
        <v>2.7247956403269756E-4</v>
      </c>
      <c r="U479" s="11">
        <f t="shared" si="59"/>
        <v>0</v>
      </c>
      <c r="V479" s="11">
        <f t="shared" si="60"/>
        <v>2.1079258010118043E-4</v>
      </c>
      <c r="W479" s="11">
        <f t="shared" si="61"/>
        <v>0</v>
      </c>
      <c r="X479" s="15">
        <v>9.0826521344232502E-5</v>
      </c>
      <c r="Y479" s="15">
        <v>9.0826521344232502E-5</v>
      </c>
      <c r="Z479" s="14">
        <v>2.7247956403269756E-4</v>
      </c>
      <c r="AA479" s="15">
        <v>9.0826521344232502E-5</v>
      </c>
      <c r="AB479" s="14">
        <v>2.1079258010118043E-4</v>
      </c>
      <c r="AC479" s="15">
        <v>9.0826521344232502E-5</v>
      </c>
      <c r="AE479" s="16">
        <f t="shared" si="62"/>
        <v>0.86416526138279925</v>
      </c>
      <c r="AF479" s="16">
        <f t="shared" si="63"/>
        <v>-0.21062085775522801</v>
      </c>
      <c r="AL479" s="72"/>
      <c r="AN479" s="52"/>
      <c r="AO479" s="53"/>
      <c r="AP479" s="59"/>
      <c r="AQ479" s="54"/>
      <c r="AR479" s="56"/>
      <c r="AS479" s="56"/>
    </row>
    <row r="480" spans="1:45" x14ac:dyDescent="0.2">
      <c r="A480" s="88" t="s">
        <v>3019</v>
      </c>
      <c r="B480" s="53" t="s">
        <v>3020</v>
      </c>
      <c r="C480" s="91" t="s">
        <v>1790</v>
      </c>
      <c r="D480" s="32" t="s">
        <v>1791</v>
      </c>
      <c r="E480" s="4">
        <v>414</v>
      </c>
      <c r="F480" s="5">
        <v>46.777409054659998</v>
      </c>
      <c r="G480" s="6">
        <v>6.55126953125</v>
      </c>
      <c r="H480" s="6">
        <v>27.05</v>
      </c>
      <c r="I480" s="4">
        <v>9</v>
      </c>
      <c r="J480" s="4">
        <v>9</v>
      </c>
      <c r="K480" s="4">
        <v>48</v>
      </c>
      <c r="L480" s="4">
        <v>6</v>
      </c>
      <c r="M480" s="4">
        <v>10</v>
      </c>
      <c r="N480" s="4">
        <v>11</v>
      </c>
      <c r="O480" s="4">
        <v>9</v>
      </c>
      <c r="P480" s="4">
        <v>6</v>
      </c>
      <c r="Q480" s="4">
        <v>6</v>
      </c>
      <c r="R480" s="11">
        <f t="shared" si="56"/>
        <v>6.9524913093858636E-4</v>
      </c>
      <c r="S480" s="11">
        <f t="shared" si="57"/>
        <v>9.6739866498984234E-4</v>
      </c>
      <c r="T480" s="11">
        <f t="shared" si="58"/>
        <v>9.9909173478655768E-4</v>
      </c>
      <c r="U480" s="11">
        <f t="shared" si="59"/>
        <v>1.0536174198080075E-3</v>
      </c>
      <c r="V480" s="11">
        <f t="shared" si="60"/>
        <v>6.3237774030354128E-4</v>
      </c>
      <c r="W480" s="11">
        <f t="shared" si="61"/>
        <v>6.1249489587586773E-4</v>
      </c>
      <c r="X480" s="14">
        <v>6.9524913093858636E-4</v>
      </c>
      <c r="Y480" s="14">
        <v>9.6739866498984234E-4</v>
      </c>
      <c r="Z480" s="14">
        <v>9.9909173478655768E-4</v>
      </c>
      <c r="AA480" s="14">
        <v>1.0536174198080075E-3</v>
      </c>
      <c r="AB480" s="14">
        <v>6.3237774030354128E-4</v>
      </c>
      <c r="AC480" s="14">
        <v>6.1249489587586773E-4</v>
      </c>
      <c r="AE480" s="16">
        <f t="shared" si="62"/>
        <v>0.86352929333021722</v>
      </c>
      <c r="AF480" s="16">
        <f t="shared" si="63"/>
        <v>-0.2116829760498786</v>
      </c>
      <c r="AL480" s="72"/>
      <c r="AN480" s="52"/>
      <c r="AO480" s="53"/>
      <c r="AP480" s="59"/>
      <c r="AQ480" s="54"/>
      <c r="AR480" s="56"/>
      <c r="AS480" s="56"/>
    </row>
    <row r="481" spans="1:45" x14ac:dyDescent="0.2">
      <c r="A481" s="31" t="s">
        <v>524</v>
      </c>
      <c r="B481" s="32" t="s">
        <v>879</v>
      </c>
      <c r="C481" s="31" t="s">
        <v>1738</v>
      </c>
      <c r="D481" s="32" t="s">
        <v>1739</v>
      </c>
      <c r="E481" s="4">
        <v>426</v>
      </c>
      <c r="F481" s="5">
        <v>47.95292471466</v>
      </c>
      <c r="G481" s="6">
        <v>5.59228515625</v>
      </c>
      <c r="H481" s="6">
        <v>28.87</v>
      </c>
      <c r="I481" s="4">
        <v>9</v>
      </c>
      <c r="J481" s="4">
        <v>9</v>
      </c>
      <c r="K481" s="4">
        <v>70</v>
      </c>
      <c r="L481" s="4">
        <v>10</v>
      </c>
      <c r="M481" s="4">
        <v>12</v>
      </c>
      <c r="N481" s="4">
        <v>17</v>
      </c>
      <c r="O481" s="4">
        <v>9</v>
      </c>
      <c r="P481" s="4">
        <v>10</v>
      </c>
      <c r="Q481" s="4">
        <v>12</v>
      </c>
      <c r="R481" s="11">
        <f t="shared" si="56"/>
        <v>1.1587485515643105E-3</v>
      </c>
      <c r="S481" s="11">
        <f t="shared" si="57"/>
        <v>1.1608783979878108E-3</v>
      </c>
      <c r="T481" s="11">
        <f t="shared" si="58"/>
        <v>1.5440508628519528E-3</v>
      </c>
      <c r="U481" s="11">
        <f t="shared" si="59"/>
        <v>1.0536174198080075E-3</v>
      </c>
      <c r="V481" s="11">
        <f t="shared" si="60"/>
        <v>1.0539629005059021E-3</v>
      </c>
      <c r="W481" s="11">
        <f t="shared" si="61"/>
        <v>1.2249897917517355E-3</v>
      </c>
      <c r="X481" s="14">
        <v>1.1587485515643105E-3</v>
      </c>
      <c r="Y481" s="14">
        <v>1.1608783979878108E-3</v>
      </c>
      <c r="Z481" s="14">
        <v>1.5440508628519528E-3</v>
      </c>
      <c r="AA481" s="14">
        <v>1.0536174198080075E-3</v>
      </c>
      <c r="AB481" s="14">
        <v>1.0539629005059021E-3</v>
      </c>
      <c r="AC481" s="14">
        <v>1.2249897917517355E-3</v>
      </c>
      <c r="AE481" s="16">
        <f t="shared" si="62"/>
        <v>0.86253830517820507</v>
      </c>
      <c r="AF481" s="16">
        <f t="shared" si="63"/>
        <v>-0.21333956684714653</v>
      </c>
      <c r="AL481" s="72"/>
      <c r="AN481" s="52"/>
      <c r="AO481" s="53"/>
      <c r="AP481" s="69"/>
      <c r="AQ481" s="54"/>
      <c r="AR481" s="56"/>
      <c r="AS481" s="56"/>
    </row>
    <row r="482" spans="1:45" x14ac:dyDescent="0.2">
      <c r="A482" s="31" t="s">
        <v>627</v>
      </c>
      <c r="B482" s="32" t="s">
        <v>839</v>
      </c>
      <c r="C482" s="31" t="s">
        <v>1662</v>
      </c>
      <c r="D482" s="32" t="s">
        <v>1663</v>
      </c>
      <c r="E482" s="4">
        <v>145</v>
      </c>
      <c r="F482" s="5">
        <v>16.352233674659999</v>
      </c>
      <c r="G482" s="6">
        <v>8.08935546875</v>
      </c>
      <c r="H482" s="6">
        <v>33.1</v>
      </c>
      <c r="I482" s="4">
        <v>2</v>
      </c>
      <c r="J482" s="4">
        <v>4</v>
      </c>
      <c r="K482" s="4">
        <v>25</v>
      </c>
      <c r="L482" s="4">
        <v>4</v>
      </c>
      <c r="M482" s="4">
        <v>4</v>
      </c>
      <c r="N482" s="4">
        <v>5</v>
      </c>
      <c r="O482" s="4"/>
      <c r="P482" s="4">
        <v>4</v>
      </c>
      <c r="Q482" s="4">
        <v>6</v>
      </c>
      <c r="R482" s="11">
        <f t="shared" si="56"/>
        <v>4.6349942062572422E-4</v>
      </c>
      <c r="S482" s="11">
        <f t="shared" si="57"/>
        <v>3.8695946599593691E-4</v>
      </c>
      <c r="T482" s="11">
        <f t="shared" si="58"/>
        <v>4.5413260672116256E-4</v>
      </c>
      <c r="U482" s="11">
        <f t="shared" si="59"/>
        <v>0</v>
      </c>
      <c r="V482" s="11">
        <f t="shared" si="60"/>
        <v>4.2158516020236085E-4</v>
      </c>
      <c r="W482" s="11">
        <f t="shared" si="61"/>
        <v>6.1249489587586773E-4</v>
      </c>
      <c r="X482" s="14">
        <v>4.6349942062572422E-4</v>
      </c>
      <c r="Y482" s="14">
        <v>3.8695946599593691E-4</v>
      </c>
      <c r="Z482" s="14">
        <v>4.5413260672116256E-4</v>
      </c>
      <c r="AA482" s="15">
        <v>9.0826521344232502E-5</v>
      </c>
      <c r="AB482" s="14">
        <v>4.2158516020236085E-4</v>
      </c>
      <c r="AC482" s="14">
        <v>6.1249489587586773E-4</v>
      </c>
      <c r="AE482" s="16">
        <f t="shared" si="62"/>
        <v>0.86226729452301853</v>
      </c>
      <c r="AF482" s="16">
        <f t="shared" si="63"/>
        <v>-0.21379293472993982</v>
      </c>
      <c r="AL482" s="72"/>
      <c r="AN482" s="52"/>
      <c r="AO482" s="53"/>
      <c r="AP482" s="71"/>
      <c r="AQ482" s="54"/>
      <c r="AR482" s="56"/>
      <c r="AS482" s="56"/>
    </row>
    <row r="483" spans="1:45" x14ac:dyDescent="0.2">
      <c r="A483" s="31" t="s">
        <v>335</v>
      </c>
      <c r="B483" s="32" t="s">
        <v>889</v>
      </c>
      <c r="C483" s="31" t="s">
        <v>1619</v>
      </c>
      <c r="D483" s="32" t="s">
        <v>1758</v>
      </c>
      <c r="E483" s="4">
        <v>264</v>
      </c>
      <c r="F483" s="5">
        <v>29.14546968466</v>
      </c>
      <c r="G483" s="6">
        <v>5.65576171875</v>
      </c>
      <c r="H483" s="6">
        <v>28.41</v>
      </c>
      <c r="I483" s="4">
        <v>5</v>
      </c>
      <c r="J483" s="4">
        <v>5</v>
      </c>
      <c r="K483" s="4">
        <v>36</v>
      </c>
      <c r="L483" s="4">
        <v>5</v>
      </c>
      <c r="M483" s="4">
        <v>7</v>
      </c>
      <c r="N483" s="4">
        <v>8</v>
      </c>
      <c r="O483" s="4">
        <v>4</v>
      </c>
      <c r="P483" s="4">
        <v>5</v>
      </c>
      <c r="Q483" s="4">
        <v>7</v>
      </c>
      <c r="R483" s="11">
        <f t="shared" si="56"/>
        <v>5.7937427578215526E-4</v>
      </c>
      <c r="S483" s="11">
        <f t="shared" si="57"/>
        <v>6.7717906549288962E-4</v>
      </c>
      <c r="T483" s="11">
        <f t="shared" si="58"/>
        <v>7.2661217075386012E-4</v>
      </c>
      <c r="U483" s="11">
        <f t="shared" si="59"/>
        <v>4.682744088035589E-4</v>
      </c>
      <c r="V483" s="11">
        <f t="shared" si="60"/>
        <v>5.2698145025295107E-4</v>
      </c>
      <c r="W483" s="11">
        <f t="shared" si="61"/>
        <v>7.1457737852184569E-4</v>
      </c>
      <c r="X483" s="14">
        <v>5.7937427578215526E-4</v>
      </c>
      <c r="Y483" s="14">
        <v>6.7717906549288962E-4</v>
      </c>
      <c r="Z483" s="14">
        <v>7.2661217075386012E-4</v>
      </c>
      <c r="AA483" s="14">
        <v>4.682744088035589E-4</v>
      </c>
      <c r="AB483" s="14">
        <v>5.2698145025295107E-4</v>
      </c>
      <c r="AC483" s="14">
        <v>7.1457737852184569E-4</v>
      </c>
      <c r="AE483" s="16">
        <f t="shared" si="62"/>
        <v>0.86217374556351944</v>
      </c>
      <c r="AF483" s="16">
        <f t="shared" si="63"/>
        <v>-0.2139494638509068</v>
      </c>
      <c r="AL483" s="72"/>
      <c r="AN483" s="52"/>
      <c r="AO483" s="53"/>
      <c r="AP483" s="59"/>
      <c r="AQ483" s="54"/>
      <c r="AR483" s="56"/>
      <c r="AS483" s="56"/>
    </row>
    <row r="484" spans="1:45" x14ac:dyDescent="0.2">
      <c r="A484" s="31" t="s">
        <v>349</v>
      </c>
      <c r="B484" s="32" t="s">
        <v>877</v>
      </c>
      <c r="C484" s="31" t="s">
        <v>1734</v>
      </c>
      <c r="D484" s="32" t="s">
        <v>1735</v>
      </c>
      <c r="E484" s="4">
        <v>1083</v>
      </c>
      <c r="F484" s="5">
        <v>122.19317119466</v>
      </c>
      <c r="G484" s="6">
        <v>4.94482421875</v>
      </c>
      <c r="H484" s="6">
        <v>28.9</v>
      </c>
      <c r="I484" s="4">
        <v>23</v>
      </c>
      <c r="J484" s="4">
        <v>23</v>
      </c>
      <c r="K484" s="4">
        <v>158</v>
      </c>
      <c r="L484" s="4">
        <v>23</v>
      </c>
      <c r="M484" s="4">
        <v>37</v>
      </c>
      <c r="N484" s="4">
        <v>28</v>
      </c>
      <c r="O484" s="4">
        <v>23</v>
      </c>
      <c r="P484" s="4">
        <v>23</v>
      </c>
      <c r="Q484" s="4">
        <v>24</v>
      </c>
      <c r="R484" s="11">
        <f t="shared" si="56"/>
        <v>2.6651216685979143E-3</v>
      </c>
      <c r="S484" s="11">
        <f t="shared" si="57"/>
        <v>3.5793750604624164E-3</v>
      </c>
      <c r="T484" s="11">
        <f t="shared" si="58"/>
        <v>2.5431425976385103E-3</v>
      </c>
      <c r="U484" s="11">
        <f t="shared" si="59"/>
        <v>2.6925778506204636E-3</v>
      </c>
      <c r="V484" s="11">
        <f t="shared" si="60"/>
        <v>2.424114671163575E-3</v>
      </c>
      <c r="W484" s="11">
        <f t="shared" si="61"/>
        <v>2.4499795835034709E-3</v>
      </c>
      <c r="X484" s="14">
        <v>2.6651216685979143E-3</v>
      </c>
      <c r="Y484" s="14">
        <v>3.5793750604624164E-3</v>
      </c>
      <c r="Z484" s="14">
        <v>2.5431425976385103E-3</v>
      </c>
      <c r="AA484" s="14">
        <v>2.6925778506204636E-3</v>
      </c>
      <c r="AB484" s="14">
        <v>2.424114671163575E-3</v>
      </c>
      <c r="AC484" s="14">
        <v>2.4499795835034709E-3</v>
      </c>
      <c r="AE484" s="16">
        <f t="shared" si="62"/>
        <v>0.86105856464753205</v>
      </c>
      <c r="AF484" s="16">
        <f t="shared" si="63"/>
        <v>-0.21581672944504809</v>
      </c>
      <c r="AL484" s="72"/>
      <c r="AN484" s="52"/>
      <c r="AO484" s="53"/>
      <c r="AP484" s="59"/>
      <c r="AQ484" s="54"/>
      <c r="AR484" s="56"/>
      <c r="AS484" s="56"/>
    </row>
    <row r="485" spans="1:45" x14ac:dyDescent="0.2">
      <c r="A485" s="31" t="s">
        <v>80</v>
      </c>
      <c r="B485" s="32" t="s">
        <v>1010</v>
      </c>
      <c r="C485" s="31" t="s">
        <v>1996</v>
      </c>
      <c r="D485" s="32" t="s">
        <v>1997</v>
      </c>
      <c r="E485" s="4">
        <v>363</v>
      </c>
      <c r="F485" s="5">
        <v>41.399274874660001</v>
      </c>
      <c r="G485" s="6">
        <v>5.57958984375</v>
      </c>
      <c r="H485" s="6">
        <v>19.829999999999998</v>
      </c>
      <c r="I485" s="4">
        <v>7</v>
      </c>
      <c r="J485" s="4">
        <v>7</v>
      </c>
      <c r="K485" s="4">
        <v>34</v>
      </c>
      <c r="L485" s="4">
        <v>4</v>
      </c>
      <c r="M485" s="4">
        <v>8</v>
      </c>
      <c r="N485" s="4">
        <v>7</v>
      </c>
      <c r="O485" s="4">
        <v>4</v>
      </c>
      <c r="P485" s="4">
        <v>6</v>
      </c>
      <c r="Q485" s="4">
        <v>5</v>
      </c>
      <c r="R485" s="11">
        <f t="shared" si="56"/>
        <v>4.6349942062572422E-4</v>
      </c>
      <c r="S485" s="11">
        <f t="shared" si="57"/>
        <v>7.7391893199187383E-4</v>
      </c>
      <c r="T485" s="11">
        <f t="shared" si="58"/>
        <v>6.3578564940962757E-4</v>
      </c>
      <c r="U485" s="11">
        <f t="shared" si="59"/>
        <v>4.682744088035589E-4</v>
      </c>
      <c r="V485" s="11">
        <f t="shared" si="60"/>
        <v>6.3237774030354128E-4</v>
      </c>
      <c r="W485" s="11">
        <f t="shared" si="61"/>
        <v>5.1041241322988978E-4</v>
      </c>
      <c r="X485" s="14">
        <v>4.6349942062572422E-4</v>
      </c>
      <c r="Y485" s="14">
        <v>7.7391893199187383E-4</v>
      </c>
      <c r="Z485" s="14">
        <v>6.3578564940962757E-4</v>
      </c>
      <c r="AA485" s="14">
        <v>4.682744088035589E-4</v>
      </c>
      <c r="AB485" s="14">
        <v>6.3237774030354128E-4</v>
      </c>
      <c r="AC485" s="14">
        <v>5.1041241322988978E-4</v>
      </c>
      <c r="AE485" s="16">
        <f t="shared" si="62"/>
        <v>0.86005825344888109</v>
      </c>
      <c r="AF485" s="16">
        <f t="shared" si="63"/>
        <v>-0.21749371517078153</v>
      </c>
      <c r="AL485" s="72"/>
      <c r="AN485" s="52"/>
      <c r="AO485" s="53"/>
      <c r="AP485" s="59"/>
      <c r="AQ485" s="54"/>
      <c r="AR485" s="56"/>
      <c r="AS485" s="56"/>
    </row>
    <row r="486" spans="1:45" x14ac:dyDescent="0.2">
      <c r="A486" s="31" t="s">
        <v>180</v>
      </c>
      <c r="B486" s="32" t="s">
        <v>808</v>
      </c>
      <c r="C486" s="31" t="s">
        <v>1602</v>
      </c>
      <c r="D486" s="32" t="s">
        <v>1603</v>
      </c>
      <c r="E486" s="4">
        <v>241</v>
      </c>
      <c r="F486" s="5">
        <v>27.353110464659999</v>
      </c>
      <c r="G486" s="6">
        <v>7.69384765625</v>
      </c>
      <c r="H486" s="6">
        <v>36.93</v>
      </c>
      <c r="I486" s="4">
        <v>8</v>
      </c>
      <c r="J486" s="4">
        <v>8</v>
      </c>
      <c r="K486" s="4">
        <v>58</v>
      </c>
      <c r="L486" s="4">
        <v>11</v>
      </c>
      <c r="M486" s="4">
        <v>10</v>
      </c>
      <c r="N486" s="4">
        <v>11</v>
      </c>
      <c r="O486" s="4">
        <v>6</v>
      </c>
      <c r="P486" s="4">
        <v>11</v>
      </c>
      <c r="Q486" s="4">
        <v>9</v>
      </c>
      <c r="R486" s="11">
        <f t="shared" si="56"/>
        <v>1.2746234067207416E-3</v>
      </c>
      <c r="S486" s="11">
        <f t="shared" si="57"/>
        <v>9.6739866498984234E-4</v>
      </c>
      <c r="T486" s="11">
        <f t="shared" si="58"/>
        <v>9.9909173478655768E-4</v>
      </c>
      <c r="U486" s="11">
        <f t="shared" si="59"/>
        <v>7.0241161320533829E-4</v>
      </c>
      <c r="V486" s="11">
        <f t="shared" si="60"/>
        <v>1.1593591905564925E-3</v>
      </c>
      <c r="W486" s="11">
        <f t="shared" si="61"/>
        <v>9.187423438138016E-4</v>
      </c>
      <c r="X486" s="14">
        <v>1.2746234067207416E-3</v>
      </c>
      <c r="Y486" s="14">
        <v>9.6739866498984234E-4</v>
      </c>
      <c r="Z486" s="14">
        <v>9.9909173478655768E-4</v>
      </c>
      <c r="AA486" s="14">
        <v>7.0241161320533829E-4</v>
      </c>
      <c r="AB486" s="14">
        <v>1.1593591905564925E-3</v>
      </c>
      <c r="AC486" s="14">
        <v>9.187423438138016E-4</v>
      </c>
      <c r="AE486" s="16">
        <f t="shared" si="62"/>
        <v>0.85788815622636005</v>
      </c>
      <c r="AF486" s="16">
        <f t="shared" si="63"/>
        <v>-0.22113852056024824</v>
      </c>
      <c r="AL486" s="72"/>
      <c r="AN486" s="52"/>
      <c r="AO486" s="53"/>
      <c r="AP486" s="59"/>
      <c r="AQ486" s="54"/>
      <c r="AR486" s="56"/>
      <c r="AS486" s="56"/>
    </row>
    <row r="487" spans="1:45" x14ac:dyDescent="0.2">
      <c r="A487" s="31" t="s">
        <v>571</v>
      </c>
      <c r="B487" s="32" t="s">
        <v>1060</v>
      </c>
      <c r="C487" s="44" t="s">
        <v>2094</v>
      </c>
      <c r="D487" s="45" t="s">
        <v>2095</v>
      </c>
      <c r="E487" s="4">
        <v>177</v>
      </c>
      <c r="F487" s="5">
        <v>19.881841964660001</v>
      </c>
      <c r="G487" s="6">
        <v>7.82568359375</v>
      </c>
      <c r="H487" s="6">
        <v>16.95</v>
      </c>
      <c r="I487" s="4">
        <v>3</v>
      </c>
      <c r="J487" s="4">
        <v>3</v>
      </c>
      <c r="K487" s="4">
        <v>30</v>
      </c>
      <c r="L487" s="4">
        <v>7</v>
      </c>
      <c r="M487" s="4">
        <v>9</v>
      </c>
      <c r="N487" s="4"/>
      <c r="O487" s="4">
        <v>5</v>
      </c>
      <c r="P487" s="4">
        <v>4</v>
      </c>
      <c r="Q487" s="4">
        <v>5</v>
      </c>
      <c r="R487" s="11">
        <f t="shared" si="56"/>
        <v>8.1112398609501735E-4</v>
      </c>
      <c r="S487" s="11">
        <f t="shared" si="57"/>
        <v>8.7065879849085813E-4</v>
      </c>
      <c r="T487" s="11">
        <f t="shared" si="58"/>
        <v>0</v>
      </c>
      <c r="U487" s="11">
        <f t="shared" si="59"/>
        <v>5.8534301100444865E-4</v>
      </c>
      <c r="V487" s="11">
        <f t="shared" si="60"/>
        <v>4.2158516020236085E-4</v>
      </c>
      <c r="W487" s="11">
        <f t="shared" si="61"/>
        <v>5.1041241322988978E-4</v>
      </c>
      <c r="X487" s="14">
        <v>8.1112398609501735E-4</v>
      </c>
      <c r="Y487" s="14">
        <v>8.7065879849085813E-4</v>
      </c>
      <c r="Z487" s="15">
        <v>9.0826521344232502E-5</v>
      </c>
      <c r="AA487" s="14">
        <v>5.8534301100444865E-4</v>
      </c>
      <c r="AB487" s="14">
        <v>4.2158516020236085E-4</v>
      </c>
      <c r="AC487" s="14">
        <v>5.1041241322988978E-4</v>
      </c>
      <c r="AE487" s="16">
        <f t="shared" si="62"/>
        <v>0.85599267664937218</v>
      </c>
      <c r="AF487" s="16">
        <f t="shared" si="63"/>
        <v>-0.22432964102592695</v>
      </c>
      <c r="AL487" s="72"/>
      <c r="AN487" s="52"/>
      <c r="AO487" s="53"/>
      <c r="AP487" s="69"/>
      <c r="AQ487" s="54"/>
      <c r="AR487" s="56"/>
      <c r="AS487" s="56"/>
    </row>
    <row r="488" spans="1:45" x14ac:dyDescent="0.2">
      <c r="A488" s="31" t="s">
        <v>287</v>
      </c>
      <c r="B488" s="32" t="s">
        <v>871</v>
      </c>
      <c r="C488" s="31" t="s">
        <v>1723</v>
      </c>
      <c r="D488" s="32" t="s">
        <v>1724</v>
      </c>
      <c r="E488" s="4">
        <v>445</v>
      </c>
      <c r="F488" s="5">
        <v>52.18739031466</v>
      </c>
      <c r="G488" s="6">
        <v>6.03662109375</v>
      </c>
      <c r="H488" s="6">
        <v>29.66</v>
      </c>
      <c r="I488" s="4">
        <v>13</v>
      </c>
      <c r="J488" s="4">
        <v>13</v>
      </c>
      <c r="K488" s="4">
        <v>55</v>
      </c>
      <c r="L488" s="4">
        <v>6</v>
      </c>
      <c r="M488" s="4">
        <v>11</v>
      </c>
      <c r="N488" s="4">
        <v>14</v>
      </c>
      <c r="O488" s="4">
        <v>8</v>
      </c>
      <c r="P488" s="4">
        <v>5</v>
      </c>
      <c r="Q488" s="4">
        <v>11</v>
      </c>
      <c r="R488" s="11">
        <f t="shared" si="56"/>
        <v>6.9524913093858636E-4</v>
      </c>
      <c r="S488" s="11">
        <f t="shared" si="57"/>
        <v>1.0641385314888265E-3</v>
      </c>
      <c r="T488" s="11">
        <f t="shared" si="58"/>
        <v>1.2715712988192551E-3</v>
      </c>
      <c r="U488" s="11">
        <f t="shared" si="59"/>
        <v>9.365488176071178E-4</v>
      </c>
      <c r="V488" s="11">
        <f t="shared" si="60"/>
        <v>5.2698145025295107E-4</v>
      </c>
      <c r="W488" s="11">
        <f t="shared" si="61"/>
        <v>1.1229073091057575E-3</v>
      </c>
      <c r="X488" s="14">
        <v>6.9524913093858636E-4</v>
      </c>
      <c r="Y488" s="14">
        <v>1.0641385314888265E-3</v>
      </c>
      <c r="Z488" s="14">
        <v>1.2715712988192551E-3</v>
      </c>
      <c r="AA488" s="14">
        <v>9.365488176071178E-4</v>
      </c>
      <c r="AB488" s="14">
        <v>5.2698145025295107E-4</v>
      </c>
      <c r="AC488" s="14">
        <v>1.1229073091057575E-3</v>
      </c>
      <c r="AE488" s="16">
        <f t="shared" si="62"/>
        <v>0.85333968886929268</v>
      </c>
      <c r="AF488" s="16">
        <f t="shared" si="63"/>
        <v>-0.22880794549658517</v>
      </c>
      <c r="AL488" s="72"/>
      <c r="AN488" s="52"/>
      <c r="AO488" s="53"/>
      <c r="AP488" s="59"/>
      <c r="AQ488" s="54"/>
      <c r="AR488" s="56"/>
      <c r="AS488" s="56"/>
    </row>
    <row r="489" spans="1:45" x14ac:dyDescent="0.2">
      <c r="A489" s="31" t="s">
        <v>703</v>
      </c>
      <c r="B489" s="32" t="s">
        <v>1280</v>
      </c>
      <c r="C489" s="31" t="s">
        <v>2922</v>
      </c>
      <c r="D489" s="32" t="s">
        <v>2923</v>
      </c>
      <c r="E489" s="4">
        <v>359</v>
      </c>
      <c r="F489" s="5">
        <v>41.145539014660002</v>
      </c>
      <c r="G489" s="6">
        <v>6.71240234375</v>
      </c>
      <c r="H489" s="6">
        <v>7.24</v>
      </c>
      <c r="I489" s="4">
        <v>3</v>
      </c>
      <c r="J489" s="4">
        <v>3</v>
      </c>
      <c r="K489" s="4">
        <v>45</v>
      </c>
      <c r="L489" s="4">
        <v>10</v>
      </c>
      <c r="M489" s="4">
        <v>8</v>
      </c>
      <c r="N489" s="4">
        <v>7</v>
      </c>
      <c r="O489" s="4">
        <v>8</v>
      </c>
      <c r="P489" s="4">
        <v>6</v>
      </c>
      <c r="Q489" s="4">
        <v>6</v>
      </c>
      <c r="R489" s="11">
        <f t="shared" si="56"/>
        <v>1.1587485515643105E-3</v>
      </c>
      <c r="S489" s="11">
        <f t="shared" si="57"/>
        <v>7.7391893199187383E-4</v>
      </c>
      <c r="T489" s="11">
        <f t="shared" si="58"/>
        <v>6.3578564940962757E-4</v>
      </c>
      <c r="U489" s="11">
        <f t="shared" si="59"/>
        <v>9.365488176071178E-4</v>
      </c>
      <c r="V489" s="11">
        <f t="shared" si="60"/>
        <v>6.3237774030354128E-4</v>
      </c>
      <c r="W489" s="11">
        <f t="shared" si="61"/>
        <v>6.1249489587586773E-4</v>
      </c>
      <c r="X489" s="14">
        <v>1.1587485515643105E-3</v>
      </c>
      <c r="Y489" s="14">
        <v>7.7391893199187383E-4</v>
      </c>
      <c r="Z489" s="14">
        <v>6.3578564940962757E-4</v>
      </c>
      <c r="AA489" s="14">
        <v>9.365488176071178E-4</v>
      </c>
      <c r="AB489" s="14">
        <v>6.3237774030354128E-4</v>
      </c>
      <c r="AC489" s="14">
        <v>6.1249489587586773E-4</v>
      </c>
      <c r="AE489" s="16">
        <f t="shared" si="62"/>
        <v>0.84931331850607805</v>
      </c>
      <c r="AF489" s="16">
        <f t="shared" si="63"/>
        <v>-0.23563122112410784</v>
      </c>
      <c r="AL489" s="72"/>
      <c r="AN489" s="52"/>
      <c r="AO489" s="53"/>
      <c r="AP489" s="69"/>
      <c r="AQ489" s="54"/>
      <c r="AR489" s="56"/>
      <c r="AS489" s="56"/>
    </row>
    <row r="490" spans="1:45" x14ac:dyDescent="0.2">
      <c r="A490" s="31" t="s">
        <v>2</v>
      </c>
      <c r="B490" s="32" t="s">
        <v>891</v>
      </c>
      <c r="C490" s="31" t="s">
        <v>1761</v>
      </c>
      <c r="D490" s="32" t="s">
        <v>1762</v>
      </c>
      <c r="E490" s="4">
        <v>413</v>
      </c>
      <c r="F490" s="5">
        <v>46.384590794659999</v>
      </c>
      <c r="G490" s="6">
        <v>7.23974609375</v>
      </c>
      <c r="H490" s="6">
        <v>28.33</v>
      </c>
      <c r="I490" s="4">
        <v>10</v>
      </c>
      <c r="J490" s="4">
        <v>10</v>
      </c>
      <c r="K490" s="4">
        <v>84</v>
      </c>
      <c r="L490" s="4">
        <v>14</v>
      </c>
      <c r="M490" s="4">
        <v>16</v>
      </c>
      <c r="N490" s="4">
        <v>17</v>
      </c>
      <c r="O490" s="4">
        <v>12</v>
      </c>
      <c r="P490" s="4">
        <v>14</v>
      </c>
      <c r="Q490" s="4">
        <v>11</v>
      </c>
      <c r="R490" s="11">
        <f t="shared" si="56"/>
        <v>1.6222479721900347E-3</v>
      </c>
      <c r="S490" s="11">
        <f t="shared" si="57"/>
        <v>1.5478378639837477E-3</v>
      </c>
      <c r="T490" s="11">
        <f t="shared" si="58"/>
        <v>1.5440508628519528E-3</v>
      </c>
      <c r="U490" s="11">
        <f t="shared" si="59"/>
        <v>1.4048232264106766E-3</v>
      </c>
      <c r="V490" s="11">
        <f t="shared" si="60"/>
        <v>1.475548060708263E-3</v>
      </c>
      <c r="W490" s="11">
        <f t="shared" si="61"/>
        <v>1.1229073091057575E-3</v>
      </c>
      <c r="X490" s="14">
        <v>1.6222479721900347E-3</v>
      </c>
      <c r="Y490" s="14">
        <v>1.5478378639837477E-3</v>
      </c>
      <c r="Z490" s="14">
        <v>1.5440508628519528E-3</v>
      </c>
      <c r="AA490" s="14">
        <v>1.4048232264106766E-3</v>
      </c>
      <c r="AB490" s="14">
        <v>1.475548060708263E-3</v>
      </c>
      <c r="AC490" s="14">
        <v>1.1229073091057575E-3</v>
      </c>
      <c r="AE490" s="16">
        <f t="shared" si="62"/>
        <v>0.84920715113162704</v>
      </c>
      <c r="AF490" s="16">
        <f t="shared" si="63"/>
        <v>-0.23581157472898001</v>
      </c>
      <c r="AL490" s="72"/>
      <c r="AN490" s="52"/>
      <c r="AO490" s="53"/>
      <c r="AP490" s="69"/>
      <c r="AQ490" s="54"/>
      <c r="AR490" s="56"/>
      <c r="AS490" s="56"/>
    </row>
    <row r="491" spans="1:45" x14ac:dyDescent="0.2">
      <c r="A491" s="31" t="s">
        <v>525</v>
      </c>
      <c r="B491" s="32" t="s">
        <v>1374</v>
      </c>
      <c r="C491" s="31" t="s">
        <v>2723</v>
      </c>
      <c r="D491" s="32" t="s">
        <v>2724</v>
      </c>
      <c r="E491" s="4">
        <v>974</v>
      </c>
      <c r="F491" s="5">
        <v>107.59364915466</v>
      </c>
      <c r="G491" s="6">
        <v>4.67822265625</v>
      </c>
      <c r="H491" s="6">
        <v>3.18</v>
      </c>
      <c r="I491" s="4">
        <v>2</v>
      </c>
      <c r="J491" s="4">
        <v>3</v>
      </c>
      <c r="K491" s="4">
        <v>25</v>
      </c>
      <c r="L491" s="4"/>
      <c r="M491" s="4"/>
      <c r="N491" s="4">
        <v>7</v>
      </c>
      <c r="O491" s="4"/>
      <c r="P491" s="4"/>
      <c r="Q491" s="4">
        <v>5</v>
      </c>
      <c r="R491" s="11">
        <f t="shared" si="56"/>
        <v>0</v>
      </c>
      <c r="S491" s="11">
        <f t="shared" si="57"/>
        <v>0</v>
      </c>
      <c r="T491" s="11">
        <f t="shared" si="58"/>
        <v>6.3578564940962757E-4</v>
      </c>
      <c r="U491" s="11">
        <f t="shared" si="59"/>
        <v>0</v>
      </c>
      <c r="V491" s="11">
        <f t="shared" si="60"/>
        <v>0</v>
      </c>
      <c r="W491" s="11">
        <f t="shared" si="61"/>
        <v>5.1041241322988978E-4</v>
      </c>
      <c r="X491" s="15">
        <v>9.0826521344232502E-5</v>
      </c>
      <c r="Y491" s="15">
        <v>9.0826521344232502E-5</v>
      </c>
      <c r="Z491" s="14">
        <v>6.3578564940962757E-4</v>
      </c>
      <c r="AA491" s="15">
        <v>9.0826521344232502E-5</v>
      </c>
      <c r="AB491" s="15">
        <v>9.0826521344232502E-5</v>
      </c>
      <c r="AC491" s="14">
        <v>5.1041241322988978E-4</v>
      </c>
      <c r="AE491" s="16">
        <f t="shared" si="62"/>
        <v>0.84662674107345404</v>
      </c>
      <c r="AF491" s="16">
        <f t="shared" si="63"/>
        <v>-0.24020203736168916</v>
      </c>
      <c r="AL491" s="72"/>
      <c r="AN491" s="52"/>
      <c r="AO491" s="53"/>
      <c r="AP491" s="59"/>
      <c r="AQ491" s="54"/>
      <c r="AR491" s="56"/>
      <c r="AS491" s="56"/>
    </row>
    <row r="492" spans="1:45" x14ac:dyDescent="0.2">
      <c r="A492" s="31" t="s">
        <v>187</v>
      </c>
      <c r="B492" s="32" t="s">
        <v>989</v>
      </c>
      <c r="C492" s="31" t="s">
        <v>1957</v>
      </c>
      <c r="D492" s="32" t="s">
        <v>1958</v>
      </c>
      <c r="E492" s="4">
        <v>296</v>
      </c>
      <c r="F492" s="5">
        <v>33.76066923466</v>
      </c>
      <c r="G492" s="6">
        <v>5.55419921875</v>
      </c>
      <c r="H492" s="6">
        <v>21.28</v>
      </c>
      <c r="I492" s="4">
        <v>6</v>
      </c>
      <c r="J492" s="4">
        <v>6</v>
      </c>
      <c r="K492" s="4">
        <v>46</v>
      </c>
      <c r="L492" s="4">
        <v>7</v>
      </c>
      <c r="M492" s="4">
        <v>10</v>
      </c>
      <c r="N492" s="4">
        <v>9</v>
      </c>
      <c r="O492" s="4">
        <v>9</v>
      </c>
      <c r="P492" s="4">
        <v>5</v>
      </c>
      <c r="Q492" s="4">
        <v>6</v>
      </c>
      <c r="R492" s="11">
        <f t="shared" si="56"/>
        <v>8.1112398609501735E-4</v>
      </c>
      <c r="S492" s="11">
        <f t="shared" si="57"/>
        <v>9.6739866498984234E-4</v>
      </c>
      <c r="T492" s="11">
        <f t="shared" si="58"/>
        <v>8.1743869209809268E-4</v>
      </c>
      <c r="U492" s="11">
        <f t="shared" si="59"/>
        <v>1.0536174198080075E-3</v>
      </c>
      <c r="V492" s="11">
        <f t="shared" si="60"/>
        <v>5.2698145025295107E-4</v>
      </c>
      <c r="W492" s="11">
        <f t="shared" si="61"/>
        <v>6.1249489587586773E-4</v>
      </c>
      <c r="X492" s="14">
        <v>8.1112398609501735E-4</v>
      </c>
      <c r="Y492" s="14">
        <v>9.6739866498984234E-4</v>
      </c>
      <c r="Z492" s="14">
        <v>8.1743869209809268E-4</v>
      </c>
      <c r="AA492" s="14">
        <v>1.0536174198080075E-3</v>
      </c>
      <c r="AB492" s="14">
        <v>5.2698145025295107E-4</v>
      </c>
      <c r="AC492" s="14">
        <v>6.1249489587586773E-4</v>
      </c>
      <c r="AE492" s="16">
        <f t="shared" si="62"/>
        <v>0.84480987041503341</v>
      </c>
      <c r="AF492" s="16">
        <f t="shared" si="63"/>
        <v>-0.24330140423025648</v>
      </c>
      <c r="AL492" s="72"/>
      <c r="AN492" s="52"/>
      <c r="AO492" s="53"/>
      <c r="AP492" s="59"/>
      <c r="AQ492" s="54"/>
      <c r="AR492" s="56"/>
      <c r="AS492" s="56"/>
    </row>
    <row r="493" spans="1:45" x14ac:dyDescent="0.2">
      <c r="A493" s="31" t="s">
        <v>579</v>
      </c>
      <c r="B493" s="32" t="s">
        <v>1052</v>
      </c>
      <c r="C493" s="31" t="s">
        <v>2075</v>
      </c>
      <c r="D493" s="32" t="s">
        <v>2076</v>
      </c>
      <c r="E493" s="4">
        <v>331</v>
      </c>
      <c r="F493" s="5">
        <v>38.409244594660002</v>
      </c>
      <c r="G493" s="6">
        <v>6.18896484375</v>
      </c>
      <c r="H493" s="6">
        <v>17.22</v>
      </c>
      <c r="I493" s="4">
        <v>5</v>
      </c>
      <c r="J493" s="4">
        <v>5</v>
      </c>
      <c r="K493" s="4">
        <v>27</v>
      </c>
      <c r="L493" s="4">
        <v>6</v>
      </c>
      <c r="M493" s="4">
        <v>3</v>
      </c>
      <c r="N493" s="4">
        <v>6</v>
      </c>
      <c r="O493" s="4">
        <v>3</v>
      </c>
      <c r="P493" s="4">
        <v>6</v>
      </c>
      <c r="Q493" s="4">
        <v>3</v>
      </c>
      <c r="R493" s="11">
        <f t="shared" si="56"/>
        <v>6.9524913093858636E-4</v>
      </c>
      <c r="S493" s="11">
        <f t="shared" si="57"/>
        <v>2.9021959949695271E-4</v>
      </c>
      <c r="T493" s="11">
        <f t="shared" si="58"/>
        <v>5.4495912806539512E-4</v>
      </c>
      <c r="U493" s="11">
        <f t="shared" si="59"/>
        <v>3.5120580660266915E-4</v>
      </c>
      <c r="V493" s="11">
        <f t="shared" si="60"/>
        <v>6.3237774030354128E-4</v>
      </c>
      <c r="W493" s="11">
        <f t="shared" si="61"/>
        <v>3.0624744793793387E-4</v>
      </c>
      <c r="X493" s="14">
        <v>6.9524913093858636E-4</v>
      </c>
      <c r="Y493" s="14">
        <v>2.9021959949695271E-4</v>
      </c>
      <c r="Z493" s="14">
        <v>5.4495912806539512E-4</v>
      </c>
      <c r="AA493" s="14">
        <v>3.5120580660266915E-4</v>
      </c>
      <c r="AB493" s="14">
        <v>6.3237774030354128E-4</v>
      </c>
      <c r="AC493" s="14">
        <v>3.0624744793793387E-4</v>
      </c>
      <c r="AE493" s="16">
        <f t="shared" si="62"/>
        <v>0.84279111078619784</v>
      </c>
      <c r="AF493" s="16">
        <f t="shared" si="63"/>
        <v>-0.24675299726311312</v>
      </c>
      <c r="AL493" s="72"/>
      <c r="AN493" s="52"/>
      <c r="AO493" s="53"/>
      <c r="AP493" s="59"/>
      <c r="AQ493" s="54"/>
      <c r="AR493" s="56"/>
      <c r="AS493" s="56"/>
    </row>
    <row r="494" spans="1:45" x14ac:dyDescent="0.2">
      <c r="A494" s="31" t="s">
        <v>470</v>
      </c>
      <c r="B494" s="32" t="s">
        <v>849</v>
      </c>
      <c r="C494" s="44" t="s">
        <v>1678</v>
      </c>
      <c r="D494" s="45" t="s">
        <v>1679</v>
      </c>
      <c r="E494" s="4">
        <v>1026</v>
      </c>
      <c r="F494" s="5">
        <v>108.51006278465999</v>
      </c>
      <c r="G494" s="6">
        <v>5.54150390625</v>
      </c>
      <c r="H494" s="6">
        <v>32.07</v>
      </c>
      <c r="I494" s="4">
        <v>18</v>
      </c>
      <c r="J494" s="4">
        <v>28</v>
      </c>
      <c r="K494" s="4">
        <v>549</v>
      </c>
      <c r="L494" s="4">
        <v>94</v>
      </c>
      <c r="M494" s="4">
        <v>106</v>
      </c>
      <c r="N494" s="4">
        <v>108</v>
      </c>
      <c r="O494" s="4">
        <v>76</v>
      </c>
      <c r="P494" s="4">
        <v>84</v>
      </c>
      <c r="Q494" s="4">
        <v>81</v>
      </c>
      <c r="R494" s="11">
        <f t="shared" si="56"/>
        <v>1.089223638470452E-2</v>
      </c>
      <c r="S494" s="11">
        <f t="shared" si="57"/>
        <v>1.0254425848892329E-2</v>
      </c>
      <c r="T494" s="11">
        <f t="shared" si="58"/>
        <v>9.8092643051771126E-3</v>
      </c>
      <c r="U494" s="11">
        <f t="shared" si="59"/>
        <v>8.8972137672676185E-3</v>
      </c>
      <c r="V494" s="11">
        <f t="shared" si="60"/>
        <v>8.8532883642495792E-3</v>
      </c>
      <c r="W494" s="11">
        <f t="shared" si="61"/>
        <v>8.2686810943242133E-3</v>
      </c>
      <c r="X494" s="14">
        <v>1.089223638470452E-2</v>
      </c>
      <c r="Y494" s="14">
        <v>1.0254425848892329E-2</v>
      </c>
      <c r="Z494" s="14">
        <v>9.8092643051771126E-3</v>
      </c>
      <c r="AA494" s="14">
        <v>8.8972137672676185E-3</v>
      </c>
      <c r="AB494" s="14">
        <v>8.8532883642495792E-3</v>
      </c>
      <c r="AC494" s="14">
        <v>8.2686810943242133E-3</v>
      </c>
      <c r="AE494" s="16">
        <f t="shared" si="62"/>
        <v>0.840523484033049</v>
      </c>
      <c r="AF494" s="16">
        <f t="shared" si="63"/>
        <v>-0.25063996629479346</v>
      </c>
      <c r="AL494" s="72"/>
      <c r="AN494" s="52"/>
      <c r="AO494" s="53"/>
      <c r="AP494" s="59"/>
      <c r="AQ494" s="54"/>
      <c r="AR494" s="56"/>
      <c r="AS494" s="56"/>
    </row>
    <row r="495" spans="1:45" x14ac:dyDescent="0.2">
      <c r="A495" s="31" t="s">
        <v>687</v>
      </c>
      <c r="B495" s="32" t="s">
        <v>719</v>
      </c>
      <c r="C495" s="31" t="s">
        <v>1439</v>
      </c>
      <c r="D495" s="32" t="s">
        <v>1440</v>
      </c>
      <c r="E495" s="4">
        <v>249</v>
      </c>
      <c r="F495" s="5">
        <v>26.697800814659999</v>
      </c>
      <c r="G495" s="6">
        <v>7.32763671875</v>
      </c>
      <c r="H495" s="6">
        <v>59.04</v>
      </c>
      <c r="I495" s="4">
        <v>12</v>
      </c>
      <c r="J495" s="4">
        <v>12</v>
      </c>
      <c r="K495" s="4">
        <v>164</v>
      </c>
      <c r="L495" s="4">
        <v>24</v>
      </c>
      <c r="M495" s="4">
        <v>34</v>
      </c>
      <c r="N495" s="4">
        <v>34</v>
      </c>
      <c r="O495" s="4">
        <v>16</v>
      </c>
      <c r="P495" s="4">
        <v>24</v>
      </c>
      <c r="Q495" s="4">
        <v>32</v>
      </c>
      <c r="R495" s="11">
        <f t="shared" si="56"/>
        <v>2.7809965237543454E-3</v>
      </c>
      <c r="S495" s="11">
        <f t="shared" si="57"/>
        <v>3.2891554609654639E-3</v>
      </c>
      <c r="T495" s="11">
        <f t="shared" si="58"/>
        <v>3.0881017257039056E-3</v>
      </c>
      <c r="U495" s="11">
        <f t="shared" si="59"/>
        <v>1.8730976352142356E-3</v>
      </c>
      <c r="V495" s="11">
        <f t="shared" si="60"/>
        <v>2.5295109612141651E-3</v>
      </c>
      <c r="W495" s="11">
        <f t="shared" si="61"/>
        <v>3.2666394446712946E-3</v>
      </c>
      <c r="X495" s="14">
        <v>2.7809965237543454E-3</v>
      </c>
      <c r="Y495" s="14">
        <v>3.2891554609654639E-3</v>
      </c>
      <c r="Z495" s="14">
        <v>3.0881017257039056E-3</v>
      </c>
      <c r="AA495" s="14">
        <v>1.8730976352142356E-3</v>
      </c>
      <c r="AB495" s="14">
        <v>2.5295109612141651E-3</v>
      </c>
      <c r="AC495" s="14">
        <v>3.2666394446712946E-3</v>
      </c>
      <c r="AE495" s="16">
        <f t="shared" si="62"/>
        <v>0.83741380000979149</v>
      </c>
      <c r="AF495" s="16">
        <f t="shared" si="63"/>
        <v>-0.25598740198033859</v>
      </c>
      <c r="AL495" s="72"/>
      <c r="AN495" s="52"/>
      <c r="AO495" s="53"/>
      <c r="AP495" s="59"/>
      <c r="AQ495" s="54"/>
      <c r="AR495" s="56"/>
      <c r="AS495" s="56"/>
    </row>
    <row r="496" spans="1:45" x14ac:dyDescent="0.2">
      <c r="A496" s="31" t="s">
        <v>224</v>
      </c>
      <c r="B496" s="32" t="s">
        <v>908</v>
      </c>
      <c r="C496" s="31" t="s">
        <v>1794</v>
      </c>
      <c r="D496" s="32" t="s">
        <v>1795</v>
      </c>
      <c r="E496" s="4">
        <v>259</v>
      </c>
      <c r="F496" s="5">
        <v>28.40368301466</v>
      </c>
      <c r="G496" s="6">
        <v>4.66552734375</v>
      </c>
      <c r="H496" s="6">
        <v>27.03</v>
      </c>
      <c r="I496" s="4">
        <v>5</v>
      </c>
      <c r="J496" s="4">
        <v>5</v>
      </c>
      <c r="K496" s="4">
        <v>80</v>
      </c>
      <c r="L496" s="4">
        <v>11</v>
      </c>
      <c r="M496" s="4">
        <v>19</v>
      </c>
      <c r="N496" s="4">
        <v>15</v>
      </c>
      <c r="O496" s="4">
        <v>8</v>
      </c>
      <c r="P496" s="4">
        <v>13</v>
      </c>
      <c r="Q496" s="4">
        <v>14</v>
      </c>
      <c r="R496" s="11">
        <f t="shared" si="56"/>
        <v>1.2746234067207416E-3</v>
      </c>
      <c r="S496" s="11">
        <f t="shared" si="57"/>
        <v>1.8380574634807004E-3</v>
      </c>
      <c r="T496" s="11">
        <f t="shared" si="58"/>
        <v>1.3623978201634877E-3</v>
      </c>
      <c r="U496" s="11">
        <f t="shared" si="59"/>
        <v>9.365488176071178E-4</v>
      </c>
      <c r="V496" s="11">
        <f t="shared" si="60"/>
        <v>1.3701517706576729E-3</v>
      </c>
      <c r="W496" s="11">
        <f t="shared" si="61"/>
        <v>1.4291547570436914E-3</v>
      </c>
      <c r="X496" s="14">
        <v>1.2746234067207416E-3</v>
      </c>
      <c r="Y496" s="14">
        <v>1.8380574634807004E-3</v>
      </c>
      <c r="Z496" s="14">
        <v>1.3623978201634877E-3</v>
      </c>
      <c r="AA496" s="14">
        <v>9.365488176071178E-4</v>
      </c>
      <c r="AB496" s="14">
        <v>1.3701517706576729E-3</v>
      </c>
      <c r="AC496" s="14">
        <v>1.4291547570436914E-3</v>
      </c>
      <c r="AE496" s="16">
        <f t="shared" si="62"/>
        <v>0.8348133304006401</v>
      </c>
      <c r="AF496" s="16">
        <f t="shared" si="63"/>
        <v>-0.26047445707606787</v>
      </c>
      <c r="AL496" s="72"/>
      <c r="AN496" s="52"/>
      <c r="AO496" s="53"/>
      <c r="AP496" s="59"/>
      <c r="AQ496" s="54"/>
      <c r="AR496" s="56"/>
      <c r="AS496" s="56"/>
    </row>
    <row r="497" spans="1:45" x14ac:dyDescent="0.2">
      <c r="A497" s="31" t="s">
        <v>696</v>
      </c>
      <c r="B497" s="32" t="s">
        <v>707</v>
      </c>
      <c r="C497" s="31" t="s">
        <v>1413</v>
      </c>
      <c r="D497" s="32" t="s">
        <v>1414</v>
      </c>
      <c r="E497" s="4">
        <v>152</v>
      </c>
      <c r="F497" s="5">
        <v>17.168814704660001</v>
      </c>
      <c r="G497" s="6">
        <v>6.01123046875</v>
      </c>
      <c r="H497" s="6">
        <v>80.260000000000005</v>
      </c>
      <c r="I497" s="4">
        <v>9</v>
      </c>
      <c r="J497" s="4">
        <v>12</v>
      </c>
      <c r="K497" s="4">
        <v>121</v>
      </c>
      <c r="L497" s="4">
        <v>22</v>
      </c>
      <c r="M497" s="4">
        <v>23</v>
      </c>
      <c r="N497" s="4">
        <v>23</v>
      </c>
      <c r="O497" s="4">
        <v>17</v>
      </c>
      <c r="P497" s="4">
        <v>16</v>
      </c>
      <c r="Q497" s="4">
        <v>20</v>
      </c>
      <c r="R497" s="11">
        <f t="shared" si="56"/>
        <v>2.5492468134414832E-3</v>
      </c>
      <c r="S497" s="11">
        <f t="shared" si="57"/>
        <v>2.2250169294766374E-3</v>
      </c>
      <c r="T497" s="11">
        <f t="shared" si="58"/>
        <v>2.0890099909173479E-3</v>
      </c>
      <c r="U497" s="11">
        <f t="shared" si="59"/>
        <v>1.9901662374151251E-3</v>
      </c>
      <c r="V497" s="11">
        <f t="shared" si="60"/>
        <v>1.6863406408094434E-3</v>
      </c>
      <c r="W497" s="11">
        <f t="shared" si="61"/>
        <v>2.0416496529195591E-3</v>
      </c>
      <c r="X497" s="14">
        <v>2.5492468134414832E-3</v>
      </c>
      <c r="Y497" s="14">
        <v>2.2250169294766374E-3</v>
      </c>
      <c r="Z497" s="14">
        <v>2.0890099909173479E-3</v>
      </c>
      <c r="AA497" s="14">
        <v>1.9901662374151251E-3</v>
      </c>
      <c r="AB497" s="14">
        <v>1.6863406408094434E-3</v>
      </c>
      <c r="AC497" s="14">
        <v>2.0416496529195591E-3</v>
      </c>
      <c r="AE497" s="16">
        <f t="shared" si="62"/>
        <v>0.83315291694603533</v>
      </c>
      <c r="AF497" s="16">
        <f t="shared" si="63"/>
        <v>-0.2633467826424512</v>
      </c>
      <c r="AL497" s="72"/>
      <c r="AN497" s="52"/>
      <c r="AO497" s="53"/>
      <c r="AP497" s="59"/>
      <c r="AQ497" s="54"/>
      <c r="AR497" s="56"/>
      <c r="AS497" s="56"/>
    </row>
    <row r="498" spans="1:45" x14ac:dyDescent="0.2">
      <c r="A498" s="31" t="s">
        <v>156</v>
      </c>
      <c r="B498" s="32" t="s">
        <v>750</v>
      </c>
      <c r="C498" s="50" t="s">
        <v>2891</v>
      </c>
      <c r="D498" s="59" t="s">
        <v>1502</v>
      </c>
      <c r="E498" s="4">
        <v>151</v>
      </c>
      <c r="F498" s="5">
        <v>16.919133974659999</v>
      </c>
      <c r="G498" s="6">
        <v>4.65283203125</v>
      </c>
      <c r="H498" s="6">
        <v>47.68</v>
      </c>
      <c r="I498" s="4">
        <v>6</v>
      </c>
      <c r="J498" s="4">
        <v>6</v>
      </c>
      <c r="K498" s="4">
        <v>37</v>
      </c>
      <c r="L498" s="4">
        <v>4</v>
      </c>
      <c r="M498" s="4">
        <v>10</v>
      </c>
      <c r="N498" s="4">
        <v>7</v>
      </c>
      <c r="O498" s="4">
        <v>5</v>
      </c>
      <c r="P498" s="4">
        <v>4</v>
      </c>
      <c r="Q498" s="4">
        <v>7</v>
      </c>
      <c r="R498" s="11">
        <f t="shared" si="56"/>
        <v>4.6349942062572422E-4</v>
      </c>
      <c r="S498" s="11">
        <f t="shared" si="57"/>
        <v>9.6739866498984234E-4</v>
      </c>
      <c r="T498" s="11">
        <f t="shared" si="58"/>
        <v>6.3578564940962757E-4</v>
      </c>
      <c r="U498" s="11">
        <f t="shared" si="59"/>
        <v>5.8534301100444865E-4</v>
      </c>
      <c r="V498" s="11">
        <f t="shared" si="60"/>
        <v>4.2158516020236085E-4</v>
      </c>
      <c r="W498" s="11">
        <f t="shared" si="61"/>
        <v>7.1457737852184569E-4</v>
      </c>
      <c r="X498" s="14">
        <v>4.6349942062572422E-4</v>
      </c>
      <c r="Y498" s="14">
        <v>9.6739866498984234E-4</v>
      </c>
      <c r="Z498" s="14">
        <v>6.3578564940962757E-4</v>
      </c>
      <c r="AA498" s="14">
        <v>5.8534301100444865E-4</v>
      </c>
      <c r="AB498" s="14">
        <v>4.2158516020236085E-4</v>
      </c>
      <c r="AC498" s="14">
        <v>7.1457737852184569E-4</v>
      </c>
      <c r="AE498" s="16">
        <f t="shared" si="62"/>
        <v>0.83297967683849261</v>
      </c>
      <c r="AF498" s="16">
        <f t="shared" si="63"/>
        <v>-0.26364679795439938</v>
      </c>
      <c r="AL498" s="72"/>
      <c r="AN498" s="52"/>
      <c r="AO498" s="53"/>
      <c r="AP498" s="59"/>
      <c r="AQ498" s="54"/>
      <c r="AR498" s="56"/>
      <c r="AS498" s="56"/>
    </row>
    <row r="499" spans="1:45" x14ac:dyDescent="0.2">
      <c r="A499" s="31" t="s">
        <v>479</v>
      </c>
      <c r="B499" s="32" t="s">
        <v>918</v>
      </c>
      <c r="C499" s="44" t="s">
        <v>1810</v>
      </c>
      <c r="D499" s="45" t="s">
        <v>1811</v>
      </c>
      <c r="E499" s="4">
        <v>1487</v>
      </c>
      <c r="F499" s="5">
        <v>164.52484949466</v>
      </c>
      <c r="G499" s="6">
        <v>5.14794921875</v>
      </c>
      <c r="H499" s="6">
        <v>26.16</v>
      </c>
      <c r="I499" s="4">
        <v>31</v>
      </c>
      <c r="J499" s="4">
        <v>31</v>
      </c>
      <c r="K499" s="4">
        <v>155</v>
      </c>
      <c r="L499" s="4">
        <v>26</v>
      </c>
      <c r="M499" s="4">
        <v>26</v>
      </c>
      <c r="N499" s="4">
        <v>35</v>
      </c>
      <c r="O499" s="4">
        <v>15</v>
      </c>
      <c r="P499" s="4">
        <v>25</v>
      </c>
      <c r="Q499" s="4">
        <v>28</v>
      </c>
      <c r="R499" s="11">
        <f t="shared" si="56"/>
        <v>3.0127462340672076E-3</v>
      </c>
      <c r="S499" s="11">
        <f t="shared" si="57"/>
        <v>2.5152365289735899E-3</v>
      </c>
      <c r="T499" s="11">
        <f t="shared" si="58"/>
        <v>3.1789282470481382E-3</v>
      </c>
      <c r="U499" s="11">
        <f t="shared" si="59"/>
        <v>1.7560290330133458E-3</v>
      </c>
      <c r="V499" s="11">
        <f t="shared" si="60"/>
        <v>2.6349072512647557E-3</v>
      </c>
      <c r="W499" s="11">
        <f t="shared" si="61"/>
        <v>2.8583095140873828E-3</v>
      </c>
      <c r="X499" s="14">
        <v>3.0127462340672076E-3</v>
      </c>
      <c r="Y499" s="14">
        <v>2.5152365289735899E-3</v>
      </c>
      <c r="Z499" s="14">
        <v>3.1789282470481382E-3</v>
      </c>
      <c r="AA499" s="14">
        <v>1.7560290330133458E-3</v>
      </c>
      <c r="AB499" s="14">
        <v>2.6349072512647557E-3</v>
      </c>
      <c r="AC499" s="14">
        <v>2.8583095140873828E-3</v>
      </c>
      <c r="AE499" s="16">
        <f t="shared" si="62"/>
        <v>0.83258526358723373</v>
      </c>
      <c r="AF499" s="16">
        <f t="shared" si="63"/>
        <v>-0.26433007128524028</v>
      </c>
      <c r="AL499" s="72"/>
      <c r="AN499" s="52"/>
      <c r="AO499" s="53"/>
      <c r="AP499" s="71"/>
      <c r="AQ499" s="54"/>
      <c r="AR499" s="56"/>
      <c r="AS499" s="56"/>
    </row>
    <row r="500" spans="1:45" x14ac:dyDescent="0.2">
      <c r="A500" s="31" t="s">
        <v>501</v>
      </c>
      <c r="B500" s="32" t="s">
        <v>1043</v>
      </c>
      <c r="C500" s="44" t="s">
        <v>2060</v>
      </c>
      <c r="D500" s="45" t="s">
        <v>2061</v>
      </c>
      <c r="E500" s="4">
        <v>610</v>
      </c>
      <c r="F500" s="5">
        <v>68.731974374660098</v>
      </c>
      <c r="G500" s="6">
        <v>5.50341796875</v>
      </c>
      <c r="H500" s="6">
        <v>17.87</v>
      </c>
      <c r="I500" s="4">
        <v>9</v>
      </c>
      <c r="J500" s="4">
        <v>9</v>
      </c>
      <c r="K500" s="4">
        <v>39</v>
      </c>
      <c r="L500" s="4">
        <v>5</v>
      </c>
      <c r="M500" s="4">
        <v>8</v>
      </c>
      <c r="N500" s="4">
        <v>9</v>
      </c>
      <c r="O500" s="4">
        <v>3</v>
      </c>
      <c r="P500" s="4">
        <v>7</v>
      </c>
      <c r="Q500" s="4">
        <v>7</v>
      </c>
      <c r="R500" s="11">
        <f t="shared" si="56"/>
        <v>5.7937427578215526E-4</v>
      </c>
      <c r="S500" s="11">
        <f t="shared" si="57"/>
        <v>7.7391893199187383E-4</v>
      </c>
      <c r="T500" s="11">
        <f t="shared" si="58"/>
        <v>8.1743869209809268E-4</v>
      </c>
      <c r="U500" s="11">
        <f t="shared" si="59"/>
        <v>3.5120580660266915E-4</v>
      </c>
      <c r="V500" s="11">
        <f t="shared" si="60"/>
        <v>7.3777403035413149E-4</v>
      </c>
      <c r="W500" s="11">
        <f t="shared" si="61"/>
        <v>7.1457737852184569E-4</v>
      </c>
      <c r="X500" s="14">
        <v>5.7937427578215526E-4</v>
      </c>
      <c r="Y500" s="14">
        <v>7.7391893199187383E-4</v>
      </c>
      <c r="Z500" s="14">
        <v>8.1743869209809268E-4</v>
      </c>
      <c r="AA500" s="14">
        <v>3.5120580660266915E-4</v>
      </c>
      <c r="AB500" s="14">
        <v>7.3777403035413149E-4</v>
      </c>
      <c r="AC500" s="14">
        <v>7.1457737852184569E-4</v>
      </c>
      <c r="AE500" s="16">
        <f t="shared" si="62"/>
        <v>0.83085212668818953</v>
      </c>
      <c r="AF500" s="16">
        <f t="shared" si="63"/>
        <v>-0.26733636287015045</v>
      </c>
      <c r="AL500" s="72"/>
      <c r="AN500" s="52"/>
      <c r="AO500" s="53"/>
      <c r="AP500" s="59"/>
      <c r="AQ500" s="54"/>
      <c r="AR500" s="56"/>
      <c r="AS500" s="56"/>
    </row>
    <row r="501" spans="1:45" x14ac:dyDescent="0.2">
      <c r="A501" s="31" t="s">
        <v>238</v>
      </c>
      <c r="B501" s="32" t="s">
        <v>770</v>
      </c>
      <c r="C501" s="31" t="s">
        <v>1524</v>
      </c>
      <c r="D501" s="32" t="s">
        <v>1536</v>
      </c>
      <c r="E501" s="4">
        <v>444</v>
      </c>
      <c r="F501" s="5">
        <v>49.638973614660102</v>
      </c>
      <c r="G501" s="6">
        <v>4.89404296875</v>
      </c>
      <c r="H501" s="6">
        <v>43.92</v>
      </c>
      <c r="I501" s="4">
        <v>3</v>
      </c>
      <c r="J501" s="4">
        <v>17</v>
      </c>
      <c r="K501" s="4">
        <v>222</v>
      </c>
      <c r="L501" s="4"/>
      <c r="M501" s="4">
        <v>28</v>
      </c>
      <c r="N501" s="4">
        <v>41</v>
      </c>
      <c r="O501" s="4"/>
      <c r="P501" s="4"/>
      <c r="Q501" s="4">
        <v>51</v>
      </c>
      <c r="R501" s="11">
        <f t="shared" si="56"/>
        <v>0</v>
      </c>
      <c r="S501" s="11">
        <f t="shared" si="57"/>
        <v>2.7087162619715585E-3</v>
      </c>
      <c r="T501" s="11">
        <f t="shared" si="58"/>
        <v>3.7238873751135331E-3</v>
      </c>
      <c r="U501" s="11">
        <f t="shared" si="59"/>
        <v>0</v>
      </c>
      <c r="V501" s="11">
        <f t="shared" si="60"/>
        <v>0</v>
      </c>
      <c r="W501" s="11">
        <f t="shared" si="61"/>
        <v>5.2062066149448751E-3</v>
      </c>
      <c r="X501" s="15">
        <v>9.0826521344232502E-5</v>
      </c>
      <c r="Y501" s="14">
        <v>2.7087162619715585E-3</v>
      </c>
      <c r="Z501" s="14">
        <v>3.7238873751135331E-3</v>
      </c>
      <c r="AA501" s="15">
        <v>9.0826521344232502E-5</v>
      </c>
      <c r="AB501" s="15">
        <v>9.0826521344232502E-5</v>
      </c>
      <c r="AC501" s="14">
        <v>5.2062066149448751E-3</v>
      </c>
      <c r="AE501" s="16">
        <f t="shared" si="62"/>
        <v>0.82592432612639488</v>
      </c>
      <c r="AF501" s="16">
        <f t="shared" si="63"/>
        <v>-0.27591849160036019</v>
      </c>
      <c r="AL501" s="72"/>
      <c r="AN501" s="52"/>
      <c r="AO501" s="53"/>
      <c r="AP501" s="59"/>
      <c r="AQ501" s="54"/>
      <c r="AR501" s="56"/>
      <c r="AS501" s="56"/>
    </row>
    <row r="502" spans="1:45" x14ac:dyDescent="0.2">
      <c r="A502" s="31" t="s">
        <v>36</v>
      </c>
      <c r="B502" s="32" t="s">
        <v>782</v>
      </c>
      <c r="C502" s="31" t="s">
        <v>1542</v>
      </c>
      <c r="D502" s="32" t="s">
        <v>1557</v>
      </c>
      <c r="E502" s="4">
        <v>203</v>
      </c>
      <c r="F502" s="5">
        <v>22.811324024659999</v>
      </c>
      <c r="G502" s="6">
        <v>8.32373046875</v>
      </c>
      <c r="H502" s="6">
        <v>40.89</v>
      </c>
      <c r="I502" s="4">
        <v>7</v>
      </c>
      <c r="J502" s="4">
        <v>7</v>
      </c>
      <c r="K502" s="4">
        <v>97</v>
      </c>
      <c r="L502" s="4">
        <v>14</v>
      </c>
      <c r="M502" s="4">
        <v>21</v>
      </c>
      <c r="N502" s="4">
        <v>20</v>
      </c>
      <c r="O502" s="4">
        <v>12</v>
      </c>
      <c r="P502" s="4">
        <v>13</v>
      </c>
      <c r="Q502" s="4">
        <v>17</v>
      </c>
      <c r="R502" s="11">
        <f t="shared" si="56"/>
        <v>1.6222479721900347E-3</v>
      </c>
      <c r="S502" s="11">
        <f t="shared" si="57"/>
        <v>2.0315371964786688E-3</v>
      </c>
      <c r="T502" s="11">
        <f t="shared" si="58"/>
        <v>1.8165304268846503E-3</v>
      </c>
      <c r="U502" s="11">
        <f t="shared" si="59"/>
        <v>1.4048232264106766E-3</v>
      </c>
      <c r="V502" s="11">
        <f t="shared" si="60"/>
        <v>1.3701517706576729E-3</v>
      </c>
      <c r="W502" s="11">
        <f t="shared" si="61"/>
        <v>1.7354022049816252E-3</v>
      </c>
      <c r="X502" s="14">
        <v>1.6222479721900347E-3</v>
      </c>
      <c r="Y502" s="14">
        <v>2.0315371964786688E-3</v>
      </c>
      <c r="Z502" s="14">
        <v>1.8165304268846503E-3</v>
      </c>
      <c r="AA502" s="14">
        <v>1.4048232264106766E-3</v>
      </c>
      <c r="AB502" s="14">
        <v>1.3701517706576729E-3</v>
      </c>
      <c r="AC502" s="14">
        <v>1.7354022049816252E-3</v>
      </c>
      <c r="AE502" s="16">
        <f t="shared" si="62"/>
        <v>0.82451864490529891</v>
      </c>
      <c r="AF502" s="16">
        <f t="shared" si="63"/>
        <v>-0.27837597707874168</v>
      </c>
      <c r="AL502" s="72"/>
      <c r="AN502" s="52"/>
      <c r="AO502" s="53"/>
      <c r="AP502" s="71"/>
      <c r="AQ502" s="54"/>
      <c r="AR502" s="56"/>
      <c r="AS502" s="56"/>
    </row>
    <row r="503" spans="1:45" x14ac:dyDescent="0.2">
      <c r="A503" s="31" t="s">
        <v>440</v>
      </c>
      <c r="B503" s="32" t="s">
        <v>939</v>
      </c>
      <c r="C503" s="31" t="s">
        <v>1854</v>
      </c>
      <c r="D503" s="32" t="s">
        <v>1855</v>
      </c>
      <c r="E503" s="4">
        <v>173</v>
      </c>
      <c r="F503" s="5">
        <v>19.573513844659999</v>
      </c>
      <c r="G503" s="6">
        <v>9.23193359375</v>
      </c>
      <c r="H503" s="6">
        <v>24.28</v>
      </c>
      <c r="I503" s="4">
        <v>3</v>
      </c>
      <c r="J503" s="4">
        <v>3</v>
      </c>
      <c r="K503" s="4">
        <v>26</v>
      </c>
      <c r="L503" s="4">
        <v>4</v>
      </c>
      <c r="M503" s="4">
        <v>5</v>
      </c>
      <c r="N503" s="4">
        <v>6</v>
      </c>
      <c r="O503" s="4"/>
      <c r="P503" s="4">
        <v>5</v>
      </c>
      <c r="Q503" s="4">
        <v>6</v>
      </c>
      <c r="R503" s="11">
        <f t="shared" si="56"/>
        <v>4.6349942062572422E-4</v>
      </c>
      <c r="S503" s="11">
        <f t="shared" si="57"/>
        <v>4.8369933249492117E-4</v>
      </c>
      <c r="T503" s="11">
        <f t="shared" si="58"/>
        <v>5.4495912806539512E-4</v>
      </c>
      <c r="U503" s="11">
        <f t="shared" si="59"/>
        <v>0</v>
      </c>
      <c r="V503" s="11">
        <f t="shared" si="60"/>
        <v>5.2698145025295107E-4</v>
      </c>
      <c r="W503" s="11">
        <f t="shared" si="61"/>
        <v>6.1249489587586773E-4</v>
      </c>
      <c r="X503" s="14">
        <v>4.6349942062572422E-4</v>
      </c>
      <c r="Y503" s="14">
        <v>4.8369933249492117E-4</v>
      </c>
      <c r="Z503" s="14">
        <v>5.4495912806539512E-4</v>
      </c>
      <c r="AA503" s="15">
        <v>9.0826521344232502E-5</v>
      </c>
      <c r="AB503" s="14">
        <v>5.2698145025295107E-4</v>
      </c>
      <c r="AC503" s="14">
        <v>6.1249489587586773E-4</v>
      </c>
      <c r="AE503" s="16">
        <f t="shared" si="62"/>
        <v>0.82451252845653711</v>
      </c>
      <c r="AF503" s="16">
        <f t="shared" si="63"/>
        <v>-0.27838667932675137</v>
      </c>
      <c r="AL503" s="72"/>
      <c r="AN503" s="52"/>
      <c r="AO503" s="64"/>
      <c r="AP503" s="59"/>
      <c r="AQ503" s="54"/>
      <c r="AR503" s="56"/>
      <c r="AS503" s="56"/>
    </row>
    <row r="504" spans="1:45" x14ac:dyDescent="0.2">
      <c r="A504" s="31" t="s">
        <v>50</v>
      </c>
      <c r="B504" s="32" t="s">
        <v>860</v>
      </c>
      <c r="C504" s="31" t="s">
        <v>1698</v>
      </c>
      <c r="D504" s="32" t="s">
        <v>1699</v>
      </c>
      <c r="E504" s="4">
        <v>229</v>
      </c>
      <c r="F504" s="5">
        <v>25.913228954659999</v>
      </c>
      <c r="G504" s="6">
        <v>6.78564453125</v>
      </c>
      <c r="H504" s="6">
        <v>31</v>
      </c>
      <c r="I504" s="4">
        <v>6</v>
      </c>
      <c r="J504" s="4">
        <v>6</v>
      </c>
      <c r="K504" s="4">
        <v>37</v>
      </c>
      <c r="L504" s="4">
        <v>7</v>
      </c>
      <c r="M504" s="4">
        <v>7</v>
      </c>
      <c r="N504" s="4">
        <v>7</v>
      </c>
      <c r="O504" s="4"/>
      <c r="P504" s="4">
        <v>8</v>
      </c>
      <c r="Q504" s="4">
        <v>8</v>
      </c>
      <c r="R504" s="11">
        <f t="shared" si="56"/>
        <v>8.1112398609501735E-4</v>
      </c>
      <c r="S504" s="11">
        <f t="shared" si="57"/>
        <v>6.7717906549288962E-4</v>
      </c>
      <c r="T504" s="11">
        <f t="shared" si="58"/>
        <v>6.3578564940962757E-4</v>
      </c>
      <c r="U504" s="11">
        <f t="shared" si="59"/>
        <v>0</v>
      </c>
      <c r="V504" s="11">
        <f t="shared" si="60"/>
        <v>8.4317032040472171E-4</v>
      </c>
      <c r="W504" s="11">
        <f t="shared" si="61"/>
        <v>8.1665986116782364E-4</v>
      </c>
      <c r="X504" s="14">
        <v>8.1112398609501735E-4</v>
      </c>
      <c r="Y504" s="14">
        <v>6.7717906549288962E-4</v>
      </c>
      <c r="Z504" s="14">
        <v>6.3578564940962757E-4</v>
      </c>
      <c r="AA504" s="15">
        <v>9.0826521344232502E-5</v>
      </c>
      <c r="AB504" s="14">
        <v>8.4317032040472171E-4</v>
      </c>
      <c r="AC504" s="14">
        <v>8.1665986116782364E-4</v>
      </c>
      <c r="AE504" s="16">
        <f t="shared" si="62"/>
        <v>0.82419190031688327</v>
      </c>
      <c r="AF504" s="16">
        <f t="shared" si="63"/>
        <v>-0.27894780917489953</v>
      </c>
      <c r="AL504" s="72"/>
      <c r="AN504" s="52"/>
      <c r="AO504" s="53"/>
      <c r="AP504" s="71"/>
      <c r="AQ504" s="54"/>
      <c r="AR504" s="56"/>
      <c r="AS504" s="56"/>
    </row>
    <row r="505" spans="1:45" x14ac:dyDescent="0.2">
      <c r="A505" s="31" t="s">
        <v>377</v>
      </c>
      <c r="B505" s="32" t="s">
        <v>835</v>
      </c>
      <c r="C505" s="31" t="s">
        <v>1654</v>
      </c>
      <c r="D505" s="61" t="s">
        <v>1655</v>
      </c>
      <c r="E505" s="4">
        <v>527</v>
      </c>
      <c r="F505" s="5">
        <v>58.315920724660003</v>
      </c>
      <c r="G505" s="6">
        <v>5.03369140625</v>
      </c>
      <c r="H505" s="6">
        <v>33.78</v>
      </c>
      <c r="I505" s="4">
        <v>12</v>
      </c>
      <c r="J505" s="4">
        <v>12</v>
      </c>
      <c r="K505" s="4">
        <v>86</v>
      </c>
      <c r="L505" s="4">
        <v>12</v>
      </c>
      <c r="M505" s="4">
        <v>16</v>
      </c>
      <c r="N505" s="4">
        <v>21</v>
      </c>
      <c r="O505" s="4">
        <v>12</v>
      </c>
      <c r="P505" s="4">
        <v>10</v>
      </c>
      <c r="Q505" s="4">
        <v>15</v>
      </c>
      <c r="R505" s="11">
        <f t="shared" si="56"/>
        <v>1.3904982618771727E-3</v>
      </c>
      <c r="S505" s="11">
        <f t="shared" si="57"/>
        <v>1.5478378639837477E-3</v>
      </c>
      <c r="T505" s="11">
        <f t="shared" si="58"/>
        <v>1.9073569482288828E-3</v>
      </c>
      <c r="U505" s="11">
        <f t="shared" si="59"/>
        <v>1.4048232264106766E-3</v>
      </c>
      <c r="V505" s="11">
        <f t="shared" si="60"/>
        <v>1.0539629005059021E-3</v>
      </c>
      <c r="W505" s="11">
        <f t="shared" si="61"/>
        <v>1.5312372396896693E-3</v>
      </c>
      <c r="X505" s="14">
        <v>1.3904982618771727E-3</v>
      </c>
      <c r="Y505" s="14">
        <v>1.5478378639837477E-3</v>
      </c>
      <c r="Z505" s="14">
        <v>1.9073569482288828E-3</v>
      </c>
      <c r="AA505" s="14">
        <v>1.4048232264106766E-3</v>
      </c>
      <c r="AB505" s="14">
        <v>1.0539629005059021E-3</v>
      </c>
      <c r="AC505" s="14">
        <v>1.5312372396896693E-3</v>
      </c>
      <c r="AE505" s="16">
        <f t="shared" si="62"/>
        <v>0.82341644540821834</v>
      </c>
      <c r="AF505" s="16">
        <f t="shared" si="63"/>
        <v>-0.28030583219860328</v>
      </c>
      <c r="AL505" s="72"/>
      <c r="AN505" s="52"/>
      <c r="AO505" s="53"/>
      <c r="AP505" s="59"/>
      <c r="AQ505" s="54"/>
      <c r="AR505" s="56"/>
      <c r="AS505" s="56"/>
    </row>
    <row r="506" spans="1:45" x14ac:dyDescent="0.2">
      <c r="A506" s="31" t="s">
        <v>536</v>
      </c>
      <c r="B506" s="32" t="s">
        <v>794</v>
      </c>
      <c r="C506" s="31" t="s">
        <v>1576</v>
      </c>
      <c r="D506" s="32" t="s">
        <v>1577</v>
      </c>
      <c r="E506" s="4">
        <v>317</v>
      </c>
      <c r="F506" s="5">
        <v>34.265815034660001</v>
      </c>
      <c r="G506" s="6">
        <v>5.97314453125</v>
      </c>
      <c r="H506" s="6">
        <v>39.43</v>
      </c>
      <c r="I506" s="4">
        <v>9</v>
      </c>
      <c r="J506" s="4">
        <v>9</v>
      </c>
      <c r="K506" s="4">
        <v>141</v>
      </c>
      <c r="L506" s="4">
        <v>24</v>
      </c>
      <c r="M506" s="4">
        <v>28</v>
      </c>
      <c r="N506" s="4">
        <v>28</v>
      </c>
      <c r="O506" s="4">
        <v>22</v>
      </c>
      <c r="P506" s="4">
        <v>17</v>
      </c>
      <c r="Q506" s="4">
        <v>22</v>
      </c>
      <c r="R506" s="11">
        <f t="shared" si="56"/>
        <v>2.7809965237543454E-3</v>
      </c>
      <c r="S506" s="11">
        <f t="shared" si="57"/>
        <v>2.7087162619715585E-3</v>
      </c>
      <c r="T506" s="11">
        <f t="shared" si="58"/>
        <v>2.5431425976385103E-3</v>
      </c>
      <c r="U506" s="11">
        <f t="shared" si="59"/>
        <v>2.5755092484195737E-3</v>
      </c>
      <c r="V506" s="11">
        <f t="shared" si="60"/>
        <v>1.7917369308600337E-3</v>
      </c>
      <c r="W506" s="11">
        <f t="shared" si="61"/>
        <v>2.245814618211515E-3</v>
      </c>
      <c r="X506" s="14">
        <v>2.7809965237543454E-3</v>
      </c>
      <c r="Y506" s="14">
        <v>2.7087162619715585E-3</v>
      </c>
      <c r="Z506" s="14">
        <v>2.5431425976385103E-3</v>
      </c>
      <c r="AA506" s="14">
        <v>2.5755092484195737E-3</v>
      </c>
      <c r="AB506" s="14">
        <v>1.7917369308600337E-3</v>
      </c>
      <c r="AC506" s="14">
        <v>2.245814618211515E-3</v>
      </c>
      <c r="AE506" s="16">
        <f t="shared" si="62"/>
        <v>0.8232515689484956</v>
      </c>
      <c r="AF506" s="16">
        <f t="shared" si="63"/>
        <v>-0.28059473858352407</v>
      </c>
      <c r="AL506" s="72"/>
      <c r="AN506" s="52"/>
      <c r="AO506" s="53"/>
      <c r="AP506" s="59"/>
      <c r="AQ506" s="54"/>
      <c r="AR506" s="56"/>
      <c r="AS506" s="56"/>
    </row>
    <row r="507" spans="1:45" x14ac:dyDescent="0.2">
      <c r="A507" s="31" t="s">
        <v>371</v>
      </c>
      <c r="B507" s="32" t="s">
        <v>820</v>
      </c>
      <c r="C507" s="31" t="s">
        <v>1624</v>
      </c>
      <c r="D507" s="32" t="s">
        <v>1625</v>
      </c>
      <c r="E507" s="4">
        <v>559</v>
      </c>
      <c r="F507" s="5">
        <v>62.1708327046601</v>
      </c>
      <c r="G507" s="6">
        <v>5.31298828125</v>
      </c>
      <c r="H507" s="6">
        <v>35.6</v>
      </c>
      <c r="I507" s="4">
        <v>16</v>
      </c>
      <c r="J507" s="4">
        <v>16</v>
      </c>
      <c r="K507" s="4">
        <v>164</v>
      </c>
      <c r="L507" s="4">
        <v>25</v>
      </c>
      <c r="M507" s="4">
        <v>36</v>
      </c>
      <c r="N507" s="4">
        <v>32</v>
      </c>
      <c r="O507" s="4">
        <v>19</v>
      </c>
      <c r="P507" s="4">
        <v>27</v>
      </c>
      <c r="Q507" s="4">
        <v>25</v>
      </c>
      <c r="R507" s="11">
        <f t="shared" si="56"/>
        <v>2.8968713789107765E-3</v>
      </c>
      <c r="S507" s="11">
        <f t="shared" si="57"/>
        <v>3.4826351939634325E-3</v>
      </c>
      <c r="T507" s="11">
        <f t="shared" si="58"/>
        <v>2.9064486830154405E-3</v>
      </c>
      <c r="U507" s="11">
        <f t="shared" si="59"/>
        <v>2.2243034418169046E-3</v>
      </c>
      <c r="V507" s="11">
        <f t="shared" si="60"/>
        <v>2.8456998313659359E-3</v>
      </c>
      <c r="W507" s="11">
        <f t="shared" si="61"/>
        <v>2.5520620661494487E-3</v>
      </c>
      <c r="X507" s="14">
        <v>2.8968713789107765E-3</v>
      </c>
      <c r="Y507" s="14">
        <v>3.4826351939634325E-3</v>
      </c>
      <c r="Z507" s="14">
        <v>2.9064486830154405E-3</v>
      </c>
      <c r="AA507" s="14">
        <v>2.2243034418169046E-3</v>
      </c>
      <c r="AB507" s="14">
        <v>2.8456998313659359E-3</v>
      </c>
      <c r="AC507" s="14">
        <v>2.5520620661494487E-3</v>
      </c>
      <c r="AE507" s="16">
        <f t="shared" si="62"/>
        <v>0.82081650506532089</v>
      </c>
      <c r="AF507" s="16">
        <f t="shared" si="63"/>
        <v>-0.28486835378586328</v>
      </c>
      <c r="AL507" s="72"/>
      <c r="AN507" s="52"/>
      <c r="AO507" s="53"/>
      <c r="AP507" s="59"/>
      <c r="AQ507" s="54"/>
      <c r="AR507" s="56"/>
      <c r="AS507" s="56"/>
    </row>
    <row r="508" spans="1:45" x14ac:dyDescent="0.2">
      <c r="A508" s="31" t="s">
        <v>3</v>
      </c>
      <c r="B508" s="32" t="s">
        <v>948</v>
      </c>
      <c r="C508" s="31" t="s">
        <v>1507</v>
      </c>
      <c r="D508" s="32" t="s">
        <v>1874</v>
      </c>
      <c r="E508" s="4">
        <v>321</v>
      </c>
      <c r="F508" s="5">
        <v>35.92146010466</v>
      </c>
      <c r="G508" s="6">
        <v>5.08447265625</v>
      </c>
      <c r="H508" s="6">
        <v>23.68</v>
      </c>
      <c r="I508" s="4">
        <v>7</v>
      </c>
      <c r="J508" s="4">
        <v>7</v>
      </c>
      <c r="K508" s="4">
        <v>33</v>
      </c>
      <c r="L508" s="4">
        <v>5</v>
      </c>
      <c r="M508" s="4">
        <v>6</v>
      </c>
      <c r="N508" s="4">
        <v>8</v>
      </c>
      <c r="O508" s="4">
        <v>7</v>
      </c>
      <c r="P508" s="4">
        <v>4</v>
      </c>
      <c r="Q508" s="4">
        <v>3</v>
      </c>
      <c r="R508" s="11">
        <f t="shared" si="56"/>
        <v>5.7937427578215526E-4</v>
      </c>
      <c r="S508" s="11">
        <f t="shared" si="57"/>
        <v>5.8043919899390542E-4</v>
      </c>
      <c r="T508" s="11">
        <f t="shared" si="58"/>
        <v>7.2661217075386012E-4</v>
      </c>
      <c r="U508" s="11">
        <f t="shared" si="59"/>
        <v>8.1948021540622805E-4</v>
      </c>
      <c r="V508" s="11">
        <f t="shared" si="60"/>
        <v>4.2158516020236085E-4</v>
      </c>
      <c r="W508" s="11">
        <f t="shared" si="61"/>
        <v>3.0624744793793387E-4</v>
      </c>
      <c r="X508" s="14">
        <v>5.7937427578215526E-4</v>
      </c>
      <c r="Y508" s="14">
        <v>5.8043919899390542E-4</v>
      </c>
      <c r="Z508" s="14">
        <v>7.2661217075386012E-4</v>
      </c>
      <c r="AA508" s="14">
        <v>8.1948021540622805E-4</v>
      </c>
      <c r="AB508" s="14">
        <v>4.2158516020236085E-4</v>
      </c>
      <c r="AC508" s="14">
        <v>3.0624744793793387E-4</v>
      </c>
      <c r="AE508" s="16">
        <f t="shared" si="62"/>
        <v>0.82023525666810093</v>
      </c>
      <c r="AF508" s="16">
        <f t="shared" si="63"/>
        <v>-0.28589033765598171</v>
      </c>
      <c r="AL508" s="72"/>
      <c r="AN508" s="52"/>
      <c r="AO508" s="53"/>
      <c r="AP508" s="59"/>
      <c r="AQ508" s="54"/>
      <c r="AR508" s="56"/>
      <c r="AS508" s="56"/>
    </row>
    <row r="509" spans="1:45" x14ac:dyDescent="0.2">
      <c r="A509" s="31" t="s">
        <v>16</v>
      </c>
      <c r="B509" s="32" t="s">
        <v>897</v>
      </c>
      <c r="C509" s="31" t="s">
        <v>1771</v>
      </c>
      <c r="D509" s="32" t="s">
        <v>1772</v>
      </c>
      <c r="E509" s="4">
        <v>168</v>
      </c>
      <c r="F509" s="5">
        <v>19.654304704659999</v>
      </c>
      <c r="G509" s="6">
        <v>8.42626953125</v>
      </c>
      <c r="H509" s="6">
        <v>27.98</v>
      </c>
      <c r="I509" s="4">
        <v>5</v>
      </c>
      <c r="J509" s="4">
        <v>5</v>
      </c>
      <c r="K509" s="4">
        <v>34</v>
      </c>
      <c r="L509" s="4">
        <v>7</v>
      </c>
      <c r="M509" s="4">
        <v>7</v>
      </c>
      <c r="N509" s="4">
        <v>5</v>
      </c>
      <c r="O509" s="4">
        <v>3</v>
      </c>
      <c r="P509" s="4">
        <v>5</v>
      </c>
      <c r="Q509" s="4">
        <v>7</v>
      </c>
      <c r="R509" s="11">
        <f t="shared" si="56"/>
        <v>8.1112398609501735E-4</v>
      </c>
      <c r="S509" s="11">
        <f t="shared" si="57"/>
        <v>6.7717906549288962E-4</v>
      </c>
      <c r="T509" s="11">
        <f t="shared" si="58"/>
        <v>4.5413260672116256E-4</v>
      </c>
      <c r="U509" s="11">
        <f t="shared" si="59"/>
        <v>3.5120580660266915E-4</v>
      </c>
      <c r="V509" s="11">
        <f t="shared" si="60"/>
        <v>5.2698145025295107E-4</v>
      </c>
      <c r="W509" s="11">
        <f t="shared" si="61"/>
        <v>7.1457737852184569E-4</v>
      </c>
      <c r="X509" s="14">
        <v>8.1112398609501735E-4</v>
      </c>
      <c r="Y509" s="14">
        <v>6.7717906549288962E-4</v>
      </c>
      <c r="Z509" s="14">
        <v>4.5413260672116256E-4</v>
      </c>
      <c r="AA509" s="14">
        <v>3.5120580660266915E-4</v>
      </c>
      <c r="AB509" s="14">
        <v>5.2698145025295107E-4</v>
      </c>
      <c r="AC509" s="14">
        <v>7.1457737852184569E-4</v>
      </c>
      <c r="AE509" s="16">
        <f t="shared" si="62"/>
        <v>0.81998321466359436</v>
      </c>
      <c r="AF509" s="16">
        <f t="shared" si="63"/>
        <v>-0.28633371731450258</v>
      </c>
      <c r="AL509" s="72"/>
      <c r="AN509" s="52"/>
      <c r="AO509" s="53"/>
      <c r="AP509" s="59"/>
      <c r="AQ509" s="54"/>
      <c r="AR509" s="56"/>
      <c r="AS509" s="56"/>
    </row>
    <row r="510" spans="1:45" x14ac:dyDescent="0.2">
      <c r="A510" s="31" t="s">
        <v>396</v>
      </c>
      <c r="B510" s="32" t="s">
        <v>779</v>
      </c>
      <c r="C510" s="31" t="s">
        <v>2866</v>
      </c>
      <c r="D510" s="61" t="s">
        <v>1552</v>
      </c>
      <c r="E510" s="4">
        <v>181</v>
      </c>
      <c r="F510" s="5">
        <v>20.69166724466</v>
      </c>
      <c r="G510" s="6">
        <v>6.94677734375</v>
      </c>
      <c r="H510" s="6">
        <v>41.44</v>
      </c>
      <c r="I510" s="4">
        <v>2</v>
      </c>
      <c r="J510" s="4">
        <v>7</v>
      </c>
      <c r="K510" s="4">
        <v>41</v>
      </c>
      <c r="L510" s="4">
        <v>7</v>
      </c>
      <c r="M510" s="4">
        <v>10</v>
      </c>
      <c r="N510" s="4"/>
      <c r="O510" s="4">
        <v>6</v>
      </c>
      <c r="P510" s="4">
        <v>4</v>
      </c>
      <c r="Q510" s="4">
        <v>4</v>
      </c>
      <c r="R510" s="11">
        <f t="shared" si="56"/>
        <v>8.1112398609501735E-4</v>
      </c>
      <c r="S510" s="11">
        <f t="shared" si="57"/>
        <v>9.6739866498984234E-4</v>
      </c>
      <c r="T510" s="11">
        <f t="shared" si="58"/>
        <v>0</v>
      </c>
      <c r="U510" s="11">
        <f t="shared" si="59"/>
        <v>7.0241161320533829E-4</v>
      </c>
      <c r="V510" s="11">
        <f t="shared" si="60"/>
        <v>4.2158516020236085E-4</v>
      </c>
      <c r="W510" s="11">
        <f t="shared" si="61"/>
        <v>4.0832993058391182E-4</v>
      </c>
      <c r="X510" s="14">
        <v>8.1112398609501735E-4</v>
      </c>
      <c r="Y510" s="14">
        <v>9.6739866498984234E-4</v>
      </c>
      <c r="Z510" s="15">
        <v>9.0826521344232502E-5</v>
      </c>
      <c r="AA510" s="14">
        <v>7.0241161320533829E-4</v>
      </c>
      <c r="AB510" s="14">
        <v>4.2158516020236085E-4</v>
      </c>
      <c r="AC510" s="14">
        <v>4.0832993058391182E-4</v>
      </c>
      <c r="AE510" s="16">
        <f t="shared" si="62"/>
        <v>0.81971133407915253</v>
      </c>
      <c r="AF510" s="16">
        <f t="shared" si="63"/>
        <v>-0.28681214883064526</v>
      </c>
      <c r="AL510" s="72"/>
      <c r="AN510" s="52"/>
      <c r="AO510" s="53"/>
      <c r="AP510" s="59"/>
      <c r="AQ510" s="54"/>
      <c r="AR510" s="56"/>
      <c r="AS510" s="56"/>
    </row>
    <row r="511" spans="1:45" x14ac:dyDescent="0.2">
      <c r="A511" s="31" t="s">
        <v>239</v>
      </c>
      <c r="B511" s="32" t="s">
        <v>1341</v>
      </c>
      <c r="C511" s="31" t="s">
        <v>2654</v>
      </c>
      <c r="D511" s="32" t="s">
        <v>2655</v>
      </c>
      <c r="E511" s="4">
        <v>370</v>
      </c>
      <c r="F511" s="5">
        <v>40.989901204659901</v>
      </c>
      <c r="G511" s="6">
        <v>7.38623046875</v>
      </c>
      <c r="H511" s="6">
        <v>4.8600000000000003</v>
      </c>
      <c r="I511" s="4">
        <v>2</v>
      </c>
      <c r="J511" s="4">
        <v>2</v>
      </c>
      <c r="K511" s="4">
        <v>9</v>
      </c>
      <c r="L511" s="4"/>
      <c r="M511" s="4">
        <v>3</v>
      </c>
      <c r="N511" s="4">
        <v>3</v>
      </c>
      <c r="O511" s="4">
        <v>3</v>
      </c>
      <c r="P511" s="4"/>
      <c r="Q511" s="4"/>
      <c r="R511" s="11">
        <f t="shared" si="56"/>
        <v>0</v>
      </c>
      <c r="S511" s="11">
        <f t="shared" si="57"/>
        <v>2.9021959949695271E-4</v>
      </c>
      <c r="T511" s="11">
        <f t="shared" si="58"/>
        <v>2.7247956403269756E-4</v>
      </c>
      <c r="U511" s="11">
        <f t="shared" si="59"/>
        <v>3.5120580660266915E-4</v>
      </c>
      <c r="V511" s="11">
        <f t="shared" si="60"/>
        <v>0</v>
      </c>
      <c r="W511" s="11">
        <f t="shared" si="61"/>
        <v>0</v>
      </c>
      <c r="X511" s="15">
        <v>9.0826521344232502E-5</v>
      </c>
      <c r="Y511" s="14">
        <v>2.9021959949695271E-4</v>
      </c>
      <c r="Z511" s="14">
        <v>2.7247956403269756E-4</v>
      </c>
      <c r="AA511" s="14">
        <v>3.5120580660266915E-4</v>
      </c>
      <c r="AB511" s="15">
        <v>9.0826521344232502E-5</v>
      </c>
      <c r="AC511" s="15">
        <v>9.0826521344232502E-5</v>
      </c>
      <c r="AE511" s="16">
        <f t="shared" si="62"/>
        <v>0.81536022473847403</v>
      </c>
      <c r="AF511" s="16">
        <f t="shared" si="63"/>
        <v>-0.29449051452912145</v>
      </c>
      <c r="AL511" s="72"/>
      <c r="AN511" s="52"/>
      <c r="AO511" s="53"/>
      <c r="AP511" s="59"/>
      <c r="AQ511" s="54"/>
      <c r="AR511" s="56"/>
      <c r="AS511" s="56"/>
    </row>
    <row r="512" spans="1:45" x14ac:dyDescent="0.2">
      <c r="A512" s="88" t="s">
        <v>3021</v>
      </c>
      <c r="B512" s="53" t="s">
        <v>3022</v>
      </c>
      <c r="C512" s="91" t="s">
        <v>1903</v>
      </c>
      <c r="D512" s="32" t="s">
        <v>1904</v>
      </c>
      <c r="E512" s="4">
        <v>196</v>
      </c>
      <c r="F512" s="5">
        <v>21.563097984660001</v>
      </c>
      <c r="G512" s="6">
        <v>7.25439453125</v>
      </c>
      <c r="H512" s="6">
        <v>22.45</v>
      </c>
      <c r="I512" s="4">
        <v>5</v>
      </c>
      <c r="J512" s="4">
        <v>5</v>
      </c>
      <c r="K512" s="4">
        <v>41</v>
      </c>
      <c r="L512" s="4">
        <v>9</v>
      </c>
      <c r="M512" s="4">
        <v>6</v>
      </c>
      <c r="N512" s="4">
        <v>9</v>
      </c>
      <c r="O512" s="4">
        <v>9</v>
      </c>
      <c r="P512" s="4">
        <v>8</v>
      </c>
      <c r="Q512" s="4"/>
      <c r="R512" s="11">
        <f t="shared" si="56"/>
        <v>1.0428736964078794E-3</v>
      </c>
      <c r="S512" s="11">
        <f t="shared" si="57"/>
        <v>5.8043919899390542E-4</v>
      </c>
      <c r="T512" s="11">
        <f t="shared" si="58"/>
        <v>8.1743869209809268E-4</v>
      </c>
      <c r="U512" s="11">
        <f t="shared" si="59"/>
        <v>1.0536174198080075E-3</v>
      </c>
      <c r="V512" s="11">
        <f t="shared" si="60"/>
        <v>8.4317032040472171E-4</v>
      </c>
      <c r="W512" s="11">
        <f t="shared" si="61"/>
        <v>0</v>
      </c>
      <c r="X512" s="14">
        <v>1.0428736964078794E-3</v>
      </c>
      <c r="Y512" s="14">
        <v>5.8043919899390542E-4</v>
      </c>
      <c r="Z512" s="14">
        <v>8.1743869209809268E-4</v>
      </c>
      <c r="AA512" s="14">
        <v>1.0536174198080075E-3</v>
      </c>
      <c r="AB512" s="14">
        <v>8.4317032040472171E-4</v>
      </c>
      <c r="AC512" s="15">
        <v>9.0826521344232502E-5</v>
      </c>
      <c r="AE512" s="16">
        <f t="shared" si="62"/>
        <v>0.81434516799512746</v>
      </c>
      <c r="AF512" s="16">
        <f t="shared" si="63"/>
        <v>-0.29628767066021633</v>
      </c>
      <c r="AL512" s="72"/>
      <c r="AN512" s="52"/>
      <c r="AO512" s="53"/>
      <c r="AP512" s="69"/>
      <c r="AQ512" s="54"/>
      <c r="AR512" s="56"/>
      <c r="AS512" s="56"/>
    </row>
    <row r="513" spans="1:45" x14ac:dyDescent="0.2">
      <c r="A513" s="31" t="s">
        <v>460</v>
      </c>
      <c r="B513" s="32" t="s">
        <v>1188</v>
      </c>
      <c r="C513" s="31" t="s">
        <v>2355</v>
      </c>
      <c r="D513" s="32" t="s">
        <v>2356</v>
      </c>
      <c r="E513" s="4">
        <v>1213</v>
      </c>
      <c r="F513" s="5">
        <v>140.50935267465999</v>
      </c>
      <c r="G513" s="6">
        <v>6.75634765625</v>
      </c>
      <c r="H513" s="6">
        <v>10.72</v>
      </c>
      <c r="I513" s="4">
        <v>12</v>
      </c>
      <c r="J513" s="4">
        <v>12</v>
      </c>
      <c r="K513" s="4">
        <v>23</v>
      </c>
      <c r="L513" s="4">
        <v>4</v>
      </c>
      <c r="M513" s="4">
        <v>5</v>
      </c>
      <c r="N513" s="4">
        <v>4</v>
      </c>
      <c r="O513" s="4">
        <v>2</v>
      </c>
      <c r="P513" s="4">
        <v>3</v>
      </c>
      <c r="Q513" s="4">
        <v>5</v>
      </c>
      <c r="R513" s="11">
        <f t="shared" si="56"/>
        <v>4.6349942062572422E-4</v>
      </c>
      <c r="S513" s="11">
        <f t="shared" si="57"/>
        <v>4.8369933249492117E-4</v>
      </c>
      <c r="T513" s="11">
        <f t="shared" si="58"/>
        <v>3.6330608537693006E-4</v>
      </c>
      <c r="U513" s="11">
        <f t="shared" si="59"/>
        <v>2.3413720440177945E-4</v>
      </c>
      <c r="V513" s="11">
        <f t="shared" si="60"/>
        <v>3.1618887015177064E-4</v>
      </c>
      <c r="W513" s="11">
        <f t="shared" si="61"/>
        <v>5.1041241322988978E-4</v>
      </c>
      <c r="X513" s="14">
        <v>4.6349942062572422E-4</v>
      </c>
      <c r="Y513" s="14">
        <v>4.8369933249492117E-4</v>
      </c>
      <c r="Z513" s="14">
        <v>3.6330608537693006E-4</v>
      </c>
      <c r="AA513" s="14">
        <v>2.3413720440177945E-4</v>
      </c>
      <c r="AB513" s="14">
        <v>3.1618887015177064E-4</v>
      </c>
      <c r="AC513" s="14">
        <v>5.1041241322988978E-4</v>
      </c>
      <c r="AE513" s="16">
        <f t="shared" si="62"/>
        <v>0.80941211098428323</v>
      </c>
      <c r="AF513" s="16">
        <f t="shared" si="63"/>
        <v>-0.30505365911668547</v>
      </c>
      <c r="AL513" s="72"/>
      <c r="AN513" s="52"/>
      <c r="AO513" s="53"/>
      <c r="AP513" s="59"/>
      <c r="AQ513" s="54"/>
      <c r="AR513" s="56"/>
      <c r="AS513" s="56"/>
    </row>
    <row r="514" spans="1:45" x14ac:dyDescent="0.2">
      <c r="A514" s="31" t="s">
        <v>700</v>
      </c>
      <c r="B514" s="32" t="s">
        <v>1179</v>
      </c>
      <c r="C514" s="31" t="s">
        <v>2340</v>
      </c>
      <c r="D514" s="32" t="s">
        <v>2341</v>
      </c>
      <c r="E514" s="4">
        <v>633</v>
      </c>
      <c r="F514" s="5">
        <v>64.526354594660006</v>
      </c>
      <c r="G514" s="6">
        <v>7.73779296875</v>
      </c>
      <c r="H514" s="6">
        <v>10.9</v>
      </c>
      <c r="I514" s="4">
        <v>3</v>
      </c>
      <c r="J514" s="4">
        <v>9</v>
      </c>
      <c r="K514" s="4">
        <v>346</v>
      </c>
      <c r="L514" s="4">
        <v>44</v>
      </c>
      <c r="M514" s="4">
        <v>69</v>
      </c>
      <c r="N514" s="4">
        <v>58</v>
      </c>
      <c r="O514" s="4"/>
      <c r="P514" s="4">
        <v>68</v>
      </c>
      <c r="Q514" s="4">
        <v>64</v>
      </c>
      <c r="R514" s="11">
        <f t="shared" si="56"/>
        <v>5.0984936268829665E-3</v>
      </c>
      <c r="S514" s="11">
        <f t="shared" si="57"/>
        <v>6.6750507884299117E-3</v>
      </c>
      <c r="T514" s="11">
        <f t="shared" si="58"/>
        <v>5.2679382379654856E-3</v>
      </c>
      <c r="U514" s="11">
        <f t="shared" si="59"/>
        <v>0</v>
      </c>
      <c r="V514" s="11">
        <f t="shared" si="60"/>
        <v>7.166947723440135E-3</v>
      </c>
      <c r="W514" s="11">
        <f t="shared" si="61"/>
        <v>6.5332788893425892E-3</v>
      </c>
      <c r="X514" s="14">
        <v>5.0984936268829665E-3</v>
      </c>
      <c r="Y514" s="14">
        <v>6.6750507884299117E-3</v>
      </c>
      <c r="Z514" s="14">
        <v>5.2679382379654856E-3</v>
      </c>
      <c r="AA514" s="15">
        <v>9.0826521344232502E-5</v>
      </c>
      <c r="AB514" s="14">
        <v>7.166947723440135E-3</v>
      </c>
      <c r="AC514" s="14">
        <v>6.5332788893425892E-3</v>
      </c>
      <c r="AE514" s="16">
        <f t="shared" si="62"/>
        <v>0.80926368994507025</v>
      </c>
      <c r="AF514" s="16">
        <f t="shared" si="63"/>
        <v>-0.30531822883189752</v>
      </c>
      <c r="AL514" s="72"/>
      <c r="AN514" s="52"/>
      <c r="AO514" s="53"/>
      <c r="AP514" s="59"/>
      <c r="AQ514" s="54"/>
      <c r="AR514" s="56"/>
      <c r="AS514" s="56"/>
    </row>
    <row r="515" spans="1:45" x14ac:dyDescent="0.2">
      <c r="A515" s="31" t="s">
        <v>477</v>
      </c>
      <c r="B515" s="32" t="s">
        <v>1327</v>
      </c>
      <c r="C515" s="31" t="s">
        <v>2627</v>
      </c>
      <c r="D515" s="32" t="s">
        <v>2628</v>
      </c>
      <c r="E515" s="4">
        <v>399</v>
      </c>
      <c r="F515" s="5">
        <v>44.223513254659998</v>
      </c>
      <c r="G515" s="6">
        <v>8.54345703125</v>
      </c>
      <c r="H515" s="6">
        <v>5.51</v>
      </c>
      <c r="I515" s="4">
        <v>2</v>
      </c>
      <c r="J515" s="4">
        <v>2</v>
      </c>
      <c r="K515" s="4">
        <v>25</v>
      </c>
      <c r="L515" s="4">
        <v>3</v>
      </c>
      <c r="M515" s="4">
        <v>6</v>
      </c>
      <c r="N515" s="4">
        <v>6</v>
      </c>
      <c r="O515" s="4">
        <v>5</v>
      </c>
      <c r="P515" s="4"/>
      <c r="Q515" s="4">
        <v>5</v>
      </c>
      <c r="R515" s="11">
        <f t="shared" si="56"/>
        <v>3.4762456546929318E-4</v>
      </c>
      <c r="S515" s="11">
        <f t="shared" si="57"/>
        <v>5.8043919899390542E-4</v>
      </c>
      <c r="T515" s="11">
        <f t="shared" si="58"/>
        <v>5.4495912806539512E-4</v>
      </c>
      <c r="U515" s="11">
        <f t="shared" si="59"/>
        <v>5.8534301100444865E-4</v>
      </c>
      <c r="V515" s="11">
        <f t="shared" si="60"/>
        <v>0</v>
      </c>
      <c r="W515" s="11">
        <f t="shared" si="61"/>
        <v>5.1041241322988978E-4</v>
      </c>
      <c r="X515" s="14">
        <v>3.4762456546929318E-4</v>
      </c>
      <c r="Y515" s="14">
        <v>5.8043919899390542E-4</v>
      </c>
      <c r="Z515" s="14">
        <v>5.4495912806539512E-4</v>
      </c>
      <c r="AA515" s="14">
        <v>5.8534301100444865E-4</v>
      </c>
      <c r="AB515" s="15">
        <v>9.0826521344232502E-5</v>
      </c>
      <c r="AC515" s="14">
        <v>5.1041241322988978E-4</v>
      </c>
      <c r="AE515" s="16">
        <f t="shared" si="62"/>
        <v>0.80554209415013389</v>
      </c>
      <c r="AF515" s="16">
        <f t="shared" si="63"/>
        <v>-0.31196811497488164</v>
      </c>
      <c r="AL515" s="72"/>
      <c r="AN515" s="52"/>
      <c r="AO515" s="53"/>
      <c r="AP515" s="71"/>
      <c r="AQ515" s="54"/>
      <c r="AR515" s="56"/>
      <c r="AS515" s="56"/>
    </row>
    <row r="516" spans="1:45" x14ac:dyDescent="0.2">
      <c r="A516" s="31" t="s">
        <v>660</v>
      </c>
      <c r="B516" s="32" t="s">
        <v>783</v>
      </c>
      <c r="C516" s="31" t="s">
        <v>1558</v>
      </c>
      <c r="D516" s="32" t="s">
        <v>1559</v>
      </c>
      <c r="E516" s="4">
        <v>277</v>
      </c>
      <c r="F516" s="5">
        <v>30.22428938466</v>
      </c>
      <c r="G516" s="6">
        <v>5.27490234375</v>
      </c>
      <c r="H516" s="6">
        <v>40.79</v>
      </c>
      <c r="I516" s="4">
        <v>12</v>
      </c>
      <c r="J516" s="4">
        <v>12</v>
      </c>
      <c r="K516" s="4">
        <v>79</v>
      </c>
      <c r="L516" s="4">
        <v>15</v>
      </c>
      <c r="M516" s="4">
        <v>15</v>
      </c>
      <c r="N516" s="4">
        <v>15</v>
      </c>
      <c r="O516" s="4">
        <v>10</v>
      </c>
      <c r="P516" s="4">
        <v>13</v>
      </c>
      <c r="Q516" s="4">
        <v>11</v>
      </c>
      <c r="R516" s="11">
        <f t="shared" ref="R516:R579" si="64">L516/8630</f>
        <v>1.7381228273464658E-3</v>
      </c>
      <c r="S516" s="11">
        <f t="shared" ref="S516:S579" si="65">M516/10337</f>
        <v>1.4510979974847636E-3</v>
      </c>
      <c r="T516" s="11">
        <f t="shared" ref="T516:T579" si="66">N516/11010</f>
        <v>1.3623978201634877E-3</v>
      </c>
      <c r="U516" s="11">
        <f t="shared" ref="U516:U579" si="67">O516/8542</f>
        <v>1.1706860220088973E-3</v>
      </c>
      <c r="V516" s="11">
        <f t="shared" ref="V516:V579" si="68">P516/9488</f>
        <v>1.3701517706576729E-3</v>
      </c>
      <c r="W516" s="11">
        <f t="shared" ref="W516:W579" si="69">Q516/9796</f>
        <v>1.1229073091057575E-3</v>
      </c>
      <c r="X516" s="14">
        <v>1.7381228273464658E-3</v>
      </c>
      <c r="Y516" s="14">
        <v>1.4510979974847636E-3</v>
      </c>
      <c r="Z516" s="14">
        <v>1.3623978201634877E-3</v>
      </c>
      <c r="AA516" s="14">
        <v>1.1706860220088973E-3</v>
      </c>
      <c r="AB516" s="14">
        <v>1.3701517706576729E-3</v>
      </c>
      <c r="AC516" s="14">
        <v>1.1229073091057575E-3</v>
      </c>
      <c r="AE516" s="16">
        <f t="shared" ref="AE516:AE579" si="70">(AA516+AB516+AC516)/(X516+Y516+Z516)</f>
        <v>0.8049323520987951</v>
      </c>
      <c r="AF516" s="16">
        <f t="shared" ref="AF516:AF579" si="71">LOG(AE516, 2)</f>
        <v>-0.31306055314149678</v>
      </c>
      <c r="AL516" s="72"/>
      <c r="AN516" s="52"/>
      <c r="AO516" s="53"/>
      <c r="AP516" s="59"/>
      <c r="AQ516" s="54"/>
      <c r="AR516" s="56"/>
      <c r="AS516" s="56"/>
    </row>
    <row r="517" spans="1:45" x14ac:dyDescent="0.2">
      <c r="A517" s="31" t="s">
        <v>697</v>
      </c>
      <c r="B517" s="32" t="s">
        <v>751</v>
      </c>
      <c r="C517" s="31" t="s">
        <v>1503</v>
      </c>
      <c r="D517" s="32" t="s">
        <v>1504</v>
      </c>
      <c r="E517" s="4">
        <v>175</v>
      </c>
      <c r="F517" s="5">
        <v>20.082180104660001</v>
      </c>
      <c r="G517" s="6">
        <v>5.99853515625</v>
      </c>
      <c r="H517" s="6">
        <v>47.43</v>
      </c>
      <c r="I517" s="4">
        <v>6</v>
      </c>
      <c r="J517" s="4">
        <v>6</v>
      </c>
      <c r="K517" s="4">
        <v>101</v>
      </c>
      <c r="L517" s="4">
        <v>15</v>
      </c>
      <c r="M517" s="4">
        <v>20</v>
      </c>
      <c r="N517" s="4">
        <v>23</v>
      </c>
      <c r="O517" s="4">
        <v>13</v>
      </c>
      <c r="P517" s="4">
        <v>15</v>
      </c>
      <c r="Q517" s="4">
        <v>15</v>
      </c>
      <c r="R517" s="11">
        <f t="shared" si="64"/>
        <v>1.7381228273464658E-3</v>
      </c>
      <c r="S517" s="11">
        <f t="shared" si="65"/>
        <v>1.9347973299796847E-3</v>
      </c>
      <c r="T517" s="11">
        <f t="shared" si="66"/>
        <v>2.0890099909173479E-3</v>
      </c>
      <c r="U517" s="11">
        <f t="shared" si="67"/>
        <v>1.5218918286115663E-3</v>
      </c>
      <c r="V517" s="11">
        <f t="shared" si="68"/>
        <v>1.5809443507588533E-3</v>
      </c>
      <c r="W517" s="11">
        <f t="shared" si="69"/>
        <v>1.5312372396896693E-3</v>
      </c>
      <c r="X517" s="14">
        <v>1.7381228273464658E-3</v>
      </c>
      <c r="Y517" s="14">
        <v>1.9347973299796847E-3</v>
      </c>
      <c r="Z517" s="14">
        <v>2.0890099909173479E-3</v>
      </c>
      <c r="AA517" s="14">
        <v>1.5218918286115663E-3</v>
      </c>
      <c r="AB517" s="14">
        <v>1.5809443507588533E-3</v>
      </c>
      <c r="AC517" s="14">
        <v>1.5312372396896693E-3</v>
      </c>
      <c r="AE517" s="16">
        <f t="shared" si="70"/>
        <v>0.80425713256394971</v>
      </c>
      <c r="AF517" s="16">
        <f t="shared" si="71"/>
        <v>-0.31427126939447764</v>
      </c>
      <c r="AL517" s="72"/>
      <c r="AN517" s="52"/>
      <c r="AO517" s="53"/>
      <c r="AP517" s="59"/>
      <c r="AQ517" s="54"/>
      <c r="AR517" s="56"/>
      <c r="AS517" s="56"/>
    </row>
    <row r="518" spans="1:45" x14ac:dyDescent="0.2">
      <c r="A518" s="31" t="s">
        <v>529</v>
      </c>
      <c r="B518" s="32" t="s">
        <v>921</v>
      </c>
      <c r="C518" s="31" t="s">
        <v>1816</v>
      </c>
      <c r="D518" s="32" t="s">
        <v>1817</v>
      </c>
      <c r="E518" s="4">
        <v>349</v>
      </c>
      <c r="F518" s="5">
        <v>38.115624714660001</v>
      </c>
      <c r="G518" s="6">
        <v>6.52197265625</v>
      </c>
      <c r="H518" s="6">
        <v>26.07</v>
      </c>
      <c r="I518" s="4">
        <v>8</v>
      </c>
      <c r="J518" s="4">
        <v>8</v>
      </c>
      <c r="K518" s="4">
        <v>80</v>
      </c>
      <c r="L518" s="4">
        <v>14</v>
      </c>
      <c r="M518" s="4">
        <v>16</v>
      </c>
      <c r="N518" s="4">
        <v>16</v>
      </c>
      <c r="O518" s="4">
        <v>14</v>
      </c>
      <c r="P518" s="4">
        <v>10</v>
      </c>
      <c r="Q518" s="4">
        <v>10</v>
      </c>
      <c r="R518" s="11">
        <f t="shared" si="64"/>
        <v>1.6222479721900347E-3</v>
      </c>
      <c r="S518" s="11">
        <f t="shared" si="65"/>
        <v>1.5478378639837477E-3</v>
      </c>
      <c r="T518" s="11">
        <f t="shared" si="66"/>
        <v>1.4532243415077202E-3</v>
      </c>
      <c r="U518" s="11">
        <f t="shared" si="67"/>
        <v>1.6389604308124561E-3</v>
      </c>
      <c r="V518" s="11">
        <f t="shared" si="68"/>
        <v>1.0539629005059021E-3</v>
      </c>
      <c r="W518" s="11">
        <f t="shared" si="69"/>
        <v>1.0208248264597796E-3</v>
      </c>
      <c r="X518" s="14">
        <v>1.6222479721900347E-3</v>
      </c>
      <c r="Y518" s="14">
        <v>1.5478378639837477E-3</v>
      </c>
      <c r="Z518" s="14">
        <v>1.4532243415077202E-3</v>
      </c>
      <c r="AA518" s="14">
        <v>1.6389604308124561E-3</v>
      </c>
      <c r="AB518" s="14">
        <v>1.0539629005059021E-3</v>
      </c>
      <c r="AC518" s="14">
        <v>1.0208248264597796E-3</v>
      </c>
      <c r="AE518" s="16">
        <f t="shared" si="70"/>
        <v>0.80326606155603164</v>
      </c>
      <c r="AF518" s="16">
        <f t="shared" si="71"/>
        <v>-0.31605017176388472</v>
      </c>
      <c r="AL518" s="72"/>
      <c r="AN518" s="52"/>
      <c r="AO518" s="53"/>
      <c r="AP518" s="59"/>
      <c r="AQ518" s="54"/>
      <c r="AR518" s="56"/>
      <c r="AS518" s="56"/>
    </row>
    <row r="519" spans="1:45" x14ac:dyDescent="0.2">
      <c r="A519" s="31" t="s">
        <v>308</v>
      </c>
      <c r="B519" s="32" t="s">
        <v>823</v>
      </c>
      <c r="C519" s="31" t="s">
        <v>1630</v>
      </c>
      <c r="D519" s="32" t="s">
        <v>1631</v>
      </c>
      <c r="E519" s="4">
        <v>200</v>
      </c>
      <c r="F519" s="5">
        <v>22.392567004659998</v>
      </c>
      <c r="G519" s="6">
        <v>5.43994140625</v>
      </c>
      <c r="H519" s="6">
        <v>35</v>
      </c>
      <c r="I519" s="4">
        <v>6</v>
      </c>
      <c r="J519" s="4">
        <v>6</v>
      </c>
      <c r="K519" s="4">
        <v>36</v>
      </c>
      <c r="L519" s="4">
        <v>3</v>
      </c>
      <c r="M519" s="4">
        <v>9</v>
      </c>
      <c r="N519" s="4">
        <v>9</v>
      </c>
      <c r="O519" s="4">
        <v>6</v>
      </c>
      <c r="P519" s="4">
        <v>4</v>
      </c>
      <c r="Q519" s="4">
        <v>5</v>
      </c>
      <c r="R519" s="11">
        <f t="shared" si="64"/>
        <v>3.4762456546929318E-4</v>
      </c>
      <c r="S519" s="11">
        <f t="shared" si="65"/>
        <v>8.7065879849085813E-4</v>
      </c>
      <c r="T519" s="11">
        <f t="shared" si="66"/>
        <v>8.1743869209809268E-4</v>
      </c>
      <c r="U519" s="11">
        <f t="shared" si="67"/>
        <v>7.0241161320533829E-4</v>
      </c>
      <c r="V519" s="11">
        <f t="shared" si="68"/>
        <v>4.2158516020236085E-4</v>
      </c>
      <c r="W519" s="11">
        <f t="shared" si="69"/>
        <v>5.1041241322988978E-4</v>
      </c>
      <c r="X519" s="14">
        <v>3.4762456546929318E-4</v>
      </c>
      <c r="Y519" s="14">
        <v>8.7065879849085813E-4</v>
      </c>
      <c r="Z519" s="14">
        <v>8.1743869209809268E-4</v>
      </c>
      <c r="AA519" s="14">
        <v>7.0241161320533829E-4</v>
      </c>
      <c r="AB519" s="14">
        <v>4.2158516020236085E-4</v>
      </c>
      <c r="AC519" s="14">
        <v>5.1041241322988978E-4</v>
      </c>
      <c r="AE519" s="16">
        <f t="shared" si="70"/>
        <v>0.80286460608590426</v>
      </c>
      <c r="AF519" s="16">
        <f t="shared" si="71"/>
        <v>-0.31677138061646504</v>
      </c>
      <c r="AL519" s="72"/>
      <c r="AN519" s="52"/>
      <c r="AO519" s="53"/>
      <c r="AP519" s="59"/>
      <c r="AQ519" s="54"/>
      <c r="AR519" s="56"/>
      <c r="AS519" s="56"/>
    </row>
    <row r="520" spans="1:45" x14ac:dyDescent="0.2">
      <c r="A520" s="31" t="s">
        <v>325</v>
      </c>
      <c r="B520" s="32" t="s">
        <v>927</v>
      </c>
      <c r="C520" s="31" t="s">
        <v>1828</v>
      </c>
      <c r="D520" s="32" t="s">
        <v>1829</v>
      </c>
      <c r="E520" s="4">
        <v>115</v>
      </c>
      <c r="F520" s="5">
        <v>11.69888576466</v>
      </c>
      <c r="G520" s="6">
        <v>4.61474609375</v>
      </c>
      <c r="H520" s="6">
        <v>25.22</v>
      </c>
      <c r="I520" s="4">
        <v>2</v>
      </c>
      <c r="J520" s="4">
        <v>2</v>
      </c>
      <c r="K520" s="4">
        <v>21</v>
      </c>
      <c r="L520" s="4">
        <v>4</v>
      </c>
      <c r="M520" s="4">
        <v>4</v>
      </c>
      <c r="N520" s="4">
        <v>4</v>
      </c>
      <c r="O520" s="4">
        <v>3</v>
      </c>
      <c r="P520" s="4">
        <v>3</v>
      </c>
      <c r="Q520" s="4">
        <v>3</v>
      </c>
      <c r="R520" s="11">
        <f t="shared" si="64"/>
        <v>4.6349942062572422E-4</v>
      </c>
      <c r="S520" s="11">
        <f t="shared" si="65"/>
        <v>3.8695946599593691E-4</v>
      </c>
      <c r="T520" s="11">
        <f t="shared" si="66"/>
        <v>3.6330608537693006E-4</v>
      </c>
      <c r="U520" s="11">
        <f t="shared" si="67"/>
        <v>3.5120580660266915E-4</v>
      </c>
      <c r="V520" s="11">
        <f t="shared" si="68"/>
        <v>3.1618887015177064E-4</v>
      </c>
      <c r="W520" s="11">
        <f t="shared" si="69"/>
        <v>3.0624744793793387E-4</v>
      </c>
      <c r="X520" s="14">
        <v>4.6349942062572422E-4</v>
      </c>
      <c r="Y520" s="14">
        <v>3.8695946599593691E-4</v>
      </c>
      <c r="Z520" s="14">
        <v>3.6330608537693006E-4</v>
      </c>
      <c r="AA520" s="14">
        <v>3.5120580660266915E-4</v>
      </c>
      <c r="AB520" s="14">
        <v>3.1618887015177064E-4</v>
      </c>
      <c r="AC520" s="14">
        <v>3.0624744793793387E-4</v>
      </c>
      <c r="AE520" s="16">
        <f t="shared" si="70"/>
        <v>0.80216693277049333</v>
      </c>
      <c r="AF520" s="16">
        <f t="shared" si="71"/>
        <v>-0.31802559883128501</v>
      </c>
      <c r="AL520" s="72"/>
      <c r="AN520" s="52"/>
      <c r="AO520" s="53"/>
      <c r="AP520" s="59"/>
      <c r="AQ520" s="54"/>
      <c r="AR520" s="56"/>
      <c r="AS520" s="56"/>
    </row>
    <row r="521" spans="1:45" x14ac:dyDescent="0.2">
      <c r="A521" s="31" t="s">
        <v>465</v>
      </c>
      <c r="B521" s="32" t="s">
        <v>817</v>
      </c>
      <c r="C521" s="31" t="s">
        <v>1619</v>
      </c>
      <c r="D521" s="32" t="s">
        <v>1620</v>
      </c>
      <c r="E521" s="4">
        <v>241</v>
      </c>
      <c r="F521" s="5">
        <v>26.38228433466</v>
      </c>
      <c r="G521" s="6">
        <v>7.79638671875</v>
      </c>
      <c r="H521" s="6">
        <v>36.1</v>
      </c>
      <c r="I521" s="4">
        <v>7</v>
      </c>
      <c r="J521" s="4">
        <v>7</v>
      </c>
      <c r="K521" s="4">
        <v>76</v>
      </c>
      <c r="L521" s="4">
        <v>11</v>
      </c>
      <c r="M521" s="4">
        <v>17</v>
      </c>
      <c r="N521" s="4">
        <v>16</v>
      </c>
      <c r="O521" s="4">
        <v>14</v>
      </c>
      <c r="P521" s="4">
        <v>6</v>
      </c>
      <c r="Q521" s="4">
        <v>12</v>
      </c>
      <c r="R521" s="11">
        <f t="shared" si="64"/>
        <v>1.2746234067207416E-3</v>
      </c>
      <c r="S521" s="11">
        <f t="shared" si="65"/>
        <v>1.644577730482732E-3</v>
      </c>
      <c r="T521" s="11">
        <f t="shared" si="66"/>
        <v>1.4532243415077202E-3</v>
      </c>
      <c r="U521" s="11">
        <f t="shared" si="67"/>
        <v>1.6389604308124561E-3</v>
      </c>
      <c r="V521" s="11">
        <f t="shared" si="68"/>
        <v>6.3237774030354128E-4</v>
      </c>
      <c r="W521" s="11">
        <f t="shared" si="69"/>
        <v>1.2249897917517355E-3</v>
      </c>
      <c r="X521" s="14">
        <v>1.2746234067207416E-3</v>
      </c>
      <c r="Y521" s="14">
        <v>1.644577730482732E-3</v>
      </c>
      <c r="Z521" s="14">
        <v>1.4532243415077202E-3</v>
      </c>
      <c r="AA521" s="14">
        <v>1.6389604308124561E-3</v>
      </c>
      <c r="AB521" s="14">
        <v>6.3237774030354128E-4</v>
      </c>
      <c r="AC521" s="14">
        <v>1.2249897917517355E-3</v>
      </c>
      <c r="AE521" s="16">
        <f t="shared" si="70"/>
        <v>0.79963122982676937</v>
      </c>
      <c r="AF521" s="16">
        <f t="shared" si="71"/>
        <v>-0.32259327683636718</v>
      </c>
      <c r="AL521" s="72"/>
      <c r="AN521" s="52"/>
      <c r="AO521" s="53"/>
      <c r="AP521" s="59"/>
      <c r="AQ521" s="54"/>
      <c r="AR521" s="56"/>
      <c r="AS521" s="56"/>
    </row>
    <row r="522" spans="1:45" x14ac:dyDescent="0.2">
      <c r="A522" s="31" t="s">
        <v>179</v>
      </c>
      <c r="B522" s="32" t="s">
        <v>1093</v>
      </c>
      <c r="C522" s="31" t="s">
        <v>1719</v>
      </c>
      <c r="D522" s="32" t="s">
        <v>2163</v>
      </c>
      <c r="E522" s="4">
        <v>724</v>
      </c>
      <c r="F522" s="5">
        <v>83.150919404660101</v>
      </c>
      <c r="G522" s="6">
        <v>6.82958984375</v>
      </c>
      <c r="H522" s="6">
        <v>15.33</v>
      </c>
      <c r="I522" s="4">
        <v>8</v>
      </c>
      <c r="J522" s="4">
        <v>9</v>
      </c>
      <c r="K522" s="4">
        <v>54</v>
      </c>
      <c r="L522" s="4">
        <v>10</v>
      </c>
      <c r="M522" s="4">
        <v>14</v>
      </c>
      <c r="N522" s="4">
        <v>7</v>
      </c>
      <c r="O522" s="4">
        <v>8</v>
      </c>
      <c r="P522" s="4">
        <v>8</v>
      </c>
      <c r="Q522" s="4">
        <v>7</v>
      </c>
      <c r="R522" s="11">
        <f t="shared" si="64"/>
        <v>1.1587485515643105E-3</v>
      </c>
      <c r="S522" s="11">
        <f t="shared" si="65"/>
        <v>1.3543581309857792E-3</v>
      </c>
      <c r="T522" s="11">
        <f t="shared" si="66"/>
        <v>6.3578564940962757E-4</v>
      </c>
      <c r="U522" s="11">
        <f t="shared" si="67"/>
        <v>9.365488176071178E-4</v>
      </c>
      <c r="V522" s="11">
        <f t="shared" si="68"/>
        <v>8.4317032040472171E-4</v>
      </c>
      <c r="W522" s="11">
        <f t="shared" si="69"/>
        <v>7.1457737852184569E-4</v>
      </c>
      <c r="X522" s="14">
        <v>1.1587485515643105E-3</v>
      </c>
      <c r="Y522" s="14">
        <v>1.3543581309857792E-3</v>
      </c>
      <c r="Z522" s="14">
        <v>6.3578564940962757E-4</v>
      </c>
      <c r="AA522" s="14">
        <v>9.365488176071178E-4</v>
      </c>
      <c r="AB522" s="14">
        <v>8.4317032040472171E-4</v>
      </c>
      <c r="AC522" s="14">
        <v>7.1457737852184569E-4</v>
      </c>
      <c r="AE522" s="16">
        <f t="shared" si="70"/>
        <v>0.79211870511347615</v>
      </c>
      <c r="AF522" s="16">
        <f t="shared" si="71"/>
        <v>-0.33621144937296321</v>
      </c>
      <c r="AL522" s="72"/>
      <c r="AN522" s="52"/>
      <c r="AO522" s="53"/>
      <c r="AP522" s="59"/>
      <c r="AQ522" s="54"/>
      <c r="AR522" s="56"/>
      <c r="AS522" s="56"/>
    </row>
    <row r="523" spans="1:45" x14ac:dyDescent="0.2">
      <c r="A523" s="31" t="s">
        <v>676</v>
      </c>
      <c r="B523" s="32" t="s">
        <v>723</v>
      </c>
      <c r="C523" s="31" t="s">
        <v>1446</v>
      </c>
      <c r="D523" s="32" t="s">
        <v>1447</v>
      </c>
      <c r="E523" s="4">
        <v>369</v>
      </c>
      <c r="F523" s="5">
        <v>41.539591014659997</v>
      </c>
      <c r="G523" s="6">
        <v>7.10791015625</v>
      </c>
      <c r="H523" s="6">
        <v>56.91</v>
      </c>
      <c r="I523" s="4">
        <v>19</v>
      </c>
      <c r="J523" s="4">
        <v>19</v>
      </c>
      <c r="K523" s="4">
        <v>563</v>
      </c>
      <c r="L523" s="4">
        <v>102</v>
      </c>
      <c r="M523" s="4">
        <v>112</v>
      </c>
      <c r="N523" s="4">
        <v>110</v>
      </c>
      <c r="O523" s="4">
        <v>78</v>
      </c>
      <c r="P523" s="4">
        <v>83</v>
      </c>
      <c r="Q523" s="4">
        <v>78</v>
      </c>
      <c r="R523" s="11">
        <f t="shared" si="64"/>
        <v>1.1819235225955968E-2</v>
      </c>
      <c r="S523" s="11">
        <f t="shared" si="65"/>
        <v>1.0834865047886234E-2</v>
      </c>
      <c r="T523" s="11">
        <f t="shared" si="66"/>
        <v>9.9909173478655768E-3</v>
      </c>
      <c r="U523" s="11">
        <f t="shared" si="67"/>
        <v>9.1313509716693976E-3</v>
      </c>
      <c r="V523" s="11">
        <f t="shared" si="68"/>
        <v>8.7478920741989874E-3</v>
      </c>
      <c r="W523" s="11">
        <f t="shared" si="69"/>
        <v>7.962433646386281E-3</v>
      </c>
      <c r="X523" s="14">
        <v>1.1819235225955968E-2</v>
      </c>
      <c r="Y523" s="14">
        <v>1.0834865047886234E-2</v>
      </c>
      <c r="Z523" s="14">
        <v>9.9909173478655768E-3</v>
      </c>
      <c r="AA523" s="14">
        <v>9.1313509716693976E-3</v>
      </c>
      <c r="AB523" s="14">
        <v>8.7478920741989874E-3</v>
      </c>
      <c r="AC523" s="14">
        <v>7.962433646386281E-3</v>
      </c>
      <c r="AE523" s="16">
        <f t="shared" si="70"/>
        <v>0.79159634685174329</v>
      </c>
      <c r="AF523" s="16">
        <f t="shared" si="71"/>
        <v>-0.3371631403986462</v>
      </c>
      <c r="AL523" s="72"/>
      <c r="AN523" s="52"/>
      <c r="AO523" s="53"/>
      <c r="AP523" s="59"/>
      <c r="AQ523" s="54"/>
      <c r="AR523" s="56"/>
      <c r="AS523" s="56"/>
    </row>
    <row r="524" spans="1:45" x14ac:dyDescent="0.2">
      <c r="A524" s="31" t="s">
        <v>310</v>
      </c>
      <c r="B524" s="32" t="s">
        <v>761</v>
      </c>
      <c r="C524" s="31" t="s">
        <v>1456</v>
      </c>
      <c r="D524" s="32" t="s">
        <v>1521</v>
      </c>
      <c r="E524" s="4">
        <v>334</v>
      </c>
      <c r="F524" s="5">
        <v>36.599149834659897</v>
      </c>
      <c r="G524" s="6">
        <v>6.04931640625</v>
      </c>
      <c r="H524" s="6">
        <v>45.81</v>
      </c>
      <c r="I524" s="4">
        <v>12</v>
      </c>
      <c r="J524" s="4">
        <v>13</v>
      </c>
      <c r="K524" s="4">
        <v>135</v>
      </c>
      <c r="L524" s="4">
        <v>24</v>
      </c>
      <c r="M524" s="4">
        <v>27</v>
      </c>
      <c r="N524" s="4">
        <v>27</v>
      </c>
      <c r="O524" s="4">
        <v>21</v>
      </c>
      <c r="P524" s="4">
        <v>15</v>
      </c>
      <c r="Q524" s="4">
        <v>21</v>
      </c>
      <c r="R524" s="11">
        <f t="shared" si="64"/>
        <v>2.7809965237543454E-3</v>
      </c>
      <c r="S524" s="11">
        <f t="shared" si="65"/>
        <v>2.6119763954725742E-3</v>
      </c>
      <c r="T524" s="11">
        <f t="shared" si="66"/>
        <v>2.4523160762942781E-3</v>
      </c>
      <c r="U524" s="11">
        <f t="shared" si="67"/>
        <v>2.4584406462186841E-3</v>
      </c>
      <c r="V524" s="11">
        <f t="shared" si="68"/>
        <v>1.5809443507588533E-3</v>
      </c>
      <c r="W524" s="11">
        <f t="shared" si="69"/>
        <v>2.1437321355655369E-3</v>
      </c>
      <c r="X524" s="14">
        <v>2.7809965237543454E-3</v>
      </c>
      <c r="Y524" s="14">
        <v>2.6119763954725742E-3</v>
      </c>
      <c r="Z524" s="14">
        <v>2.4523160762942781E-3</v>
      </c>
      <c r="AA524" s="14">
        <v>2.4584406462186841E-3</v>
      </c>
      <c r="AB524" s="14">
        <v>1.5809443507588533E-3</v>
      </c>
      <c r="AC524" s="14">
        <v>2.1437321355655369E-3</v>
      </c>
      <c r="AE524" s="16">
        <f t="shared" si="70"/>
        <v>0.78813121302133782</v>
      </c>
      <c r="AF524" s="16">
        <f t="shared" si="71"/>
        <v>-0.34349225630170899</v>
      </c>
      <c r="AL524" s="72"/>
      <c r="AN524" s="52"/>
      <c r="AO524" s="53"/>
      <c r="AP524" s="59"/>
      <c r="AQ524" s="54"/>
      <c r="AR524" s="56"/>
      <c r="AS524" s="56"/>
    </row>
    <row r="525" spans="1:45" x14ac:dyDescent="0.2">
      <c r="A525" s="31" t="s">
        <v>142</v>
      </c>
      <c r="B525" s="32" t="s">
        <v>1323</v>
      </c>
      <c r="C525" s="31" t="s">
        <v>2619</v>
      </c>
      <c r="D525" s="32" t="s">
        <v>2620</v>
      </c>
      <c r="E525" s="4">
        <v>901</v>
      </c>
      <c r="F525" s="5">
        <v>101.31569375466</v>
      </c>
      <c r="G525" s="6">
        <v>4.98291015625</v>
      </c>
      <c r="H525" s="6">
        <v>5.55</v>
      </c>
      <c r="I525" s="4">
        <v>4</v>
      </c>
      <c r="J525" s="4">
        <v>4</v>
      </c>
      <c r="K525" s="4">
        <v>5</v>
      </c>
      <c r="L525" s="4">
        <v>3</v>
      </c>
      <c r="M525" s="4"/>
      <c r="N525" s="4"/>
      <c r="O525" s="4">
        <v>2</v>
      </c>
      <c r="P525" s="4"/>
      <c r="Q525" s="4"/>
      <c r="R525" s="11">
        <f t="shared" si="64"/>
        <v>3.4762456546929318E-4</v>
      </c>
      <c r="S525" s="11">
        <f t="shared" si="65"/>
        <v>0</v>
      </c>
      <c r="T525" s="11">
        <f t="shared" si="66"/>
        <v>0</v>
      </c>
      <c r="U525" s="11">
        <f t="shared" si="67"/>
        <v>2.3413720440177945E-4</v>
      </c>
      <c r="V525" s="11">
        <f t="shared" si="68"/>
        <v>0</v>
      </c>
      <c r="W525" s="11">
        <f t="shared" si="69"/>
        <v>0</v>
      </c>
      <c r="X525" s="14">
        <v>3.4762456546929318E-4</v>
      </c>
      <c r="Y525" s="15">
        <v>9.0826521344232502E-5</v>
      </c>
      <c r="Z525" s="15">
        <v>9.0826521344232502E-5</v>
      </c>
      <c r="AA525" s="14">
        <v>2.3413720440177945E-4</v>
      </c>
      <c r="AB525" s="15">
        <v>9.0826521344232502E-5</v>
      </c>
      <c r="AC525" s="15">
        <v>9.0826521344232502E-5</v>
      </c>
      <c r="AE525" s="16">
        <f t="shared" si="70"/>
        <v>0.78558064932592553</v>
      </c>
      <c r="AF525" s="16">
        <f t="shared" si="71"/>
        <v>-0.34816870172324155</v>
      </c>
      <c r="AL525" s="72"/>
      <c r="AN525" s="52"/>
      <c r="AO525" s="53"/>
      <c r="AP525" s="59"/>
      <c r="AQ525" s="54"/>
      <c r="AR525" s="56"/>
      <c r="AS525" s="56"/>
    </row>
    <row r="526" spans="1:45" x14ac:dyDescent="0.2">
      <c r="A526" s="31" t="s">
        <v>355</v>
      </c>
      <c r="B526" s="32" t="s">
        <v>1046</v>
      </c>
      <c r="C526" s="31" t="s">
        <v>2066</v>
      </c>
      <c r="D526" s="32" t="s">
        <v>2067</v>
      </c>
      <c r="E526" s="4">
        <v>784</v>
      </c>
      <c r="F526" s="5">
        <v>88.616782524660096</v>
      </c>
      <c r="G526" s="6">
        <v>9.64208984375</v>
      </c>
      <c r="H526" s="6">
        <v>17.73</v>
      </c>
      <c r="I526" s="4">
        <v>12</v>
      </c>
      <c r="J526" s="4">
        <v>12</v>
      </c>
      <c r="K526" s="4">
        <v>50</v>
      </c>
      <c r="L526" s="4">
        <v>8</v>
      </c>
      <c r="M526" s="4">
        <v>10</v>
      </c>
      <c r="N526" s="4">
        <v>11</v>
      </c>
      <c r="O526" s="4">
        <v>7</v>
      </c>
      <c r="P526" s="4">
        <v>6</v>
      </c>
      <c r="Q526" s="4">
        <v>8</v>
      </c>
      <c r="R526" s="11">
        <f t="shared" si="64"/>
        <v>9.2699884125144844E-4</v>
      </c>
      <c r="S526" s="11">
        <f t="shared" si="65"/>
        <v>9.6739866498984234E-4</v>
      </c>
      <c r="T526" s="11">
        <f t="shared" si="66"/>
        <v>9.9909173478655768E-4</v>
      </c>
      <c r="U526" s="11">
        <f t="shared" si="67"/>
        <v>8.1948021540622805E-4</v>
      </c>
      <c r="V526" s="11">
        <f t="shared" si="68"/>
        <v>6.3237774030354128E-4</v>
      </c>
      <c r="W526" s="11">
        <f t="shared" si="69"/>
        <v>8.1665986116782364E-4</v>
      </c>
      <c r="X526" s="14">
        <v>9.2699884125144844E-4</v>
      </c>
      <c r="Y526" s="14">
        <v>9.6739866498984234E-4</v>
      </c>
      <c r="Z526" s="14">
        <v>9.9909173478655768E-4</v>
      </c>
      <c r="AA526" s="14">
        <v>8.1948021540622805E-4</v>
      </c>
      <c r="AB526" s="14">
        <v>6.3237774030354128E-4</v>
      </c>
      <c r="AC526" s="14">
        <v>8.1665986116782364E-4</v>
      </c>
      <c r="AE526" s="16">
        <f t="shared" si="70"/>
        <v>0.78400769033851725</v>
      </c>
      <c r="AF526" s="16">
        <f t="shared" si="71"/>
        <v>-0.35106028906878339</v>
      </c>
      <c r="AL526" s="72"/>
      <c r="AN526" s="52"/>
      <c r="AO526" s="53"/>
      <c r="AP526" s="59"/>
      <c r="AQ526" s="54"/>
      <c r="AR526" s="56"/>
      <c r="AS526" s="56"/>
    </row>
    <row r="527" spans="1:45" x14ac:dyDescent="0.2">
      <c r="A527" s="31" t="s">
        <v>474</v>
      </c>
      <c r="B527" s="32" t="s">
        <v>1348</v>
      </c>
      <c r="C527" s="31" t="s">
        <v>2669</v>
      </c>
      <c r="D527" s="32" t="s">
        <v>2670</v>
      </c>
      <c r="E527" s="4">
        <v>1566</v>
      </c>
      <c r="F527" s="5">
        <v>176.02758425466001</v>
      </c>
      <c r="G527" s="6">
        <v>7.12255859375</v>
      </c>
      <c r="H527" s="6">
        <v>4.47</v>
      </c>
      <c r="I527" s="4">
        <v>7</v>
      </c>
      <c r="J527" s="4">
        <v>7</v>
      </c>
      <c r="K527" s="4">
        <v>149</v>
      </c>
      <c r="L527" s="4">
        <v>27</v>
      </c>
      <c r="M527" s="4">
        <v>32</v>
      </c>
      <c r="N527" s="4">
        <v>27</v>
      </c>
      <c r="O527" s="4">
        <v>19</v>
      </c>
      <c r="P527" s="4">
        <v>20</v>
      </c>
      <c r="Q527" s="4">
        <v>24</v>
      </c>
      <c r="R527" s="11">
        <f t="shared" si="64"/>
        <v>3.1286210892236383E-3</v>
      </c>
      <c r="S527" s="11">
        <f t="shared" si="65"/>
        <v>3.0956757279674953E-3</v>
      </c>
      <c r="T527" s="11">
        <f t="shared" si="66"/>
        <v>2.4523160762942781E-3</v>
      </c>
      <c r="U527" s="11">
        <f t="shared" si="67"/>
        <v>2.2243034418169046E-3</v>
      </c>
      <c r="V527" s="11">
        <f t="shared" si="68"/>
        <v>2.1079258010118043E-3</v>
      </c>
      <c r="W527" s="11">
        <f t="shared" si="69"/>
        <v>2.4499795835034709E-3</v>
      </c>
      <c r="X527" s="14">
        <v>3.1286210892236383E-3</v>
      </c>
      <c r="Y527" s="14">
        <v>3.0956757279674953E-3</v>
      </c>
      <c r="Z527" s="14">
        <v>2.4523160762942781E-3</v>
      </c>
      <c r="AA527" s="14">
        <v>2.2243034418169046E-3</v>
      </c>
      <c r="AB527" s="14">
        <v>2.1079258010118043E-3</v>
      </c>
      <c r="AC527" s="14">
        <v>2.4499795835034709E-3</v>
      </c>
      <c r="AE527" s="16">
        <f t="shared" si="70"/>
        <v>0.78166548509089406</v>
      </c>
      <c r="AF527" s="16">
        <f t="shared" si="71"/>
        <v>-0.35537675877555247</v>
      </c>
      <c r="AL527" s="72"/>
      <c r="AN527" s="52"/>
      <c r="AO527" s="53"/>
      <c r="AP527" s="59"/>
      <c r="AQ527" s="54"/>
      <c r="AR527" s="56"/>
      <c r="AS527" s="56"/>
    </row>
    <row r="528" spans="1:45" x14ac:dyDescent="0.2">
      <c r="A528" s="31" t="s">
        <v>668</v>
      </c>
      <c r="B528" s="45" t="s">
        <v>715</v>
      </c>
      <c r="C528" s="44" t="s">
        <v>1429</v>
      </c>
      <c r="D528" s="45" t="s">
        <v>1430</v>
      </c>
      <c r="E528" s="4">
        <v>240</v>
      </c>
      <c r="F528" s="5">
        <v>27.401641794660001</v>
      </c>
      <c r="G528" s="6">
        <v>4.89404296875</v>
      </c>
      <c r="H528" s="6">
        <v>62.92</v>
      </c>
      <c r="I528" s="4">
        <v>4</v>
      </c>
      <c r="J528" s="4">
        <v>18</v>
      </c>
      <c r="K528" s="4">
        <v>256</v>
      </c>
      <c r="L528" s="4">
        <v>35</v>
      </c>
      <c r="M528" s="4">
        <v>46</v>
      </c>
      <c r="N528" s="4">
        <v>45</v>
      </c>
      <c r="O528" s="4"/>
      <c r="P528" s="4">
        <v>46</v>
      </c>
      <c r="Q528" s="4">
        <v>48</v>
      </c>
      <c r="R528" s="11">
        <f t="shared" si="64"/>
        <v>4.0556199304750866E-3</v>
      </c>
      <c r="S528" s="11">
        <f t="shared" si="65"/>
        <v>4.4500338589532748E-3</v>
      </c>
      <c r="T528" s="11">
        <f t="shared" si="66"/>
        <v>4.0871934604904629E-3</v>
      </c>
      <c r="U528" s="11">
        <f t="shared" si="67"/>
        <v>0</v>
      </c>
      <c r="V528" s="11">
        <f t="shared" si="68"/>
        <v>4.84822934232715E-3</v>
      </c>
      <c r="W528" s="11">
        <f t="shared" si="69"/>
        <v>4.8999591670069419E-3</v>
      </c>
      <c r="X528" s="14">
        <v>4.0556199304750866E-3</v>
      </c>
      <c r="Y528" s="14">
        <v>4.4500338589532748E-3</v>
      </c>
      <c r="Z528" s="14">
        <v>4.0871934604904629E-3</v>
      </c>
      <c r="AA528" s="15">
        <v>9.0826521344232502E-5</v>
      </c>
      <c r="AB528" s="14">
        <v>4.84822934232715E-3</v>
      </c>
      <c r="AC528" s="14">
        <v>4.8999591670069419E-3</v>
      </c>
      <c r="AE528" s="16">
        <f t="shared" si="70"/>
        <v>0.78131774613098304</v>
      </c>
      <c r="AF528" s="16">
        <f t="shared" si="71"/>
        <v>-0.356018712279907</v>
      </c>
      <c r="AL528" s="72"/>
      <c r="AN528" s="52"/>
      <c r="AO528" s="53"/>
      <c r="AP528" s="69"/>
      <c r="AQ528" s="54"/>
      <c r="AR528" s="56"/>
      <c r="AS528" s="56"/>
    </row>
    <row r="529" spans="1:45" x14ac:dyDescent="0.2">
      <c r="A529" s="31" t="s">
        <v>146</v>
      </c>
      <c r="B529" s="32" t="s">
        <v>1059</v>
      </c>
      <c r="C529" s="31" t="s">
        <v>1542</v>
      </c>
      <c r="D529" s="32" t="s">
        <v>2093</v>
      </c>
      <c r="E529" s="4">
        <v>295</v>
      </c>
      <c r="F529" s="5">
        <v>32.125339634660001</v>
      </c>
      <c r="G529" s="6">
        <v>7.79638671875</v>
      </c>
      <c r="H529" s="6">
        <v>16.95</v>
      </c>
      <c r="I529" s="4">
        <v>4</v>
      </c>
      <c r="J529" s="4">
        <v>4</v>
      </c>
      <c r="K529" s="4">
        <v>34</v>
      </c>
      <c r="L529" s="4">
        <v>5</v>
      </c>
      <c r="M529" s="4">
        <v>6</v>
      </c>
      <c r="N529" s="4">
        <v>9</v>
      </c>
      <c r="O529" s="4"/>
      <c r="P529" s="4">
        <v>7</v>
      </c>
      <c r="Q529" s="4">
        <v>7</v>
      </c>
      <c r="R529" s="11">
        <f t="shared" si="64"/>
        <v>5.7937427578215526E-4</v>
      </c>
      <c r="S529" s="11">
        <f t="shared" si="65"/>
        <v>5.8043919899390542E-4</v>
      </c>
      <c r="T529" s="11">
        <f t="shared" si="66"/>
        <v>8.1743869209809268E-4</v>
      </c>
      <c r="U529" s="11">
        <f t="shared" si="67"/>
        <v>0</v>
      </c>
      <c r="V529" s="11">
        <f t="shared" si="68"/>
        <v>7.3777403035413149E-4</v>
      </c>
      <c r="W529" s="11">
        <f t="shared" si="69"/>
        <v>7.1457737852184569E-4</v>
      </c>
      <c r="X529" s="14">
        <v>5.7937427578215526E-4</v>
      </c>
      <c r="Y529" s="14">
        <v>5.8043919899390542E-4</v>
      </c>
      <c r="Z529" s="14">
        <v>8.1743869209809268E-4</v>
      </c>
      <c r="AA529" s="15">
        <v>9.0826521344232502E-5</v>
      </c>
      <c r="AB529" s="14">
        <v>7.3777403035413149E-4</v>
      </c>
      <c r="AC529" s="14">
        <v>7.1457737852184569E-4</v>
      </c>
      <c r="AE529" s="16">
        <f t="shared" si="70"/>
        <v>0.78046591935707743</v>
      </c>
      <c r="AF529" s="16">
        <f t="shared" si="71"/>
        <v>-0.35759245954263974</v>
      </c>
      <c r="AL529" s="72"/>
      <c r="AN529" s="52"/>
      <c r="AO529" s="53"/>
      <c r="AP529" s="59"/>
      <c r="AQ529" s="54"/>
      <c r="AR529" s="56"/>
      <c r="AS529" s="56"/>
    </row>
    <row r="530" spans="1:45" x14ac:dyDescent="0.2">
      <c r="A530" s="31" t="s">
        <v>480</v>
      </c>
      <c r="B530" s="32" t="s">
        <v>1025</v>
      </c>
      <c r="C530" s="31" t="s">
        <v>2024</v>
      </c>
      <c r="D530" s="32" t="s">
        <v>2025</v>
      </c>
      <c r="E530" s="4">
        <v>323</v>
      </c>
      <c r="F530" s="5">
        <v>36.278996234659999</v>
      </c>
      <c r="G530" s="6">
        <v>5.38916015625</v>
      </c>
      <c r="H530" s="6">
        <v>18.89</v>
      </c>
      <c r="I530" s="4">
        <v>6</v>
      </c>
      <c r="J530" s="4">
        <v>6</v>
      </c>
      <c r="K530" s="4">
        <v>36</v>
      </c>
      <c r="L530" s="4">
        <v>6</v>
      </c>
      <c r="M530" s="4">
        <v>6</v>
      </c>
      <c r="N530" s="4">
        <v>9</v>
      </c>
      <c r="O530" s="4">
        <v>5</v>
      </c>
      <c r="P530" s="4">
        <v>5</v>
      </c>
      <c r="Q530" s="4">
        <v>5</v>
      </c>
      <c r="R530" s="11">
        <f t="shared" si="64"/>
        <v>6.9524913093858636E-4</v>
      </c>
      <c r="S530" s="11">
        <f t="shared" si="65"/>
        <v>5.8043919899390542E-4</v>
      </c>
      <c r="T530" s="11">
        <f t="shared" si="66"/>
        <v>8.1743869209809268E-4</v>
      </c>
      <c r="U530" s="11">
        <f t="shared" si="67"/>
        <v>5.8534301100444865E-4</v>
      </c>
      <c r="V530" s="11">
        <f t="shared" si="68"/>
        <v>5.2698145025295107E-4</v>
      </c>
      <c r="W530" s="11">
        <f t="shared" si="69"/>
        <v>5.1041241322988978E-4</v>
      </c>
      <c r="X530" s="14">
        <v>6.9524913093858636E-4</v>
      </c>
      <c r="Y530" s="14">
        <v>5.8043919899390542E-4</v>
      </c>
      <c r="Z530" s="14">
        <v>8.1743869209809268E-4</v>
      </c>
      <c r="AA530" s="14">
        <v>5.8534301100444865E-4</v>
      </c>
      <c r="AB530" s="14">
        <v>5.2698145025295107E-4</v>
      </c>
      <c r="AC530" s="14">
        <v>5.1041241322988978E-4</v>
      </c>
      <c r="AE530" s="16">
        <f t="shared" si="70"/>
        <v>0.77526918214119656</v>
      </c>
      <c r="AF530" s="16">
        <f t="shared" si="71"/>
        <v>-0.36723077764493373</v>
      </c>
      <c r="AL530" s="72"/>
      <c r="AN530" s="52"/>
      <c r="AO530" s="53"/>
      <c r="AP530" s="59"/>
      <c r="AQ530" s="54"/>
      <c r="AR530" s="56"/>
      <c r="AS530" s="56"/>
    </row>
    <row r="531" spans="1:45" x14ac:dyDescent="0.2">
      <c r="A531" s="31" t="s">
        <v>171</v>
      </c>
      <c r="B531" s="32" t="s">
        <v>786</v>
      </c>
      <c r="C531" s="31" t="s">
        <v>1563</v>
      </c>
      <c r="D531" s="32" t="s">
        <v>1564</v>
      </c>
      <c r="E531" s="4">
        <v>273</v>
      </c>
      <c r="F531" s="5">
        <v>30.94063003466</v>
      </c>
      <c r="G531" s="6">
        <v>8.07470703125</v>
      </c>
      <c r="H531" s="6">
        <v>40.29</v>
      </c>
      <c r="I531" s="4">
        <v>13</v>
      </c>
      <c r="J531" s="4">
        <v>13</v>
      </c>
      <c r="K531" s="4">
        <v>212</v>
      </c>
      <c r="L531" s="4">
        <v>37</v>
      </c>
      <c r="M531" s="4">
        <v>42</v>
      </c>
      <c r="N531" s="4">
        <v>44</v>
      </c>
      <c r="O531" s="4">
        <v>25</v>
      </c>
      <c r="P531" s="4">
        <v>30</v>
      </c>
      <c r="Q531" s="4">
        <v>34</v>
      </c>
      <c r="R531" s="11">
        <f t="shared" si="64"/>
        <v>4.2873696407879488E-3</v>
      </c>
      <c r="S531" s="11">
        <f t="shared" si="65"/>
        <v>4.0630743929573375E-3</v>
      </c>
      <c r="T531" s="11">
        <f t="shared" si="66"/>
        <v>3.9963669391462307E-3</v>
      </c>
      <c r="U531" s="11">
        <f t="shared" si="67"/>
        <v>2.9267150550222431E-3</v>
      </c>
      <c r="V531" s="11">
        <f t="shared" si="68"/>
        <v>3.1618887015177066E-3</v>
      </c>
      <c r="W531" s="11">
        <f t="shared" si="69"/>
        <v>3.4708044099632505E-3</v>
      </c>
      <c r="X531" s="14">
        <v>4.2873696407879488E-3</v>
      </c>
      <c r="Y531" s="14">
        <v>4.0630743929573375E-3</v>
      </c>
      <c r="Z531" s="14">
        <v>3.9963669391462307E-3</v>
      </c>
      <c r="AA531" s="14">
        <v>2.9267150550222431E-3</v>
      </c>
      <c r="AB531" s="14">
        <v>3.1618887015177066E-3</v>
      </c>
      <c r="AC531" s="14">
        <v>3.4708044099632505E-3</v>
      </c>
      <c r="AE531" s="16">
        <f t="shared" si="70"/>
        <v>0.77424107224867222</v>
      </c>
      <c r="AF531" s="16">
        <f t="shared" si="71"/>
        <v>-0.36914525256614683</v>
      </c>
      <c r="AL531" s="72"/>
      <c r="AN531" s="52"/>
      <c r="AO531" s="53"/>
      <c r="AP531" s="59"/>
      <c r="AQ531" s="54"/>
      <c r="AR531" s="56"/>
      <c r="AS531" s="56"/>
    </row>
    <row r="532" spans="1:45" x14ac:dyDescent="0.2">
      <c r="A532" s="31" t="s">
        <v>185</v>
      </c>
      <c r="B532" s="32" t="s">
        <v>1173</v>
      </c>
      <c r="C532" s="44" t="s">
        <v>2329</v>
      </c>
      <c r="D532" s="32" t="s">
        <v>2330</v>
      </c>
      <c r="E532" s="4">
        <v>438</v>
      </c>
      <c r="F532" s="5">
        <v>49.431670114660001</v>
      </c>
      <c r="G532" s="6">
        <v>5.17333984375</v>
      </c>
      <c r="H532" s="6">
        <v>11.19</v>
      </c>
      <c r="I532" s="4">
        <v>3</v>
      </c>
      <c r="J532" s="4">
        <v>3</v>
      </c>
      <c r="K532" s="4">
        <v>24</v>
      </c>
      <c r="L532" s="4">
        <v>4</v>
      </c>
      <c r="M532" s="4">
        <v>5</v>
      </c>
      <c r="N532" s="4">
        <v>5</v>
      </c>
      <c r="O532" s="4">
        <v>3</v>
      </c>
      <c r="P532" s="4">
        <v>5</v>
      </c>
      <c r="Q532" s="4">
        <v>2</v>
      </c>
      <c r="R532" s="11">
        <f t="shared" si="64"/>
        <v>4.6349942062572422E-4</v>
      </c>
      <c r="S532" s="11">
        <f t="shared" si="65"/>
        <v>4.8369933249492117E-4</v>
      </c>
      <c r="T532" s="11">
        <f t="shared" si="66"/>
        <v>4.5413260672116256E-4</v>
      </c>
      <c r="U532" s="11">
        <f t="shared" si="67"/>
        <v>3.5120580660266915E-4</v>
      </c>
      <c r="V532" s="11">
        <f t="shared" si="68"/>
        <v>5.2698145025295107E-4</v>
      </c>
      <c r="W532" s="11">
        <f t="shared" si="69"/>
        <v>2.0416496529195591E-4</v>
      </c>
      <c r="X532" s="14">
        <v>4.6349942062572422E-4</v>
      </c>
      <c r="Y532" s="14">
        <v>4.8369933249492117E-4</v>
      </c>
      <c r="Z532" s="14">
        <v>4.5413260672116256E-4</v>
      </c>
      <c r="AA532" s="14">
        <v>3.5120580660266915E-4</v>
      </c>
      <c r="AB532" s="14">
        <v>5.2698145025295107E-4</v>
      </c>
      <c r="AC532" s="14">
        <v>2.0416496529195591E-4</v>
      </c>
      <c r="AE532" s="16">
        <f t="shared" si="70"/>
        <v>0.77237422437314163</v>
      </c>
      <c r="AF532" s="16">
        <f t="shared" si="71"/>
        <v>-0.37262807532889763</v>
      </c>
      <c r="AL532" s="72"/>
      <c r="AN532" s="52"/>
      <c r="AO532" s="53"/>
      <c r="AP532" s="59"/>
      <c r="AQ532" s="54"/>
      <c r="AR532" s="56"/>
      <c r="AS532" s="56"/>
    </row>
    <row r="533" spans="1:45" x14ac:dyDescent="0.2">
      <c r="A533" s="31" t="s">
        <v>110</v>
      </c>
      <c r="B533" s="32" t="s">
        <v>1345</v>
      </c>
      <c r="C533" s="31" t="s">
        <v>2662</v>
      </c>
      <c r="D533" s="32" t="s">
        <v>2663</v>
      </c>
      <c r="E533" s="4">
        <v>839</v>
      </c>
      <c r="F533" s="5">
        <v>93.974823024660097</v>
      </c>
      <c r="G533" s="6">
        <v>6.60986328125</v>
      </c>
      <c r="H533" s="6">
        <v>4.7699999999999996</v>
      </c>
      <c r="I533" s="4">
        <v>4</v>
      </c>
      <c r="J533" s="4">
        <v>4</v>
      </c>
      <c r="K533" s="4">
        <v>8</v>
      </c>
      <c r="L533" s="4">
        <v>3</v>
      </c>
      <c r="M533" s="4">
        <v>2</v>
      </c>
      <c r="N533" s="4"/>
      <c r="O533" s="4"/>
      <c r="P533" s="4"/>
      <c r="Q533" s="4">
        <v>3</v>
      </c>
      <c r="R533" s="11">
        <f t="shared" si="64"/>
        <v>3.4762456546929318E-4</v>
      </c>
      <c r="S533" s="11">
        <f t="shared" si="65"/>
        <v>1.9347973299796846E-4</v>
      </c>
      <c r="T533" s="11">
        <f t="shared" si="66"/>
        <v>0</v>
      </c>
      <c r="U533" s="11">
        <f t="shared" si="67"/>
        <v>0</v>
      </c>
      <c r="V533" s="11">
        <f t="shared" si="68"/>
        <v>0</v>
      </c>
      <c r="W533" s="11">
        <f t="shared" si="69"/>
        <v>3.0624744793793387E-4</v>
      </c>
      <c r="X533" s="14">
        <v>3.4762456546929318E-4</v>
      </c>
      <c r="Y533" s="14">
        <v>1.9347973299796846E-4</v>
      </c>
      <c r="Z533" s="15">
        <v>9.0826521344232502E-5</v>
      </c>
      <c r="AA533" s="15">
        <v>9.0826521344232502E-5</v>
      </c>
      <c r="AB533" s="15">
        <v>9.0826521344232502E-5</v>
      </c>
      <c r="AC533" s="14">
        <v>3.0624744793793387E-4</v>
      </c>
      <c r="AE533" s="16">
        <f t="shared" si="70"/>
        <v>0.77207896075070404</v>
      </c>
      <c r="AF533" s="16">
        <f t="shared" si="71"/>
        <v>-0.37317969498708892</v>
      </c>
      <c r="AL533" s="72"/>
      <c r="AN533" s="52"/>
      <c r="AO533" s="53"/>
      <c r="AP533" s="59"/>
      <c r="AQ533" s="54"/>
      <c r="AR533" s="56"/>
      <c r="AS533" s="56"/>
    </row>
    <row r="534" spans="1:45" x14ac:dyDescent="0.2">
      <c r="A534" s="31" t="s">
        <v>428</v>
      </c>
      <c r="B534" s="32" t="s">
        <v>787</v>
      </c>
      <c r="C534" s="44" t="s">
        <v>1565</v>
      </c>
      <c r="D534" s="32" t="s">
        <v>1566</v>
      </c>
      <c r="E534" s="4">
        <v>286</v>
      </c>
      <c r="F534" s="5">
        <v>32.964392574660003</v>
      </c>
      <c r="G534" s="6">
        <v>5.82080078125</v>
      </c>
      <c r="H534" s="6">
        <v>40.21</v>
      </c>
      <c r="I534" s="4">
        <v>6</v>
      </c>
      <c r="J534" s="4">
        <v>8</v>
      </c>
      <c r="K534" s="4">
        <v>75</v>
      </c>
      <c r="L534" s="4">
        <v>9</v>
      </c>
      <c r="M534" s="4">
        <v>16</v>
      </c>
      <c r="N534" s="4">
        <v>19</v>
      </c>
      <c r="O534" s="4">
        <v>8</v>
      </c>
      <c r="P534" s="4">
        <v>14</v>
      </c>
      <c r="Q534" s="4">
        <v>9</v>
      </c>
      <c r="R534" s="11">
        <f t="shared" si="64"/>
        <v>1.0428736964078794E-3</v>
      </c>
      <c r="S534" s="11">
        <f t="shared" si="65"/>
        <v>1.5478378639837477E-3</v>
      </c>
      <c r="T534" s="11">
        <f t="shared" si="66"/>
        <v>1.7257039055404177E-3</v>
      </c>
      <c r="U534" s="11">
        <f t="shared" si="67"/>
        <v>9.365488176071178E-4</v>
      </c>
      <c r="V534" s="11">
        <f t="shared" si="68"/>
        <v>1.475548060708263E-3</v>
      </c>
      <c r="W534" s="11">
        <f t="shared" si="69"/>
        <v>9.187423438138016E-4</v>
      </c>
      <c r="X534" s="14">
        <v>1.0428736964078794E-3</v>
      </c>
      <c r="Y534" s="14">
        <v>1.5478378639837477E-3</v>
      </c>
      <c r="Z534" s="14">
        <v>1.7257039055404177E-3</v>
      </c>
      <c r="AA534" s="14">
        <v>9.365488176071178E-4</v>
      </c>
      <c r="AB534" s="14">
        <v>1.475548060708263E-3</v>
      </c>
      <c r="AC534" s="14">
        <v>9.187423438138016E-4</v>
      </c>
      <c r="AE534" s="16">
        <f t="shared" si="70"/>
        <v>0.7716678916611085</v>
      </c>
      <c r="AF534" s="16">
        <f t="shared" si="71"/>
        <v>-0.373948017008426</v>
      </c>
      <c r="AL534" s="72"/>
      <c r="AN534" s="52"/>
      <c r="AO534" s="53"/>
      <c r="AP534" s="59"/>
      <c r="AQ534" s="54"/>
      <c r="AR534" s="56"/>
      <c r="AS534" s="56"/>
    </row>
    <row r="535" spans="1:45" x14ac:dyDescent="0.2">
      <c r="A535" s="31" t="s">
        <v>140</v>
      </c>
      <c r="B535" s="32" t="s">
        <v>872</v>
      </c>
      <c r="C535" s="50" t="s">
        <v>2866</v>
      </c>
      <c r="D535" s="32" t="s">
        <v>1725</v>
      </c>
      <c r="E535" s="4">
        <v>267</v>
      </c>
      <c r="F535" s="5">
        <v>30.129531764660001</v>
      </c>
      <c r="G535" s="6">
        <v>8.61669921875</v>
      </c>
      <c r="H535" s="6">
        <v>29.59</v>
      </c>
      <c r="I535" s="4">
        <v>2</v>
      </c>
      <c r="J535" s="4">
        <v>7</v>
      </c>
      <c r="K535" s="4">
        <v>42</v>
      </c>
      <c r="L535" s="4">
        <v>7</v>
      </c>
      <c r="M535" s="4"/>
      <c r="N535" s="4">
        <v>12</v>
      </c>
      <c r="O535" s="4">
        <v>6</v>
      </c>
      <c r="P535" s="4">
        <v>4</v>
      </c>
      <c r="Q535" s="4">
        <v>4</v>
      </c>
      <c r="R535" s="11">
        <f t="shared" si="64"/>
        <v>8.1112398609501735E-4</v>
      </c>
      <c r="S535" s="11">
        <f t="shared" si="65"/>
        <v>0</v>
      </c>
      <c r="T535" s="11">
        <f t="shared" si="66"/>
        <v>1.0899182561307902E-3</v>
      </c>
      <c r="U535" s="11">
        <f t="shared" si="67"/>
        <v>7.0241161320533829E-4</v>
      </c>
      <c r="V535" s="11">
        <f t="shared" si="68"/>
        <v>4.2158516020236085E-4</v>
      </c>
      <c r="W535" s="11">
        <f t="shared" si="69"/>
        <v>4.0832993058391182E-4</v>
      </c>
      <c r="X535" s="14">
        <v>8.1112398609501735E-4</v>
      </c>
      <c r="Y535" s="15">
        <v>9.0826521344232502E-5</v>
      </c>
      <c r="Z535" s="14">
        <v>1.0899182561307902E-3</v>
      </c>
      <c r="AA535" s="14">
        <v>7.0241161320533829E-4</v>
      </c>
      <c r="AB535" s="14">
        <v>4.2158516020236085E-4</v>
      </c>
      <c r="AC535" s="14">
        <v>4.0832993058391182E-4</v>
      </c>
      <c r="AE535" s="16">
        <f t="shared" si="70"/>
        <v>0.76929099547964763</v>
      </c>
      <c r="AF535" s="16">
        <f t="shared" si="71"/>
        <v>-0.37839867313157288</v>
      </c>
      <c r="AL535" s="72"/>
      <c r="AN535" s="52"/>
      <c r="AO535" s="53"/>
      <c r="AP535" s="59"/>
      <c r="AQ535" s="54"/>
      <c r="AR535" s="56"/>
      <c r="AS535" s="56"/>
    </row>
    <row r="536" spans="1:45" x14ac:dyDescent="0.2">
      <c r="A536" s="31" t="s">
        <v>175</v>
      </c>
      <c r="B536" s="32" t="s">
        <v>1240</v>
      </c>
      <c r="C536" s="31" t="s">
        <v>2450</v>
      </c>
      <c r="D536" s="32" t="s">
        <v>2451</v>
      </c>
      <c r="E536" s="4">
        <v>683</v>
      </c>
      <c r="F536" s="5">
        <v>74.314666494660003</v>
      </c>
      <c r="G536" s="6">
        <v>7.85498046875</v>
      </c>
      <c r="H536" s="6">
        <v>8.64</v>
      </c>
      <c r="I536" s="4">
        <v>5</v>
      </c>
      <c r="J536" s="4">
        <v>5</v>
      </c>
      <c r="K536" s="4">
        <v>60</v>
      </c>
      <c r="L536" s="4">
        <v>11</v>
      </c>
      <c r="M536" s="4">
        <v>11</v>
      </c>
      <c r="N536" s="4">
        <v>13</v>
      </c>
      <c r="O536" s="4">
        <v>7</v>
      </c>
      <c r="P536" s="4">
        <v>10</v>
      </c>
      <c r="Q536" s="4">
        <v>8</v>
      </c>
      <c r="R536" s="11">
        <f t="shared" si="64"/>
        <v>1.2746234067207416E-3</v>
      </c>
      <c r="S536" s="11">
        <f t="shared" si="65"/>
        <v>1.0641385314888265E-3</v>
      </c>
      <c r="T536" s="11">
        <f t="shared" si="66"/>
        <v>1.1807447774750228E-3</v>
      </c>
      <c r="U536" s="11">
        <f t="shared" si="67"/>
        <v>8.1948021540622805E-4</v>
      </c>
      <c r="V536" s="11">
        <f t="shared" si="68"/>
        <v>1.0539629005059021E-3</v>
      </c>
      <c r="W536" s="11">
        <f t="shared" si="69"/>
        <v>8.1665986116782364E-4</v>
      </c>
      <c r="X536" s="14">
        <v>1.2746234067207416E-3</v>
      </c>
      <c r="Y536" s="14">
        <v>1.0641385314888265E-3</v>
      </c>
      <c r="Z536" s="14">
        <v>1.1807447774750228E-3</v>
      </c>
      <c r="AA536" s="14">
        <v>8.1948021540622805E-4</v>
      </c>
      <c r="AB536" s="14">
        <v>1.0539629005059021E-3</v>
      </c>
      <c r="AC536" s="14">
        <v>8.1665986116782364E-4</v>
      </c>
      <c r="AE536" s="16">
        <f t="shared" si="70"/>
        <v>0.76434091320001729</v>
      </c>
      <c r="AF536" s="16">
        <f t="shared" si="71"/>
        <v>-0.38771183871760095</v>
      </c>
      <c r="AL536" s="72"/>
      <c r="AN536" s="52"/>
      <c r="AO536" s="53"/>
      <c r="AP536" s="76"/>
      <c r="AQ536" s="54"/>
      <c r="AR536" s="56"/>
      <c r="AS536" s="56"/>
    </row>
    <row r="537" spans="1:45" x14ac:dyDescent="0.2">
      <c r="A537" s="31" t="s">
        <v>274</v>
      </c>
      <c r="B537" s="32" t="s">
        <v>1022</v>
      </c>
      <c r="C537" s="31" t="s">
        <v>1860</v>
      </c>
      <c r="D537" s="32" t="s">
        <v>2020</v>
      </c>
      <c r="E537" s="4">
        <v>582</v>
      </c>
      <c r="F537" s="5">
        <v>64.313278614660007</v>
      </c>
      <c r="G537" s="6">
        <v>5.68115234375</v>
      </c>
      <c r="H537" s="6">
        <v>19.07</v>
      </c>
      <c r="I537" s="4">
        <v>10</v>
      </c>
      <c r="J537" s="4">
        <v>10</v>
      </c>
      <c r="K537" s="4">
        <v>72</v>
      </c>
      <c r="L537" s="4">
        <v>13</v>
      </c>
      <c r="M537" s="4">
        <v>15</v>
      </c>
      <c r="N537" s="4">
        <v>14</v>
      </c>
      <c r="O537" s="4">
        <v>9</v>
      </c>
      <c r="P537" s="4">
        <v>10</v>
      </c>
      <c r="Q537" s="4">
        <v>11</v>
      </c>
      <c r="R537" s="11">
        <f t="shared" si="64"/>
        <v>1.5063731170336038E-3</v>
      </c>
      <c r="S537" s="11">
        <f t="shared" si="65"/>
        <v>1.4510979974847636E-3</v>
      </c>
      <c r="T537" s="11">
        <f t="shared" si="66"/>
        <v>1.2715712988192551E-3</v>
      </c>
      <c r="U537" s="11">
        <f t="shared" si="67"/>
        <v>1.0536174198080075E-3</v>
      </c>
      <c r="V537" s="11">
        <f t="shared" si="68"/>
        <v>1.0539629005059021E-3</v>
      </c>
      <c r="W537" s="11">
        <f t="shared" si="69"/>
        <v>1.1229073091057575E-3</v>
      </c>
      <c r="X537" s="14">
        <v>1.5063731170336038E-3</v>
      </c>
      <c r="Y537" s="14">
        <v>1.4510979974847636E-3</v>
      </c>
      <c r="Z537" s="14">
        <v>1.2715712988192551E-3</v>
      </c>
      <c r="AA537" s="14">
        <v>1.0536174198080075E-3</v>
      </c>
      <c r="AB537" s="14">
        <v>1.0539629005059021E-3</v>
      </c>
      <c r="AC537" s="14">
        <v>1.1229073091057575E-3</v>
      </c>
      <c r="AE537" s="16">
        <f t="shared" si="70"/>
        <v>0.76388158681769258</v>
      </c>
      <c r="AF537" s="16">
        <f t="shared" si="71"/>
        <v>-0.38857907881369469</v>
      </c>
      <c r="AL537" s="72"/>
      <c r="AN537" s="52"/>
      <c r="AO537" s="53"/>
      <c r="AP537" s="59"/>
      <c r="AQ537" s="54"/>
      <c r="AR537" s="56"/>
      <c r="AS537" s="56"/>
    </row>
    <row r="538" spans="1:45" x14ac:dyDescent="0.2">
      <c r="A538" s="31" t="s">
        <v>60</v>
      </c>
      <c r="B538" s="32" t="s">
        <v>1079</v>
      </c>
      <c r="C538" s="31" t="s">
        <v>2133</v>
      </c>
      <c r="D538" s="32" t="s">
        <v>2134</v>
      </c>
      <c r="E538" s="4">
        <v>250</v>
      </c>
      <c r="F538" s="5">
        <v>28.796839804659999</v>
      </c>
      <c r="G538" s="6">
        <v>9.29052734375</v>
      </c>
      <c r="H538" s="6">
        <v>16</v>
      </c>
      <c r="I538" s="4">
        <v>4</v>
      </c>
      <c r="J538" s="4">
        <v>4</v>
      </c>
      <c r="K538" s="4">
        <v>12</v>
      </c>
      <c r="L538" s="4">
        <v>3</v>
      </c>
      <c r="M538" s="4"/>
      <c r="N538" s="4">
        <v>4</v>
      </c>
      <c r="O538" s="4"/>
      <c r="P538" s="4">
        <v>3</v>
      </c>
      <c r="Q538" s="4">
        <v>2</v>
      </c>
      <c r="R538" s="11">
        <f t="shared" si="64"/>
        <v>3.4762456546929318E-4</v>
      </c>
      <c r="S538" s="11">
        <f t="shared" si="65"/>
        <v>0</v>
      </c>
      <c r="T538" s="11">
        <f t="shared" si="66"/>
        <v>3.6330608537693006E-4</v>
      </c>
      <c r="U538" s="11">
        <f t="shared" si="67"/>
        <v>0</v>
      </c>
      <c r="V538" s="11">
        <f t="shared" si="68"/>
        <v>3.1618887015177064E-4</v>
      </c>
      <c r="W538" s="11">
        <f t="shared" si="69"/>
        <v>2.0416496529195591E-4</v>
      </c>
      <c r="X538" s="14">
        <v>3.4762456546929318E-4</v>
      </c>
      <c r="Y538" s="15">
        <v>9.0826521344232502E-5</v>
      </c>
      <c r="Z538" s="14">
        <v>3.6330608537693006E-4</v>
      </c>
      <c r="AA538" s="15">
        <v>9.0826521344232502E-5</v>
      </c>
      <c r="AB538" s="14">
        <v>3.1618887015177064E-4</v>
      </c>
      <c r="AC538" s="14">
        <v>2.0416496529195591E-4</v>
      </c>
      <c r="AE538" s="16">
        <f t="shared" si="70"/>
        <v>0.76230107816581449</v>
      </c>
      <c r="AF538" s="16">
        <f t="shared" si="71"/>
        <v>-0.39156717828776305</v>
      </c>
      <c r="AL538" s="72"/>
      <c r="AN538" s="52"/>
      <c r="AO538" s="53"/>
      <c r="AP538" s="59"/>
      <c r="AQ538" s="54"/>
      <c r="AR538" s="56"/>
      <c r="AS538" s="56"/>
    </row>
    <row r="539" spans="1:45" x14ac:dyDescent="0.2">
      <c r="A539" s="31" t="s">
        <v>237</v>
      </c>
      <c r="B539" s="32" t="s">
        <v>1006</v>
      </c>
      <c r="C539" s="31" t="s">
        <v>1990</v>
      </c>
      <c r="D539" s="32" t="s">
        <v>1991</v>
      </c>
      <c r="E539" s="4">
        <v>336</v>
      </c>
      <c r="F539" s="5">
        <v>35.602789604660003</v>
      </c>
      <c r="G539" s="6">
        <v>10.53564453125</v>
      </c>
      <c r="H539" s="6">
        <v>19.940000000000001</v>
      </c>
      <c r="I539" s="4">
        <v>5</v>
      </c>
      <c r="J539" s="4">
        <v>5</v>
      </c>
      <c r="K539" s="4">
        <v>18</v>
      </c>
      <c r="L539" s="4">
        <v>4</v>
      </c>
      <c r="M539" s="4">
        <v>4</v>
      </c>
      <c r="N539" s="4">
        <v>3</v>
      </c>
      <c r="O539" s="4">
        <v>3</v>
      </c>
      <c r="P539" s="4"/>
      <c r="Q539" s="4">
        <v>4</v>
      </c>
      <c r="R539" s="11">
        <f t="shared" si="64"/>
        <v>4.6349942062572422E-4</v>
      </c>
      <c r="S539" s="11">
        <f t="shared" si="65"/>
        <v>3.8695946599593691E-4</v>
      </c>
      <c r="T539" s="11">
        <f t="shared" si="66"/>
        <v>2.7247956403269756E-4</v>
      </c>
      <c r="U539" s="11">
        <f t="shared" si="67"/>
        <v>3.5120580660266915E-4</v>
      </c>
      <c r="V539" s="11">
        <f t="shared" si="68"/>
        <v>0</v>
      </c>
      <c r="W539" s="11">
        <f t="shared" si="69"/>
        <v>4.0832993058391182E-4</v>
      </c>
      <c r="X539" s="14">
        <v>4.6349942062572422E-4</v>
      </c>
      <c r="Y539" s="14">
        <v>3.8695946599593691E-4</v>
      </c>
      <c r="Z539" s="14">
        <v>2.7247956403269756E-4</v>
      </c>
      <c r="AA539" s="14">
        <v>3.5120580660266915E-4</v>
      </c>
      <c r="AB539" s="15">
        <v>9.0826521344232502E-5</v>
      </c>
      <c r="AC539" s="14">
        <v>4.0832993058391182E-4</v>
      </c>
      <c r="AE539" s="16">
        <f t="shared" si="70"/>
        <v>0.75726524284148455</v>
      </c>
      <c r="AF539" s="16">
        <f t="shared" si="71"/>
        <v>-0.40112938185285735</v>
      </c>
      <c r="AL539" s="72"/>
      <c r="AN539" s="52"/>
      <c r="AO539" s="53"/>
      <c r="AP539" s="59"/>
      <c r="AQ539" s="54"/>
      <c r="AR539" s="56"/>
      <c r="AS539" s="56"/>
    </row>
    <row r="540" spans="1:45" x14ac:dyDescent="0.2">
      <c r="A540" s="31" t="s">
        <v>661</v>
      </c>
      <c r="B540" s="32" t="s">
        <v>801</v>
      </c>
      <c r="C540" s="31" t="s">
        <v>1587</v>
      </c>
      <c r="D540" s="32" t="s">
        <v>1588</v>
      </c>
      <c r="E540" s="4">
        <v>161</v>
      </c>
      <c r="F540" s="5">
        <v>18.028540274659999</v>
      </c>
      <c r="G540" s="6">
        <v>8.93896484375</v>
      </c>
      <c r="H540" s="6">
        <v>38.51</v>
      </c>
      <c r="I540" s="4">
        <v>6</v>
      </c>
      <c r="J540" s="4">
        <v>6</v>
      </c>
      <c r="K540" s="4">
        <v>56</v>
      </c>
      <c r="L540" s="4">
        <v>8</v>
      </c>
      <c r="M540" s="4">
        <v>13</v>
      </c>
      <c r="N540" s="4">
        <v>12</v>
      </c>
      <c r="O540" s="4">
        <v>6</v>
      </c>
      <c r="P540" s="4">
        <v>7</v>
      </c>
      <c r="Q540" s="4">
        <v>10</v>
      </c>
      <c r="R540" s="11">
        <f t="shared" si="64"/>
        <v>9.2699884125144844E-4</v>
      </c>
      <c r="S540" s="11">
        <f t="shared" si="65"/>
        <v>1.2576182644867949E-3</v>
      </c>
      <c r="T540" s="11">
        <f t="shared" si="66"/>
        <v>1.0899182561307902E-3</v>
      </c>
      <c r="U540" s="11">
        <f t="shared" si="67"/>
        <v>7.0241161320533829E-4</v>
      </c>
      <c r="V540" s="11">
        <f t="shared" si="68"/>
        <v>7.3777403035413149E-4</v>
      </c>
      <c r="W540" s="11">
        <f t="shared" si="69"/>
        <v>1.0208248264597796E-3</v>
      </c>
      <c r="X540" s="14">
        <v>9.2699884125144844E-4</v>
      </c>
      <c r="Y540" s="14">
        <v>1.2576182644867949E-3</v>
      </c>
      <c r="Z540" s="14">
        <v>1.0899182561307902E-3</v>
      </c>
      <c r="AA540" s="14">
        <v>7.0241161320533829E-4</v>
      </c>
      <c r="AB540" s="14">
        <v>7.3777403035413149E-4</v>
      </c>
      <c r="AC540" s="14">
        <v>1.0208248264597796E-3</v>
      </c>
      <c r="AE540" s="16">
        <f t="shared" si="70"/>
        <v>0.75156020566366943</v>
      </c>
      <c r="AF540" s="16">
        <f t="shared" si="71"/>
        <v>-0.41203941531883204</v>
      </c>
      <c r="AL540" s="72"/>
      <c r="AN540" s="65"/>
      <c r="AO540" s="66"/>
      <c r="AP540" s="59"/>
      <c r="AQ540" s="54"/>
      <c r="AR540" s="56"/>
      <c r="AS540" s="56"/>
    </row>
    <row r="541" spans="1:45" x14ac:dyDescent="0.2">
      <c r="A541" s="88" t="s">
        <v>3013</v>
      </c>
      <c r="B541" s="53" t="s">
        <v>3014</v>
      </c>
      <c r="C541" s="31" t="s">
        <v>2749</v>
      </c>
      <c r="D541" s="32" t="s">
        <v>2750</v>
      </c>
      <c r="E541" s="4">
        <v>713</v>
      </c>
      <c r="F541" s="5">
        <v>78.338387624659902</v>
      </c>
      <c r="G541" s="6">
        <v>10.63818359375</v>
      </c>
      <c r="H541" s="6">
        <v>2.95</v>
      </c>
      <c r="I541" s="4">
        <v>2</v>
      </c>
      <c r="J541" s="4">
        <v>2</v>
      </c>
      <c r="K541" s="4">
        <v>2</v>
      </c>
      <c r="L541" s="4"/>
      <c r="M541" s="4"/>
      <c r="N541" s="4">
        <v>2</v>
      </c>
      <c r="O541" s="4"/>
      <c r="P541" s="4"/>
      <c r="Q541" s="4"/>
      <c r="R541" s="11">
        <f t="shared" si="64"/>
        <v>0</v>
      </c>
      <c r="S541" s="11">
        <f t="shared" si="65"/>
        <v>0</v>
      </c>
      <c r="T541" s="11">
        <f t="shared" si="66"/>
        <v>1.8165304268846503E-4</v>
      </c>
      <c r="U541" s="11">
        <f t="shared" si="67"/>
        <v>0</v>
      </c>
      <c r="V541" s="11">
        <f t="shared" si="68"/>
        <v>0</v>
      </c>
      <c r="W541" s="11">
        <f t="shared" si="69"/>
        <v>0</v>
      </c>
      <c r="X541" s="15">
        <v>9.0826521344232502E-5</v>
      </c>
      <c r="Y541" s="15">
        <v>9.0826521344232502E-5</v>
      </c>
      <c r="Z541" s="14">
        <v>1.8165304268846503E-4</v>
      </c>
      <c r="AA541" s="15">
        <v>9.0826521344232502E-5</v>
      </c>
      <c r="AB541" s="15">
        <v>9.0826521344232502E-5</v>
      </c>
      <c r="AC541" s="15">
        <v>9.0826521344232502E-5</v>
      </c>
      <c r="AE541" s="16">
        <f t="shared" si="70"/>
        <v>0.75</v>
      </c>
      <c r="AF541" s="16">
        <f t="shared" si="71"/>
        <v>-0.41503749927884381</v>
      </c>
      <c r="AL541" s="72"/>
      <c r="AN541" s="52"/>
      <c r="AO541" s="53"/>
      <c r="AP541" s="59"/>
      <c r="AQ541" s="54"/>
      <c r="AR541" s="56"/>
      <c r="AS541" s="56"/>
    </row>
    <row r="542" spans="1:45" x14ac:dyDescent="0.2">
      <c r="A542" s="89" t="s">
        <v>3023</v>
      </c>
      <c r="B542" s="53" t="s">
        <v>3024</v>
      </c>
      <c r="C542" s="31" t="s">
        <v>2916</v>
      </c>
      <c r="D542" s="32" t="s">
        <v>2392</v>
      </c>
      <c r="E542" s="4">
        <v>239</v>
      </c>
      <c r="F542" s="5">
        <v>26.830407244660002</v>
      </c>
      <c r="G542" s="6">
        <v>8.42626953125</v>
      </c>
      <c r="H542" s="6">
        <v>10.039999999999999</v>
      </c>
      <c r="I542" s="4">
        <v>2</v>
      </c>
      <c r="J542" s="4">
        <v>2</v>
      </c>
      <c r="K542" s="4">
        <v>2</v>
      </c>
      <c r="L542" s="4"/>
      <c r="M542" s="4"/>
      <c r="N542" s="4">
        <v>2</v>
      </c>
      <c r="O542" s="4"/>
      <c r="P542" s="4"/>
      <c r="Q542" s="4"/>
      <c r="R542" s="11">
        <f t="shared" si="64"/>
        <v>0</v>
      </c>
      <c r="S542" s="11">
        <f t="shared" si="65"/>
        <v>0</v>
      </c>
      <c r="T542" s="11">
        <f t="shared" si="66"/>
        <v>1.8165304268846503E-4</v>
      </c>
      <c r="U542" s="11">
        <f t="shared" si="67"/>
        <v>0</v>
      </c>
      <c r="V542" s="11">
        <f t="shared" si="68"/>
        <v>0</v>
      </c>
      <c r="W542" s="11">
        <f t="shared" si="69"/>
        <v>0</v>
      </c>
      <c r="X542" s="15">
        <v>9.0826521344232502E-5</v>
      </c>
      <c r="Y542" s="15">
        <v>9.0826521344232502E-5</v>
      </c>
      <c r="Z542" s="14">
        <v>1.8165304268846503E-4</v>
      </c>
      <c r="AA542" s="15">
        <v>9.0826521344232502E-5</v>
      </c>
      <c r="AB542" s="15">
        <v>9.0826521344232502E-5</v>
      </c>
      <c r="AC542" s="15">
        <v>9.0826521344232502E-5</v>
      </c>
      <c r="AE542" s="16">
        <f t="shared" si="70"/>
        <v>0.75</v>
      </c>
      <c r="AF542" s="16">
        <f t="shared" si="71"/>
        <v>-0.41503749927884381</v>
      </c>
      <c r="AL542" s="72"/>
      <c r="AN542" s="52"/>
      <c r="AO542" s="53"/>
      <c r="AP542" s="69"/>
      <c r="AQ542" s="54"/>
      <c r="AR542" s="56"/>
      <c r="AS542" s="56"/>
    </row>
    <row r="543" spans="1:45" x14ac:dyDescent="0.2">
      <c r="A543" s="31" t="s">
        <v>39</v>
      </c>
      <c r="B543" s="32" t="s">
        <v>1330</v>
      </c>
      <c r="C543" s="31" t="s">
        <v>2633</v>
      </c>
      <c r="D543" s="32" t="s">
        <v>2634</v>
      </c>
      <c r="E543" s="4">
        <v>547</v>
      </c>
      <c r="F543" s="5">
        <v>60.060745654660003</v>
      </c>
      <c r="G543" s="6">
        <v>9.33447265625</v>
      </c>
      <c r="H543" s="6">
        <v>5.48</v>
      </c>
      <c r="I543" s="4">
        <v>2</v>
      </c>
      <c r="J543" s="4">
        <v>2</v>
      </c>
      <c r="K543" s="4">
        <v>2</v>
      </c>
      <c r="L543" s="4"/>
      <c r="M543" s="4"/>
      <c r="N543" s="4">
        <v>2</v>
      </c>
      <c r="O543" s="4"/>
      <c r="P543" s="4"/>
      <c r="Q543" s="4"/>
      <c r="R543" s="11">
        <f t="shared" si="64"/>
        <v>0</v>
      </c>
      <c r="S543" s="11">
        <f t="shared" si="65"/>
        <v>0</v>
      </c>
      <c r="T543" s="11">
        <f t="shared" si="66"/>
        <v>1.8165304268846503E-4</v>
      </c>
      <c r="U543" s="11">
        <f t="shared" si="67"/>
        <v>0</v>
      </c>
      <c r="V543" s="11">
        <f t="shared" si="68"/>
        <v>0</v>
      </c>
      <c r="W543" s="11">
        <f t="shared" si="69"/>
        <v>0</v>
      </c>
      <c r="X543" s="15">
        <v>9.0826521344232502E-5</v>
      </c>
      <c r="Y543" s="15">
        <v>9.0826521344232502E-5</v>
      </c>
      <c r="Z543" s="14">
        <v>1.8165304268846503E-4</v>
      </c>
      <c r="AA543" s="15">
        <v>9.0826521344232502E-5</v>
      </c>
      <c r="AB543" s="15">
        <v>9.0826521344232502E-5</v>
      </c>
      <c r="AC543" s="15">
        <v>9.0826521344232502E-5</v>
      </c>
      <c r="AE543" s="16">
        <f t="shared" si="70"/>
        <v>0.75</v>
      </c>
      <c r="AF543" s="16">
        <f t="shared" si="71"/>
        <v>-0.41503749927884381</v>
      </c>
      <c r="AL543" s="72"/>
      <c r="AN543" s="52"/>
      <c r="AO543" s="53"/>
      <c r="AP543" s="59"/>
      <c r="AQ543" s="54"/>
      <c r="AR543" s="56"/>
      <c r="AS543" s="56"/>
    </row>
    <row r="544" spans="1:45" x14ac:dyDescent="0.2">
      <c r="A544" s="31" t="s">
        <v>149</v>
      </c>
      <c r="B544" s="32" t="s">
        <v>1407</v>
      </c>
      <c r="C544" s="31" t="s">
        <v>2799</v>
      </c>
      <c r="D544" s="32" t="s">
        <v>2800</v>
      </c>
      <c r="E544" s="4">
        <v>2705</v>
      </c>
      <c r="F544" s="5">
        <v>295.62941155466302</v>
      </c>
      <c r="G544" s="6">
        <v>5.45263671875</v>
      </c>
      <c r="H544" s="6">
        <v>1.1499999999999999</v>
      </c>
      <c r="I544" s="4">
        <v>2</v>
      </c>
      <c r="J544" s="4">
        <v>2</v>
      </c>
      <c r="K544" s="4">
        <v>2</v>
      </c>
      <c r="L544" s="4"/>
      <c r="M544" s="4"/>
      <c r="N544" s="4">
        <v>2</v>
      </c>
      <c r="O544" s="4"/>
      <c r="P544" s="4"/>
      <c r="Q544" s="4"/>
      <c r="R544" s="11">
        <f t="shared" si="64"/>
        <v>0</v>
      </c>
      <c r="S544" s="11">
        <f t="shared" si="65"/>
        <v>0</v>
      </c>
      <c r="T544" s="11">
        <f t="shared" si="66"/>
        <v>1.8165304268846503E-4</v>
      </c>
      <c r="U544" s="11">
        <f t="shared" si="67"/>
        <v>0</v>
      </c>
      <c r="V544" s="11">
        <f t="shared" si="68"/>
        <v>0</v>
      </c>
      <c r="W544" s="11">
        <f t="shared" si="69"/>
        <v>0</v>
      </c>
      <c r="X544" s="15">
        <v>9.0826521344232502E-5</v>
      </c>
      <c r="Y544" s="15">
        <v>9.0826521344232502E-5</v>
      </c>
      <c r="Z544" s="14">
        <v>1.8165304268846503E-4</v>
      </c>
      <c r="AA544" s="15">
        <v>9.0826521344232502E-5</v>
      </c>
      <c r="AB544" s="15">
        <v>9.0826521344232502E-5</v>
      </c>
      <c r="AC544" s="15">
        <v>9.0826521344232502E-5</v>
      </c>
      <c r="AE544" s="16">
        <f t="shared" si="70"/>
        <v>0.75</v>
      </c>
      <c r="AF544" s="16">
        <f t="shared" si="71"/>
        <v>-0.41503749927884381</v>
      </c>
      <c r="AL544" s="72"/>
      <c r="AN544" s="52"/>
      <c r="AO544" s="53"/>
      <c r="AP544" s="59"/>
      <c r="AQ544" s="54"/>
      <c r="AR544" s="56"/>
      <c r="AS544" s="56"/>
    </row>
    <row r="545" spans="1:45" x14ac:dyDescent="0.2">
      <c r="A545" s="31" t="s">
        <v>288</v>
      </c>
      <c r="B545" s="32" t="s">
        <v>979</v>
      </c>
      <c r="C545" s="31" t="s">
        <v>1938</v>
      </c>
      <c r="D545" s="32" t="s">
        <v>1939</v>
      </c>
      <c r="E545" s="4">
        <v>125</v>
      </c>
      <c r="F545" s="5">
        <v>13.98068535466</v>
      </c>
      <c r="G545" s="6">
        <v>5.50341796875</v>
      </c>
      <c r="H545" s="6">
        <v>21.6</v>
      </c>
      <c r="I545" s="4">
        <v>2</v>
      </c>
      <c r="J545" s="4">
        <v>2</v>
      </c>
      <c r="K545" s="4">
        <v>2</v>
      </c>
      <c r="L545" s="4"/>
      <c r="M545" s="4"/>
      <c r="N545" s="4">
        <v>2</v>
      </c>
      <c r="O545" s="4"/>
      <c r="P545" s="4"/>
      <c r="Q545" s="4"/>
      <c r="R545" s="11">
        <f t="shared" si="64"/>
        <v>0</v>
      </c>
      <c r="S545" s="11">
        <f t="shared" si="65"/>
        <v>0</v>
      </c>
      <c r="T545" s="11">
        <f t="shared" si="66"/>
        <v>1.8165304268846503E-4</v>
      </c>
      <c r="U545" s="11">
        <f t="shared" si="67"/>
        <v>0</v>
      </c>
      <c r="V545" s="11">
        <f t="shared" si="68"/>
        <v>0</v>
      </c>
      <c r="W545" s="11">
        <f t="shared" si="69"/>
        <v>0</v>
      </c>
      <c r="X545" s="15">
        <v>9.0826521344232502E-5</v>
      </c>
      <c r="Y545" s="15">
        <v>9.0826521344232502E-5</v>
      </c>
      <c r="Z545" s="14">
        <v>1.8165304268846503E-4</v>
      </c>
      <c r="AA545" s="15">
        <v>9.0826521344232502E-5</v>
      </c>
      <c r="AB545" s="15">
        <v>9.0826521344232502E-5</v>
      </c>
      <c r="AC545" s="15">
        <v>9.0826521344232502E-5</v>
      </c>
      <c r="AE545" s="16">
        <f t="shared" si="70"/>
        <v>0.75</v>
      </c>
      <c r="AF545" s="16">
        <f t="shared" si="71"/>
        <v>-0.41503749927884381</v>
      </c>
      <c r="AL545" s="72"/>
      <c r="AN545" s="52"/>
      <c r="AO545" s="53"/>
      <c r="AP545" s="59"/>
      <c r="AQ545" s="54"/>
      <c r="AR545" s="56"/>
      <c r="AS545" s="56"/>
    </row>
    <row r="546" spans="1:45" x14ac:dyDescent="0.2">
      <c r="A546" s="31" t="s">
        <v>290</v>
      </c>
      <c r="B546" s="32" t="s">
        <v>1213</v>
      </c>
      <c r="C546" s="31" t="s">
        <v>2398</v>
      </c>
      <c r="D546" s="32" t="s">
        <v>2399</v>
      </c>
      <c r="E546" s="4">
        <v>245</v>
      </c>
      <c r="F546" s="5">
        <v>26.552185324660002</v>
      </c>
      <c r="G546" s="6">
        <v>4.67822265625</v>
      </c>
      <c r="H546" s="6">
        <v>9.8000000000000007</v>
      </c>
      <c r="I546" s="4">
        <v>2</v>
      </c>
      <c r="J546" s="4">
        <v>2</v>
      </c>
      <c r="K546" s="4">
        <v>2</v>
      </c>
      <c r="L546" s="4"/>
      <c r="M546" s="4"/>
      <c r="N546" s="4">
        <v>2</v>
      </c>
      <c r="O546" s="4"/>
      <c r="P546" s="4"/>
      <c r="Q546" s="4"/>
      <c r="R546" s="11">
        <f t="shared" si="64"/>
        <v>0</v>
      </c>
      <c r="S546" s="11">
        <f t="shared" si="65"/>
        <v>0</v>
      </c>
      <c r="T546" s="11">
        <f t="shared" si="66"/>
        <v>1.8165304268846503E-4</v>
      </c>
      <c r="U546" s="11">
        <f t="shared" si="67"/>
        <v>0</v>
      </c>
      <c r="V546" s="11">
        <f t="shared" si="68"/>
        <v>0</v>
      </c>
      <c r="W546" s="11">
        <f t="shared" si="69"/>
        <v>0</v>
      </c>
      <c r="X546" s="15">
        <v>9.0826521344232502E-5</v>
      </c>
      <c r="Y546" s="15">
        <v>9.0826521344232502E-5</v>
      </c>
      <c r="Z546" s="14">
        <v>1.8165304268846503E-4</v>
      </c>
      <c r="AA546" s="15">
        <v>9.0826521344232502E-5</v>
      </c>
      <c r="AB546" s="15">
        <v>9.0826521344232502E-5</v>
      </c>
      <c r="AC546" s="15">
        <v>9.0826521344232502E-5</v>
      </c>
      <c r="AE546" s="16">
        <f t="shared" si="70"/>
        <v>0.75</v>
      </c>
      <c r="AF546" s="16">
        <f t="shared" si="71"/>
        <v>-0.41503749927884381</v>
      </c>
      <c r="AL546" s="72"/>
      <c r="AN546" s="52"/>
      <c r="AO546" s="53"/>
      <c r="AP546" s="59"/>
      <c r="AQ546" s="54"/>
      <c r="AR546" s="56"/>
      <c r="AS546" s="56"/>
    </row>
    <row r="547" spans="1:45" x14ac:dyDescent="0.2">
      <c r="A547" s="31" t="s">
        <v>351</v>
      </c>
      <c r="B547" s="32" t="s">
        <v>1218</v>
      </c>
      <c r="C547" s="31" t="s">
        <v>2410</v>
      </c>
      <c r="D547" s="32" t="s">
        <v>2411</v>
      </c>
      <c r="E547" s="4">
        <v>240</v>
      </c>
      <c r="F547" s="5">
        <v>27.523991484660002</v>
      </c>
      <c r="G547" s="6">
        <v>8.29443359375</v>
      </c>
      <c r="H547" s="6">
        <v>9.58</v>
      </c>
      <c r="I547" s="4">
        <v>2</v>
      </c>
      <c r="J547" s="4">
        <v>2</v>
      </c>
      <c r="K547" s="4">
        <v>2</v>
      </c>
      <c r="L547" s="4"/>
      <c r="M547" s="4"/>
      <c r="N547" s="4">
        <v>2</v>
      </c>
      <c r="O547" s="4"/>
      <c r="P547" s="4"/>
      <c r="Q547" s="4"/>
      <c r="R547" s="11">
        <f t="shared" si="64"/>
        <v>0</v>
      </c>
      <c r="S547" s="11">
        <f t="shared" si="65"/>
        <v>0</v>
      </c>
      <c r="T547" s="11">
        <f t="shared" si="66"/>
        <v>1.8165304268846503E-4</v>
      </c>
      <c r="U547" s="11">
        <f t="shared" si="67"/>
        <v>0</v>
      </c>
      <c r="V547" s="11">
        <f t="shared" si="68"/>
        <v>0</v>
      </c>
      <c r="W547" s="11">
        <f t="shared" si="69"/>
        <v>0</v>
      </c>
      <c r="X547" s="15">
        <v>9.0826521344232502E-5</v>
      </c>
      <c r="Y547" s="15">
        <v>9.0826521344232502E-5</v>
      </c>
      <c r="Z547" s="14">
        <v>1.8165304268846503E-4</v>
      </c>
      <c r="AA547" s="15">
        <v>9.0826521344232502E-5</v>
      </c>
      <c r="AB547" s="15">
        <v>9.0826521344232502E-5</v>
      </c>
      <c r="AC547" s="15">
        <v>9.0826521344232502E-5</v>
      </c>
      <c r="AE547" s="16">
        <f t="shared" si="70"/>
        <v>0.75</v>
      </c>
      <c r="AF547" s="16">
        <f t="shared" si="71"/>
        <v>-0.41503749927884381</v>
      </c>
      <c r="AL547" s="72"/>
      <c r="AN547" s="52"/>
      <c r="AO547" s="53"/>
      <c r="AP547" s="59"/>
      <c r="AQ547" s="54"/>
      <c r="AR547" s="56"/>
      <c r="AS547" s="56"/>
    </row>
    <row r="548" spans="1:45" x14ac:dyDescent="0.2">
      <c r="A548" s="31" t="s">
        <v>388</v>
      </c>
      <c r="B548" s="32" t="s">
        <v>1381</v>
      </c>
      <c r="C548" s="31" t="s">
        <v>2739</v>
      </c>
      <c r="D548" s="32" t="s">
        <v>2740</v>
      </c>
      <c r="E548" s="4">
        <v>630</v>
      </c>
      <c r="F548" s="5">
        <v>70.500784624660199</v>
      </c>
      <c r="G548" s="6">
        <v>5.30029296875</v>
      </c>
      <c r="H548" s="6">
        <v>3.02</v>
      </c>
      <c r="I548" s="4">
        <v>2</v>
      </c>
      <c r="J548" s="4">
        <v>2</v>
      </c>
      <c r="K548" s="4">
        <v>2</v>
      </c>
      <c r="L548" s="4"/>
      <c r="M548" s="4"/>
      <c r="N548" s="4">
        <v>2</v>
      </c>
      <c r="O548" s="4"/>
      <c r="P548" s="4"/>
      <c r="Q548" s="4"/>
      <c r="R548" s="11">
        <f t="shared" si="64"/>
        <v>0</v>
      </c>
      <c r="S548" s="11">
        <f t="shared" si="65"/>
        <v>0</v>
      </c>
      <c r="T548" s="11">
        <f t="shared" si="66"/>
        <v>1.8165304268846503E-4</v>
      </c>
      <c r="U548" s="11">
        <f t="shared" si="67"/>
        <v>0</v>
      </c>
      <c r="V548" s="11">
        <f t="shared" si="68"/>
        <v>0</v>
      </c>
      <c r="W548" s="11">
        <f t="shared" si="69"/>
        <v>0</v>
      </c>
      <c r="X548" s="15">
        <v>9.0826521344232502E-5</v>
      </c>
      <c r="Y548" s="15">
        <v>9.0826521344232502E-5</v>
      </c>
      <c r="Z548" s="14">
        <v>1.8165304268846503E-4</v>
      </c>
      <c r="AA548" s="15">
        <v>9.0826521344232502E-5</v>
      </c>
      <c r="AB548" s="15">
        <v>9.0826521344232502E-5</v>
      </c>
      <c r="AC548" s="15">
        <v>9.0826521344232502E-5</v>
      </c>
      <c r="AE548" s="16">
        <f t="shared" si="70"/>
        <v>0.75</v>
      </c>
      <c r="AF548" s="16">
        <f t="shared" si="71"/>
        <v>-0.41503749927884381</v>
      </c>
      <c r="AL548" s="72"/>
      <c r="AN548" s="52"/>
      <c r="AO548" s="53"/>
      <c r="AP548" s="59"/>
      <c r="AQ548" s="54"/>
      <c r="AR548" s="56"/>
      <c r="AS548" s="56"/>
    </row>
    <row r="549" spans="1:45" x14ac:dyDescent="0.2">
      <c r="A549" s="31" t="s">
        <v>411</v>
      </c>
      <c r="B549" s="32" t="s">
        <v>1409</v>
      </c>
      <c r="C549" s="31" t="s">
        <v>2803</v>
      </c>
      <c r="D549" s="32" t="s">
        <v>2804</v>
      </c>
      <c r="E549" s="4">
        <v>2910</v>
      </c>
      <c r="F549" s="5">
        <v>314.14055787466299</v>
      </c>
      <c r="G549" s="6">
        <v>4.84326171875</v>
      </c>
      <c r="H549" s="6">
        <v>1.03</v>
      </c>
      <c r="I549" s="4">
        <v>3</v>
      </c>
      <c r="J549" s="4">
        <v>3</v>
      </c>
      <c r="K549" s="4">
        <v>5</v>
      </c>
      <c r="L549" s="4"/>
      <c r="M549" s="4"/>
      <c r="N549" s="4">
        <v>2</v>
      </c>
      <c r="O549" s="4"/>
      <c r="P549" s="4"/>
      <c r="Q549" s="4"/>
      <c r="R549" s="11">
        <f t="shared" si="64"/>
        <v>0</v>
      </c>
      <c r="S549" s="11">
        <f t="shared" si="65"/>
        <v>0</v>
      </c>
      <c r="T549" s="11">
        <f t="shared" si="66"/>
        <v>1.8165304268846503E-4</v>
      </c>
      <c r="U549" s="11">
        <f t="shared" si="67"/>
        <v>0</v>
      </c>
      <c r="V549" s="11">
        <f t="shared" si="68"/>
        <v>0</v>
      </c>
      <c r="W549" s="11">
        <f t="shared" si="69"/>
        <v>0</v>
      </c>
      <c r="X549" s="15">
        <v>9.0826521344232502E-5</v>
      </c>
      <c r="Y549" s="15">
        <v>9.0826521344232502E-5</v>
      </c>
      <c r="Z549" s="14">
        <v>1.8165304268846503E-4</v>
      </c>
      <c r="AA549" s="15">
        <v>9.0826521344232502E-5</v>
      </c>
      <c r="AB549" s="15">
        <v>9.0826521344232502E-5</v>
      </c>
      <c r="AC549" s="15">
        <v>9.0826521344232502E-5</v>
      </c>
      <c r="AE549" s="16">
        <f t="shared" si="70"/>
        <v>0.75</v>
      </c>
      <c r="AF549" s="16">
        <f t="shared" si="71"/>
        <v>-0.41503749927884381</v>
      </c>
      <c r="AL549" s="72"/>
      <c r="AN549" s="52"/>
      <c r="AO549" s="53"/>
      <c r="AP549" s="59"/>
      <c r="AQ549" s="54"/>
      <c r="AR549" s="56"/>
      <c r="AS549" s="56"/>
    </row>
    <row r="550" spans="1:45" x14ac:dyDescent="0.2">
      <c r="A550" s="31" t="s">
        <v>554</v>
      </c>
      <c r="B550" s="32" t="s">
        <v>938</v>
      </c>
      <c r="C550" s="31" t="s">
        <v>1852</v>
      </c>
      <c r="D550" s="32" t="s">
        <v>1853</v>
      </c>
      <c r="E550" s="4">
        <v>86</v>
      </c>
      <c r="F550" s="5">
        <v>9.7187772146599993</v>
      </c>
      <c r="G550" s="6">
        <v>4.66552734375</v>
      </c>
      <c r="H550" s="6">
        <v>24.42</v>
      </c>
      <c r="I550" s="4">
        <v>2</v>
      </c>
      <c r="J550" s="4">
        <v>2</v>
      </c>
      <c r="K550" s="4">
        <v>2</v>
      </c>
      <c r="L550" s="4"/>
      <c r="M550" s="4"/>
      <c r="N550" s="4">
        <v>2</v>
      </c>
      <c r="O550" s="4"/>
      <c r="P550" s="4"/>
      <c r="Q550" s="4"/>
      <c r="R550" s="11">
        <f t="shared" si="64"/>
        <v>0</v>
      </c>
      <c r="S550" s="11">
        <f t="shared" si="65"/>
        <v>0</v>
      </c>
      <c r="T550" s="11">
        <f t="shared" si="66"/>
        <v>1.8165304268846503E-4</v>
      </c>
      <c r="U550" s="11">
        <f t="shared" si="67"/>
        <v>0</v>
      </c>
      <c r="V550" s="11">
        <f t="shared" si="68"/>
        <v>0</v>
      </c>
      <c r="W550" s="11">
        <f t="shared" si="69"/>
        <v>0</v>
      </c>
      <c r="X550" s="15">
        <v>9.0826521344232502E-5</v>
      </c>
      <c r="Y550" s="15">
        <v>9.0826521344232502E-5</v>
      </c>
      <c r="Z550" s="14">
        <v>1.8165304268846503E-4</v>
      </c>
      <c r="AA550" s="15">
        <v>9.0826521344232502E-5</v>
      </c>
      <c r="AB550" s="15">
        <v>9.0826521344232502E-5</v>
      </c>
      <c r="AC550" s="15">
        <v>9.0826521344232502E-5</v>
      </c>
      <c r="AE550" s="16">
        <f t="shared" si="70"/>
        <v>0.75</v>
      </c>
      <c r="AF550" s="16">
        <f t="shared" si="71"/>
        <v>-0.41503749927884381</v>
      </c>
      <c r="AL550" s="72"/>
      <c r="AN550" s="52"/>
      <c r="AO550" s="53"/>
      <c r="AP550" s="59"/>
      <c r="AQ550" s="54"/>
      <c r="AR550" s="56"/>
      <c r="AS550" s="56"/>
    </row>
    <row r="551" spans="1:45" x14ac:dyDescent="0.2">
      <c r="A551" s="31" t="s">
        <v>556</v>
      </c>
      <c r="B551" s="32" t="s">
        <v>1391</v>
      </c>
      <c r="C551" s="31" t="s">
        <v>2764</v>
      </c>
      <c r="D551" s="32" t="s">
        <v>2765</v>
      </c>
      <c r="E551" s="4">
        <v>1042</v>
      </c>
      <c r="F551" s="5">
        <v>117.93504798466</v>
      </c>
      <c r="G551" s="6">
        <v>5.28759765625</v>
      </c>
      <c r="H551" s="6">
        <v>2.5</v>
      </c>
      <c r="I551" s="4">
        <v>2</v>
      </c>
      <c r="J551" s="4">
        <v>2</v>
      </c>
      <c r="K551" s="4">
        <v>2</v>
      </c>
      <c r="L551" s="4"/>
      <c r="M551" s="4"/>
      <c r="N551" s="4">
        <v>2</v>
      </c>
      <c r="O551" s="4"/>
      <c r="P551" s="4"/>
      <c r="Q551" s="4"/>
      <c r="R551" s="11">
        <f t="shared" si="64"/>
        <v>0</v>
      </c>
      <c r="S551" s="11">
        <f t="shared" si="65"/>
        <v>0</v>
      </c>
      <c r="T551" s="11">
        <f t="shared" si="66"/>
        <v>1.8165304268846503E-4</v>
      </c>
      <c r="U551" s="11">
        <f t="shared" si="67"/>
        <v>0</v>
      </c>
      <c r="V551" s="11">
        <f t="shared" si="68"/>
        <v>0</v>
      </c>
      <c r="W551" s="11">
        <f t="shared" si="69"/>
        <v>0</v>
      </c>
      <c r="X551" s="15">
        <v>9.0826521344232502E-5</v>
      </c>
      <c r="Y551" s="15">
        <v>9.0826521344232502E-5</v>
      </c>
      <c r="Z551" s="14">
        <v>1.8165304268846503E-4</v>
      </c>
      <c r="AA551" s="15">
        <v>9.0826521344232502E-5</v>
      </c>
      <c r="AB551" s="15">
        <v>9.0826521344232502E-5</v>
      </c>
      <c r="AC551" s="15">
        <v>9.0826521344232502E-5</v>
      </c>
      <c r="AE551" s="16">
        <f t="shared" si="70"/>
        <v>0.75</v>
      </c>
      <c r="AF551" s="16">
        <f t="shared" si="71"/>
        <v>-0.41503749927884381</v>
      </c>
      <c r="AL551" s="72"/>
      <c r="AN551" s="52"/>
      <c r="AO551" s="53"/>
      <c r="AP551" s="59"/>
      <c r="AQ551" s="54"/>
      <c r="AR551" s="56"/>
      <c r="AS551" s="56"/>
    </row>
    <row r="552" spans="1:45" x14ac:dyDescent="0.2">
      <c r="A552" s="31" t="s">
        <v>634</v>
      </c>
      <c r="B552" s="32" t="s">
        <v>973</v>
      </c>
      <c r="C552" s="50" t="s">
        <v>2872</v>
      </c>
      <c r="D552" s="59" t="s">
        <v>1925</v>
      </c>
      <c r="E552" s="4">
        <v>110</v>
      </c>
      <c r="F552" s="5">
        <v>12.050932104659999</v>
      </c>
      <c r="G552" s="6">
        <v>3.78955078125</v>
      </c>
      <c r="H552" s="6">
        <v>21.82</v>
      </c>
      <c r="I552" s="4">
        <v>2</v>
      </c>
      <c r="J552" s="4">
        <v>2</v>
      </c>
      <c r="K552" s="4">
        <v>2</v>
      </c>
      <c r="L552" s="4"/>
      <c r="M552" s="4"/>
      <c r="N552" s="4">
        <v>2</v>
      </c>
      <c r="O552" s="4"/>
      <c r="P552" s="4"/>
      <c r="Q552" s="4"/>
      <c r="R552" s="11">
        <f t="shared" si="64"/>
        <v>0</v>
      </c>
      <c r="S552" s="11">
        <f t="shared" si="65"/>
        <v>0</v>
      </c>
      <c r="T552" s="11">
        <f t="shared" si="66"/>
        <v>1.8165304268846503E-4</v>
      </c>
      <c r="U552" s="11">
        <f t="shared" si="67"/>
        <v>0</v>
      </c>
      <c r="V552" s="11">
        <f t="shared" si="68"/>
        <v>0</v>
      </c>
      <c r="W552" s="11">
        <f t="shared" si="69"/>
        <v>0</v>
      </c>
      <c r="X552" s="15">
        <v>9.0826521344232502E-5</v>
      </c>
      <c r="Y552" s="15">
        <v>9.0826521344232502E-5</v>
      </c>
      <c r="Z552" s="14">
        <v>1.8165304268846503E-4</v>
      </c>
      <c r="AA552" s="15">
        <v>9.0826521344232502E-5</v>
      </c>
      <c r="AB552" s="15">
        <v>9.0826521344232502E-5</v>
      </c>
      <c r="AC552" s="15">
        <v>9.0826521344232502E-5</v>
      </c>
      <c r="AE552" s="16">
        <f t="shared" si="70"/>
        <v>0.75</v>
      </c>
      <c r="AF552" s="16">
        <f t="shared" si="71"/>
        <v>-0.41503749927884381</v>
      </c>
      <c r="AL552" s="72"/>
      <c r="AN552" s="52"/>
      <c r="AO552" s="53"/>
      <c r="AP552" s="69"/>
      <c r="AQ552" s="54"/>
      <c r="AR552" s="56"/>
      <c r="AS552" s="56"/>
    </row>
    <row r="553" spans="1:45" x14ac:dyDescent="0.2">
      <c r="A553" s="31" t="s">
        <v>144</v>
      </c>
      <c r="B553" s="32" t="s">
        <v>788</v>
      </c>
      <c r="C553" s="31" t="s">
        <v>1507</v>
      </c>
      <c r="D553" s="32" t="s">
        <v>1567</v>
      </c>
      <c r="E553" s="4">
        <v>341</v>
      </c>
      <c r="F553" s="5">
        <v>37.795103774659999</v>
      </c>
      <c r="G553" s="6">
        <v>6.07470703125</v>
      </c>
      <c r="H553" s="6">
        <v>40.18</v>
      </c>
      <c r="I553" s="4">
        <v>10</v>
      </c>
      <c r="J553" s="4">
        <v>10</v>
      </c>
      <c r="K553" s="4">
        <v>59</v>
      </c>
      <c r="L553" s="4">
        <v>11</v>
      </c>
      <c r="M553" s="4">
        <v>9</v>
      </c>
      <c r="N553" s="4">
        <v>15</v>
      </c>
      <c r="O553" s="4">
        <v>10</v>
      </c>
      <c r="P553" s="4">
        <v>6</v>
      </c>
      <c r="Q553" s="4">
        <v>8</v>
      </c>
      <c r="R553" s="11">
        <f t="shared" si="64"/>
        <v>1.2746234067207416E-3</v>
      </c>
      <c r="S553" s="11">
        <f t="shared" si="65"/>
        <v>8.7065879849085813E-4</v>
      </c>
      <c r="T553" s="11">
        <f t="shared" si="66"/>
        <v>1.3623978201634877E-3</v>
      </c>
      <c r="U553" s="11">
        <f t="shared" si="67"/>
        <v>1.1706860220088973E-3</v>
      </c>
      <c r="V553" s="11">
        <f t="shared" si="68"/>
        <v>6.3237774030354128E-4</v>
      </c>
      <c r="W553" s="11">
        <f t="shared" si="69"/>
        <v>8.1665986116782364E-4</v>
      </c>
      <c r="X553" s="14">
        <v>1.2746234067207416E-3</v>
      </c>
      <c r="Y553" s="14">
        <v>8.7065879849085813E-4</v>
      </c>
      <c r="Z553" s="14">
        <v>1.3623978201634877E-3</v>
      </c>
      <c r="AA553" s="14">
        <v>1.1706860220088973E-3</v>
      </c>
      <c r="AB553" s="14">
        <v>6.3237774030354128E-4</v>
      </c>
      <c r="AC553" s="14">
        <v>8.1665986116782364E-4</v>
      </c>
      <c r="AE553" s="16">
        <f t="shared" si="70"/>
        <v>0.74685364814600697</v>
      </c>
      <c r="AF553" s="16">
        <f t="shared" si="71"/>
        <v>-0.42110253163189887</v>
      </c>
      <c r="AL553" s="72"/>
      <c r="AN553" s="52"/>
      <c r="AO553" s="53"/>
      <c r="AP553" s="71"/>
      <c r="AQ553" s="54"/>
      <c r="AR553" s="56"/>
      <c r="AS553" s="56"/>
    </row>
    <row r="554" spans="1:45" x14ac:dyDescent="0.2">
      <c r="A554" s="31" t="s">
        <v>491</v>
      </c>
      <c r="B554" s="32" t="s">
        <v>976</v>
      </c>
      <c r="C554" s="31" t="s">
        <v>1930</v>
      </c>
      <c r="D554" s="32" t="s">
        <v>1931</v>
      </c>
      <c r="E554" s="4">
        <v>262</v>
      </c>
      <c r="F554" s="5">
        <v>28.314960294660001</v>
      </c>
      <c r="G554" s="6">
        <v>6.90283203125</v>
      </c>
      <c r="H554" s="6">
        <v>21.76</v>
      </c>
      <c r="I554" s="4">
        <v>4</v>
      </c>
      <c r="J554" s="4">
        <v>4</v>
      </c>
      <c r="K554" s="4">
        <v>9</v>
      </c>
      <c r="L554" s="4"/>
      <c r="M554" s="4">
        <v>3</v>
      </c>
      <c r="N554" s="4">
        <v>3</v>
      </c>
      <c r="O554" s="4"/>
      <c r="P554" s="4"/>
      <c r="Q554" s="4">
        <v>3</v>
      </c>
      <c r="R554" s="11">
        <f t="shared" si="64"/>
        <v>0</v>
      </c>
      <c r="S554" s="11">
        <f t="shared" si="65"/>
        <v>2.9021959949695271E-4</v>
      </c>
      <c r="T554" s="11">
        <f t="shared" si="66"/>
        <v>2.7247956403269756E-4</v>
      </c>
      <c r="U554" s="11">
        <f t="shared" si="67"/>
        <v>0</v>
      </c>
      <c r="V554" s="11">
        <f t="shared" si="68"/>
        <v>0</v>
      </c>
      <c r="W554" s="11">
        <f t="shared" si="69"/>
        <v>3.0624744793793387E-4</v>
      </c>
      <c r="X554" s="15">
        <v>9.0826521344232502E-5</v>
      </c>
      <c r="Y554" s="14">
        <v>2.9021959949695271E-4</v>
      </c>
      <c r="Z554" s="14">
        <v>2.7247956403269756E-4</v>
      </c>
      <c r="AA554" s="15">
        <v>9.0826521344232502E-5</v>
      </c>
      <c r="AB554" s="15">
        <v>9.0826521344232502E-5</v>
      </c>
      <c r="AC554" s="14">
        <v>3.0624744793793387E-4</v>
      </c>
      <c r="AE554" s="16">
        <f t="shared" si="70"/>
        <v>0.74656666435467467</v>
      </c>
      <c r="AF554" s="16">
        <f t="shared" si="71"/>
        <v>-0.4216570039317617</v>
      </c>
      <c r="AL554" s="72"/>
      <c r="AN554" s="52"/>
      <c r="AO554" s="53"/>
      <c r="AP554" s="69"/>
      <c r="AQ554" s="54"/>
      <c r="AR554" s="56"/>
      <c r="AS554" s="56"/>
    </row>
    <row r="555" spans="1:45" x14ac:dyDescent="0.2">
      <c r="A555" s="31" t="s">
        <v>273</v>
      </c>
      <c r="B555" s="32" t="s">
        <v>991</v>
      </c>
      <c r="C555" s="31" t="s">
        <v>1961</v>
      </c>
      <c r="D555" s="32" t="s">
        <v>1962</v>
      </c>
      <c r="E555" s="4">
        <v>509</v>
      </c>
      <c r="F555" s="5">
        <v>57.310046094660002</v>
      </c>
      <c r="G555" s="6">
        <v>5.54150390625</v>
      </c>
      <c r="H555" s="6">
        <v>21.02</v>
      </c>
      <c r="I555" s="4">
        <v>11</v>
      </c>
      <c r="J555" s="4">
        <v>11</v>
      </c>
      <c r="K555" s="4">
        <v>69</v>
      </c>
      <c r="L555" s="4">
        <v>10</v>
      </c>
      <c r="M555" s="4">
        <v>14</v>
      </c>
      <c r="N555" s="4">
        <v>17</v>
      </c>
      <c r="O555" s="4">
        <v>8</v>
      </c>
      <c r="P555" s="4">
        <v>10</v>
      </c>
      <c r="Q555" s="4">
        <v>10</v>
      </c>
      <c r="R555" s="11">
        <f t="shared" si="64"/>
        <v>1.1587485515643105E-3</v>
      </c>
      <c r="S555" s="11">
        <f t="shared" si="65"/>
        <v>1.3543581309857792E-3</v>
      </c>
      <c r="T555" s="11">
        <f t="shared" si="66"/>
        <v>1.5440508628519528E-3</v>
      </c>
      <c r="U555" s="11">
        <f t="shared" si="67"/>
        <v>9.365488176071178E-4</v>
      </c>
      <c r="V555" s="11">
        <f t="shared" si="68"/>
        <v>1.0539629005059021E-3</v>
      </c>
      <c r="W555" s="11">
        <f t="shared" si="69"/>
        <v>1.0208248264597796E-3</v>
      </c>
      <c r="X555" s="14">
        <v>1.1587485515643105E-3</v>
      </c>
      <c r="Y555" s="14">
        <v>1.3543581309857792E-3</v>
      </c>
      <c r="Z555" s="14">
        <v>1.5440508628519528E-3</v>
      </c>
      <c r="AA555" s="14">
        <v>9.365488176071178E-4</v>
      </c>
      <c r="AB555" s="14">
        <v>1.0539629005059021E-3</v>
      </c>
      <c r="AC555" s="14">
        <v>1.0208248264597796E-3</v>
      </c>
      <c r="AE555" s="16">
        <f t="shared" si="70"/>
        <v>0.74222815132863962</v>
      </c>
      <c r="AF555" s="16">
        <f t="shared" si="71"/>
        <v>-0.4300653740836527</v>
      </c>
      <c r="AL555" s="72"/>
      <c r="AN555" s="52"/>
      <c r="AO555" s="53"/>
      <c r="AP555" s="71"/>
      <c r="AQ555" s="54"/>
      <c r="AR555" s="56"/>
      <c r="AS555" s="56"/>
    </row>
    <row r="556" spans="1:45" x14ac:dyDescent="0.2">
      <c r="A556" s="31" t="s">
        <v>486</v>
      </c>
      <c r="B556" s="32" t="s">
        <v>1126</v>
      </c>
      <c r="C556" s="31" t="s">
        <v>2234</v>
      </c>
      <c r="D556" s="32" t="s">
        <v>2235</v>
      </c>
      <c r="E556" s="4">
        <v>317</v>
      </c>
      <c r="F556" s="5">
        <v>35.67662753466</v>
      </c>
      <c r="G556" s="6">
        <v>6.63916015625</v>
      </c>
      <c r="H556" s="6">
        <v>13.56</v>
      </c>
      <c r="I556" s="4">
        <v>4</v>
      </c>
      <c r="J556" s="4">
        <v>4</v>
      </c>
      <c r="K556" s="4">
        <v>27</v>
      </c>
      <c r="L556" s="4">
        <v>4</v>
      </c>
      <c r="M556" s="4">
        <v>7</v>
      </c>
      <c r="N556" s="4">
        <v>5</v>
      </c>
      <c r="O556" s="4">
        <v>3</v>
      </c>
      <c r="P556" s="4">
        <v>4</v>
      </c>
      <c r="Q556" s="4">
        <v>4</v>
      </c>
      <c r="R556" s="11">
        <f t="shared" si="64"/>
        <v>4.6349942062572422E-4</v>
      </c>
      <c r="S556" s="11">
        <f t="shared" si="65"/>
        <v>6.7717906549288962E-4</v>
      </c>
      <c r="T556" s="11">
        <f t="shared" si="66"/>
        <v>4.5413260672116256E-4</v>
      </c>
      <c r="U556" s="11">
        <f t="shared" si="67"/>
        <v>3.5120580660266915E-4</v>
      </c>
      <c r="V556" s="11">
        <f t="shared" si="68"/>
        <v>4.2158516020236085E-4</v>
      </c>
      <c r="W556" s="11">
        <f t="shared" si="69"/>
        <v>4.0832993058391182E-4</v>
      </c>
      <c r="X556" s="14">
        <v>4.6349942062572422E-4</v>
      </c>
      <c r="Y556" s="14">
        <v>6.7717906549288962E-4</v>
      </c>
      <c r="Z556" s="14">
        <v>4.5413260672116256E-4</v>
      </c>
      <c r="AA556" s="14">
        <v>3.5120580660266915E-4</v>
      </c>
      <c r="AB556" s="14">
        <v>4.2158516020236085E-4</v>
      </c>
      <c r="AC556" s="14">
        <v>4.0832993058391182E-4</v>
      </c>
      <c r="AE556" s="16">
        <f t="shared" si="70"/>
        <v>0.74060238400135314</v>
      </c>
      <c r="AF556" s="16">
        <f t="shared" si="71"/>
        <v>-0.43322890133056874</v>
      </c>
      <c r="AL556" s="72"/>
      <c r="AN556" s="52"/>
      <c r="AO556" s="58"/>
      <c r="AP556" s="76"/>
      <c r="AQ556" s="54"/>
      <c r="AR556" s="56"/>
      <c r="AS556" s="56"/>
    </row>
    <row r="557" spans="1:45" x14ac:dyDescent="0.2">
      <c r="A557" s="31" t="s">
        <v>373</v>
      </c>
      <c r="B557" s="32" t="s">
        <v>899</v>
      </c>
      <c r="C557" s="31" t="s">
        <v>1775</v>
      </c>
      <c r="D557" s="32" t="s">
        <v>1776</v>
      </c>
      <c r="E557" s="4">
        <v>315</v>
      </c>
      <c r="F557" s="5">
        <v>36.085436294659999</v>
      </c>
      <c r="G557" s="6">
        <v>5.08447265625</v>
      </c>
      <c r="H557" s="6">
        <v>27.62</v>
      </c>
      <c r="I557" s="4">
        <v>8</v>
      </c>
      <c r="J557" s="4">
        <v>8</v>
      </c>
      <c r="K557" s="4">
        <v>59</v>
      </c>
      <c r="L557" s="4">
        <v>10</v>
      </c>
      <c r="M557" s="4">
        <v>15</v>
      </c>
      <c r="N557" s="4">
        <v>10</v>
      </c>
      <c r="O557" s="4">
        <v>9</v>
      </c>
      <c r="P557" s="4">
        <v>6</v>
      </c>
      <c r="Q557" s="4">
        <v>9</v>
      </c>
      <c r="R557" s="11">
        <f t="shared" si="64"/>
        <v>1.1587485515643105E-3</v>
      </c>
      <c r="S557" s="11">
        <f t="shared" si="65"/>
        <v>1.4510979974847636E-3</v>
      </c>
      <c r="T557" s="11">
        <f t="shared" si="66"/>
        <v>9.0826521344232513E-4</v>
      </c>
      <c r="U557" s="11">
        <f t="shared" si="67"/>
        <v>1.0536174198080075E-3</v>
      </c>
      <c r="V557" s="11">
        <f t="shared" si="68"/>
        <v>6.3237774030354128E-4</v>
      </c>
      <c r="W557" s="11">
        <f t="shared" si="69"/>
        <v>9.187423438138016E-4</v>
      </c>
      <c r="X557" s="14">
        <v>1.1587485515643105E-3</v>
      </c>
      <c r="Y557" s="14">
        <v>1.4510979974847636E-3</v>
      </c>
      <c r="Z557" s="14">
        <v>9.0826521344232513E-4</v>
      </c>
      <c r="AA557" s="14">
        <v>1.0536174198080075E-3</v>
      </c>
      <c r="AB557" s="14">
        <v>6.3237774030354128E-4</v>
      </c>
      <c r="AC557" s="14">
        <v>9.187423438138016E-4</v>
      </c>
      <c r="AE557" s="16">
        <f t="shared" si="70"/>
        <v>0.74037940798127733</v>
      </c>
      <c r="AF557" s="16">
        <f t="shared" si="71"/>
        <v>-0.43366332449846007</v>
      </c>
      <c r="AL557" s="72"/>
      <c r="AN557" s="52"/>
      <c r="AO557" s="53"/>
      <c r="AP557" s="69"/>
      <c r="AQ557" s="54"/>
      <c r="AR557" s="56"/>
      <c r="AS557" s="56"/>
    </row>
    <row r="558" spans="1:45" x14ac:dyDescent="0.2">
      <c r="A558" s="31" t="s">
        <v>441</v>
      </c>
      <c r="B558" s="32" t="s">
        <v>941</v>
      </c>
      <c r="C558" s="31" t="s">
        <v>1858</v>
      </c>
      <c r="D558" s="32" t="s">
        <v>1859</v>
      </c>
      <c r="E558" s="4">
        <v>400</v>
      </c>
      <c r="F558" s="5">
        <v>42.515731604659997</v>
      </c>
      <c r="G558" s="6">
        <v>6.45556640625</v>
      </c>
      <c r="H558" s="6">
        <v>24.25</v>
      </c>
      <c r="I558" s="4">
        <v>7</v>
      </c>
      <c r="J558" s="4">
        <v>7</v>
      </c>
      <c r="K558" s="4">
        <v>32</v>
      </c>
      <c r="L558" s="4">
        <v>5</v>
      </c>
      <c r="M558" s="4">
        <v>8</v>
      </c>
      <c r="N558" s="4">
        <v>6</v>
      </c>
      <c r="O558" s="4">
        <v>4</v>
      </c>
      <c r="P558" s="4">
        <v>5</v>
      </c>
      <c r="Q558" s="4">
        <v>4</v>
      </c>
      <c r="R558" s="11">
        <f t="shared" si="64"/>
        <v>5.7937427578215526E-4</v>
      </c>
      <c r="S558" s="11">
        <f t="shared" si="65"/>
        <v>7.7391893199187383E-4</v>
      </c>
      <c r="T558" s="11">
        <f t="shared" si="66"/>
        <v>5.4495912806539512E-4</v>
      </c>
      <c r="U558" s="11">
        <f t="shared" si="67"/>
        <v>4.682744088035589E-4</v>
      </c>
      <c r="V558" s="11">
        <f t="shared" si="68"/>
        <v>5.2698145025295107E-4</v>
      </c>
      <c r="W558" s="11">
        <f t="shared" si="69"/>
        <v>4.0832993058391182E-4</v>
      </c>
      <c r="X558" s="14">
        <v>5.7937427578215526E-4</v>
      </c>
      <c r="Y558" s="14">
        <v>7.7391893199187383E-4</v>
      </c>
      <c r="Z558" s="14">
        <v>5.4495912806539512E-4</v>
      </c>
      <c r="AA558" s="14">
        <v>4.682744088035589E-4</v>
      </c>
      <c r="AB558" s="14">
        <v>5.2698145025295107E-4</v>
      </c>
      <c r="AC558" s="14">
        <v>4.0832993058391182E-4</v>
      </c>
      <c r="AE558" s="16">
        <f t="shared" si="70"/>
        <v>0.73940948900228465</v>
      </c>
      <c r="AF558" s="16">
        <f t="shared" si="71"/>
        <v>-0.43555453682515327</v>
      </c>
      <c r="AL558" s="72"/>
      <c r="AN558" s="52"/>
      <c r="AO558" s="58"/>
      <c r="AP558" s="59"/>
      <c r="AQ558" s="54"/>
      <c r="AR558" s="56"/>
      <c r="AS558" s="56"/>
    </row>
    <row r="559" spans="1:45" x14ac:dyDescent="0.2">
      <c r="A559" s="31" t="s">
        <v>494</v>
      </c>
      <c r="B559" s="32" t="s">
        <v>822</v>
      </c>
      <c r="C559" s="31" t="s">
        <v>1628</v>
      </c>
      <c r="D559" s="32" t="s">
        <v>1629</v>
      </c>
      <c r="E559" s="4">
        <v>241</v>
      </c>
      <c r="F559" s="5">
        <v>27.00284973466</v>
      </c>
      <c r="G559" s="6">
        <v>5.27490234375</v>
      </c>
      <c r="H559" s="6">
        <v>35.270000000000003</v>
      </c>
      <c r="I559" s="4">
        <v>7</v>
      </c>
      <c r="J559" s="4">
        <v>7</v>
      </c>
      <c r="K559" s="4">
        <v>86</v>
      </c>
      <c r="L559" s="4">
        <v>17</v>
      </c>
      <c r="M559" s="4">
        <v>17</v>
      </c>
      <c r="N559" s="4">
        <v>17</v>
      </c>
      <c r="O559" s="4">
        <v>12</v>
      </c>
      <c r="P559" s="4">
        <v>10</v>
      </c>
      <c r="Q559" s="4">
        <v>13</v>
      </c>
      <c r="R559" s="11">
        <f t="shared" si="64"/>
        <v>1.9698725376593278E-3</v>
      </c>
      <c r="S559" s="11">
        <f t="shared" si="65"/>
        <v>1.644577730482732E-3</v>
      </c>
      <c r="T559" s="11">
        <f t="shared" si="66"/>
        <v>1.5440508628519528E-3</v>
      </c>
      <c r="U559" s="11">
        <f t="shared" si="67"/>
        <v>1.4048232264106766E-3</v>
      </c>
      <c r="V559" s="11">
        <f t="shared" si="68"/>
        <v>1.0539629005059021E-3</v>
      </c>
      <c r="W559" s="11">
        <f t="shared" si="69"/>
        <v>1.3270722743977134E-3</v>
      </c>
      <c r="X559" s="14">
        <v>1.9698725376593278E-3</v>
      </c>
      <c r="Y559" s="14">
        <v>1.644577730482732E-3</v>
      </c>
      <c r="Z559" s="14">
        <v>1.5440508628519528E-3</v>
      </c>
      <c r="AA559" s="14">
        <v>1.4048232264106766E-3</v>
      </c>
      <c r="AB559" s="14">
        <v>1.0539629005059021E-3</v>
      </c>
      <c r="AC559" s="14">
        <v>1.3270722743977134E-3</v>
      </c>
      <c r="AE559" s="16">
        <f t="shared" si="70"/>
        <v>0.7339066727285527</v>
      </c>
      <c r="AF559" s="16">
        <f t="shared" si="71"/>
        <v>-0.44633148052767796</v>
      </c>
      <c r="AL559" s="72"/>
      <c r="AN559" s="52"/>
      <c r="AO559" s="53"/>
      <c r="AP559" s="59"/>
      <c r="AQ559" s="54"/>
      <c r="AR559" s="56"/>
      <c r="AS559" s="56"/>
    </row>
    <row r="560" spans="1:45" x14ac:dyDescent="0.2">
      <c r="A560" s="31" t="s">
        <v>629</v>
      </c>
      <c r="B560" s="32" t="s">
        <v>1111</v>
      </c>
      <c r="C560" s="31" t="s">
        <v>2204</v>
      </c>
      <c r="D560" s="32" t="s">
        <v>2205</v>
      </c>
      <c r="E560" s="4">
        <v>208</v>
      </c>
      <c r="F560" s="5">
        <v>23.45486161466</v>
      </c>
      <c r="G560" s="6">
        <v>5.54150390625</v>
      </c>
      <c r="H560" s="6">
        <v>14.42</v>
      </c>
      <c r="I560" s="4">
        <v>3</v>
      </c>
      <c r="J560" s="4">
        <v>3</v>
      </c>
      <c r="K560" s="4">
        <v>8</v>
      </c>
      <c r="L560" s="4"/>
      <c r="M560" s="4">
        <v>5</v>
      </c>
      <c r="N560" s="4"/>
      <c r="O560" s="4"/>
      <c r="P560" s="4"/>
      <c r="Q560" s="4">
        <v>3</v>
      </c>
      <c r="R560" s="11">
        <f t="shared" si="64"/>
        <v>0</v>
      </c>
      <c r="S560" s="11">
        <f t="shared" si="65"/>
        <v>4.8369933249492117E-4</v>
      </c>
      <c r="T560" s="11">
        <f t="shared" si="66"/>
        <v>0</v>
      </c>
      <c r="U560" s="11">
        <f t="shared" si="67"/>
        <v>0</v>
      </c>
      <c r="V560" s="11">
        <f t="shared" si="68"/>
        <v>0</v>
      </c>
      <c r="W560" s="11">
        <f t="shared" si="69"/>
        <v>3.0624744793793387E-4</v>
      </c>
      <c r="X560" s="15">
        <v>9.0826521344232502E-5</v>
      </c>
      <c r="Y560" s="14">
        <v>4.8369933249492117E-4</v>
      </c>
      <c r="Z560" s="15">
        <v>9.0826521344232502E-5</v>
      </c>
      <c r="AA560" s="15">
        <v>9.0826521344232502E-5</v>
      </c>
      <c r="AB560" s="15">
        <v>9.0826521344232502E-5</v>
      </c>
      <c r="AC560" s="14">
        <v>3.0624744793793387E-4</v>
      </c>
      <c r="AE560" s="16">
        <f t="shared" si="70"/>
        <v>0.73329638372737815</v>
      </c>
      <c r="AF560" s="16">
        <f t="shared" si="71"/>
        <v>-0.44753167018432821</v>
      </c>
      <c r="AL560" s="72"/>
      <c r="AN560" s="52"/>
      <c r="AO560" s="66"/>
      <c r="AP560" s="59"/>
      <c r="AQ560" s="54"/>
      <c r="AR560" s="56"/>
      <c r="AS560" s="56"/>
    </row>
    <row r="561" spans="1:45" x14ac:dyDescent="0.2">
      <c r="A561" s="31" t="s">
        <v>207</v>
      </c>
      <c r="B561" s="32" t="s">
        <v>714</v>
      </c>
      <c r="C561" s="31" t="s">
        <v>1427</v>
      </c>
      <c r="D561" s="32" t="s">
        <v>1428</v>
      </c>
      <c r="E561" s="4">
        <v>288</v>
      </c>
      <c r="F561" s="5">
        <v>32.238130784660001</v>
      </c>
      <c r="G561" s="6">
        <v>6.87353515625</v>
      </c>
      <c r="H561" s="6">
        <v>65.28</v>
      </c>
      <c r="I561" s="4">
        <v>16</v>
      </c>
      <c r="J561" s="4">
        <v>16</v>
      </c>
      <c r="K561" s="4">
        <v>183</v>
      </c>
      <c r="L561" s="4">
        <v>34</v>
      </c>
      <c r="M561" s="4">
        <v>39</v>
      </c>
      <c r="N561" s="4">
        <v>36</v>
      </c>
      <c r="O561" s="4">
        <v>26</v>
      </c>
      <c r="P561" s="4">
        <v>28</v>
      </c>
      <c r="Q561" s="4">
        <v>20</v>
      </c>
      <c r="R561" s="11">
        <f t="shared" si="64"/>
        <v>3.9397450753186555E-3</v>
      </c>
      <c r="S561" s="11">
        <f t="shared" si="65"/>
        <v>3.772854793460385E-3</v>
      </c>
      <c r="T561" s="11">
        <f t="shared" si="66"/>
        <v>3.2697547683923707E-3</v>
      </c>
      <c r="U561" s="11">
        <f t="shared" si="67"/>
        <v>3.0437836572231327E-3</v>
      </c>
      <c r="V561" s="11">
        <f t="shared" si="68"/>
        <v>2.951096121416526E-3</v>
      </c>
      <c r="W561" s="11">
        <f t="shared" si="69"/>
        <v>2.0416496529195591E-3</v>
      </c>
      <c r="X561" s="14">
        <v>3.9397450753186555E-3</v>
      </c>
      <c r="Y561" s="14">
        <v>3.772854793460385E-3</v>
      </c>
      <c r="Z561" s="14">
        <v>3.2697547683923707E-3</v>
      </c>
      <c r="AA561" s="14">
        <v>3.0437836572231327E-3</v>
      </c>
      <c r="AB561" s="14">
        <v>2.951096121416526E-3</v>
      </c>
      <c r="AC561" s="14">
        <v>2.0416496529195591E-3</v>
      </c>
      <c r="AE561" s="16">
        <f t="shared" si="70"/>
        <v>0.73176743030664748</v>
      </c>
      <c r="AF561" s="16">
        <f t="shared" si="71"/>
        <v>-0.45054288962406469</v>
      </c>
      <c r="AL561" s="72"/>
      <c r="AN561" s="52"/>
      <c r="AO561" s="53"/>
      <c r="AP561" s="59"/>
      <c r="AQ561" s="54"/>
      <c r="AR561" s="56"/>
      <c r="AS561" s="56"/>
    </row>
    <row r="562" spans="1:45" x14ac:dyDescent="0.2">
      <c r="A562" s="31" t="s">
        <v>370</v>
      </c>
      <c r="B562" s="32" t="s">
        <v>754</v>
      </c>
      <c r="C562" s="31" t="s">
        <v>1509</v>
      </c>
      <c r="D562" s="32" t="s">
        <v>1510</v>
      </c>
      <c r="E562" s="4">
        <v>378</v>
      </c>
      <c r="F562" s="5">
        <v>42.790094414659997</v>
      </c>
      <c r="G562" s="6">
        <v>7.31298828125</v>
      </c>
      <c r="H562" s="6">
        <v>47.09</v>
      </c>
      <c r="I562" s="4">
        <v>19</v>
      </c>
      <c r="J562" s="4">
        <v>20</v>
      </c>
      <c r="K562" s="4">
        <v>193</v>
      </c>
      <c r="L562" s="4">
        <v>34</v>
      </c>
      <c r="M562" s="4">
        <v>41</v>
      </c>
      <c r="N562" s="4">
        <v>40</v>
      </c>
      <c r="O562" s="4">
        <v>26</v>
      </c>
      <c r="P562" s="4">
        <v>26</v>
      </c>
      <c r="Q562" s="4">
        <v>26</v>
      </c>
      <c r="R562" s="11">
        <f t="shared" si="64"/>
        <v>3.9397450753186555E-3</v>
      </c>
      <c r="S562" s="11">
        <f t="shared" si="65"/>
        <v>3.9663345264583537E-3</v>
      </c>
      <c r="T562" s="11">
        <f t="shared" si="66"/>
        <v>3.6330608537693005E-3</v>
      </c>
      <c r="U562" s="11">
        <f t="shared" si="67"/>
        <v>3.0437836572231327E-3</v>
      </c>
      <c r="V562" s="11">
        <f t="shared" si="68"/>
        <v>2.7403035413153458E-3</v>
      </c>
      <c r="W562" s="11">
        <f t="shared" si="69"/>
        <v>2.6541445487954268E-3</v>
      </c>
      <c r="X562" s="14">
        <v>3.9397450753186555E-3</v>
      </c>
      <c r="Y562" s="14">
        <v>3.9663345264583537E-3</v>
      </c>
      <c r="Z562" s="14">
        <v>3.6330608537693005E-3</v>
      </c>
      <c r="AA562" s="14">
        <v>3.0437836572231327E-3</v>
      </c>
      <c r="AB562" s="14">
        <v>2.7403035413153458E-3</v>
      </c>
      <c r="AC562" s="14">
        <v>2.6541445487954268E-3</v>
      </c>
      <c r="AE562" s="16">
        <f t="shared" si="70"/>
        <v>0.73127039053225606</v>
      </c>
      <c r="AF562" s="16">
        <f t="shared" si="71"/>
        <v>-0.45152314705147095</v>
      </c>
      <c r="AL562" s="72"/>
      <c r="AN562" s="52"/>
      <c r="AO562" s="53"/>
      <c r="AP562" s="59"/>
      <c r="AQ562" s="54"/>
      <c r="AR562" s="56"/>
      <c r="AS562" s="56"/>
    </row>
    <row r="563" spans="1:45" x14ac:dyDescent="0.2">
      <c r="A563" s="31" t="s">
        <v>655</v>
      </c>
      <c r="B563" s="32" t="s">
        <v>1183</v>
      </c>
      <c r="C563" s="31" t="s">
        <v>2348</v>
      </c>
      <c r="D563" s="32" t="s">
        <v>2349</v>
      </c>
      <c r="E563" s="4">
        <v>324</v>
      </c>
      <c r="F563" s="5">
        <v>36.974467844659998</v>
      </c>
      <c r="G563" s="6">
        <v>6.77099609375</v>
      </c>
      <c r="H563" s="6">
        <v>10.8</v>
      </c>
      <c r="I563" s="4">
        <v>4</v>
      </c>
      <c r="J563" s="4">
        <v>4</v>
      </c>
      <c r="K563" s="4">
        <v>17</v>
      </c>
      <c r="L563" s="4">
        <v>4</v>
      </c>
      <c r="M563" s="4">
        <v>4</v>
      </c>
      <c r="N563" s="4">
        <v>2</v>
      </c>
      <c r="O563" s="4">
        <v>2</v>
      </c>
      <c r="P563" s="4">
        <v>3</v>
      </c>
      <c r="Q563" s="4">
        <v>2</v>
      </c>
      <c r="R563" s="11">
        <f t="shared" si="64"/>
        <v>4.6349942062572422E-4</v>
      </c>
      <c r="S563" s="11">
        <f t="shared" si="65"/>
        <v>3.8695946599593691E-4</v>
      </c>
      <c r="T563" s="11">
        <f t="shared" si="66"/>
        <v>1.8165304268846503E-4</v>
      </c>
      <c r="U563" s="11">
        <f t="shared" si="67"/>
        <v>2.3413720440177945E-4</v>
      </c>
      <c r="V563" s="11">
        <f t="shared" si="68"/>
        <v>3.1618887015177064E-4</v>
      </c>
      <c r="W563" s="11">
        <f t="shared" si="69"/>
        <v>2.0416496529195591E-4</v>
      </c>
      <c r="X563" s="14">
        <v>4.6349942062572422E-4</v>
      </c>
      <c r="Y563" s="14">
        <v>3.8695946599593691E-4</v>
      </c>
      <c r="Z563" s="14">
        <v>1.8165304268846503E-4</v>
      </c>
      <c r="AA563" s="14">
        <v>2.3413720440177945E-4</v>
      </c>
      <c r="AB563" s="14">
        <v>3.1618887015177064E-4</v>
      </c>
      <c r="AC563" s="14">
        <v>2.0416496529195591E-4</v>
      </c>
      <c r="AE563" s="16">
        <f t="shared" si="70"/>
        <v>0.73101668377170592</v>
      </c>
      <c r="AF563" s="16">
        <f t="shared" si="71"/>
        <v>-0.45202376214325463</v>
      </c>
      <c r="AL563" s="72"/>
      <c r="AN563" s="52"/>
      <c r="AO563" s="53"/>
      <c r="AP563" s="59"/>
      <c r="AQ563" s="54"/>
      <c r="AR563" s="56"/>
      <c r="AS563" s="56"/>
    </row>
    <row r="564" spans="1:45" x14ac:dyDescent="0.2">
      <c r="A564" s="31" t="s">
        <v>137</v>
      </c>
      <c r="B564" s="32" t="s">
        <v>1292</v>
      </c>
      <c r="C564" s="44" t="s">
        <v>2552</v>
      </c>
      <c r="D564" s="32" t="s">
        <v>2553</v>
      </c>
      <c r="E564" s="4">
        <v>609</v>
      </c>
      <c r="F564" s="5">
        <v>66.213573654660095</v>
      </c>
      <c r="G564" s="6">
        <v>8.98291015625</v>
      </c>
      <c r="H564" s="6">
        <v>6.73</v>
      </c>
      <c r="I564" s="4">
        <v>3</v>
      </c>
      <c r="J564" s="4">
        <v>3</v>
      </c>
      <c r="K564" s="4">
        <v>23</v>
      </c>
      <c r="L564" s="4">
        <v>4</v>
      </c>
      <c r="M564" s="4">
        <v>5</v>
      </c>
      <c r="N564" s="4">
        <v>5</v>
      </c>
      <c r="O564" s="4"/>
      <c r="P564" s="4">
        <v>4</v>
      </c>
      <c r="Q564" s="4">
        <v>5</v>
      </c>
      <c r="R564" s="11">
        <f t="shared" si="64"/>
        <v>4.6349942062572422E-4</v>
      </c>
      <c r="S564" s="11">
        <f t="shared" si="65"/>
        <v>4.8369933249492117E-4</v>
      </c>
      <c r="T564" s="11">
        <f t="shared" si="66"/>
        <v>4.5413260672116256E-4</v>
      </c>
      <c r="U564" s="11">
        <f t="shared" si="67"/>
        <v>0</v>
      </c>
      <c r="V564" s="11">
        <f t="shared" si="68"/>
        <v>4.2158516020236085E-4</v>
      </c>
      <c r="W564" s="11">
        <f t="shared" si="69"/>
        <v>5.1041241322988978E-4</v>
      </c>
      <c r="X564" s="14">
        <v>4.6349942062572422E-4</v>
      </c>
      <c r="Y564" s="14">
        <v>4.8369933249492117E-4</v>
      </c>
      <c r="Z564" s="14">
        <v>4.5413260672116256E-4</v>
      </c>
      <c r="AA564" s="15">
        <v>9.0826521344232502E-5</v>
      </c>
      <c r="AB564" s="14">
        <v>4.2158516020236085E-4</v>
      </c>
      <c r="AC564" s="14">
        <v>5.1041241322988978E-4</v>
      </c>
      <c r="AE564" s="16">
        <f t="shared" si="70"/>
        <v>0.72989453036428642</v>
      </c>
      <c r="AF564" s="16">
        <f t="shared" si="71"/>
        <v>-0.45424008502273977</v>
      </c>
      <c r="AL564" s="72"/>
      <c r="AN564" s="52"/>
      <c r="AO564" s="53"/>
      <c r="AP564" s="59"/>
      <c r="AQ564" s="54"/>
      <c r="AR564" s="56"/>
      <c r="AS564" s="56"/>
    </row>
    <row r="565" spans="1:45" x14ac:dyDescent="0.2">
      <c r="A565" s="31" t="s">
        <v>518</v>
      </c>
      <c r="B565" s="32" t="s">
        <v>797</v>
      </c>
      <c r="C565" s="31" t="s">
        <v>1582</v>
      </c>
      <c r="D565" s="32" t="s">
        <v>1583</v>
      </c>
      <c r="E565" s="4">
        <v>511</v>
      </c>
      <c r="F565" s="5">
        <v>57.209209324660002</v>
      </c>
      <c r="G565" s="6">
        <v>6.21435546875</v>
      </c>
      <c r="H565" s="6">
        <v>38.94</v>
      </c>
      <c r="I565" s="4">
        <v>20</v>
      </c>
      <c r="J565" s="4">
        <v>20</v>
      </c>
      <c r="K565" s="4">
        <v>142</v>
      </c>
      <c r="L565" s="4">
        <v>22</v>
      </c>
      <c r="M565" s="4">
        <v>28</v>
      </c>
      <c r="N565" s="4">
        <v>35</v>
      </c>
      <c r="O565" s="4">
        <v>18</v>
      </c>
      <c r="P565" s="4">
        <v>20</v>
      </c>
      <c r="Q565" s="4">
        <v>19</v>
      </c>
      <c r="R565" s="11">
        <f t="shared" si="64"/>
        <v>2.5492468134414832E-3</v>
      </c>
      <c r="S565" s="11">
        <f t="shared" si="65"/>
        <v>2.7087162619715585E-3</v>
      </c>
      <c r="T565" s="11">
        <f t="shared" si="66"/>
        <v>3.1789282470481382E-3</v>
      </c>
      <c r="U565" s="11">
        <f t="shared" si="67"/>
        <v>2.1072348396160151E-3</v>
      </c>
      <c r="V565" s="11">
        <f t="shared" si="68"/>
        <v>2.1079258010118043E-3</v>
      </c>
      <c r="W565" s="11">
        <f t="shared" si="69"/>
        <v>1.9395671702735812E-3</v>
      </c>
      <c r="X565" s="14">
        <v>2.5492468134414832E-3</v>
      </c>
      <c r="Y565" s="14">
        <v>2.7087162619715585E-3</v>
      </c>
      <c r="Z565" s="14">
        <v>3.1789282470481382E-3</v>
      </c>
      <c r="AA565" s="14">
        <v>2.1072348396160151E-3</v>
      </c>
      <c r="AB565" s="14">
        <v>2.1079258010118043E-3</v>
      </c>
      <c r="AC565" s="14">
        <v>1.9395671702735812E-3</v>
      </c>
      <c r="AE565" s="16">
        <f t="shared" si="70"/>
        <v>0.7295018479752049</v>
      </c>
      <c r="AF565" s="16">
        <f t="shared" si="71"/>
        <v>-0.45501646210226748</v>
      </c>
      <c r="AL565" s="72"/>
      <c r="AN565" s="52"/>
      <c r="AO565" s="53"/>
      <c r="AP565" s="59"/>
      <c r="AQ565" s="54"/>
      <c r="AR565" s="56"/>
      <c r="AS565" s="56"/>
    </row>
    <row r="566" spans="1:45" x14ac:dyDescent="0.2">
      <c r="A566" s="31" t="s">
        <v>407</v>
      </c>
      <c r="B566" s="32" t="s">
        <v>1040</v>
      </c>
      <c r="C566" s="31" t="s">
        <v>2052</v>
      </c>
      <c r="D566" s="32" t="s">
        <v>2053</v>
      </c>
      <c r="E566" s="4">
        <v>243</v>
      </c>
      <c r="F566" s="5">
        <v>27.12906625466</v>
      </c>
      <c r="G566" s="6">
        <v>7.29833984375</v>
      </c>
      <c r="H566" s="6">
        <v>18.11</v>
      </c>
      <c r="I566" s="4">
        <v>3</v>
      </c>
      <c r="J566" s="4">
        <v>4</v>
      </c>
      <c r="K566" s="4">
        <v>9</v>
      </c>
      <c r="L566" s="4">
        <v>3</v>
      </c>
      <c r="M566" s="4"/>
      <c r="N566" s="4"/>
      <c r="O566" s="4"/>
      <c r="P566" s="4"/>
      <c r="Q566" s="4">
        <v>2</v>
      </c>
      <c r="R566" s="11">
        <f t="shared" si="64"/>
        <v>3.4762456546929318E-4</v>
      </c>
      <c r="S566" s="11">
        <f t="shared" si="65"/>
        <v>0</v>
      </c>
      <c r="T566" s="11">
        <f t="shared" si="66"/>
        <v>0</v>
      </c>
      <c r="U566" s="11">
        <f t="shared" si="67"/>
        <v>0</v>
      </c>
      <c r="V566" s="11">
        <f t="shared" si="68"/>
        <v>0</v>
      </c>
      <c r="W566" s="11">
        <f t="shared" si="69"/>
        <v>2.0416496529195591E-4</v>
      </c>
      <c r="X566" s="14">
        <v>3.4762456546929318E-4</v>
      </c>
      <c r="Y566" s="15">
        <v>9.0826521344232502E-5</v>
      </c>
      <c r="Z566" s="15">
        <v>9.0826521344232502E-5</v>
      </c>
      <c r="AA566" s="15">
        <v>9.0826521344232502E-5</v>
      </c>
      <c r="AB566" s="15">
        <v>9.0826521344232502E-5</v>
      </c>
      <c r="AC566" s="14">
        <v>2.0416496529195591E-4</v>
      </c>
      <c r="AE566" s="16">
        <f t="shared" si="70"/>
        <v>0.72895206982839666</v>
      </c>
      <c r="AF566" s="16">
        <f t="shared" si="71"/>
        <v>-0.45610413752879442</v>
      </c>
      <c r="AL566" s="72"/>
      <c r="AN566" s="52"/>
      <c r="AO566" s="53"/>
      <c r="AP566" s="76"/>
      <c r="AQ566" s="54"/>
      <c r="AR566" s="56"/>
      <c r="AS566" s="56"/>
    </row>
    <row r="567" spans="1:45" x14ac:dyDescent="0.2">
      <c r="A567" s="31" t="s">
        <v>375</v>
      </c>
      <c r="B567" s="32" t="s">
        <v>1170</v>
      </c>
      <c r="C567" s="31" t="s">
        <v>2323</v>
      </c>
      <c r="D567" s="32" t="s">
        <v>2324</v>
      </c>
      <c r="E567" s="4">
        <v>300</v>
      </c>
      <c r="F567" s="5">
        <v>33.812673944659998</v>
      </c>
      <c r="G567" s="6">
        <v>9.86181640625</v>
      </c>
      <c r="H567" s="6">
        <v>11.33</v>
      </c>
      <c r="I567" s="4">
        <v>3</v>
      </c>
      <c r="J567" s="4">
        <v>3</v>
      </c>
      <c r="K567" s="4">
        <v>13</v>
      </c>
      <c r="L567" s="4"/>
      <c r="M567" s="4">
        <v>4</v>
      </c>
      <c r="N567" s="4">
        <v>4</v>
      </c>
      <c r="O567" s="4"/>
      <c r="P567" s="4">
        <v>3</v>
      </c>
      <c r="Q567" s="4">
        <v>2</v>
      </c>
      <c r="R567" s="11">
        <f t="shared" si="64"/>
        <v>0</v>
      </c>
      <c r="S567" s="11">
        <f t="shared" si="65"/>
        <v>3.8695946599593691E-4</v>
      </c>
      <c r="T567" s="11">
        <f t="shared" si="66"/>
        <v>3.6330608537693006E-4</v>
      </c>
      <c r="U567" s="11">
        <f t="shared" si="67"/>
        <v>0</v>
      </c>
      <c r="V567" s="11">
        <f t="shared" si="68"/>
        <v>3.1618887015177064E-4</v>
      </c>
      <c r="W567" s="11">
        <f t="shared" si="69"/>
        <v>2.0416496529195591E-4</v>
      </c>
      <c r="X567" s="15">
        <v>9.0826521344232502E-5</v>
      </c>
      <c r="Y567" s="14">
        <v>3.8695946599593691E-4</v>
      </c>
      <c r="Z567" s="14">
        <v>3.6330608537693006E-4</v>
      </c>
      <c r="AA567" s="15">
        <v>9.0826521344232502E-5</v>
      </c>
      <c r="AB567" s="14">
        <v>3.1618887015177064E-4</v>
      </c>
      <c r="AC567" s="14">
        <v>2.0416496529195591E-4</v>
      </c>
      <c r="AE567" s="16">
        <f t="shared" si="70"/>
        <v>0.72665095369829857</v>
      </c>
      <c r="AF567" s="16">
        <f t="shared" si="71"/>
        <v>-0.46066556195744435</v>
      </c>
      <c r="AL567" s="72"/>
      <c r="AN567" s="52"/>
      <c r="AO567" s="53"/>
      <c r="AP567" s="59"/>
      <c r="AQ567" s="54"/>
      <c r="AR567" s="56"/>
      <c r="AS567" s="56"/>
    </row>
    <row r="568" spans="1:45" x14ac:dyDescent="0.2">
      <c r="A568" s="31" t="s">
        <v>48</v>
      </c>
      <c r="B568" s="32" t="s">
        <v>1142</v>
      </c>
      <c r="C568" s="31" t="s">
        <v>2273</v>
      </c>
      <c r="D568" s="32" t="s">
        <v>2274</v>
      </c>
      <c r="E568" s="4">
        <v>254</v>
      </c>
      <c r="F568" s="5">
        <v>28.77983014466</v>
      </c>
      <c r="G568" s="6">
        <v>6.12548828125</v>
      </c>
      <c r="H568" s="6">
        <v>12.6</v>
      </c>
      <c r="I568" s="4">
        <v>2</v>
      </c>
      <c r="J568" s="4">
        <v>3</v>
      </c>
      <c r="K568" s="4">
        <v>3</v>
      </c>
      <c r="L568" s="4"/>
      <c r="M568" s="4">
        <v>2</v>
      </c>
      <c r="N568" s="4"/>
      <c r="O568" s="4"/>
      <c r="P568" s="4"/>
      <c r="Q568" s="4"/>
      <c r="R568" s="11">
        <f t="shared" si="64"/>
        <v>0</v>
      </c>
      <c r="S568" s="11">
        <f t="shared" si="65"/>
        <v>1.9347973299796846E-4</v>
      </c>
      <c r="T568" s="11">
        <f t="shared" si="66"/>
        <v>0</v>
      </c>
      <c r="U568" s="11">
        <f t="shared" si="67"/>
        <v>0</v>
      </c>
      <c r="V568" s="11">
        <f t="shared" si="68"/>
        <v>0</v>
      </c>
      <c r="W568" s="11">
        <f t="shared" si="69"/>
        <v>0</v>
      </c>
      <c r="X568" s="15">
        <v>9.0826521344232502E-5</v>
      </c>
      <c r="Y568" s="14">
        <v>1.9347973299796846E-4</v>
      </c>
      <c r="Z568" s="15">
        <v>9.0826521344232502E-5</v>
      </c>
      <c r="AA568" s="15">
        <v>9.0826521344232502E-5</v>
      </c>
      <c r="AB568" s="15">
        <v>9.0826521344232502E-5</v>
      </c>
      <c r="AC568" s="15">
        <v>9.0826521344232502E-5</v>
      </c>
      <c r="AE568" s="16">
        <f t="shared" si="70"/>
        <v>0.72635499133367687</v>
      </c>
      <c r="AF568" s="16">
        <f t="shared" si="71"/>
        <v>-0.46125328624459472</v>
      </c>
      <c r="AL568" s="72"/>
      <c r="AN568" s="52"/>
      <c r="AO568" s="53"/>
      <c r="AP568" s="59"/>
      <c r="AQ568" s="54"/>
      <c r="AR568" s="56"/>
      <c r="AS568" s="56"/>
    </row>
    <row r="569" spans="1:45" x14ac:dyDescent="0.2">
      <c r="A569" s="31" t="s">
        <v>81</v>
      </c>
      <c r="B569" s="32" t="s">
        <v>1383</v>
      </c>
      <c r="C569" s="31" t="s">
        <v>2743</v>
      </c>
      <c r="D569" s="32" t="s">
        <v>2744</v>
      </c>
      <c r="E569" s="4">
        <v>697</v>
      </c>
      <c r="F569" s="5">
        <v>77.102637964660005</v>
      </c>
      <c r="G569" s="6">
        <v>7.98681640625</v>
      </c>
      <c r="H569" s="6">
        <v>3.01</v>
      </c>
      <c r="I569" s="4">
        <v>2</v>
      </c>
      <c r="J569" s="4">
        <v>2</v>
      </c>
      <c r="K569" s="4">
        <v>2</v>
      </c>
      <c r="L569" s="4"/>
      <c r="M569" s="4">
        <v>2</v>
      </c>
      <c r="N569" s="4"/>
      <c r="O569" s="4"/>
      <c r="P569" s="4"/>
      <c r="Q569" s="4"/>
      <c r="R569" s="11">
        <f t="shared" si="64"/>
        <v>0</v>
      </c>
      <c r="S569" s="11">
        <f t="shared" si="65"/>
        <v>1.9347973299796846E-4</v>
      </c>
      <c r="T569" s="11">
        <f t="shared" si="66"/>
        <v>0</v>
      </c>
      <c r="U569" s="11">
        <f t="shared" si="67"/>
        <v>0</v>
      </c>
      <c r="V569" s="11">
        <f t="shared" si="68"/>
        <v>0</v>
      </c>
      <c r="W569" s="11">
        <f t="shared" si="69"/>
        <v>0</v>
      </c>
      <c r="X569" s="15">
        <v>9.0826521344232502E-5</v>
      </c>
      <c r="Y569" s="14">
        <v>1.9347973299796846E-4</v>
      </c>
      <c r="Z569" s="15">
        <v>9.0826521344232502E-5</v>
      </c>
      <c r="AA569" s="15">
        <v>9.0826521344232502E-5</v>
      </c>
      <c r="AB569" s="15">
        <v>9.0826521344232502E-5</v>
      </c>
      <c r="AC569" s="15">
        <v>9.0826521344232502E-5</v>
      </c>
      <c r="AE569" s="16">
        <f t="shared" si="70"/>
        <v>0.72635499133367687</v>
      </c>
      <c r="AF569" s="16">
        <f t="shared" si="71"/>
        <v>-0.46125328624459472</v>
      </c>
      <c r="AL569" s="72"/>
      <c r="AN569" s="52"/>
      <c r="AO569" s="53"/>
      <c r="AP569" s="59"/>
      <c r="AQ569" s="54"/>
      <c r="AR569" s="56"/>
      <c r="AS569" s="56"/>
    </row>
    <row r="570" spans="1:45" x14ac:dyDescent="0.2">
      <c r="A570" s="31" t="s">
        <v>169</v>
      </c>
      <c r="B570" s="32" t="s">
        <v>1291</v>
      </c>
      <c r="C570" s="31" t="s">
        <v>2550</v>
      </c>
      <c r="D570" s="32" t="s">
        <v>2551</v>
      </c>
      <c r="E570" s="4">
        <v>355</v>
      </c>
      <c r="F570" s="5">
        <v>39.880684954659998</v>
      </c>
      <c r="G570" s="6">
        <v>5.24951171875</v>
      </c>
      <c r="H570" s="6">
        <v>6.76</v>
      </c>
      <c r="I570" s="4">
        <v>2</v>
      </c>
      <c r="J570" s="4">
        <v>2</v>
      </c>
      <c r="K570" s="4">
        <v>2</v>
      </c>
      <c r="L570" s="4"/>
      <c r="M570" s="4">
        <v>2</v>
      </c>
      <c r="N570" s="4"/>
      <c r="O570" s="4"/>
      <c r="P570" s="4"/>
      <c r="Q570" s="4"/>
      <c r="R570" s="11">
        <f t="shared" si="64"/>
        <v>0</v>
      </c>
      <c r="S570" s="11">
        <f t="shared" si="65"/>
        <v>1.9347973299796846E-4</v>
      </c>
      <c r="T570" s="11">
        <f t="shared" si="66"/>
        <v>0</v>
      </c>
      <c r="U570" s="11">
        <f t="shared" si="67"/>
        <v>0</v>
      </c>
      <c r="V570" s="11">
        <f t="shared" si="68"/>
        <v>0</v>
      </c>
      <c r="W570" s="11">
        <f t="shared" si="69"/>
        <v>0</v>
      </c>
      <c r="X570" s="15">
        <v>9.0826521344232502E-5</v>
      </c>
      <c r="Y570" s="14">
        <v>1.9347973299796846E-4</v>
      </c>
      <c r="Z570" s="15">
        <v>9.0826521344232502E-5</v>
      </c>
      <c r="AA570" s="15">
        <v>9.0826521344232502E-5</v>
      </c>
      <c r="AB570" s="15">
        <v>9.0826521344232502E-5</v>
      </c>
      <c r="AC570" s="15">
        <v>9.0826521344232502E-5</v>
      </c>
      <c r="AE570" s="16">
        <f t="shared" si="70"/>
        <v>0.72635499133367687</v>
      </c>
      <c r="AF570" s="16">
        <f t="shared" si="71"/>
        <v>-0.46125328624459472</v>
      </c>
      <c r="AL570" s="72"/>
      <c r="AN570" s="52"/>
      <c r="AO570" s="66"/>
      <c r="AP570" s="59"/>
      <c r="AQ570" s="54"/>
      <c r="AR570" s="56"/>
      <c r="AS570" s="56"/>
    </row>
    <row r="571" spans="1:45" x14ac:dyDescent="0.2">
      <c r="A571" s="31" t="s">
        <v>235</v>
      </c>
      <c r="B571" s="32" t="s">
        <v>1303</v>
      </c>
      <c r="C571" s="31" t="s">
        <v>2577</v>
      </c>
      <c r="D571" s="32" t="s">
        <v>2578</v>
      </c>
      <c r="E571" s="4">
        <v>344</v>
      </c>
      <c r="F571" s="5">
        <v>40.29871960466</v>
      </c>
      <c r="G571" s="6">
        <v>8.66064453125</v>
      </c>
      <c r="H571" s="6">
        <v>6.4</v>
      </c>
      <c r="I571" s="4">
        <v>2</v>
      </c>
      <c r="J571" s="4">
        <v>2</v>
      </c>
      <c r="K571" s="4">
        <v>2</v>
      </c>
      <c r="L571" s="4"/>
      <c r="M571" s="4">
        <v>2</v>
      </c>
      <c r="N571" s="4"/>
      <c r="O571" s="4"/>
      <c r="P571" s="4"/>
      <c r="Q571" s="4"/>
      <c r="R571" s="11">
        <f t="shared" si="64"/>
        <v>0</v>
      </c>
      <c r="S571" s="11">
        <f t="shared" si="65"/>
        <v>1.9347973299796846E-4</v>
      </c>
      <c r="T571" s="11">
        <f t="shared" si="66"/>
        <v>0</v>
      </c>
      <c r="U571" s="11">
        <f t="shared" si="67"/>
        <v>0</v>
      </c>
      <c r="V571" s="11">
        <f t="shared" si="68"/>
        <v>0</v>
      </c>
      <c r="W571" s="11">
        <f t="shared" si="69"/>
        <v>0</v>
      </c>
      <c r="X571" s="15">
        <v>9.0826521344232502E-5</v>
      </c>
      <c r="Y571" s="14">
        <v>1.9347973299796846E-4</v>
      </c>
      <c r="Z571" s="15">
        <v>9.0826521344232502E-5</v>
      </c>
      <c r="AA571" s="15">
        <v>9.0826521344232502E-5</v>
      </c>
      <c r="AB571" s="15">
        <v>9.0826521344232502E-5</v>
      </c>
      <c r="AC571" s="15">
        <v>9.0826521344232502E-5</v>
      </c>
      <c r="AE571" s="16">
        <f t="shared" si="70"/>
        <v>0.72635499133367687</v>
      </c>
      <c r="AF571" s="16">
        <f t="shared" si="71"/>
        <v>-0.46125328624459472</v>
      </c>
      <c r="AL571" s="72"/>
      <c r="AN571" s="52"/>
      <c r="AO571" s="53"/>
      <c r="AP571" s="59"/>
      <c r="AQ571" s="54"/>
      <c r="AR571" s="56"/>
      <c r="AS571" s="56"/>
    </row>
    <row r="572" spans="1:45" x14ac:dyDescent="0.2">
      <c r="A572" s="31" t="s">
        <v>586</v>
      </c>
      <c r="B572" s="32" t="s">
        <v>1276</v>
      </c>
      <c r="C572" s="31" t="s">
        <v>2522</v>
      </c>
      <c r="D572" s="32" t="s">
        <v>2523</v>
      </c>
      <c r="E572" s="4">
        <v>324</v>
      </c>
      <c r="F572" s="5">
        <v>36.425062524659999</v>
      </c>
      <c r="G572" s="6">
        <v>4.95751953125</v>
      </c>
      <c r="H572" s="6">
        <v>7.41</v>
      </c>
      <c r="I572" s="4">
        <v>2</v>
      </c>
      <c r="J572" s="4">
        <v>2</v>
      </c>
      <c r="K572" s="4">
        <v>2</v>
      </c>
      <c r="L572" s="4"/>
      <c r="M572" s="4">
        <v>2</v>
      </c>
      <c r="N572" s="4"/>
      <c r="O572" s="4"/>
      <c r="P572" s="4"/>
      <c r="Q572" s="4"/>
      <c r="R572" s="11">
        <f t="shared" si="64"/>
        <v>0</v>
      </c>
      <c r="S572" s="11">
        <f t="shared" si="65"/>
        <v>1.9347973299796846E-4</v>
      </c>
      <c r="T572" s="11">
        <f t="shared" si="66"/>
        <v>0</v>
      </c>
      <c r="U572" s="11">
        <f t="shared" si="67"/>
        <v>0</v>
      </c>
      <c r="V572" s="11">
        <f t="shared" si="68"/>
        <v>0</v>
      </c>
      <c r="W572" s="11">
        <f t="shared" si="69"/>
        <v>0</v>
      </c>
      <c r="X572" s="15">
        <v>9.0826521344232502E-5</v>
      </c>
      <c r="Y572" s="14">
        <v>1.9347973299796846E-4</v>
      </c>
      <c r="Z572" s="15">
        <v>9.0826521344232502E-5</v>
      </c>
      <c r="AA572" s="15">
        <v>9.0826521344232502E-5</v>
      </c>
      <c r="AB572" s="15">
        <v>9.0826521344232502E-5</v>
      </c>
      <c r="AC572" s="15">
        <v>9.0826521344232502E-5</v>
      </c>
      <c r="AE572" s="16">
        <f t="shared" si="70"/>
        <v>0.72635499133367687</v>
      </c>
      <c r="AF572" s="16">
        <f t="shared" si="71"/>
        <v>-0.46125328624459472</v>
      </c>
      <c r="AL572" s="72"/>
      <c r="AN572" s="52"/>
      <c r="AO572" s="53"/>
      <c r="AP572" s="59"/>
      <c r="AQ572" s="54"/>
      <c r="AR572" s="56"/>
      <c r="AS572" s="56"/>
    </row>
    <row r="573" spans="1:45" x14ac:dyDescent="0.2">
      <c r="A573" s="31" t="s">
        <v>593</v>
      </c>
      <c r="B573" s="32" t="s">
        <v>1180</v>
      </c>
      <c r="C573" s="31" t="s">
        <v>2342</v>
      </c>
      <c r="D573" s="32" t="s">
        <v>2343</v>
      </c>
      <c r="E573" s="4">
        <v>193</v>
      </c>
      <c r="F573" s="5">
        <v>21.75407329466</v>
      </c>
      <c r="G573" s="6">
        <v>6.10009765625</v>
      </c>
      <c r="H573" s="6">
        <v>10.88</v>
      </c>
      <c r="I573" s="4">
        <v>2</v>
      </c>
      <c r="J573" s="4">
        <v>2</v>
      </c>
      <c r="K573" s="4">
        <v>2</v>
      </c>
      <c r="L573" s="4"/>
      <c r="M573" s="4">
        <v>2</v>
      </c>
      <c r="N573" s="4"/>
      <c r="O573" s="4"/>
      <c r="P573" s="4"/>
      <c r="Q573" s="4"/>
      <c r="R573" s="11">
        <f t="shared" si="64"/>
        <v>0</v>
      </c>
      <c r="S573" s="11">
        <f t="shared" si="65"/>
        <v>1.9347973299796846E-4</v>
      </c>
      <c r="T573" s="11">
        <f t="shared" si="66"/>
        <v>0</v>
      </c>
      <c r="U573" s="11">
        <f t="shared" si="67"/>
        <v>0</v>
      </c>
      <c r="V573" s="11">
        <f t="shared" si="68"/>
        <v>0</v>
      </c>
      <c r="W573" s="11">
        <f t="shared" si="69"/>
        <v>0</v>
      </c>
      <c r="X573" s="15">
        <v>9.0826521344232502E-5</v>
      </c>
      <c r="Y573" s="14">
        <v>1.9347973299796846E-4</v>
      </c>
      <c r="Z573" s="15">
        <v>9.0826521344232502E-5</v>
      </c>
      <c r="AA573" s="15">
        <v>9.0826521344232502E-5</v>
      </c>
      <c r="AB573" s="15">
        <v>9.0826521344232502E-5</v>
      </c>
      <c r="AC573" s="15">
        <v>9.0826521344232502E-5</v>
      </c>
      <c r="AE573" s="16">
        <f t="shared" si="70"/>
        <v>0.72635499133367687</v>
      </c>
      <c r="AF573" s="16">
        <f t="shared" si="71"/>
        <v>-0.46125328624459472</v>
      </c>
      <c r="AL573" s="72"/>
      <c r="AN573" s="52"/>
      <c r="AO573" s="53"/>
      <c r="AP573" s="59"/>
      <c r="AQ573" s="54"/>
      <c r="AR573" s="56"/>
      <c r="AS573" s="56"/>
    </row>
    <row r="574" spans="1:45" x14ac:dyDescent="0.2">
      <c r="A574" s="31" t="s">
        <v>639</v>
      </c>
      <c r="B574" s="32" t="s">
        <v>1094</v>
      </c>
      <c r="C574" s="31" t="s">
        <v>2168</v>
      </c>
      <c r="D574" s="32" t="s">
        <v>2169</v>
      </c>
      <c r="E574" s="4">
        <v>170</v>
      </c>
      <c r="F574" s="5">
        <v>18.76420316466</v>
      </c>
      <c r="G574" s="6">
        <v>7.59130859375</v>
      </c>
      <c r="H574" s="6">
        <v>15.29</v>
      </c>
      <c r="I574" s="4">
        <v>2</v>
      </c>
      <c r="J574" s="4">
        <v>2</v>
      </c>
      <c r="K574" s="4">
        <v>2</v>
      </c>
      <c r="L574" s="4"/>
      <c r="M574" s="4">
        <v>2</v>
      </c>
      <c r="N574" s="4"/>
      <c r="O574" s="4"/>
      <c r="P574" s="4"/>
      <c r="Q574" s="4"/>
      <c r="R574" s="11">
        <f t="shared" si="64"/>
        <v>0</v>
      </c>
      <c r="S574" s="11">
        <f t="shared" si="65"/>
        <v>1.9347973299796846E-4</v>
      </c>
      <c r="T574" s="11">
        <f t="shared" si="66"/>
        <v>0</v>
      </c>
      <c r="U574" s="11">
        <f t="shared" si="67"/>
        <v>0</v>
      </c>
      <c r="V574" s="11">
        <f t="shared" si="68"/>
        <v>0</v>
      </c>
      <c r="W574" s="11">
        <f t="shared" si="69"/>
        <v>0</v>
      </c>
      <c r="X574" s="15">
        <v>9.0826521344232502E-5</v>
      </c>
      <c r="Y574" s="14">
        <v>1.9347973299796846E-4</v>
      </c>
      <c r="Z574" s="15">
        <v>9.0826521344232502E-5</v>
      </c>
      <c r="AA574" s="15">
        <v>9.0826521344232502E-5</v>
      </c>
      <c r="AB574" s="15">
        <v>9.0826521344232502E-5</v>
      </c>
      <c r="AC574" s="15">
        <v>9.0826521344232502E-5</v>
      </c>
      <c r="AE574" s="16">
        <f t="shared" si="70"/>
        <v>0.72635499133367687</v>
      </c>
      <c r="AF574" s="16">
        <f t="shared" si="71"/>
        <v>-0.46125328624459472</v>
      </c>
      <c r="AL574" s="72"/>
      <c r="AN574" s="52"/>
      <c r="AO574" s="53"/>
      <c r="AP574" s="59"/>
      <c r="AQ574" s="54"/>
      <c r="AR574" s="56"/>
      <c r="AS574" s="56"/>
    </row>
    <row r="575" spans="1:45" x14ac:dyDescent="0.2">
      <c r="A575" s="31" t="s">
        <v>642</v>
      </c>
      <c r="B575" s="32" t="s">
        <v>1144</v>
      </c>
      <c r="C575" s="31" t="s">
        <v>1704</v>
      </c>
      <c r="D575" s="32" t="s">
        <v>2277</v>
      </c>
      <c r="E575" s="4">
        <v>191</v>
      </c>
      <c r="F575" s="5">
        <v>21.31888886466</v>
      </c>
      <c r="G575" s="6">
        <v>8.49951171875</v>
      </c>
      <c r="H575" s="6">
        <v>12.57</v>
      </c>
      <c r="I575" s="4">
        <v>2</v>
      </c>
      <c r="J575" s="4">
        <v>2</v>
      </c>
      <c r="K575" s="4">
        <v>2</v>
      </c>
      <c r="L575" s="4"/>
      <c r="M575" s="4">
        <v>2</v>
      </c>
      <c r="N575" s="4"/>
      <c r="O575" s="4"/>
      <c r="P575" s="4"/>
      <c r="Q575" s="4"/>
      <c r="R575" s="11">
        <f t="shared" si="64"/>
        <v>0</v>
      </c>
      <c r="S575" s="11">
        <f t="shared" si="65"/>
        <v>1.9347973299796846E-4</v>
      </c>
      <c r="T575" s="11">
        <f t="shared" si="66"/>
        <v>0</v>
      </c>
      <c r="U575" s="11">
        <f t="shared" si="67"/>
        <v>0</v>
      </c>
      <c r="V575" s="11">
        <f t="shared" si="68"/>
        <v>0</v>
      </c>
      <c r="W575" s="11">
        <f t="shared" si="69"/>
        <v>0</v>
      </c>
      <c r="X575" s="15">
        <v>9.0826521344232502E-5</v>
      </c>
      <c r="Y575" s="14">
        <v>1.9347973299796846E-4</v>
      </c>
      <c r="Z575" s="15">
        <v>9.0826521344232502E-5</v>
      </c>
      <c r="AA575" s="15">
        <v>9.0826521344232502E-5</v>
      </c>
      <c r="AB575" s="15">
        <v>9.0826521344232502E-5</v>
      </c>
      <c r="AC575" s="15">
        <v>9.0826521344232502E-5</v>
      </c>
      <c r="AE575" s="16">
        <f t="shared" si="70"/>
        <v>0.72635499133367687</v>
      </c>
      <c r="AF575" s="16">
        <f t="shared" si="71"/>
        <v>-0.46125328624459472</v>
      </c>
      <c r="AL575" s="72"/>
      <c r="AN575" s="52"/>
      <c r="AO575" s="53"/>
      <c r="AP575" s="76"/>
      <c r="AQ575" s="54"/>
      <c r="AR575" s="56"/>
      <c r="AS575" s="56"/>
    </row>
    <row r="576" spans="1:45" x14ac:dyDescent="0.2">
      <c r="A576" s="31" t="s">
        <v>669</v>
      </c>
      <c r="B576" s="32" t="s">
        <v>960</v>
      </c>
      <c r="C576" s="31" t="s">
        <v>1895</v>
      </c>
      <c r="D576" s="32" t="s">
        <v>1896</v>
      </c>
      <c r="E576" s="4">
        <v>460</v>
      </c>
      <c r="F576" s="5">
        <v>50.261012584660001</v>
      </c>
      <c r="G576" s="6">
        <v>9.37841796875</v>
      </c>
      <c r="H576" s="6">
        <v>22.83</v>
      </c>
      <c r="I576" s="4">
        <v>8</v>
      </c>
      <c r="J576" s="4">
        <v>8</v>
      </c>
      <c r="K576" s="4">
        <v>48</v>
      </c>
      <c r="L576" s="4">
        <v>7</v>
      </c>
      <c r="M576" s="4">
        <v>12</v>
      </c>
      <c r="N576" s="4">
        <v>10</v>
      </c>
      <c r="O576" s="4">
        <v>9</v>
      </c>
      <c r="P576" s="4">
        <v>4</v>
      </c>
      <c r="Q576" s="4">
        <v>6</v>
      </c>
      <c r="R576" s="11">
        <f t="shared" si="64"/>
        <v>8.1112398609501735E-4</v>
      </c>
      <c r="S576" s="11">
        <f t="shared" si="65"/>
        <v>1.1608783979878108E-3</v>
      </c>
      <c r="T576" s="11">
        <f t="shared" si="66"/>
        <v>9.0826521344232513E-4</v>
      </c>
      <c r="U576" s="11">
        <f t="shared" si="67"/>
        <v>1.0536174198080075E-3</v>
      </c>
      <c r="V576" s="11">
        <f t="shared" si="68"/>
        <v>4.2158516020236085E-4</v>
      </c>
      <c r="W576" s="11">
        <f t="shared" si="69"/>
        <v>6.1249489587586773E-4</v>
      </c>
      <c r="X576" s="14">
        <v>8.1112398609501735E-4</v>
      </c>
      <c r="Y576" s="14">
        <v>1.1608783979878108E-3</v>
      </c>
      <c r="Z576" s="14">
        <v>9.0826521344232513E-4</v>
      </c>
      <c r="AA576" s="14">
        <v>1.0536174198080075E-3</v>
      </c>
      <c r="AB576" s="14">
        <v>4.2158516020236085E-4</v>
      </c>
      <c r="AC576" s="14">
        <v>6.1249489587586773E-4</v>
      </c>
      <c r="AE576" s="16">
        <f t="shared" si="70"/>
        <v>0.72482760896247056</v>
      </c>
      <c r="AF576" s="16">
        <f t="shared" si="71"/>
        <v>-0.4642901856474807</v>
      </c>
      <c r="AL576" s="72"/>
      <c r="AN576" s="52"/>
      <c r="AO576" s="53"/>
      <c r="AP576" s="59"/>
      <c r="AQ576" s="54"/>
      <c r="AR576" s="56"/>
      <c r="AS576" s="56"/>
    </row>
    <row r="577" spans="1:45" x14ac:dyDescent="0.2">
      <c r="A577" s="89" t="s">
        <v>3025</v>
      </c>
      <c r="B577" s="53" t="s">
        <v>3026</v>
      </c>
      <c r="C577" s="31" t="s">
        <v>2917</v>
      </c>
      <c r="D577" s="32" t="s">
        <v>2918</v>
      </c>
      <c r="E577" s="4">
        <v>661</v>
      </c>
      <c r="F577" s="5">
        <v>72.760411604660007</v>
      </c>
      <c r="G577" s="6">
        <v>6.44287109375</v>
      </c>
      <c r="H577" s="6">
        <v>13.46</v>
      </c>
      <c r="I577" s="4">
        <v>2</v>
      </c>
      <c r="J577" s="4">
        <v>8</v>
      </c>
      <c r="K577" s="4">
        <v>51</v>
      </c>
      <c r="L577" s="4"/>
      <c r="M577" s="4">
        <v>9</v>
      </c>
      <c r="N577" s="4">
        <v>10</v>
      </c>
      <c r="O577" s="4">
        <v>10</v>
      </c>
      <c r="P577" s="4"/>
      <c r="Q577" s="4"/>
      <c r="R577" s="11">
        <f t="shared" si="64"/>
        <v>0</v>
      </c>
      <c r="S577" s="11">
        <f t="shared" si="65"/>
        <v>8.7065879849085813E-4</v>
      </c>
      <c r="T577" s="11">
        <f t="shared" si="66"/>
        <v>9.0826521344232513E-4</v>
      </c>
      <c r="U577" s="11">
        <f t="shared" si="67"/>
        <v>1.1706860220088973E-3</v>
      </c>
      <c r="V577" s="11">
        <f t="shared" si="68"/>
        <v>0</v>
      </c>
      <c r="W577" s="11">
        <f t="shared" si="69"/>
        <v>0</v>
      </c>
      <c r="X577" s="15">
        <v>9.0826521344232502E-5</v>
      </c>
      <c r="Y577" s="14">
        <v>8.7065879849085813E-4</v>
      </c>
      <c r="Z577" s="14">
        <v>9.0826521344232513E-4</v>
      </c>
      <c r="AA577" s="14">
        <v>1.1706860220088973E-3</v>
      </c>
      <c r="AB577" s="15">
        <v>9.0826521344232502E-5</v>
      </c>
      <c r="AC577" s="15">
        <v>9.0826521344232502E-5</v>
      </c>
      <c r="AE577" s="16">
        <f t="shared" si="70"/>
        <v>0.72327245834603282</v>
      </c>
      <c r="AF577" s="16">
        <f t="shared" si="71"/>
        <v>-0.46738887888747122</v>
      </c>
      <c r="AL577" s="72"/>
      <c r="AN577" s="52"/>
      <c r="AO577" s="53"/>
      <c r="AP577" s="59"/>
      <c r="AQ577" s="54"/>
      <c r="AR577" s="56"/>
      <c r="AS577" s="56"/>
    </row>
    <row r="578" spans="1:45" x14ac:dyDescent="0.2">
      <c r="A578" s="31" t="s">
        <v>694</v>
      </c>
      <c r="B578" s="32" t="s">
        <v>928</v>
      </c>
      <c r="C578" s="31" t="s">
        <v>1830</v>
      </c>
      <c r="D578" s="32" t="s">
        <v>1831</v>
      </c>
      <c r="E578" s="4">
        <v>330</v>
      </c>
      <c r="F578" s="5">
        <v>37.037332004660001</v>
      </c>
      <c r="G578" s="6">
        <v>8.22119140625</v>
      </c>
      <c r="H578" s="6">
        <v>25.15</v>
      </c>
      <c r="I578" s="4">
        <v>7</v>
      </c>
      <c r="J578" s="4">
        <v>7</v>
      </c>
      <c r="K578" s="4">
        <v>87</v>
      </c>
      <c r="L578" s="4">
        <v>17</v>
      </c>
      <c r="M578" s="4">
        <v>18</v>
      </c>
      <c r="N578" s="4">
        <v>17</v>
      </c>
      <c r="O578" s="4">
        <v>13</v>
      </c>
      <c r="P578" s="4">
        <v>10</v>
      </c>
      <c r="Q578" s="4">
        <v>12</v>
      </c>
      <c r="R578" s="11">
        <f t="shared" si="64"/>
        <v>1.9698725376593278E-3</v>
      </c>
      <c r="S578" s="11">
        <f t="shared" si="65"/>
        <v>1.7413175969817163E-3</v>
      </c>
      <c r="T578" s="11">
        <f t="shared" si="66"/>
        <v>1.5440508628519528E-3</v>
      </c>
      <c r="U578" s="11">
        <f t="shared" si="67"/>
        <v>1.5218918286115663E-3</v>
      </c>
      <c r="V578" s="11">
        <f t="shared" si="68"/>
        <v>1.0539629005059021E-3</v>
      </c>
      <c r="W578" s="11">
        <f t="shared" si="69"/>
        <v>1.2249897917517355E-3</v>
      </c>
      <c r="X578" s="14">
        <v>1.9698725376593278E-3</v>
      </c>
      <c r="Y578" s="14">
        <v>1.7413175969817163E-3</v>
      </c>
      <c r="Z578" s="14">
        <v>1.5440508628519528E-3</v>
      </c>
      <c r="AA578" s="14">
        <v>1.5218918286115663E-3</v>
      </c>
      <c r="AB578" s="14">
        <v>1.0539629005059021E-3</v>
      </c>
      <c r="AC578" s="14">
        <v>1.2249897917517355E-3</v>
      </c>
      <c r="AE578" s="16">
        <f t="shared" si="70"/>
        <v>0.72324837675044595</v>
      </c>
      <c r="AF578" s="16">
        <f t="shared" si="71"/>
        <v>-0.46743691469544596</v>
      </c>
      <c r="AL578" s="72"/>
      <c r="AN578" s="52"/>
      <c r="AO578" s="53"/>
      <c r="AP578" s="59"/>
      <c r="AQ578" s="54"/>
      <c r="AR578" s="56"/>
      <c r="AS578" s="56"/>
    </row>
    <row r="579" spans="1:45" x14ac:dyDescent="0.2">
      <c r="A579" s="31" t="s">
        <v>517</v>
      </c>
      <c r="B579" s="32" t="s">
        <v>1123</v>
      </c>
      <c r="C579" s="31" t="s">
        <v>2228</v>
      </c>
      <c r="D579" s="49" t="s">
        <v>2229</v>
      </c>
      <c r="E579" s="4">
        <v>1812</v>
      </c>
      <c r="F579" s="5">
        <v>201.32440283466099</v>
      </c>
      <c r="G579" s="6">
        <v>6.44287109375</v>
      </c>
      <c r="H579" s="6">
        <v>13.74</v>
      </c>
      <c r="I579" s="4">
        <v>20</v>
      </c>
      <c r="J579" s="4">
        <v>20</v>
      </c>
      <c r="K579" s="4">
        <v>114</v>
      </c>
      <c r="L579" s="4">
        <v>21</v>
      </c>
      <c r="M579" s="4">
        <v>21</v>
      </c>
      <c r="N579" s="4">
        <v>26</v>
      </c>
      <c r="O579" s="4">
        <v>13</v>
      </c>
      <c r="P579" s="4">
        <v>14</v>
      </c>
      <c r="Q579" s="4">
        <v>19</v>
      </c>
      <c r="R579" s="11">
        <f t="shared" si="64"/>
        <v>2.4333719582850522E-3</v>
      </c>
      <c r="S579" s="11">
        <f t="shared" si="65"/>
        <v>2.0315371964786688E-3</v>
      </c>
      <c r="T579" s="11">
        <f t="shared" si="66"/>
        <v>2.3614895549500456E-3</v>
      </c>
      <c r="U579" s="11">
        <f t="shared" si="67"/>
        <v>1.5218918286115663E-3</v>
      </c>
      <c r="V579" s="11">
        <f t="shared" si="68"/>
        <v>1.475548060708263E-3</v>
      </c>
      <c r="W579" s="11">
        <f t="shared" si="69"/>
        <v>1.9395671702735812E-3</v>
      </c>
      <c r="X579" s="14">
        <v>2.4333719582850522E-3</v>
      </c>
      <c r="Y579" s="14">
        <v>2.0315371964786688E-3</v>
      </c>
      <c r="Z579" s="14">
        <v>2.3614895549500456E-3</v>
      </c>
      <c r="AA579" s="14">
        <v>1.5218918286115663E-3</v>
      </c>
      <c r="AB579" s="14">
        <v>1.475548060708263E-3</v>
      </c>
      <c r="AC579" s="14">
        <v>1.9395671702735812E-3</v>
      </c>
      <c r="AE579" s="16">
        <f t="shared" si="70"/>
        <v>0.72322278107901805</v>
      </c>
      <c r="AF579" s="16">
        <f t="shared" si="71"/>
        <v>-0.46748797239962658</v>
      </c>
      <c r="AL579" s="72"/>
      <c r="AN579" s="52"/>
      <c r="AO579" s="66"/>
      <c r="AP579" s="59"/>
      <c r="AQ579" s="54"/>
      <c r="AR579" s="56"/>
      <c r="AS579" s="56"/>
    </row>
    <row r="580" spans="1:45" x14ac:dyDescent="0.2">
      <c r="A580" s="31" t="s">
        <v>368</v>
      </c>
      <c r="B580" s="32" t="s">
        <v>1190</v>
      </c>
      <c r="C580" s="31" t="s">
        <v>2359</v>
      </c>
      <c r="D580" s="32" t="s">
        <v>2360</v>
      </c>
      <c r="E580" s="4">
        <v>299</v>
      </c>
      <c r="F580" s="5">
        <v>33.579860324659997</v>
      </c>
      <c r="G580" s="6">
        <v>8.03076171875</v>
      </c>
      <c r="H580" s="6">
        <v>10.7</v>
      </c>
      <c r="I580" s="4">
        <v>3</v>
      </c>
      <c r="J580" s="4">
        <v>3</v>
      </c>
      <c r="K580" s="4">
        <v>20</v>
      </c>
      <c r="L580" s="4">
        <v>4</v>
      </c>
      <c r="M580" s="4">
        <v>4</v>
      </c>
      <c r="N580" s="4">
        <v>4</v>
      </c>
      <c r="O580" s="4">
        <v>3</v>
      </c>
      <c r="P580" s="4">
        <v>3</v>
      </c>
      <c r="Q580" s="4">
        <v>2</v>
      </c>
      <c r="R580" s="11">
        <f t="shared" ref="R580:R643" si="72">L580/8630</f>
        <v>4.6349942062572422E-4</v>
      </c>
      <c r="S580" s="11">
        <f t="shared" ref="S580:S643" si="73">M580/10337</f>
        <v>3.8695946599593691E-4</v>
      </c>
      <c r="T580" s="11">
        <f t="shared" ref="T580:T643" si="74">N580/11010</f>
        <v>3.6330608537693006E-4</v>
      </c>
      <c r="U580" s="11">
        <f t="shared" ref="U580:U643" si="75">O580/8542</f>
        <v>3.5120580660266915E-4</v>
      </c>
      <c r="V580" s="11">
        <f t="shared" ref="V580:V643" si="76">P580/9488</f>
        <v>3.1618887015177064E-4</v>
      </c>
      <c r="W580" s="11">
        <f t="shared" ref="W580:W643" si="77">Q580/9796</f>
        <v>2.0416496529195591E-4</v>
      </c>
      <c r="X580" s="14">
        <v>4.6349942062572422E-4</v>
      </c>
      <c r="Y580" s="14">
        <v>3.8695946599593691E-4</v>
      </c>
      <c r="Z580" s="14">
        <v>3.6330608537693006E-4</v>
      </c>
      <c r="AA580" s="14">
        <v>3.5120580660266915E-4</v>
      </c>
      <c r="AB580" s="14">
        <v>3.1618887015177064E-4</v>
      </c>
      <c r="AC580" s="14">
        <v>2.0416496529195591E-4</v>
      </c>
      <c r="AE580" s="16">
        <f t="shared" ref="AE580:AE643" si="78">(AA580+AB580+AC580)/(X580+Y580+Z580)</f>
        <v>0.7180629381743332</v>
      </c>
      <c r="AF580" s="16">
        <f t="shared" ref="AF580:AF643" si="79">LOG(AE580, 2)</f>
        <v>-0.47781779316139839</v>
      </c>
      <c r="AL580" s="72"/>
      <c r="AN580" s="52"/>
      <c r="AO580" s="53"/>
      <c r="AP580" s="59"/>
      <c r="AQ580" s="54"/>
      <c r="AR580" s="56"/>
      <c r="AS580" s="56"/>
    </row>
    <row r="581" spans="1:45" x14ac:dyDescent="0.2">
      <c r="A581" s="31" t="s">
        <v>443</v>
      </c>
      <c r="B581" s="32" t="s">
        <v>1288</v>
      </c>
      <c r="C581" s="31" t="s">
        <v>2543</v>
      </c>
      <c r="D581" s="32" t="s">
        <v>2544</v>
      </c>
      <c r="E581" s="4">
        <v>253</v>
      </c>
      <c r="F581" s="5">
        <v>28.959577724660001</v>
      </c>
      <c r="G581" s="6">
        <v>6.65380859375</v>
      </c>
      <c r="H581" s="6">
        <v>7.11</v>
      </c>
      <c r="I581" s="4">
        <v>2</v>
      </c>
      <c r="J581" s="4">
        <v>2</v>
      </c>
      <c r="K581" s="4">
        <v>10</v>
      </c>
      <c r="L581" s="4"/>
      <c r="M581" s="4">
        <v>3</v>
      </c>
      <c r="N581" s="4">
        <v>4</v>
      </c>
      <c r="O581" s="4">
        <v>3</v>
      </c>
      <c r="P581" s="4"/>
      <c r="Q581" s="4"/>
      <c r="R581" s="11">
        <f t="shared" si="72"/>
        <v>0</v>
      </c>
      <c r="S581" s="11">
        <f t="shared" si="73"/>
        <v>2.9021959949695271E-4</v>
      </c>
      <c r="T581" s="11">
        <f t="shared" si="74"/>
        <v>3.6330608537693006E-4</v>
      </c>
      <c r="U581" s="11">
        <f t="shared" si="75"/>
        <v>3.5120580660266915E-4</v>
      </c>
      <c r="V581" s="11">
        <f t="shared" si="76"/>
        <v>0</v>
      </c>
      <c r="W581" s="11">
        <f t="shared" si="77"/>
        <v>0</v>
      </c>
      <c r="X581" s="15">
        <v>9.0826521344232502E-5</v>
      </c>
      <c r="Y581" s="14">
        <v>2.9021959949695271E-4</v>
      </c>
      <c r="Z581" s="14">
        <v>3.6330608537693006E-4</v>
      </c>
      <c r="AA581" s="14">
        <v>3.5120580660266915E-4</v>
      </c>
      <c r="AB581" s="15">
        <v>9.0826521344232502E-5</v>
      </c>
      <c r="AC581" s="15">
        <v>9.0826521344232502E-5</v>
      </c>
      <c r="AE581" s="16">
        <f t="shared" si="78"/>
        <v>0.71586924152273168</v>
      </c>
      <c r="AF581" s="16">
        <f t="shared" si="79"/>
        <v>-0.48223200157978957</v>
      </c>
      <c r="AL581" s="72"/>
      <c r="AN581" s="52"/>
      <c r="AO581" s="53"/>
      <c r="AP581" s="71"/>
      <c r="AQ581" s="54"/>
      <c r="AR581" s="56"/>
      <c r="AS581" s="56"/>
    </row>
    <row r="582" spans="1:45" x14ac:dyDescent="0.2">
      <c r="A582" s="31" t="s">
        <v>537</v>
      </c>
      <c r="B582" s="32" t="s">
        <v>1088</v>
      </c>
      <c r="C582" s="31" t="s">
        <v>2150</v>
      </c>
      <c r="D582" s="32" t="s">
        <v>2151</v>
      </c>
      <c r="E582" s="4">
        <v>419</v>
      </c>
      <c r="F582" s="5">
        <v>49.289769554659998</v>
      </c>
      <c r="G582" s="6">
        <v>5.94775390625</v>
      </c>
      <c r="H582" s="6">
        <v>15.51</v>
      </c>
      <c r="I582" s="4">
        <v>5</v>
      </c>
      <c r="J582" s="4">
        <v>5</v>
      </c>
      <c r="K582" s="4">
        <v>19</v>
      </c>
      <c r="L582" s="4"/>
      <c r="M582" s="4">
        <v>6</v>
      </c>
      <c r="N582" s="4">
        <v>6</v>
      </c>
      <c r="O582" s="4">
        <v>4</v>
      </c>
      <c r="P582" s="4"/>
      <c r="Q582" s="4">
        <v>3</v>
      </c>
      <c r="R582" s="11">
        <f t="shared" si="72"/>
        <v>0</v>
      </c>
      <c r="S582" s="11">
        <f t="shared" si="73"/>
        <v>5.8043919899390542E-4</v>
      </c>
      <c r="T582" s="11">
        <f t="shared" si="74"/>
        <v>5.4495912806539512E-4</v>
      </c>
      <c r="U582" s="11">
        <f t="shared" si="75"/>
        <v>4.682744088035589E-4</v>
      </c>
      <c r="V582" s="11">
        <f t="shared" si="76"/>
        <v>0</v>
      </c>
      <c r="W582" s="11">
        <f t="shared" si="77"/>
        <v>3.0624744793793387E-4</v>
      </c>
      <c r="X582" s="15">
        <v>9.0826521344232502E-5</v>
      </c>
      <c r="Y582" s="14">
        <v>5.8043919899390542E-4</v>
      </c>
      <c r="Z582" s="14">
        <v>5.4495912806539512E-4</v>
      </c>
      <c r="AA582" s="14">
        <v>4.682744088035589E-4</v>
      </c>
      <c r="AB582" s="15">
        <v>9.0826521344232502E-5</v>
      </c>
      <c r="AC582" s="14">
        <v>3.0624744793793387E-4</v>
      </c>
      <c r="AE582" s="16">
        <f t="shared" si="78"/>
        <v>0.71150361647487892</v>
      </c>
      <c r="AF582" s="16">
        <f t="shared" si="79"/>
        <v>-0.49105700509679451</v>
      </c>
      <c r="AL582" s="72"/>
      <c r="AN582" s="52"/>
      <c r="AO582" s="53"/>
      <c r="AP582" s="71"/>
      <c r="AQ582" s="54"/>
      <c r="AR582" s="56"/>
      <c r="AS582" s="56"/>
    </row>
    <row r="583" spans="1:45" x14ac:dyDescent="0.2">
      <c r="A583" s="31" t="s">
        <v>533</v>
      </c>
      <c r="B583" s="32" t="s">
        <v>766</v>
      </c>
      <c r="C583" s="31" t="s">
        <v>1528</v>
      </c>
      <c r="D583" s="32" t="s">
        <v>1529</v>
      </c>
      <c r="E583" s="4">
        <v>449</v>
      </c>
      <c r="F583" s="5">
        <v>50.370614384660101</v>
      </c>
      <c r="G583" s="6">
        <v>8.38232421875</v>
      </c>
      <c r="H583" s="6">
        <v>44.99</v>
      </c>
      <c r="I583" s="4">
        <v>18</v>
      </c>
      <c r="J583" s="4">
        <v>18</v>
      </c>
      <c r="K583" s="4">
        <v>419</v>
      </c>
      <c r="L583" s="4">
        <v>71</v>
      </c>
      <c r="M583" s="4">
        <v>85</v>
      </c>
      <c r="N583" s="4">
        <v>97</v>
      </c>
      <c r="O583" s="4">
        <v>52</v>
      </c>
      <c r="P583" s="4">
        <v>56</v>
      </c>
      <c r="Q583" s="4">
        <v>58</v>
      </c>
      <c r="R583" s="11">
        <f t="shared" si="72"/>
        <v>8.2271147161066052E-3</v>
      </c>
      <c r="S583" s="11">
        <f t="shared" si="73"/>
        <v>8.2228886524136589E-3</v>
      </c>
      <c r="T583" s="11">
        <f t="shared" si="74"/>
        <v>8.810172570390554E-3</v>
      </c>
      <c r="U583" s="11">
        <f t="shared" si="75"/>
        <v>6.0875673144462654E-3</v>
      </c>
      <c r="V583" s="11">
        <f t="shared" si="76"/>
        <v>5.902192242833052E-3</v>
      </c>
      <c r="W583" s="11">
        <f t="shared" si="77"/>
        <v>5.920783993466721E-3</v>
      </c>
      <c r="X583" s="14">
        <v>8.2271147161066052E-3</v>
      </c>
      <c r="Y583" s="14">
        <v>8.2228886524136589E-3</v>
      </c>
      <c r="Z583" s="14">
        <v>8.810172570390554E-3</v>
      </c>
      <c r="AA583" s="14">
        <v>6.0875673144462654E-3</v>
      </c>
      <c r="AB583" s="14">
        <v>5.902192242833052E-3</v>
      </c>
      <c r="AC583" s="14">
        <v>5.920783993466721E-3</v>
      </c>
      <c r="AE583" s="16">
        <f t="shared" si="78"/>
        <v>0.70904270793920354</v>
      </c>
      <c r="AF583" s="16">
        <f t="shared" si="79"/>
        <v>-0.49605556660954297</v>
      </c>
      <c r="AL583" s="72"/>
      <c r="AN583" s="52"/>
      <c r="AO583" s="53"/>
      <c r="AP583" s="59"/>
      <c r="AQ583" s="54"/>
      <c r="AR583" s="56"/>
      <c r="AS583" s="56"/>
    </row>
    <row r="584" spans="1:45" x14ac:dyDescent="0.2">
      <c r="A584" s="31" t="s">
        <v>311</v>
      </c>
      <c r="B584" s="32" t="s">
        <v>1347</v>
      </c>
      <c r="C584" s="31" t="s">
        <v>2666</v>
      </c>
      <c r="D584" s="32" t="s">
        <v>2667</v>
      </c>
      <c r="E584" s="4">
        <v>576</v>
      </c>
      <c r="F584" s="5">
        <v>64.390395854660099</v>
      </c>
      <c r="G584" s="6">
        <v>9.81787109375</v>
      </c>
      <c r="H584" s="6">
        <v>4.51</v>
      </c>
      <c r="I584" s="4">
        <v>2</v>
      </c>
      <c r="J584" s="4">
        <v>2</v>
      </c>
      <c r="K584" s="4">
        <v>10</v>
      </c>
      <c r="L584" s="4">
        <v>4</v>
      </c>
      <c r="M584" s="4">
        <v>2</v>
      </c>
      <c r="N584" s="4"/>
      <c r="O584" s="4">
        <v>2</v>
      </c>
      <c r="P584" s="4"/>
      <c r="Q584" s="4">
        <v>2</v>
      </c>
      <c r="R584" s="11">
        <f t="shared" si="72"/>
        <v>4.6349942062572422E-4</v>
      </c>
      <c r="S584" s="11">
        <f t="shared" si="73"/>
        <v>1.9347973299796846E-4</v>
      </c>
      <c r="T584" s="11">
        <f t="shared" si="74"/>
        <v>0</v>
      </c>
      <c r="U584" s="11">
        <f t="shared" si="75"/>
        <v>2.3413720440177945E-4</v>
      </c>
      <c r="V584" s="11">
        <f t="shared" si="76"/>
        <v>0</v>
      </c>
      <c r="W584" s="11">
        <f t="shared" si="77"/>
        <v>2.0416496529195591E-4</v>
      </c>
      <c r="X584" s="14">
        <v>4.6349942062572422E-4</v>
      </c>
      <c r="Y584" s="14">
        <v>1.9347973299796846E-4</v>
      </c>
      <c r="Z584" s="15">
        <v>9.0826521344232502E-5</v>
      </c>
      <c r="AA584" s="14">
        <v>2.3413720440177945E-4</v>
      </c>
      <c r="AB584" s="15">
        <v>9.0826521344232502E-5</v>
      </c>
      <c r="AC584" s="14">
        <v>2.0416496529195591E-4</v>
      </c>
      <c r="AE584" s="16">
        <f t="shared" si="78"/>
        <v>0.70757512111774656</v>
      </c>
      <c r="AF584" s="16">
        <f t="shared" si="79"/>
        <v>-0.49904477222791249</v>
      </c>
      <c r="AL584" s="72"/>
      <c r="AN584" s="52"/>
      <c r="AO584" s="53"/>
      <c r="AP584" s="59"/>
      <c r="AQ584" s="54"/>
      <c r="AR584" s="56"/>
      <c r="AS584" s="56"/>
    </row>
    <row r="585" spans="1:45" x14ac:dyDescent="0.2">
      <c r="A585" s="31" t="s">
        <v>531</v>
      </c>
      <c r="B585" s="32" t="s">
        <v>810</v>
      </c>
      <c r="C585" s="31" t="s">
        <v>1606</v>
      </c>
      <c r="D585" s="32" t="s">
        <v>1607</v>
      </c>
      <c r="E585" s="4">
        <v>403</v>
      </c>
      <c r="F585" s="5">
        <v>43.901103754659999</v>
      </c>
      <c r="G585" s="6">
        <v>7.25439453125</v>
      </c>
      <c r="H585" s="6">
        <v>36.72</v>
      </c>
      <c r="I585" s="4">
        <v>14</v>
      </c>
      <c r="J585" s="4">
        <v>14</v>
      </c>
      <c r="K585" s="4">
        <v>376</v>
      </c>
      <c r="L585" s="4">
        <v>67</v>
      </c>
      <c r="M585" s="4">
        <v>82</v>
      </c>
      <c r="N585" s="4">
        <v>78</v>
      </c>
      <c r="O585" s="4">
        <v>48</v>
      </c>
      <c r="P585" s="4">
        <v>50</v>
      </c>
      <c r="Q585" s="4">
        <v>51</v>
      </c>
      <c r="R585" s="11">
        <f t="shared" si="72"/>
        <v>7.7636152954808808E-3</v>
      </c>
      <c r="S585" s="11">
        <f t="shared" si="73"/>
        <v>7.9326690529167073E-3</v>
      </c>
      <c r="T585" s="11">
        <f t="shared" si="74"/>
        <v>7.0844686648501359E-3</v>
      </c>
      <c r="U585" s="11">
        <f t="shared" si="75"/>
        <v>5.6192929056427064E-3</v>
      </c>
      <c r="V585" s="11">
        <f t="shared" si="76"/>
        <v>5.2698145025295113E-3</v>
      </c>
      <c r="W585" s="11">
        <f t="shared" si="77"/>
        <v>5.2062066149448751E-3</v>
      </c>
      <c r="X585" s="14">
        <v>7.7636152954808808E-3</v>
      </c>
      <c r="Y585" s="14">
        <v>7.9326690529167073E-3</v>
      </c>
      <c r="Z585" s="14">
        <v>7.0844686648501359E-3</v>
      </c>
      <c r="AA585" s="14">
        <v>5.6192929056427064E-3</v>
      </c>
      <c r="AB585" s="14">
        <v>5.2698145025295113E-3</v>
      </c>
      <c r="AC585" s="14">
        <v>5.2062066149448751E-3</v>
      </c>
      <c r="AE585" s="16">
        <f t="shared" si="78"/>
        <v>0.7065312552994697</v>
      </c>
      <c r="AF585" s="16">
        <f t="shared" si="79"/>
        <v>-0.50117471144328984</v>
      </c>
      <c r="AL585" s="72"/>
      <c r="AN585" s="52"/>
      <c r="AO585" s="53"/>
      <c r="AP585" s="59"/>
      <c r="AQ585" s="54"/>
      <c r="AR585" s="56"/>
      <c r="AS585" s="56"/>
    </row>
    <row r="586" spans="1:45" x14ac:dyDescent="0.2">
      <c r="A586" s="31" t="s">
        <v>430</v>
      </c>
      <c r="B586" s="32" t="s">
        <v>1133</v>
      </c>
      <c r="C586" s="31" t="s">
        <v>2254</v>
      </c>
      <c r="D586" s="32" t="s">
        <v>2255</v>
      </c>
      <c r="E586" s="4">
        <v>474</v>
      </c>
      <c r="F586" s="5">
        <v>52.939638304660001</v>
      </c>
      <c r="G586" s="6">
        <v>5.32568359375</v>
      </c>
      <c r="H586" s="6">
        <v>13.08</v>
      </c>
      <c r="I586" s="4">
        <v>6</v>
      </c>
      <c r="J586" s="4">
        <v>6</v>
      </c>
      <c r="K586" s="4">
        <v>115</v>
      </c>
      <c r="L586" s="4">
        <v>26</v>
      </c>
      <c r="M586" s="4">
        <v>23</v>
      </c>
      <c r="N586" s="4">
        <v>20</v>
      </c>
      <c r="O586" s="4">
        <v>15</v>
      </c>
      <c r="P586" s="4">
        <v>19</v>
      </c>
      <c r="Q586" s="4">
        <v>12</v>
      </c>
      <c r="R586" s="11">
        <f t="shared" si="72"/>
        <v>3.0127462340672076E-3</v>
      </c>
      <c r="S586" s="11">
        <f t="shared" si="73"/>
        <v>2.2250169294766374E-3</v>
      </c>
      <c r="T586" s="11">
        <f t="shared" si="74"/>
        <v>1.8165304268846503E-3</v>
      </c>
      <c r="U586" s="11">
        <f t="shared" si="75"/>
        <v>1.7560290330133458E-3</v>
      </c>
      <c r="V586" s="11">
        <f t="shared" si="76"/>
        <v>2.0025295109612142E-3</v>
      </c>
      <c r="W586" s="11">
        <f t="shared" si="77"/>
        <v>1.2249897917517355E-3</v>
      </c>
      <c r="X586" s="14">
        <v>3.0127462340672076E-3</v>
      </c>
      <c r="Y586" s="14">
        <v>2.2250169294766374E-3</v>
      </c>
      <c r="Z586" s="14">
        <v>1.8165304268846503E-3</v>
      </c>
      <c r="AA586" s="14">
        <v>1.7560290330133458E-3</v>
      </c>
      <c r="AB586" s="14">
        <v>2.0025295109612142E-3</v>
      </c>
      <c r="AC586" s="14">
        <v>1.2249897917517355E-3</v>
      </c>
      <c r="AE586" s="16">
        <f t="shared" si="78"/>
        <v>0.70645604295349196</v>
      </c>
      <c r="AF586" s="16">
        <f t="shared" si="79"/>
        <v>-0.50132829878097129</v>
      </c>
      <c r="AL586" s="72"/>
      <c r="AN586" s="52"/>
      <c r="AO586" s="53"/>
      <c r="AP586" s="59"/>
      <c r="AQ586" s="54"/>
      <c r="AR586" s="56"/>
      <c r="AS586" s="56"/>
    </row>
    <row r="587" spans="1:45" x14ac:dyDescent="0.2">
      <c r="A587" s="31" t="s">
        <v>565</v>
      </c>
      <c r="B587" s="32" t="s">
        <v>784</v>
      </c>
      <c r="C587" s="44" t="s">
        <v>1492</v>
      </c>
      <c r="D587" s="32" t="s">
        <v>1560</v>
      </c>
      <c r="E587" s="4">
        <v>180</v>
      </c>
      <c r="F587" s="5">
        <v>19.401811394660001</v>
      </c>
      <c r="G587" s="6">
        <v>9.39306640625</v>
      </c>
      <c r="H587" s="6">
        <v>40.56</v>
      </c>
      <c r="I587" s="4">
        <v>8</v>
      </c>
      <c r="J587" s="4">
        <v>8</v>
      </c>
      <c r="K587" s="4">
        <v>91</v>
      </c>
      <c r="L587" s="4">
        <v>16</v>
      </c>
      <c r="M587" s="4">
        <v>19</v>
      </c>
      <c r="N587" s="4">
        <v>20</v>
      </c>
      <c r="O587" s="4">
        <v>12</v>
      </c>
      <c r="P587" s="4">
        <v>11</v>
      </c>
      <c r="Q587" s="4">
        <v>13</v>
      </c>
      <c r="R587" s="11">
        <f t="shared" si="72"/>
        <v>1.8539976825028969E-3</v>
      </c>
      <c r="S587" s="11">
        <f t="shared" si="73"/>
        <v>1.8380574634807004E-3</v>
      </c>
      <c r="T587" s="11">
        <f t="shared" si="74"/>
        <v>1.8165304268846503E-3</v>
      </c>
      <c r="U587" s="11">
        <f t="shared" si="75"/>
        <v>1.4048232264106766E-3</v>
      </c>
      <c r="V587" s="11">
        <f t="shared" si="76"/>
        <v>1.1593591905564925E-3</v>
      </c>
      <c r="W587" s="11">
        <f t="shared" si="77"/>
        <v>1.3270722743977134E-3</v>
      </c>
      <c r="X587" s="14">
        <v>1.8539976825028969E-3</v>
      </c>
      <c r="Y587" s="14">
        <v>1.8380574634807004E-3</v>
      </c>
      <c r="Z587" s="14">
        <v>1.8165304268846503E-3</v>
      </c>
      <c r="AA587" s="14">
        <v>1.4048232264106766E-3</v>
      </c>
      <c r="AB587" s="14">
        <v>1.1593591905564925E-3</v>
      </c>
      <c r="AC587" s="14">
        <v>1.3270722743977134E-3</v>
      </c>
      <c r="AE587" s="16">
        <f t="shared" si="78"/>
        <v>0.70639815609486079</v>
      </c>
      <c r="AF587" s="16">
        <f t="shared" si="79"/>
        <v>-0.50144651775074578</v>
      </c>
      <c r="AL587" s="72"/>
      <c r="AN587" s="52"/>
      <c r="AO587" s="53"/>
      <c r="AP587" s="59"/>
      <c r="AQ587" s="54"/>
      <c r="AR587" s="56"/>
      <c r="AS587" s="56"/>
    </row>
    <row r="588" spans="1:45" x14ac:dyDescent="0.2">
      <c r="A588" s="31" t="s">
        <v>33</v>
      </c>
      <c r="B588" s="32" t="s">
        <v>1293</v>
      </c>
      <c r="C588" s="31" t="s">
        <v>2554</v>
      </c>
      <c r="D588" s="32" t="s">
        <v>2555</v>
      </c>
      <c r="E588" s="4">
        <v>4149</v>
      </c>
      <c r="F588" s="5">
        <v>457.69905976466401</v>
      </c>
      <c r="G588" s="6">
        <v>5.02099609375</v>
      </c>
      <c r="H588" s="6">
        <v>6.72</v>
      </c>
      <c r="I588" s="4">
        <v>24</v>
      </c>
      <c r="J588" s="4">
        <v>24</v>
      </c>
      <c r="K588" s="4">
        <v>70</v>
      </c>
      <c r="L588" s="4">
        <v>13</v>
      </c>
      <c r="M588" s="4">
        <v>15</v>
      </c>
      <c r="N588" s="4">
        <v>14</v>
      </c>
      <c r="O588" s="4">
        <v>6</v>
      </c>
      <c r="P588" s="4">
        <v>8</v>
      </c>
      <c r="Q588" s="4">
        <v>14</v>
      </c>
      <c r="R588" s="11">
        <f t="shared" si="72"/>
        <v>1.5063731170336038E-3</v>
      </c>
      <c r="S588" s="11">
        <f t="shared" si="73"/>
        <v>1.4510979974847636E-3</v>
      </c>
      <c r="T588" s="11">
        <f t="shared" si="74"/>
        <v>1.2715712988192551E-3</v>
      </c>
      <c r="U588" s="11">
        <f t="shared" si="75"/>
        <v>7.0241161320533829E-4</v>
      </c>
      <c r="V588" s="11">
        <f t="shared" si="76"/>
        <v>8.4317032040472171E-4</v>
      </c>
      <c r="W588" s="11">
        <f t="shared" si="77"/>
        <v>1.4291547570436914E-3</v>
      </c>
      <c r="X588" s="14">
        <v>1.5063731170336038E-3</v>
      </c>
      <c r="Y588" s="14">
        <v>1.4510979974847636E-3</v>
      </c>
      <c r="Z588" s="14">
        <v>1.2715712988192551E-3</v>
      </c>
      <c r="AA588" s="14">
        <v>7.0241161320533829E-4</v>
      </c>
      <c r="AB588" s="14">
        <v>8.4317032040472171E-4</v>
      </c>
      <c r="AC588" s="14">
        <v>1.4291547570436914E-3</v>
      </c>
      <c r="AE588" s="16">
        <f t="shared" si="78"/>
        <v>0.70340668168093534</v>
      </c>
      <c r="AF588" s="16">
        <f t="shared" si="79"/>
        <v>-0.50756905565606381</v>
      </c>
      <c r="AL588" s="72"/>
      <c r="AN588" s="52"/>
      <c r="AO588" s="53"/>
      <c r="AP588" s="59"/>
      <c r="AQ588" s="54"/>
      <c r="AR588" s="56"/>
      <c r="AS588" s="56"/>
    </row>
    <row r="589" spans="1:45" x14ac:dyDescent="0.2">
      <c r="A589" s="31" t="s">
        <v>62</v>
      </c>
      <c r="B589" s="32" t="s">
        <v>1337</v>
      </c>
      <c r="C589" s="31" t="s">
        <v>2645</v>
      </c>
      <c r="D589" s="32" t="s">
        <v>2646</v>
      </c>
      <c r="E589" s="4">
        <v>1093</v>
      </c>
      <c r="F589" s="5">
        <v>118.59039911466</v>
      </c>
      <c r="G589" s="6">
        <v>6.94677734375</v>
      </c>
      <c r="H589" s="6">
        <v>5.03</v>
      </c>
      <c r="I589" s="4">
        <v>4</v>
      </c>
      <c r="J589" s="4">
        <v>4</v>
      </c>
      <c r="K589" s="4">
        <v>12</v>
      </c>
      <c r="L589" s="4"/>
      <c r="M589" s="4">
        <v>4</v>
      </c>
      <c r="N589" s="4">
        <v>4</v>
      </c>
      <c r="O589" s="4"/>
      <c r="P589" s="4"/>
      <c r="Q589" s="4">
        <v>4</v>
      </c>
      <c r="R589" s="11">
        <f t="shared" si="72"/>
        <v>0</v>
      </c>
      <c r="S589" s="11">
        <f t="shared" si="73"/>
        <v>3.8695946599593691E-4</v>
      </c>
      <c r="T589" s="11">
        <f t="shared" si="74"/>
        <v>3.6330608537693006E-4</v>
      </c>
      <c r="U589" s="11">
        <f t="shared" si="75"/>
        <v>0</v>
      </c>
      <c r="V589" s="11">
        <f t="shared" si="76"/>
        <v>0</v>
      </c>
      <c r="W589" s="11">
        <f t="shared" si="77"/>
        <v>4.0832993058391182E-4</v>
      </c>
      <c r="X589" s="15">
        <v>9.0826521344232502E-5</v>
      </c>
      <c r="Y589" s="14">
        <v>3.8695946599593691E-4</v>
      </c>
      <c r="Z589" s="14">
        <v>3.6330608537693006E-4</v>
      </c>
      <c r="AA589" s="15">
        <v>9.0826521344232502E-5</v>
      </c>
      <c r="AB589" s="15">
        <v>9.0826521344232502E-5</v>
      </c>
      <c r="AC589" s="14">
        <v>4.0832993058391182E-4</v>
      </c>
      <c r="AE589" s="16">
        <f t="shared" si="78"/>
        <v>0.70144873838421851</v>
      </c>
      <c r="AF589" s="16">
        <f t="shared" si="79"/>
        <v>-0.51159041881283329</v>
      </c>
      <c r="AL589" s="72"/>
      <c r="AN589" s="52"/>
      <c r="AO589" s="53"/>
      <c r="AP589" s="59"/>
      <c r="AQ589" s="54"/>
      <c r="AR589" s="56"/>
      <c r="AS589" s="56"/>
    </row>
    <row r="590" spans="1:45" x14ac:dyDescent="0.2">
      <c r="A590" s="31" t="s">
        <v>191</v>
      </c>
      <c r="B590" s="32" t="s">
        <v>935</v>
      </c>
      <c r="C590" s="31" t="s">
        <v>1848</v>
      </c>
      <c r="D590" s="32" t="s">
        <v>1849</v>
      </c>
      <c r="E590" s="4">
        <v>154</v>
      </c>
      <c r="F590" s="5">
        <v>16.821405414659999</v>
      </c>
      <c r="G590" s="6">
        <v>5.23681640625</v>
      </c>
      <c r="H590" s="6">
        <v>24.68</v>
      </c>
      <c r="I590" s="4">
        <v>5</v>
      </c>
      <c r="J590" s="4">
        <v>5</v>
      </c>
      <c r="K590" s="4">
        <v>28</v>
      </c>
      <c r="L590" s="4">
        <v>5</v>
      </c>
      <c r="M590" s="4">
        <v>7</v>
      </c>
      <c r="N590" s="4">
        <v>5</v>
      </c>
      <c r="O590" s="4">
        <v>3</v>
      </c>
      <c r="P590" s="4">
        <v>5</v>
      </c>
      <c r="Q590" s="4">
        <v>3</v>
      </c>
      <c r="R590" s="11">
        <f t="shared" si="72"/>
        <v>5.7937427578215526E-4</v>
      </c>
      <c r="S590" s="11">
        <f t="shared" si="73"/>
        <v>6.7717906549288962E-4</v>
      </c>
      <c r="T590" s="11">
        <f t="shared" si="74"/>
        <v>4.5413260672116256E-4</v>
      </c>
      <c r="U590" s="11">
        <f t="shared" si="75"/>
        <v>3.5120580660266915E-4</v>
      </c>
      <c r="V590" s="11">
        <f t="shared" si="76"/>
        <v>5.2698145025295107E-4</v>
      </c>
      <c r="W590" s="11">
        <f t="shared" si="77"/>
        <v>3.0624744793793387E-4</v>
      </c>
      <c r="X590" s="14">
        <v>5.7937427578215526E-4</v>
      </c>
      <c r="Y590" s="14">
        <v>6.7717906549288962E-4</v>
      </c>
      <c r="Z590" s="14">
        <v>4.5413260672116256E-4</v>
      </c>
      <c r="AA590" s="14">
        <v>3.5120580660266915E-4</v>
      </c>
      <c r="AB590" s="14">
        <v>5.2698145025295107E-4</v>
      </c>
      <c r="AC590" s="14">
        <v>3.0624744793793387E-4</v>
      </c>
      <c r="AE590" s="16">
        <f t="shared" si="78"/>
        <v>0.69237413575585183</v>
      </c>
      <c r="AF590" s="16">
        <f t="shared" si="79"/>
        <v>-0.53037626231700041</v>
      </c>
      <c r="AL590" s="72"/>
      <c r="AN590" s="52"/>
      <c r="AO590" s="53"/>
      <c r="AP590" s="59"/>
      <c r="AQ590" s="54"/>
      <c r="AR590" s="56"/>
      <c r="AS590" s="56"/>
    </row>
    <row r="591" spans="1:45" x14ac:dyDescent="0.2">
      <c r="A591" s="31" t="s">
        <v>167</v>
      </c>
      <c r="B591" s="32" t="s">
        <v>1224</v>
      </c>
      <c r="C591" s="31" t="s">
        <v>2421</v>
      </c>
      <c r="D591" s="45" t="s">
        <v>2422</v>
      </c>
      <c r="E591" s="4">
        <v>1112</v>
      </c>
      <c r="F591" s="5">
        <v>107.11857329466</v>
      </c>
      <c r="G591" s="6">
        <v>6.43017578125</v>
      </c>
      <c r="H591" s="6">
        <v>9.35</v>
      </c>
      <c r="I591" s="4">
        <v>8</v>
      </c>
      <c r="J591" s="4">
        <v>8</v>
      </c>
      <c r="K591" s="4">
        <v>121</v>
      </c>
      <c r="L591" s="4">
        <v>19</v>
      </c>
      <c r="M591" s="4">
        <v>23</v>
      </c>
      <c r="N591" s="4">
        <v>32</v>
      </c>
      <c r="O591" s="4">
        <v>15</v>
      </c>
      <c r="P591" s="4">
        <v>11</v>
      </c>
      <c r="Q591" s="4">
        <v>21</v>
      </c>
      <c r="R591" s="11">
        <f t="shared" si="72"/>
        <v>2.20162224797219E-3</v>
      </c>
      <c r="S591" s="11">
        <f t="shared" si="73"/>
        <v>2.2250169294766374E-3</v>
      </c>
      <c r="T591" s="11">
        <f t="shared" si="74"/>
        <v>2.9064486830154405E-3</v>
      </c>
      <c r="U591" s="11">
        <f t="shared" si="75"/>
        <v>1.7560290330133458E-3</v>
      </c>
      <c r="V591" s="11">
        <f t="shared" si="76"/>
        <v>1.1593591905564925E-3</v>
      </c>
      <c r="W591" s="11">
        <f t="shared" si="77"/>
        <v>2.1437321355655369E-3</v>
      </c>
      <c r="X591" s="14">
        <v>2.20162224797219E-3</v>
      </c>
      <c r="Y591" s="14">
        <v>2.2250169294766374E-3</v>
      </c>
      <c r="Z591" s="14">
        <v>2.9064486830154405E-3</v>
      </c>
      <c r="AA591" s="14">
        <v>1.7560290330133458E-3</v>
      </c>
      <c r="AB591" s="14">
        <v>1.1593591905564925E-3</v>
      </c>
      <c r="AC591" s="14">
        <v>2.1437321355655369E-3</v>
      </c>
      <c r="AE591" s="16">
        <f t="shared" si="78"/>
        <v>0.68990314249624651</v>
      </c>
      <c r="AF591" s="16">
        <f t="shared" si="79"/>
        <v>-0.53553426292240935</v>
      </c>
      <c r="AL591" s="72"/>
      <c r="AN591" s="52"/>
      <c r="AO591" s="53"/>
      <c r="AP591" s="71"/>
      <c r="AQ591" s="54"/>
      <c r="AR591" s="56"/>
      <c r="AS591" s="56"/>
    </row>
    <row r="592" spans="1:45" x14ac:dyDescent="0.2">
      <c r="A592" s="31" t="s">
        <v>612</v>
      </c>
      <c r="B592" s="32" t="s">
        <v>949</v>
      </c>
      <c r="C592" s="31" t="s">
        <v>1875</v>
      </c>
      <c r="D592" s="32" t="s">
        <v>1876</v>
      </c>
      <c r="E592" s="4">
        <v>271</v>
      </c>
      <c r="F592" s="5">
        <v>28.406834314659999</v>
      </c>
      <c r="G592" s="6">
        <v>5.43994140625</v>
      </c>
      <c r="H592" s="6">
        <v>23.62</v>
      </c>
      <c r="I592" s="4">
        <v>5</v>
      </c>
      <c r="J592" s="4">
        <v>5</v>
      </c>
      <c r="K592" s="4">
        <v>29</v>
      </c>
      <c r="L592" s="4">
        <v>5</v>
      </c>
      <c r="M592" s="4">
        <v>5</v>
      </c>
      <c r="N592" s="4">
        <v>8</v>
      </c>
      <c r="O592" s="4"/>
      <c r="P592" s="4">
        <v>4</v>
      </c>
      <c r="Q592" s="4">
        <v>7</v>
      </c>
      <c r="R592" s="11">
        <f t="shared" si="72"/>
        <v>5.7937427578215526E-4</v>
      </c>
      <c r="S592" s="11">
        <f t="shared" si="73"/>
        <v>4.8369933249492117E-4</v>
      </c>
      <c r="T592" s="11">
        <f t="shared" si="74"/>
        <v>7.2661217075386012E-4</v>
      </c>
      <c r="U592" s="11">
        <f t="shared" si="75"/>
        <v>0</v>
      </c>
      <c r="V592" s="11">
        <f t="shared" si="76"/>
        <v>4.2158516020236085E-4</v>
      </c>
      <c r="W592" s="11">
        <f t="shared" si="77"/>
        <v>7.1457737852184569E-4</v>
      </c>
      <c r="X592" s="14">
        <v>5.7937427578215526E-4</v>
      </c>
      <c r="Y592" s="14">
        <v>4.8369933249492117E-4</v>
      </c>
      <c r="Z592" s="14">
        <v>7.2661217075386012E-4</v>
      </c>
      <c r="AA592" s="15">
        <v>9.0826521344232502E-5</v>
      </c>
      <c r="AB592" s="14">
        <v>4.2158516020236085E-4</v>
      </c>
      <c r="AC592" s="14">
        <v>7.1457737852184569E-4</v>
      </c>
      <c r="AE592" s="16">
        <f t="shared" si="78"/>
        <v>0.68558909862535666</v>
      </c>
      <c r="AF592" s="16">
        <f t="shared" si="79"/>
        <v>-0.54458392517466025</v>
      </c>
      <c r="AL592" s="72"/>
      <c r="AN592" s="52"/>
      <c r="AO592" s="53"/>
      <c r="AP592" s="70"/>
      <c r="AQ592" s="54"/>
      <c r="AR592" s="56"/>
      <c r="AS592" s="56"/>
    </row>
    <row r="593" spans="1:45" x14ac:dyDescent="0.2">
      <c r="A593" s="31" t="s">
        <v>624</v>
      </c>
      <c r="B593" s="32" t="s">
        <v>993</v>
      </c>
      <c r="C593" s="31" t="s">
        <v>1964</v>
      </c>
      <c r="D593" s="32" t="s">
        <v>1965</v>
      </c>
      <c r="E593" s="4">
        <v>225</v>
      </c>
      <c r="F593" s="5">
        <v>24.80536551466</v>
      </c>
      <c r="G593" s="6">
        <v>4.72900390625</v>
      </c>
      <c r="H593" s="6">
        <v>20.89</v>
      </c>
      <c r="I593" s="4">
        <v>3</v>
      </c>
      <c r="J593" s="4">
        <v>3</v>
      </c>
      <c r="K593" s="4">
        <v>17</v>
      </c>
      <c r="L593" s="4">
        <v>3</v>
      </c>
      <c r="M593" s="4">
        <v>3</v>
      </c>
      <c r="N593" s="4">
        <v>5</v>
      </c>
      <c r="O593" s="4">
        <v>3</v>
      </c>
      <c r="P593" s="4"/>
      <c r="Q593" s="4">
        <v>3</v>
      </c>
      <c r="R593" s="11">
        <f t="shared" si="72"/>
        <v>3.4762456546929318E-4</v>
      </c>
      <c r="S593" s="11">
        <f t="shared" si="73"/>
        <v>2.9021959949695271E-4</v>
      </c>
      <c r="T593" s="11">
        <f t="shared" si="74"/>
        <v>4.5413260672116256E-4</v>
      </c>
      <c r="U593" s="11">
        <f t="shared" si="75"/>
        <v>3.5120580660266915E-4</v>
      </c>
      <c r="V593" s="11">
        <f t="shared" si="76"/>
        <v>0</v>
      </c>
      <c r="W593" s="11">
        <f t="shared" si="77"/>
        <v>3.0624744793793387E-4</v>
      </c>
      <c r="X593" s="14">
        <v>3.4762456546929318E-4</v>
      </c>
      <c r="Y593" s="14">
        <v>2.9021959949695271E-4</v>
      </c>
      <c r="Z593" s="14">
        <v>4.5413260672116256E-4</v>
      </c>
      <c r="AA593" s="14">
        <v>3.5120580660266915E-4</v>
      </c>
      <c r="AB593" s="15">
        <v>9.0826521344232502E-5</v>
      </c>
      <c r="AC593" s="14">
        <v>3.0624744793793387E-4</v>
      </c>
      <c r="AE593" s="16">
        <f t="shared" si="78"/>
        <v>0.68525246624846659</v>
      </c>
      <c r="AF593" s="16">
        <f t="shared" si="79"/>
        <v>-0.54529247951521809</v>
      </c>
      <c r="AL593" s="72"/>
      <c r="AN593" s="52"/>
      <c r="AO593" s="53"/>
      <c r="AP593" s="59"/>
      <c r="AQ593" s="54"/>
      <c r="AR593" s="56"/>
      <c r="AS593" s="56"/>
    </row>
    <row r="594" spans="1:45" x14ac:dyDescent="0.2">
      <c r="A594" s="31" t="s">
        <v>266</v>
      </c>
      <c r="B594" s="32" t="s">
        <v>881</v>
      </c>
      <c r="C594" s="31" t="s">
        <v>1742</v>
      </c>
      <c r="D594" s="32" t="s">
        <v>1743</v>
      </c>
      <c r="E594" s="4">
        <v>226</v>
      </c>
      <c r="F594" s="5">
        <v>23.930392084659999</v>
      </c>
      <c r="G594" s="6">
        <v>6.53662109375</v>
      </c>
      <c r="H594" s="6">
        <v>28.76</v>
      </c>
      <c r="I594" s="4">
        <v>5</v>
      </c>
      <c r="J594" s="4">
        <v>5</v>
      </c>
      <c r="K594" s="4">
        <v>28</v>
      </c>
      <c r="L594" s="4">
        <v>5</v>
      </c>
      <c r="M594" s="4">
        <v>6</v>
      </c>
      <c r="N594" s="4">
        <v>6</v>
      </c>
      <c r="O594" s="4">
        <v>2</v>
      </c>
      <c r="P594" s="4">
        <v>4</v>
      </c>
      <c r="Q594" s="4">
        <v>5</v>
      </c>
      <c r="R594" s="11">
        <f t="shared" si="72"/>
        <v>5.7937427578215526E-4</v>
      </c>
      <c r="S594" s="11">
        <f t="shared" si="73"/>
        <v>5.8043919899390542E-4</v>
      </c>
      <c r="T594" s="11">
        <f t="shared" si="74"/>
        <v>5.4495912806539512E-4</v>
      </c>
      <c r="U594" s="11">
        <f t="shared" si="75"/>
        <v>2.3413720440177945E-4</v>
      </c>
      <c r="V594" s="11">
        <f t="shared" si="76"/>
        <v>4.2158516020236085E-4</v>
      </c>
      <c r="W594" s="11">
        <f t="shared" si="77"/>
        <v>5.1041241322988978E-4</v>
      </c>
      <c r="X594" s="14">
        <v>5.7937427578215526E-4</v>
      </c>
      <c r="Y594" s="14">
        <v>5.8043919899390542E-4</v>
      </c>
      <c r="Z594" s="14">
        <v>5.4495912806539512E-4</v>
      </c>
      <c r="AA594" s="14">
        <v>2.3413720440177945E-4</v>
      </c>
      <c r="AB594" s="14">
        <v>4.2158516020236085E-4</v>
      </c>
      <c r="AC594" s="14">
        <v>5.1041241322988978E-4</v>
      </c>
      <c r="AE594" s="16">
        <f t="shared" si="78"/>
        <v>0.68404124743109851</v>
      </c>
      <c r="AF594" s="16">
        <f t="shared" si="79"/>
        <v>-0.54784477318244618</v>
      </c>
      <c r="AL594" s="72"/>
      <c r="AN594" s="52"/>
      <c r="AO594" s="53"/>
      <c r="AP594" s="59"/>
      <c r="AQ594" s="54"/>
      <c r="AR594" s="56"/>
      <c r="AS594" s="56"/>
    </row>
    <row r="595" spans="1:45" x14ac:dyDescent="0.2">
      <c r="A595" s="31" t="s">
        <v>333</v>
      </c>
      <c r="B595" s="32" t="s">
        <v>1033</v>
      </c>
      <c r="C595" s="31" t="s">
        <v>2038</v>
      </c>
      <c r="D595" s="32" t="s">
        <v>2039</v>
      </c>
      <c r="E595" s="4">
        <v>414</v>
      </c>
      <c r="F595" s="5">
        <v>45.605771574660103</v>
      </c>
      <c r="G595" s="6">
        <v>5.49072265625</v>
      </c>
      <c r="H595" s="6">
        <v>18.36</v>
      </c>
      <c r="I595" s="4">
        <v>5</v>
      </c>
      <c r="J595" s="4">
        <v>5</v>
      </c>
      <c r="K595" s="4">
        <v>22</v>
      </c>
      <c r="L595" s="4">
        <v>2</v>
      </c>
      <c r="M595" s="4">
        <v>5</v>
      </c>
      <c r="N595" s="4">
        <v>7</v>
      </c>
      <c r="O595" s="4"/>
      <c r="P595" s="4">
        <v>5</v>
      </c>
      <c r="Q595" s="4">
        <v>3</v>
      </c>
      <c r="R595" s="11">
        <f t="shared" si="72"/>
        <v>2.3174971031286211E-4</v>
      </c>
      <c r="S595" s="11">
        <f t="shared" si="73"/>
        <v>4.8369933249492117E-4</v>
      </c>
      <c r="T595" s="11">
        <f t="shared" si="74"/>
        <v>6.3578564940962757E-4</v>
      </c>
      <c r="U595" s="11">
        <f t="shared" si="75"/>
        <v>0</v>
      </c>
      <c r="V595" s="11">
        <f t="shared" si="76"/>
        <v>5.2698145025295107E-4</v>
      </c>
      <c r="W595" s="11">
        <f t="shared" si="77"/>
        <v>3.0624744793793387E-4</v>
      </c>
      <c r="X595" s="14">
        <v>2.3174971031286211E-4</v>
      </c>
      <c r="Y595" s="14">
        <v>4.8369933249492117E-4</v>
      </c>
      <c r="Z595" s="14">
        <v>6.3578564940962757E-4</v>
      </c>
      <c r="AA595" s="15">
        <v>9.0826521344232502E-5</v>
      </c>
      <c r="AB595" s="14">
        <v>5.2698145025295107E-4</v>
      </c>
      <c r="AC595" s="14">
        <v>3.0624744793793387E-4</v>
      </c>
      <c r="AE595" s="16">
        <f t="shared" si="78"/>
        <v>0.68386004656135546</v>
      </c>
      <c r="AF595" s="16">
        <f t="shared" si="79"/>
        <v>-0.54822699023108878</v>
      </c>
      <c r="AL595" s="72"/>
      <c r="AN595" s="52"/>
      <c r="AO595" s="53"/>
      <c r="AP595" s="71"/>
      <c r="AQ595" s="54"/>
      <c r="AR595" s="56"/>
      <c r="AS595" s="56"/>
    </row>
    <row r="596" spans="1:45" x14ac:dyDescent="0.2">
      <c r="A596" s="31" t="s">
        <v>398</v>
      </c>
      <c r="B596" s="32" t="s">
        <v>1171</v>
      </c>
      <c r="C596" s="31" t="s">
        <v>2325</v>
      </c>
      <c r="D596" s="32" t="s">
        <v>2326</v>
      </c>
      <c r="E596" s="4">
        <v>1276</v>
      </c>
      <c r="F596" s="5">
        <v>141.17305485465999</v>
      </c>
      <c r="G596" s="6">
        <v>6.84423828125</v>
      </c>
      <c r="H596" s="6">
        <v>11.29</v>
      </c>
      <c r="I596" s="4">
        <v>12</v>
      </c>
      <c r="J596" s="4">
        <v>12</v>
      </c>
      <c r="K596" s="4">
        <v>54</v>
      </c>
      <c r="L596" s="4">
        <v>11</v>
      </c>
      <c r="M596" s="4">
        <v>11</v>
      </c>
      <c r="N596" s="4">
        <v>11</v>
      </c>
      <c r="O596" s="4">
        <v>7</v>
      </c>
      <c r="P596" s="4">
        <v>8</v>
      </c>
      <c r="Q596" s="4">
        <v>6</v>
      </c>
      <c r="R596" s="11">
        <f t="shared" si="72"/>
        <v>1.2746234067207416E-3</v>
      </c>
      <c r="S596" s="11">
        <f t="shared" si="73"/>
        <v>1.0641385314888265E-3</v>
      </c>
      <c r="T596" s="11">
        <f t="shared" si="74"/>
        <v>9.9909173478655768E-4</v>
      </c>
      <c r="U596" s="11">
        <f t="shared" si="75"/>
        <v>8.1948021540622805E-4</v>
      </c>
      <c r="V596" s="11">
        <f t="shared" si="76"/>
        <v>8.4317032040472171E-4</v>
      </c>
      <c r="W596" s="11">
        <f t="shared" si="77"/>
        <v>6.1249489587586773E-4</v>
      </c>
      <c r="X596" s="14">
        <v>1.2746234067207416E-3</v>
      </c>
      <c r="Y596" s="14">
        <v>1.0641385314888265E-3</v>
      </c>
      <c r="Z596" s="14">
        <v>9.9909173478655768E-4</v>
      </c>
      <c r="AA596" s="14">
        <v>8.1948021540622805E-4</v>
      </c>
      <c r="AB596" s="14">
        <v>8.4317032040472171E-4</v>
      </c>
      <c r="AC596" s="14">
        <v>6.1249489587586773E-4</v>
      </c>
      <c r="AE596" s="16">
        <f t="shared" si="78"/>
        <v>0.68161928430032115</v>
      </c>
      <c r="AF596" s="16">
        <f t="shared" si="79"/>
        <v>-0.55296194217150274</v>
      </c>
      <c r="AL596" s="72"/>
      <c r="AN596" s="52"/>
      <c r="AO596" s="53"/>
      <c r="AP596" s="59"/>
      <c r="AQ596" s="54"/>
      <c r="AR596" s="56"/>
      <c r="AS596" s="56"/>
    </row>
    <row r="597" spans="1:45" x14ac:dyDescent="0.2">
      <c r="A597" s="90" t="s">
        <v>3027</v>
      </c>
      <c r="B597" s="53" t="s">
        <v>3028</v>
      </c>
      <c r="C597" s="31" t="s">
        <v>2091</v>
      </c>
      <c r="D597" s="32" t="s">
        <v>2092</v>
      </c>
      <c r="E597" s="4">
        <v>294</v>
      </c>
      <c r="F597" s="5">
        <v>33.471966634659999</v>
      </c>
      <c r="G597" s="6">
        <v>6.17626953125</v>
      </c>
      <c r="H597" s="6">
        <v>17.010000000000002</v>
      </c>
      <c r="I597" s="4">
        <v>4</v>
      </c>
      <c r="J597" s="4">
        <v>4</v>
      </c>
      <c r="K597" s="4">
        <v>17</v>
      </c>
      <c r="L597" s="4">
        <v>3</v>
      </c>
      <c r="M597" s="4">
        <v>4</v>
      </c>
      <c r="N597" s="4">
        <v>4</v>
      </c>
      <c r="O597" s="4">
        <v>3</v>
      </c>
      <c r="P597" s="4"/>
      <c r="Q597" s="4">
        <v>3</v>
      </c>
      <c r="R597" s="11">
        <f t="shared" si="72"/>
        <v>3.4762456546929318E-4</v>
      </c>
      <c r="S597" s="11">
        <f t="shared" si="73"/>
        <v>3.8695946599593691E-4</v>
      </c>
      <c r="T597" s="11">
        <f t="shared" si="74"/>
        <v>3.6330608537693006E-4</v>
      </c>
      <c r="U597" s="11">
        <f t="shared" si="75"/>
        <v>3.5120580660266915E-4</v>
      </c>
      <c r="V597" s="11">
        <f t="shared" si="76"/>
        <v>0</v>
      </c>
      <c r="W597" s="11">
        <f t="shared" si="77"/>
        <v>3.0624744793793387E-4</v>
      </c>
      <c r="X597" s="14">
        <v>3.4762456546929318E-4</v>
      </c>
      <c r="Y597" s="14">
        <v>3.8695946599593691E-4</v>
      </c>
      <c r="Z597" s="14">
        <v>3.6330608537693006E-4</v>
      </c>
      <c r="AA597" s="14">
        <v>3.5120580660266915E-4</v>
      </c>
      <c r="AB597" s="15">
        <v>9.0826521344232502E-5</v>
      </c>
      <c r="AC597" s="14">
        <v>3.0624744793793387E-4</v>
      </c>
      <c r="AE597" s="16">
        <f t="shared" si="78"/>
        <v>0.68156162844155843</v>
      </c>
      <c r="AF597" s="16">
        <f t="shared" si="79"/>
        <v>-0.55308398000344028</v>
      </c>
      <c r="AL597" s="72"/>
      <c r="AN597" s="52"/>
      <c r="AO597" s="53"/>
      <c r="AP597" s="59"/>
      <c r="AQ597" s="54"/>
      <c r="AR597" s="56"/>
      <c r="AS597" s="56"/>
    </row>
    <row r="598" spans="1:45" x14ac:dyDescent="0.2">
      <c r="A598" s="31" t="s">
        <v>49</v>
      </c>
      <c r="B598" s="32" t="s">
        <v>886</v>
      </c>
      <c r="C598" s="31" t="s">
        <v>1750</v>
      </c>
      <c r="D598" s="32" t="s">
        <v>1751</v>
      </c>
      <c r="E598" s="4">
        <v>714</v>
      </c>
      <c r="F598" s="5">
        <v>80.762278674660095</v>
      </c>
      <c r="G598" s="6">
        <v>4.80517578125</v>
      </c>
      <c r="H598" s="6">
        <v>28.57</v>
      </c>
      <c r="I598" s="4">
        <v>19</v>
      </c>
      <c r="J598" s="4">
        <v>19</v>
      </c>
      <c r="K598" s="4">
        <v>258</v>
      </c>
      <c r="L598" s="4">
        <v>49</v>
      </c>
      <c r="M598" s="4">
        <v>54</v>
      </c>
      <c r="N598" s="4">
        <v>55</v>
      </c>
      <c r="O598" s="4">
        <v>33</v>
      </c>
      <c r="P598" s="4">
        <v>37</v>
      </c>
      <c r="Q598" s="4">
        <v>30</v>
      </c>
      <c r="R598" s="11">
        <f t="shared" si="72"/>
        <v>5.677867902665122E-3</v>
      </c>
      <c r="S598" s="11">
        <f t="shared" si="73"/>
        <v>5.2239527909451484E-3</v>
      </c>
      <c r="T598" s="11">
        <f t="shared" si="74"/>
        <v>4.9954586739327884E-3</v>
      </c>
      <c r="U598" s="11">
        <f t="shared" si="75"/>
        <v>3.8632638726293607E-3</v>
      </c>
      <c r="V598" s="11">
        <f t="shared" si="76"/>
        <v>3.8996627318718382E-3</v>
      </c>
      <c r="W598" s="11">
        <f t="shared" si="77"/>
        <v>3.0624744793793387E-3</v>
      </c>
      <c r="X598" s="14">
        <v>5.677867902665122E-3</v>
      </c>
      <c r="Y598" s="14">
        <v>5.2239527909451484E-3</v>
      </c>
      <c r="Z598" s="14">
        <v>4.9954586739327884E-3</v>
      </c>
      <c r="AA598" s="14">
        <v>3.8632638726293607E-3</v>
      </c>
      <c r="AB598" s="14">
        <v>3.8996627318718382E-3</v>
      </c>
      <c r="AC598" s="14">
        <v>3.0624744793793387E-3</v>
      </c>
      <c r="AE598" s="16">
        <f t="shared" si="78"/>
        <v>0.68095935371069816</v>
      </c>
      <c r="AF598" s="16">
        <f t="shared" si="79"/>
        <v>-0.55435940817730045</v>
      </c>
      <c r="AL598" s="72"/>
      <c r="AN598" s="52"/>
      <c r="AO598" s="53"/>
      <c r="AP598" s="69"/>
      <c r="AQ598" s="54"/>
      <c r="AR598" s="56"/>
      <c r="AS598" s="56"/>
    </row>
    <row r="599" spans="1:45" x14ac:dyDescent="0.2">
      <c r="A599" s="88" t="s">
        <v>3029</v>
      </c>
      <c r="B599" s="53" t="s">
        <v>3030</v>
      </c>
      <c r="C599" s="31" t="s">
        <v>2560</v>
      </c>
      <c r="D599" s="32" t="s">
        <v>2561</v>
      </c>
      <c r="E599" s="4">
        <v>259</v>
      </c>
      <c r="F599" s="5">
        <v>30.105052154660001</v>
      </c>
      <c r="G599" s="6">
        <v>5.33837890625</v>
      </c>
      <c r="H599" s="6">
        <v>6.56</v>
      </c>
      <c r="I599" s="4">
        <v>2</v>
      </c>
      <c r="J599" s="4">
        <v>2</v>
      </c>
      <c r="K599" s="4">
        <v>6</v>
      </c>
      <c r="L599" s="4"/>
      <c r="M599" s="4">
        <v>4</v>
      </c>
      <c r="N599" s="4"/>
      <c r="O599" s="4"/>
      <c r="P599" s="4"/>
      <c r="Q599" s="4">
        <v>2</v>
      </c>
      <c r="R599" s="11">
        <f t="shared" si="72"/>
        <v>0</v>
      </c>
      <c r="S599" s="11">
        <f t="shared" si="73"/>
        <v>3.8695946599593691E-4</v>
      </c>
      <c r="T599" s="11">
        <f t="shared" si="74"/>
        <v>0</v>
      </c>
      <c r="U599" s="11">
        <f t="shared" si="75"/>
        <v>0</v>
      </c>
      <c r="V599" s="11">
        <f t="shared" si="76"/>
        <v>0</v>
      </c>
      <c r="W599" s="11">
        <f t="shared" si="77"/>
        <v>2.0416496529195591E-4</v>
      </c>
      <c r="X599" s="15">
        <v>9.0826521344232502E-5</v>
      </c>
      <c r="Y599" s="14">
        <v>3.8695946599593691E-4</v>
      </c>
      <c r="Z599" s="15">
        <v>9.0826521344232502E-5</v>
      </c>
      <c r="AA599" s="15">
        <v>9.0826521344232502E-5</v>
      </c>
      <c r="AB599" s="15">
        <v>9.0826521344232502E-5</v>
      </c>
      <c r="AC599" s="14">
        <v>2.0416496529195591E-4</v>
      </c>
      <c r="AE599" s="16">
        <f t="shared" si="78"/>
        <v>0.67852536145060827</v>
      </c>
      <c r="AF599" s="16">
        <f t="shared" si="79"/>
        <v>-0.55952535418027394</v>
      </c>
      <c r="AL599" s="72"/>
      <c r="AN599" s="52"/>
      <c r="AO599" s="64"/>
      <c r="AP599" s="59"/>
      <c r="AQ599" s="54"/>
      <c r="AR599" s="56"/>
      <c r="AS599" s="56"/>
    </row>
    <row r="600" spans="1:45" x14ac:dyDescent="0.2">
      <c r="A600" s="31" t="s">
        <v>328</v>
      </c>
      <c r="B600" s="32" t="s">
        <v>1162</v>
      </c>
      <c r="C600" s="31" t="s">
        <v>2306</v>
      </c>
      <c r="D600" s="32" t="s">
        <v>2307</v>
      </c>
      <c r="E600" s="4">
        <v>511</v>
      </c>
      <c r="F600" s="5">
        <v>56.542874324659998</v>
      </c>
      <c r="G600" s="6">
        <v>5.80810546875</v>
      </c>
      <c r="H600" s="6">
        <v>11.94</v>
      </c>
      <c r="I600" s="4">
        <v>5</v>
      </c>
      <c r="J600" s="4">
        <v>5</v>
      </c>
      <c r="K600" s="4">
        <v>14</v>
      </c>
      <c r="L600" s="4">
        <v>3</v>
      </c>
      <c r="M600" s="4">
        <v>2</v>
      </c>
      <c r="N600" s="4">
        <v>4</v>
      </c>
      <c r="O600" s="4"/>
      <c r="P600" s="4">
        <v>3</v>
      </c>
      <c r="Q600" s="4">
        <v>2</v>
      </c>
      <c r="R600" s="11">
        <f t="shared" si="72"/>
        <v>3.4762456546929318E-4</v>
      </c>
      <c r="S600" s="11">
        <f t="shared" si="73"/>
        <v>1.9347973299796846E-4</v>
      </c>
      <c r="T600" s="11">
        <f t="shared" si="74"/>
        <v>3.6330608537693006E-4</v>
      </c>
      <c r="U600" s="11">
        <f t="shared" si="75"/>
        <v>0</v>
      </c>
      <c r="V600" s="11">
        <f t="shared" si="76"/>
        <v>3.1618887015177064E-4</v>
      </c>
      <c r="W600" s="11">
        <f t="shared" si="77"/>
        <v>2.0416496529195591E-4</v>
      </c>
      <c r="X600" s="14">
        <v>3.4762456546929318E-4</v>
      </c>
      <c r="Y600" s="14">
        <v>1.9347973299796846E-4</v>
      </c>
      <c r="Z600" s="14">
        <v>3.6330608537693006E-4</v>
      </c>
      <c r="AA600" s="15">
        <v>9.0826521344232502E-5</v>
      </c>
      <c r="AB600" s="14">
        <v>3.1618887015177064E-4</v>
      </c>
      <c r="AC600" s="14">
        <v>2.0416496529195591E-4</v>
      </c>
      <c r="AE600" s="16">
        <f t="shared" si="78"/>
        <v>0.67577768644156877</v>
      </c>
      <c r="AF600" s="16">
        <f t="shared" si="79"/>
        <v>-0.56537938006418731</v>
      </c>
      <c r="AL600" s="72"/>
      <c r="AN600" s="52"/>
      <c r="AO600" s="53"/>
      <c r="AP600" s="76"/>
      <c r="AQ600" s="54"/>
      <c r="AR600" s="56"/>
      <c r="AS600" s="56"/>
    </row>
    <row r="601" spans="1:45" x14ac:dyDescent="0.2">
      <c r="A601" s="31" t="s">
        <v>136</v>
      </c>
      <c r="B601" s="32" t="s">
        <v>785</v>
      </c>
      <c r="C601" s="44" t="s">
        <v>1561</v>
      </c>
      <c r="D601" s="45" t="s">
        <v>1562</v>
      </c>
      <c r="E601" s="4">
        <v>245</v>
      </c>
      <c r="F601" s="5">
        <v>27.746767994660001</v>
      </c>
      <c r="G601" s="6">
        <v>4.77978515625</v>
      </c>
      <c r="H601" s="6">
        <v>40.409999999999997</v>
      </c>
      <c r="I601" s="4">
        <v>5</v>
      </c>
      <c r="J601" s="4">
        <v>11</v>
      </c>
      <c r="K601" s="4">
        <v>90</v>
      </c>
      <c r="L601" s="4">
        <v>11</v>
      </c>
      <c r="M601" s="4">
        <v>19</v>
      </c>
      <c r="N601" s="4">
        <v>18</v>
      </c>
      <c r="O601" s="4"/>
      <c r="P601" s="4">
        <v>16</v>
      </c>
      <c r="Q601" s="4">
        <v>14</v>
      </c>
      <c r="R601" s="11">
        <f t="shared" si="72"/>
        <v>1.2746234067207416E-3</v>
      </c>
      <c r="S601" s="11">
        <f t="shared" si="73"/>
        <v>1.8380574634807004E-3</v>
      </c>
      <c r="T601" s="11">
        <f t="shared" si="74"/>
        <v>1.6348773841961854E-3</v>
      </c>
      <c r="U601" s="11">
        <f t="shared" si="75"/>
        <v>0</v>
      </c>
      <c r="V601" s="11">
        <f t="shared" si="76"/>
        <v>1.6863406408094434E-3</v>
      </c>
      <c r="W601" s="11">
        <f t="shared" si="77"/>
        <v>1.4291547570436914E-3</v>
      </c>
      <c r="X601" s="14">
        <v>1.2746234067207416E-3</v>
      </c>
      <c r="Y601" s="14">
        <v>1.8380574634807004E-3</v>
      </c>
      <c r="Z601" s="14">
        <v>1.6348773841961854E-3</v>
      </c>
      <c r="AA601" s="15">
        <v>9.0826521344232502E-5</v>
      </c>
      <c r="AB601" s="14">
        <v>1.6863406408094434E-3</v>
      </c>
      <c r="AC601" s="14">
        <v>1.4291547570436914E-3</v>
      </c>
      <c r="AE601" s="16">
        <f t="shared" si="78"/>
        <v>0.67536231203216435</v>
      </c>
      <c r="AF601" s="16">
        <f t="shared" si="79"/>
        <v>-0.56626642155524753</v>
      </c>
      <c r="AL601" s="72"/>
      <c r="AN601" s="52"/>
      <c r="AO601" s="53"/>
      <c r="AP601" s="71"/>
      <c r="AQ601" s="54"/>
      <c r="AR601" s="56"/>
      <c r="AS601" s="56"/>
    </row>
    <row r="602" spans="1:45" x14ac:dyDescent="0.2">
      <c r="A602" s="88" t="s">
        <v>3031</v>
      </c>
      <c r="B602" s="53" t="s">
        <v>3032</v>
      </c>
      <c r="C602" s="50" t="s">
        <v>2887</v>
      </c>
      <c r="D602" s="51" t="s">
        <v>2888</v>
      </c>
      <c r="E602" s="4">
        <v>277</v>
      </c>
      <c r="F602" s="5">
        <v>30.51273833466</v>
      </c>
      <c r="G602" s="6">
        <v>7.72314453125</v>
      </c>
      <c r="H602" s="6">
        <v>48.74</v>
      </c>
      <c r="I602" s="4">
        <v>10</v>
      </c>
      <c r="J602" s="4">
        <v>10</v>
      </c>
      <c r="K602" s="4">
        <v>53</v>
      </c>
      <c r="L602" s="4">
        <v>7</v>
      </c>
      <c r="M602" s="4">
        <v>13</v>
      </c>
      <c r="N602" s="4">
        <v>13</v>
      </c>
      <c r="O602" s="4">
        <v>8</v>
      </c>
      <c r="P602" s="4">
        <v>5</v>
      </c>
      <c r="Q602" s="4">
        <v>7</v>
      </c>
      <c r="R602" s="11">
        <f t="shared" si="72"/>
        <v>8.1112398609501735E-4</v>
      </c>
      <c r="S602" s="11">
        <f t="shared" si="73"/>
        <v>1.2576182644867949E-3</v>
      </c>
      <c r="T602" s="11">
        <f t="shared" si="74"/>
        <v>1.1807447774750228E-3</v>
      </c>
      <c r="U602" s="11">
        <f t="shared" si="75"/>
        <v>9.365488176071178E-4</v>
      </c>
      <c r="V602" s="11">
        <f t="shared" si="76"/>
        <v>5.2698145025295107E-4</v>
      </c>
      <c r="W602" s="11">
        <f t="shared" si="77"/>
        <v>7.1457737852184569E-4</v>
      </c>
      <c r="X602" s="14">
        <v>8.1112398609501735E-4</v>
      </c>
      <c r="Y602" s="14">
        <v>1.2576182644867949E-3</v>
      </c>
      <c r="Z602" s="14">
        <v>1.1807447774750228E-3</v>
      </c>
      <c r="AA602" s="14">
        <v>9.365488176071178E-4</v>
      </c>
      <c r="AB602" s="14">
        <v>5.2698145025295107E-4</v>
      </c>
      <c r="AC602" s="14">
        <v>7.1457737852184569E-4</v>
      </c>
      <c r="AE602" s="16">
        <f t="shared" si="78"/>
        <v>0.67029276546593997</v>
      </c>
      <c r="AF602" s="16">
        <f t="shared" si="79"/>
        <v>-0.577136732104511</v>
      </c>
      <c r="AL602" s="72"/>
      <c r="AN602" s="52"/>
      <c r="AO602" s="53"/>
      <c r="AP602" s="77"/>
      <c r="AQ602" s="54"/>
      <c r="AR602" s="56"/>
      <c r="AS602" s="56"/>
    </row>
    <row r="603" spans="1:45" x14ac:dyDescent="0.2">
      <c r="A603" s="31" t="s">
        <v>101</v>
      </c>
      <c r="B603" s="32" t="s">
        <v>893</v>
      </c>
      <c r="C603" s="31" t="s">
        <v>1765</v>
      </c>
      <c r="D603" s="32" t="s">
        <v>1766</v>
      </c>
      <c r="E603" s="4">
        <v>174</v>
      </c>
      <c r="F603" s="5">
        <v>19.608058994659999</v>
      </c>
      <c r="G603" s="6">
        <v>7.79638671875</v>
      </c>
      <c r="H603" s="6">
        <v>28.16</v>
      </c>
      <c r="I603" s="4">
        <v>5</v>
      </c>
      <c r="J603" s="4">
        <v>5</v>
      </c>
      <c r="K603" s="4">
        <v>47</v>
      </c>
      <c r="L603" s="4">
        <v>9</v>
      </c>
      <c r="M603" s="4">
        <v>11</v>
      </c>
      <c r="N603" s="4">
        <v>9</v>
      </c>
      <c r="O603" s="4">
        <v>5</v>
      </c>
      <c r="P603" s="4">
        <v>6</v>
      </c>
      <c r="Q603" s="4">
        <v>7</v>
      </c>
      <c r="R603" s="11">
        <f t="shared" si="72"/>
        <v>1.0428736964078794E-3</v>
      </c>
      <c r="S603" s="11">
        <f t="shared" si="73"/>
        <v>1.0641385314888265E-3</v>
      </c>
      <c r="T603" s="11">
        <f t="shared" si="74"/>
        <v>8.1743869209809268E-4</v>
      </c>
      <c r="U603" s="11">
        <f t="shared" si="75"/>
        <v>5.8534301100444865E-4</v>
      </c>
      <c r="V603" s="11">
        <f t="shared" si="76"/>
        <v>6.3237774030354128E-4</v>
      </c>
      <c r="W603" s="11">
        <f t="shared" si="77"/>
        <v>7.1457737852184569E-4</v>
      </c>
      <c r="X603" s="14">
        <v>1.0428736964078794E-3</v>
      </c>
      <c r="Y603" s="14">
        <v>1.0641385314888265E-3</v>
      </c>
      <c r="Z603" s="14">
        <v>8.1743869209809268E-4</v>
      </c>
      <c r="AA603" s="14">
        <v>5.8534301100444865E-4</v>
      </c>
      <c r="AB603" s="14">
        <v>6.3237774030354128E-4</v>
      </c>
      <c r="AC603" s="14">
        <v>7.1457737852184569E-4</v>
      </c>
      <c r="AE603" s="16">
        <f t="shared" si="78"/>
        <v>0.66073877889982591</v>
      </c>
      <c r="AF603" s="16">
        <f t="shared" si="79"/>
        <v>-0.59784807560778419</v>
      </c>
      <c r="AL603" s="72"/>
      <c r="AN603" s="52"/>
      <c r="AO603" s="53"/>
      <c r="AP603" s="59"/>
      <c r="AQ603" s="54"/>
      <c r="AR603" s="56"/>
      <c r="AS603" s="56"/>
    </row>
    <row r="604" spans="1:45" x14ac:dyDescent="0.2">
      <c r="A604" s="88" t="s">
        <v>3033</v>
      </c>
      <c r="B604" s="53" t="s">
        <v>3034</v>
      </c>
      <c r="C604" s="31" t="s">
        <v>2056</v>
      </c>
      <c r="D604" s="32" t="s">
        <v>2057</v>
      </c>
      <c r="E604" s="4">
        <v>122</v>
      </c>
      <c r="F604" s="5">
        <v>13.05196155466</v>
      </c>
      <c r="G604" s="6">
        <v>8.32373046875</v>
      </c>
      <c r="H604" s="6">
        <v>18.03</v>
      </c>
      <c r="I604" s="4">
        <v>2</v>
      </c>
      <c r="J604" s="4">
        <v>2</v>
      </c>
      <c r="K604" s="4">
        <v>2</v>
      </c>
      <c r="L604" s="4">
        <v>2</v>
      </c>
      <c r="M604" s="4"/>
      <c r="N604" s="4"/>
      <c r="O604" s="4"/>
      <c r="P604" s="4"/>
      <c r="Q604" s="4"/>
      <c r="R604" s="11">
        <f t="shared" si="72"/>
        <v>2.3174971031286211E-4</v>
      </c>
      <c r="S604" s="11">
        <f t="shared" si="73"/>
        <v>0</v>
      </c>
      <c r="T604" s="11">
        <f t="shared" si="74"/>
        <v>0</v>
      </c>
      <c r="U604" s="11">
        <f t="shared" si="75"/>
        <v>0</v>
      </c>
      <c r="V604" s="11">
        <f t="shared" si="76"/>
        <v>0</v>
      </c>
      <c r="W604" s="11">
        <f t="shared" si="77"/>
        <v>0</v>
      </c>
      <c r="X604" s="14">
        <v>2.3174971031286211E-4</v>
      </c>
      <c r="Y604" s="15">
        <v>9.0826521344232502E-5</v>
      </c>
      <c r="Z604" s="15">
        <v>9.0826521344232502E-5</v>
      </c>
      <c r="AA604" s="15">
        <v>9.0826521344232502E-5</v>
      </c>
      <c r="AB604" s="15">
        <v>9.0826521344232502E-5</v>
      </c>
      <c r="AC604" s="15">
        <v>9.0826521344232502E-5</v>
      </c>
      <c r="AE604" s="16">
        <f t="shared" si="78"/>
        <v>0.65911405295315673</v>
      </c>
      <c r="AF604" s="16">
        <f t="shared" si="79"/>
        <v>-0.6013999644145821</v>
      </c>
      <c r="AL604" s="72"/>
      <c r="AN604" s="52"/>
      <c r="AO604" s="66"/>
      <c r="AP604" s="59"/>
      <c r="AQ604" s="54"/>
      <c r="AR604" s="56"/>
      <c r="AS604" s="56"/>
    </row>
    <row r="605" spans="1:45" x14ac:dyDescent="0.2">
      <c r="A605" s="31" t="s">
        <v>22</v>
      </c>
      <c r="B605" s="32" t="s">
        <v>1339</v>
      </c>
      <c r="C605" s="31" t="s">
        <v>2650</v>
      </c>
      <c r="D605" s="32" t="s">
        <v>2651</v>
      </c>
      <c r="E605" s="4">
        <v>470</v>
      </c>
      <c r="F605" s="5">
        <v>50.844314854660098</v>
      </c>
      <c r="G605" s="6">
        <v>6.65380859375</v>
      </c>
      <c r="H605" s="6">
        <v>4.8899999999999997</v>
      </c>
      <c r="I605" s="4">
        <v>2</v>
      </c>
      <c r="J605" s="4">
        <v>2</v>
      </c>
      <c r="K605" s="4">
        <v>2</v>
      </c>
      <c r="L605" s="4">
        <v>2</v>
      </c>
      <c r="M605" s="4"/>
      <c r="N605" s="4"/>
      <c r="O605" s="4"/>
      <c r="P605" s="4"/>
      <c r="Q605" s="4"/>
      <c r="R605" s="11">
        <f t="shared" si="72"/>
        <v>2.3174971031286211E-4</v>
      </c>
      <c r="S605" s="11">
        <f t="shared" si="73"/>
        <v>0</v>
      </c>
      <c r="T605" s="11">
        <f t="shared" si="74"/>
        <v>0</v>
      </c>
      <c r="U605" s="11">
        <f t="shared" si="75"/>
        <v>0</v>
      </c>
      <c r="V605" s="11">
        <f t="shared" si="76"/>
        <v>0</v>
      </c>
      <c r="W605" s="11">
        <f t="shared" si="77"/>
        <v>0</v>
      </c>
      <c r="X605" s="14">
        <v>2.3174971031286211E-4</v>
      </c>
      <c r="Y605" s="15">
        <v>9.0826521344232502E-5</v>
      </c>
      <c r="Z605" s="15">
        <v>9.0826521344232502E-5</v>
      </c>
      <c r="AA605" s="15">
        <v>9.0826521344232502E-5</v>
      </c>
      <c r="AB605" s="15">
        <v>9.0826521344232502E-5</v>
      </c>
      <c r="AC605" s="15">
        <v>9.0826521344232502E-5</v>
      </c>
      <c r="AE605" s="16">
        <f t="shared" si="78"/>
        <v>0.65911405295315673</v>
      </c>
      <c r="AF605" s="16">
        <f t="shared" si="79"/>
        <v>-0.6013999644145821</v>
      </c>
      <c r="AL605" s="72"/>
      <c r="AN605" s="52"/>
      <c r="AO605" s="53"/>
      <c r="AP605" s="59"/>
      <c r="AQ605" s="54"/>
      <c r="AR605" s="56"/>
      <c r="AS605" s="56"/>
    </row>
    <row r="606" spans="1:45" x14ac:dyDescent="0.2">
      <c r="A606" s="31" t="s">
        <v>52</v>
      </c>
      <c r="B606" s="32" t="s">
        <v>1135</v>
      </c>
      <c r="C606" s="31" t="s">
        <v>2259</v>
      </c>
      <c r="D606" s="32" t="s">
        <v>2260</v>
      </c>
      <c r="E606" s="4">
        <v>192</v>
      </c>
      <c r="F606" s="5">
        <v>22.080957624660002</v>
      </c>
      <c r="G606" s="6">
        <v>4.94482421875</v>
      </c>
      <c r="H606" s="6">
        <v>13.02</v>
      </c>
      <c r="I606" s="4">
        <v>2</v>
      </c>
      <c r="J606" s="4">
        <v>2</v>
      </c>
      <c r="K606" s="4">
        <v>2</v>
      </c>
      <c r="L606" s="4">
        <v>2</v>
      </c>
      <c r="M606" s="4"/>
      <c r="N606" s="4"/>
      <c r="O606" s="4"/>
      <c r="P606" s="4"/>
      <c r="Q606" s="4"/>
      <c r="R606" s="11">
        <f t="shared" si="72"/>
        <v>2.3174971031286211E-4</v>
      </c>
      <c r="S606" s="11">
        <f t="shared" si="73"/>
        <v>0</v>
      </c>
      <c r="T606" s="11">
        <f t="shared" si="74"/>
        <v>0</v>
      </c>
      <c r="U606" s="11">
        <f t="shared" si="75"/>
        <v>0</v>
      </c>
      <c r="V606" s="11">
        <f t="shared" si="76"/>
        <v>0</v>
      </c>
      <c r="W606" s="11">
        <f t="shared" si="77"/>
        <v>0</v>
      </c>
      <c r="X606" s="14">
        <v>2.3174971031286211E-4</v>
      </c>
      <c r="Y606" s="15">
        <v>9.0826521344232502E-5</v>
      </c>
      <c r="Z606" s="15">
        <v>9.0826521344232502E-5</v>
      </c>
      <c r="AA606" s="15">
        <v>9.0826521344232502E-5</v>
      </c>
      <c r="AB606" s="15">
        <v>9.0826521344232502E-5</v>
      </c>
      <c r="AC606" s="15">
        <v>9.0826521344232502E-5</v>
      </c>
      <c r="AE606" s="16">
        <f t="shared" si="78"/>
        <v>0.65911405295315673</v>
      </c>
      <c r="AF606" s="16">
        <f t="shared" si="79"/>
        <v>-0.6013999644145821</v>
      </c>
      <c r="AL606" s="72"/>
      <c r="AN606" s="52"/>
      <c r="AO606" s="53"/>
      <c r="AP606" s="59"/>
      <c r="AQ606" s="54"/>
      <c r="AR606" s="56"/>
      <c r="AS606" s="56"/>
    </row>
    <row r="607" spans="1:45" x14ac:dyDescent="0.2">
      <c r="A607" s="31" t="s">
        <v>192</v>
      </c>
      <c r="B607" s="32" t="s">
        <v>1372</v>
      </c>
      <c r="C607" s="31" t="s">
        <v>2719</v>
      </c>
      <c r="D607" s="32" t="s">
        <v>2720</v>
      </c>
      <c r="E607" s="4">
        <v>731</v>
      </c>
      <c r="F607" s="5">
        <v>83.352192684660196</v>
      </c>
      <c r="G607" s="6">
        <v>6.75634765625</v>
      </c>
      <c r="H607" s="6">
        <v>3.28</v>
      </c>
      <c r="I607" s="4">
        <v>2</v>
      </c>
      <c r="J607" s="4">
        <v>2</v>
      </c>
      <c r="K607" s="4">
        <v>2</v>
      </c>
      <c r="L607" s="4">
        <v>2</v>
      </c>
      <c r="M607" s="4"/>
      <c r="N607" s="4"/>
      <c r="O607" s="4"/>
      <c r="P607" s="4"/>
      <c r="Q607" s="4"/>
      <c r="R607" s="11">
        <f t="shared" si="72"/>
        <v>2.3174971031286211E-4</v>
      </c>
      <c r="S607" s="11">
        <f t="shared" si="73"/>
        <v>0</v>
      </c>
      <c r="T607" s="11">
        <f t="shared" si="74"/>
        <v>0</v>
      </c>
      <c r="U607" s="11">
        <f t="shared" si="75"/>
        <v>0</v>
      </c>
      <c r="V607" s="11">
        <f t="shared" si="76"/>
        <v>0</v>
      </c>
      <c r="W607" s="11">
        <f t="shared" si="77"/>
        <v>0</v>
      </c>
      <c r="X607" s="14">
        <v>2.3174971031286211E-4</v>
      </c>
      <c r="Y607" s="15">
        <v>9.0826521344232502E-5</v>
      </c>
      <c r="Z607" s="15">
        <v>9.0826521344232502E-5</v>
      </c>
      <c r="AA607" s="15">
        <v>9.0826521344232502E-5</v>
      </c>
      <c r="AB607" s="15">
        <v>9.0826521344232502E-5</v>
      </c>
      <c r="AC607" s="15">
        <v>9.0826521344232502E-5</v>
      </c>
      <c r="AE607" s="16">
        <f t="shared" si="78"/>
        <v>0.65911405295315673</v>
      </c>
      <c r="AF607" s="16">
        <f t="shared" si="79"/>
        <v>-0.6013999644145821</v>
      </c>
      <c r="AL607" s="72"/>
      <c r="AN607" s="52"/>
      <c r="AO607" s="53"/>
      <c r="AP607" s="59"/>
      <c r="AQ607" s="54"/>
      <c r="AR607" s="56"/>
      <c r="AS607" s="56"/>
    </row>
    <row r="608" spans="1:45" x14ac:dyDescent="0.2">
      <c r="A608" s="31" t="s">
        <v>198</v>
      </c>
      <c r="B608" s="32" t="s">
        <v>1264</v>
      </c>
      <c r="C608" s="50" t="s">
        <v>2816</v>
      </c>
      <c r="D608" s="59" t="s">
        <v>2898</v>
      </c>
      <c r="E608" s="4">
        <v>243</v>
      </c>
      <c r="F608" s="5">
        <v>25.951363244660001</v>
      </c>
      <c r="G608" s="6">
        <v>11.10693359375</v>
      </c>
      <c r="H608" s="6">
        <v>7.82</v>
      </c>
      <c r="I608" s="4">
        <v>2</v>
      </c>
      <c r="J608" s="4">
        <v>2</v>
      </c>
      <c r="K608" s="4">
        <v>2</v>
      </c>
      <c r="L608" s="4">
        <v>2</v>
      </c>
      <c r="M608" s="4"/>
      <c r="N608" s="4"/>
      <c r="O608" s="4"/>
      <c r="P608" s="4"/>
      <c r="Q608" s="4"/>
      <c r="R608" s="11">
        <f t="shared" si="72"/>
        <v>2.3174971031286211E-4</v>
      </c>
      <c r="S608" s="11">
        <f t="shared" si="73"/>
        <v>0</v>
      </c>
      <c r="T608" s="11">
        <f t="shared" si="74"/>
        <v>0</v>
      </c>
      <c r="U608" s="11">
        <f t="shared" si="75"/>
        <v>0</v>
      </c>
      <c r="V608" s="11">
        <f t="shared" si="76"/>
        <v>0</v>
      </c>
      <c r="W608" s="11">
        <f t="shared" si="77"/>
        <v>0</v>
      </c>
      <c r="X608" s="14">
        <v>2.3174971031286211E-4</v>
      </c>
      <c r="Y608" s="15">
        <v>9.0826521344232502E-5</v>
      </c>
      <c r="Z608" s="15">
        <v>9.0826521344232502E-5</v>
      </c>
      <c r="AA608" s="15">
        <v>9.0826521344232502E-5</v>
      </c>
      <c r="AB608" s="15">
        <v>9.0826521344232502E-5</v>
      </c>
      <c r="AC608" s="15">
        <v>9.0826521344232502E-5</v>
      </c>
      <c r="AE608" s="16">
        <f t="shared" si="78"/>
        <v>0.65911405295315673</v>
      </c>
      <c r="AF608" s="16">
        <f t="shared" si="79"/>
        <v>-0.6013999644145821</v>
      </c>
      <c r="AL608" s="72"/>
      <c r="AN608" s="52"/>
      <c r="AO608" s="53"/>
      <c r="AP608" s="71"/>
      <c r="AQ608" s="54"/>
      <c r="AR608" s="56"/>
      <c r="AS608" s="56"/>
    </row>
    <row r="609" spans="1:45" x14ac:dyDescent="0.2">
      <c r="A609" s="31" t="s">
        <v>254</v>
      </c>
      <c r="B609" s="32" t="s">
        <v>1233</v>
      </c>
      <c r="C609" s="31" t="s">
        <v>2232</v>
      </c>
      <c r="D609" s="32" t="s">
        <v>2233</v>
      </c>
      <c r="E609" s="4">
        <v>371</v>
      </c>
      <c r="F609" s="5">
        <v>41.66329671466</v>
      </c>
      <c r="G609" s="6">
        <v>7.09326171875</v>
      </c>
      <c r="H609" s="6">
        <v>8.89</v>
      </c>
      <c r="I609" s="4">
        <v>2</v>
      </c>
      <c r="J609" s="4">
        <v>2</v>
      </c>
      <c r="K609" s="4">
        <v>2</v>
      </c>
      <c r="L609" s="4">
        <v>2</v>
      </c>
      <c r="M609" s="4"/>
      <c r="N609" s="4"/>
      <c r="O609" s="4"/>
      <c r="P609" s="4"/>
      <c r="Q609" s="4"/>
      <c r="R609" s="11">
        <f t="shared" si="72"/>
        <v>2.3174971031286211E-4</v>
      </c>
      <c r="S609" s="11">
        <f t="shared" si="73"/>
        <v>0</v>
      </c>
      <c r="T609" s="11">
        <f t="shared" si="74"/>
        <v>0</v>
      </c>
      <c r="U609" s="11">
        <f t="shared" si="75"/>
        <v>0</v>
      </c>
      <c r="V609" s="11">
        <f t="shared" si="76"/>
        <v>0</v>
      </c>
      <c r="W609" s="11">
        <f t="shared" si="77"/>
        <v>0</v>
      </c>
      <c r="X609" s="14">
        <v>2.3174971031286211E-4</v>
      </c>
      <c r="Y609" s="15">
        <v>9.0826521344232502E-5</v>
      </c>
      <c r="Z609" s="15">
        <v>9.0826521344232502E-5</v>
      </c>
      <c r="AA609" s="15">
        <v>9.0826521344232502E-5</v>
      </c>
      <c r="AB609" s="15">
        <v>9.0826521344232502E-5</v>
      </c>
      <c r="AC609" s="15">
        <v>9.0826521344232502E-5</v>
      </c>
      <c r="AE609" s="16">
        <f t="shared" si="78"/>
        <v>0.65911405295315673</v>
      </c>
      <c r="AF609" s="16">
        <f t="shared" si="79"/>
        <v>-0.6013999644145821</v>
      </c>
      <c r="AL609" s="72"/>
      <c r="AN609" s="52"/>
      <c r="AO609" s="53"/>
      <c r="AP609" s="59"/>
      <c r="AQ609" s="54"/>
      <c r="AR609" s="56"/>
      <c r="AS609" s="56"/>
    </row>
    <row r="610" spans="1:45" x14ac:dyDescent="0.2">
      <c r="A610" s="31" t="s">
        <v>409</v>
      </c>
      <c r="B610" s="32" t="s">
        <v>1117</v>
      </c>
      <c r="C610" s="31" t="s">
        <v>2214</v>
      </c>
      <c r="D610" s="32" t="s">
        <v>2215</v>
      </c>
      <c r="E610" s="4">
        <v>141</v>
      </c>
      <c r="F610" s="5">
        <v>15.47994421466</v>
      </c>
      <c r="G610" s="6">
        <v>7.28369140625</v>
      </c>
      <c r="H610" s="6">
        <v>14.18</v>
      </c>
      <c r="I610" s="4">
        <v>2</v>
      </c>
      <c r="J610" s="4">
        <v>2</v>
      </c>
      <c r="K610" s="4">
        <v>2</v>
      </c>
      <c r="L610" s="4">
        <v>2</v>
      </c>
      <c r="M610" s="4"/>
      <c r="N610" s="4"/>
      <c r="O610" s="4"/>
      <c r="P610" s="4"/>
      <c r="Q610" s="4"/>
      <c r="R610" s="11">
        <f t="shared" si="72"/>
        <v>2.3174971031286211E-4</v>
      </c>
      <c r="S610" s="11">
        <f t="shared" si="73"/>
        <v>0</v>
      </c>
      <c r="T610" s="11">
        <f t="shared" si="74"/>
        <v>0</v>
      </c>
      <c r="U610" s="11">
        <f t="shared" si="75"/>
        <v>0</v>
      </c>
      <c r="V610" s="11">
        <f t="shared" si="76"/>
        <v>0</v>
      </c>
      <c r="W610" s="11">
        <f t="shared" si="77"/>
        <v>0</v>
      </c>
      <c r="X610" s="14">
        <v>2.3174971031286211E-4</v>
      </c>
      <c r="Y610" s="15">
        <v>9.0826521344232502E-5</v>
      </c>
      <c r="Z610" s="15">
        <v>9.0826521344232502E-5</v>
      </c>
      <c r="AA610" s="15">
        <v>9.0826521344232502E-5</v>
      </c>
      <c r="AB610" s="15">
        <v>9.0826521344232502E-5</v>
      </c>
      <c r="AC610" s="15">
        <v>9.0826521344232502E-5</v>
      </c>
      <c r="AE610" s="16">
        <f t="shared" si="78"/>
        <v>0.65911405295315673</v>
      </c>
      <c r="AF610" s="16">
        <f t="shared" si="79"/>
        <v>-0.6013999644145821</v>
      </c>
      <c r="AL610" s="72"/>
      <c r="AN610" s="52"/>
      <c r="AO610" s="53"/>
      <c r="AP610" s="59"/>
      <c r="AQ610" s="54"/>
      <c r="AR610" s="56"/>
      <c r="AS610" s="56"/>
    </row>
    <row r="611" spans="1:45" x14ac:dyDescent="0.2">
      <c r="A611" s="31" t="s">
        <v>509</v>
      </c>
      <c r="B611" s="32" t="s">
        <v>1174</v>
      </c>
      <c r="C611" s="31" t="s">
        <v>2331</v>
      </c>
      <c r="D611" s="32" t="s">
        <v>2332</v>
      </c>
      <c r="E611" s="4">
        <v>126</v>
      </c>
      <c r="F611" s="5">
        <v>14.56060117466</v>
      </c>
      <c r="G611" s="6">
        <v>8.10400390625</v>
      </c>
      <c r="H611" s="6">
        <v>11.11</v>
      </c>
      <c r="I611" s="4">
        <v>2</v>
      </c>
      <c r="J611" s="4">
        <v>2</v>
      </c>
      <c r="K611" s="4">
        <v>2</v>
      </c>
      <c r="L611" s="4">
        <v>2</v>
      </c>
      <c r="M611" s="4"/>
      <c r="N611" s="4"/>
      <c r="O611" s="4"/>
      <c r="P611" s="4"/>
      <c r="Q611" s="4"/>
      <c r="R611" s="11">
        <f t="shared" si="72"/>
        <v>2.3174971031286211E-4</v>
      </c>
      <c r="S611" s="11">
        <f t="shared" si="73"/>
        <v>0</v>
      </c>
      <c r="T611" s="11">
        <f t="shared" si="74"/>
        <v>0</v>
      </c>
      <c r="U611" s="11">
        <f t="shared" si="75"/>
        <v>0</v>
      </c>
      <c r="V611" s="11">
        <f t="shared" si="76"/>
        <v>0</v>
      </c>
      <c r="W611" s="11">
        <f t="shared" si="77"/>
        <v>0</v>
      </c>
      <c r="X611" s="14">
        <v>2.3174971031286211E-4</v>
      </c>
      <c r="Y611" s="15">
        <v>9.0826521344232502E-5</v>
      </c>
      <c r="Z611" s="15">
        <v>9.0826521344232502E-5</v>
      </c>
      <c r="AA611" s="15">
        <v>9.0826521344232502E-5</v>
      </c>
      <c r="AB611" s="15">
        <v>9.0826521344232502E-5</v>
      </c>
      <c r="AC611" s="15">
        <v>9.0826521344232502E-5</v>
      </c>
      <c r="AE611" s="16">
        <f t="shared" si="78"/>
        <v>0.65911405295315673</v>
      </c>
      <c r="AF611" s="16">
        <f t="shared" si="79"/>
        <v>-0.6013999644145821</v>
      </c>
      <c r="AL611" s="72"/>
      <c r="AN611" s="52"/>
      <c r="AO611" s="53"/>
      <c r="AP611" s="69"/>
      <c r="AQ611" s="54"/>
      <c r="AR611" s="56"/>
      <c r="AS611" s="56"/>
    </row>
    <row r="612" spans="1:45" x14ac:dyDescent="0.2">
      <c r="A612" s="31" t="s">
        <v>154</v>
      </c>
      <c r="B612" s="32" t="s">
        <v>795</v>
      </c>
      <c r="C612" s="31" t="s">
        <v>1578</v>
      </c>
      <c r="D612" s="32" t="s">
        <v>1579</v>
      </c>
      <c r="E612" s="4">
        <v>300</v>
      </c>
      <c r="F612" s="5">
        <v>33.43200390466</v>
      </c>
      <c r="G612" s="6">
        <v>8.71923828125</v>
      </c>
      <c r="H612" s="6">
        <v>39</v>
      </c>
      <c r="I612" s="4">
        <v>10</v>
      </c>
      <c r="J612" s="4">
        <v>10</v>
      </c>
      <c r="K612" s="4">
        <v>60</v>
      </c>
      <c r="L612" s="4">
        <v>14</v>
      </c>
      <c r="M612" s="4">
        <v>10</v>
      </c>
      <c r="N612" s="4">
        <v>13</v>
      </c>
      <c r="O612" s="4">
        <v>7</v>
      </c>
      <c r="P612" s="4">
        <v>8</v>
      </c>
      <c r="Q612" s="4">
        <v>8</v>
      </c>
      <c r="R612" s="11">
        <f t="shared" si="72"/>
        <v>1.6222479721900347E-3</v>
      </c>
      <c r="S612" s="11">
        <f t="shared" si="73"/>
        <v>9.6739866498984234E-4</v>
      </c>
      <c r="T612" s="11">
        <f t="shared" si="74"/>
        <v>1.1807447774750228E-3</v>
      </c>
      <c r="U612" s="11">
        <f t="shared" si="75"/>
        <v>8.1948021540622805E-4</v>
      </c>
      <c r="V612" s="11">
        <f t="shared" si="76"/>
        <v>8.4317032040472171E-4</v>
      </c>
      <c r="W612" s="11">
        <f t="shared" si="77"/>
        <v>8.1665986116782364E-4</v>
      </c>
      <c r="X612" s="14">
        <v>1.6222479721900347E-3</v>
      </c>
      <c r="Y612" s="14">
        <v>9.6739866498984234E-4</v>
      </c>
      <c r="Z612" s="14">
        <v>1.1807447774750228E-3</v>
      </c>
      <c r="AA612" s="14">
        <v>8.1948021540622805E-4</v>
      </c>
      <c r="AB612" s="14">
        <v>8.4317032040472171E-4</v>
      </c>
      <c r="AC612" s="14">
        <v>8.1665986116782364E-4</v>
      </c>
      <c r="AE612" s="16">
        <f t="shared" si="78"/>
        <v>0.65757374349572728</v>
      </c>
      <c r="AF612" s="16">
        <f t="shared" si="79"/>
        <v>-0.60477540061953061</v>
      </c>
      <c r="AL612" s="72"/>
      <c r="AN612" s="52"/>
      <c r="AO612" s="53"/>
      <c r="AP612" s="59"/>
      <c r="AQ612" s="54"/>
      <c r="AR612" s="56"/>
      <c r="AS612" s="56"/>
    </row>
    <row r="613" spans="1:45" x14ac:dyDescent="0.2">
      <c r="A613" s="31" t="s">
        <v>663</v>
      </c>
      <c r="B613" s="32" t="s">
        <v>1049</v>
      </c>
      <c r="C613" s="44" t="s">
        <v>1678</v>
      </c>
      <c r="D613" s="45" t="s">
        <v>1679</v>
      </c>
      <c r="E613" s="4">
        <v>1089</v>
      </c>
      <c r="F613" s="5">
        <v>114.98338656465999</v>
      </c>
      <c r="G613" s="6">
        <v>6.41748046875</v>
      </c>
      <c r="H613" s="6">
        <v>17.45</v>
      </c>
      <c r="I613" s="4">
        <v>11</v>
      </c>
      <c r="J613" s="4">
        <v>21</v>
      </c>
      <c r="K613" s="4">
        <v>245</v>
      </c>
      <c r="L613" s="4">
        <v>45</v>
      </c>
      <c r="M613" s="4">
        <v>50</v>
      </c>
      <c r="N613" s="4">
        <v>57</v>
      </c>
      <c r="O613" s="4">
        <v>26</v>
      </c>
      <c r="P613" s="4">
        <v>36</v>
      </c>
      <c r="Q613" s="4">
        <v>31</v>
      </c>
      <c r="R613" s="11">
        <f t="shared" si="72"/>
        <v>5.2143684820393976E-3</v>
      </c>
      <c r="S613" s="11">
        <f t="shared" si="73"/>
        <v>4.8369933249492111E-3</v>
      </c>
      <c r="T613" s="11">
        <f t="shared" si="74"/>
        <v>5.1771117166212535E-3</v>
      </c>
      <c r="U613" s="11">
        <f t="shared" si="75"/>
        <v>3.0437836572231327E-3</v>
      </c>
      <c r="V613" s="11">
        <f t="shared" si="76"/>
        <v>3.7942664418212477E-3</v>
      </c>
      <c r="W613" s="11">
        <f t="shared" si="77"/>
        <v>3.1645569620253164E-3</v>
      </c>
      <c r="X613" s="14">
        <v>5.2143684820393976E-3</v>
      </c>
      <c r="Y613" s="14">
        <v>4.8369933249492111E-3</v>
      </c>
      <c r="Z613" s="14">
        <v>5.1771117166212535E-3</v>
      </c>
      <c r="AA613" s="14">
        <v>3.0437836572231327E-3</v>
      </c>
      <c r="AB613" s="14">
        <v>3.7942664418212477E-3</v>
      </c>
      <c r="AC613" s="14">
        <v>3.1645569620253164E-3</v>
      </c>
      <c r="AE613" s="16">
        <f t="shared" si="78"/>
        <v>0.65683583095586651</v>
      </c>
      <c r="AF613" s="16">
        <f t="shared" si="79"/>
        <v>-0.60639526537767274</v>
      </c>
      <c r="AL613" s="72"/>
      <c r="AN613" s="52"/>
      <c r="AO613" s="53"/>
      <c r="AP613" s="59"/>
      <c r="AQ613" s="54"/>
      <c r="AR613" s="56"/>
      <c r="AS613" s="56"/>
    </row>
    <row r="614" spans="1:45" x14ac:dyDescent="0.2">
      <c r="A614" s="31" t="s">
        <v>492</v>
      </c>
      <c r="B614" s="32" t="s">
        <v>971</v>
      </c>
      <c r="C614" s="31" t="s">
        <v>1919</v>
      </c>
      <c r="D614" s="32" t="s">
        <v>1920</v>
      </c>
      <c r="E614" s="4">
        <v>747</v>
      </c>
      <c r="F614" s="5">
        <v>82.951350794660001</v>
      </c>
      <c r="G614" s="6">
        <v>6.99072265625</v>
      </c>
      <c r="H614" s="6">
        <v>22.22</v>
      </c>
      <c r="I614" s="4">
        <v>12</v>
      </c>
      <c r="J614" s="4">
        <v>12</v>
      </c>
      <c r="K614" s="4">
        <v>64</v>
      </c>
      <c r="L614" s="4">
        <v>12</v>
      </c>
      <c r="M614" s="4">
        <v>13</v>
      </c>
      <c r="N614" s="4">
        <v>15</v>
      </c>
      <c r="O614" s="4">
        <v>10</v>
      </c>
      <c r="P614" s="4">
        <v>8</v>
      </c>
      <c r="Q614" s="4">
        <v>6</v>
      </c>
      <c r="R614" s="11">
        <f t="shared" si="72"/>
        <v>1.3904982618771727E-3</v>
      </c>
      <c r="S614" s="11">
        <f t="shared" si="73"/>
        <v>1.2576182644867949E-3</v>
      </c>
      <c r="T614" s="11">
        <f t="shared" si="74"/>
        <v>1.3623978201634877E-3</v>
      </c>
      <c r="U614" s="11">
        <f t="shared" si="75"/>
        <v>1.1706860220088973E-3</v>
      </c>
      <c r="V614" s="11">
        <f t="shared" si="76"/>
        <v>8.4317032040472171E-4</v>
      </c>
      <c r="W614" s="11">
        <f t="shared" si="77"/>
        <v>6.1249489587586773E-4</v>
      </c>
      <c r="X614" s="14">
        <v>1.3904982618771727E-3</v>
      </c>
      <c r="Y614" s="14">
        <v>1.2576182644867949E-3</v>
      </c>
      <c r="Z614" s="14">
        <v>1.3623978201634877E-3</v>
      </c>
      <c r="AA614" s="14">
        <v>1.1706860220088973E-3</v>
      </c>
      <c r="AB614" s="14">
        <v>8.4317032040472171E-4</v>
      </c>
      <c r="AC614" s="14">
        <v>6.1249489587586773E-4</v>
      </c>
      <c r="AE614" s="16">
        <f t="shared" si="78"/>
        <v>0.65486643641196274</v>
      </c>
      <c r="AF614" s="16">
        <f t="shared" si="79"/>
        <v>-0.61072740377164658</v>
      </c>
      <c r="AL614" s="72"/>
      <c r="AN614" s="52"/>
      <c r="AO614" s="53"/>
      <c r="AP614" s="59"/>
      <c r="AQ614" s="54"/>
      <c r="AR614" s="56"/>
      <c r="AS614" s="56"/>
    </row>
    <row r="615" spans="1:45" x14ac:dyDescent="0.2">
      <c r="A615" s="31" t="s">
        <v>337</v>
      </c>
      <c r="B615" s="32" t="s">
        <v>809</v>
      </c>
      <c r="C615" s="31" t="s">
        <v>1604</v>
      </c>
      <c r="D615" s="32" t="s">
        <v>1605</v>
      </c>
      <c r="E615" s="4">
        <v>458</v>
      </c>
      <c r="F615" s="5">
        <v>48.555159374660001</v>
      </c>
      <c r="G615" s="6">
        <v>7.09326171875</v>
      </c>
      <c r="H615" s="6">
        <v>36.9</v>
      </c>
      <c r="I615" s="4">
        <v>12</v>
      </c>
      <c r="J615" s="4">
        <v>12</v>
      </c>
      <c r="K615" s="4">
        <v>101</v>
      </c>
      <c r="L615" s="4">
        <v>19</v>
      </c>
      <c r="M615" s="4">
        <v>21</v>
      </c>
      <c r="N615" s="4">
        <v>23</v>
      </c>
      <c r="O615" s="4">
        <v>14</v>
      </c>
      <c r="P615" s="4">
        <v>13</v>
      </c>
      <c r="Q615" s="4">
        <v>11</v>
      </c>
      <c r="R615" s="11">
        <f t="shared" si="72"/>
        <v>2.20162224797219E-3</v>
      </c>
      <c r="S615" s="11">
        <f t="shared" si="73"/>
        <v>2.0315371964786688E-3</v>
      </c>
      <c r="T615" s="11">
        <f t="shared" si="74"/>
        <v>2.0890099909173479E-3</v>
      </c>
      <c r="U615" s="11">
        <f t="shared" si="75"/>
        <v>1.6389604308124561E-3</v>
      </c>
      <c r="V615" s="11">
        <f t="shared" si="76"/>
        <v>1.3701517706576729E-3</v>
      </c>
      <c r="W615" s="11">
        <f t="shared" si="77"/>
        <v>1.1229073091057575E-3</v>
      </c>
      <c r="X615" s="14">
        <v>2.20162224797219E-3</v>
      </c>
      <c r="Y615" s="14">
        <v>2.0315371964786688E-3</v>
      </c>
      <c r="Z615" s="14">
        <v>2.0890099909173479E-3</v>
      </c>
      <c r="AA615" s="14">
        <v>1.6389604308124561E-3</v>
      </c>
      <c r="AB615" s="14">
        <v>1.3701517706576729E-3</v>
      </c>
      <c r="AC615" s="14">
        <v>1.1229073091057575E-3</v>
      </c>
      <c r="AE615" s="16">
        <f t="shared" si="78"/>
        <v>0.65357620557590079</v>
      </c>
      <c r="AF615" s="16">
        <f t="shared" si="79"/>
        <v>-0.61357263392904771</v>
      </c>
      <c r="AL615" s="72"/>
      <c r="AN615" s="52"/>
      <c r="AO615" s="53"/>
      <c r="AP615" s="59"/>
      <c r="AQ615" s="54"/>
      <c r="AR615" s="56"/>
      <c r="AS615" s="56"/>
    </row>
    <row r="616" spans="1:45" x14ac:dyDescent="0.2">
      <c r="A616" s="31" t="s">
        <v>216</v>
      </c>
      <c r="B616" s="32" t="s">
        <v>729</v>
      </c>
      <c r="C616" s="31" t="s">
        <v>1458</v>
      </c>
      <c r="D616" s="32" t="s">
        <v>1459</v>
      </c>
      <c r="E616" s="4">
        <v>262</v>
      </c>
      <c r="F616" s="5">
        <v>29.790345674659999</v>
      </c>
      <c r="G616" s="6">
        <v>8.45556640625</v>
      </c>
      <c r="H616" s="6">
        <v>53.82</v>
      </c>
      <c r="I616" s="4">
        <v>14</v>
      </c>
      <c r="J616" s="4">
        <v>14</v>
      </c>
      <c r="K616" s="4">
        <v>173</v>
      </c>
      <c r="L616" s="4">
        <v>30</v>
      </c>
      <c r="M616" s="4">
        <v>38</v>
      </c>
      <c r="N616" s="4">
        <v>40</v>
      </c>
      <c r="O616" s="4">
        <v>19</v>
      </c>
      <c r="P616" s="4">
        <v>21</v>
      </c>
      <c r="Q616" s="4">
        <v>25</v>
      </c>
      <c r="R616" s="11">
        <f t="shared" si="72"/>
        <v>3.4762456546929316E-3</v>
      </c>
      <c r="S616" s="11">
        <f t="shared" si="73"/>
        <v>3.6761149269614007E-3</v>
      </c>
      <c r="T616" s="11">
        <f t="shared" si="74"/>
        <v>3.6330608537693005E-3</v>
      </c>
      <c r="U616" s="11">
        <f t="shared" si="75"/>
        <v>2.2243034418169046E-3</v>
      </c>
      <c r="V616" s="11">
        <f t="shared" si="76"/>
        <v>2.2133220910623948E-3</v>
      </c>
      <c r="W616" s="11">
        <f t="shared" si="77"/>
        <v>2.5520620661494487E-3</v>
      </c>
      <c r="X616" s="14">
        <v>3.4762456546929316E-3</v>
      </c>
      <c r="Y616" s="14">
        <v>3.6761149269614007E-3</v>
      </c>
      <c r="Z616" s="14">
        <v>3.6330608537693005E-3</v>
      </c>
      <c r="AA616" s="14">
        <v>2.2243034418169046E-3</v>
      </c>
      <c r="AB616" s="14">
        <v>2.2133220910623948E-3</v>
      </c>
      <c r="AC616" s="14">
        <v>2.5520620661494487E-3</v>
      </c>
      <c r="AE616" s="16">
        <f t="shared" si="78"/>
        <v>0.64806810200960918</v>
      </c>
      <c r="AF616" s="16">
        <f t="shared" si="79"/>
        <v>-0.62578266870793953</v>
      </c>
      <c r="AL616" s="72"/>
      <c r="AN616" s="52"/>
      <c r="AO616" s="53"/>
      <c r="AP616" s="59"/>
      <c r="AQ616" s="54"/>
      <c r="AR616" s="56"/>
      <c r="AS616" s="56"/>
    </row>
    <row r="617" spans="1:45" x14ac:dyDescent="0.2">
      <c r="A617" s="31" t="s">
        <v>499</v>
      </c>
      <c r="B617" s="32" t="s">
        <v>917</v>
      </c>
      <c r="C617" s="31" t="s">
        <v>1808</v>
      </c>
      <c r="D617" s="32" t="s">
        <v>1809</v>
      </c>
      <c r="E617" s="4">
        <v>317</v>
      </c>
      <c r="F617" s="5">
        <v>35.054559504659998</v>
      </c>
      <c r="G617" s="6">
        <v>7.69384765625</v>
      </c>
      <c r="H617" s="6">
        <v>26.18</v>
      </c>
      <c r="I617" s="4">
        <v>7</v>
      </c>
      <c r="J617" s="4">
        <v>7</v>
      </c>
      <c r="K617" s="4">
        <v>67</v>
      </c>
      <c r="L617" s="4">
        <v>12</v>
      </c>
      <c r="M617" s="4">
        <v>15</v>
      </c>
      <c r="N617" s="4">
        <v>15</v>
      </c>
      <c r="O617" s="4">
        <v>9</v>
      </c>
      <c r="P617" s="4">
        <v>9</v>
      </c>
      <c r="Q617" s="4">
        <v>7</v>
      </c>
      <c r="R617" s="11">
        <f t="shared" si="72"/>
        <v>1.3904982618771727E-3</v>
      </c>
      <c r="S617" s="11">
        <f t="shared" si="73"/>
        <v>1.4510979974847636E-3</v>
      </c>
      <c r="T617" s="11">
        <f t="shared" si="74"/>
        <v>1.3623978201634877E-3</v>
      </c>
      <c r="U617" s="11">
        <f t="shared" si="75"/>
        <v>1.0536174198080075E-3</v>
      </c>
      <c r="V617" s="11">
        <f t="shared" si="76"/>
        <v>9.4856661045531192E-4</v>
      </c>
      <c r="W617" s="11">
        <f t="shared" si="77"/>
        <v>7.1457737852184569E-4</v>
      </c>
      <c r="X617" s="14">
        <v>1.3904982618771727E-3</v>
      </c>
      <c r="Y617" s="14">
        <v>1.4510979974847636E-3</v>
      </c>
      <c r="Z617" s="14">
        <v>1.3623978201634877E-3</v>
      </c>
      <c r="AA617" s="14">
        <v>1.0536174198080075E-3</v>
      </c>
      <c r="AB617" s="14">
        <v>9.4856661045531192E-4</v>
      </c>
      <c r="AC617" s="14">
        <v>7.1457737852184569E-4</v>
      </c>
      <c r="AE617" s="16">
        <f t="shared" si="78"/>
        <v>0.64623340504129634</v>
      </c>
      <c r="AF617" s="16">
        <f t="shared" si="79"/>
        <v>-0.62987276668922987</v>
      </c>
      <c r="AL617" s="72"/>
      <c r="AN617" s="52"/>
      <c r="AO617" s="53"/>
      <c r="AP617" s="59"/>
      <c r="AQ617" s="54"/>
      <c r="AR617" s="56"/>
      <c r="AS617" s="56"/>
    </row>
    <row r="618" spans="1:45" x14ac:dyDescent="0.2">
      <c r="A618" s="31" t="s">
        <v>270</v>
      </c>
      <c r="B618" s="32" t="s">
        <v>1081</v>
      </c>
      <c r="C618" s="31" t="s">
        <v>2137</v>
      </c>
      <c r="D618" s="32" t="s">
        <v>2138</v>
      </c>
      <c r="E618" s="4">
        <v>403</v>
      </c>
      <c r="F618" s="5">
        <v>44.389896974659997</v>
      </c>
      <c r="G618" s="6">
        <v>5.16064453125</v>
      </c>
      <c r="H618" s="6">
        <v>15.88</v>
      </c>
      <c r="I618" s="4">
        <v>5</v>
      </c>
      <c r="J618" s="4">
        <v>5</v>
      </c>
      <c r="K618" s="4">
        <v>10</v>
      </c>
      <c r="L618" s="4">
        <v>2</v>
      </c>
      <c r="M618" s="4"/>
      <c r="N618" s="4">
        <v>5</v>
      </c>
      <c r="O618" s="4"/>
      <c r="P618" s="4">
        <v>3</v>
      </c>
      <c r="Q618" s="4"/>
      <c r="R618" s="11">
        <f t="shared" si="72"/>
        <v>2.3174971031286211E-4</v>
      </c>
      <c r="S618" s="11">
        <f t="shared" si="73"/>
        <v>0</v>
      </c>
      <c r="T618" s="11">
        <f t="shared" si="74"/>
        <v>4.5413260672116256E-4</v>
      </c>
      <c r="U618" s="11">
        <f t="shared" si="75"/>
        <v>0</v>
      </c>
      <c r="V618" s="11">
        <f t="shared" si="76"/>
        <v>3.1618887015177064E-4</v>
      </c>
      <c r="W618" s="11">
        <f t="shared" si="77"/>
        <v>0</v>
      </c>
      <c r="X618" s="14">
        <v>2.3174971031286211E-4</v>
      </c>
      <c r="Y618" s="15">
        <v>9.0826521344232502E-5</v>
      </c>
      <c r="Z618" s="14">
        <v>4.5413260672116256E-4</v>
      </c>
      <c r="AA618" s="15">
        <v>9.0826521344232502E-5</v>
      </c>
      <c r="AB618" s="14">
        <v>3.1618887015177064E-4</v>
      </c>
      <c r="AC618" s="15">
        <v>9.0826521344232502E-5</v>
      </c>
      <c r="AE618" s="16">
        <f t="shared" si="78"/>
        <v>0.64096336779135066</v>
      </c>
      <c r="AF618" s="16">
        <f t="shared" si="79"/>
        <v>-0.64168618830221835</v>
      </c>
      <c r="AL618" s="72"/>
      <c r="AN618" s="52"/>
      <c r="AO618" s="53"/>
      <c r="AP618" s="59"/>
      <c r="AQ618" s="54"/>
      <c r="AR618" s="56"/>
      <c r="AS618" s="56"/>
    </row>
    <row r="619" spans="1:45" x14ac:dyDescent="0.2">
      <c r="A619" s="31" t="s">
        <v>543</v>
      </c>
      <c r="B619" s="32" t="s">
        <v>920</v>
      </c>
      <c r="C619" s="31" t="s">
        <v>1814</v>
      </c>
      <c r="D619" s="32" t="s">
        <v>1815</v>
      </c>
      <c r="E619" s="4">
        <v>299</v>
      </c>
      <c r="F619" s="5">
        <v>33.727186164659997</v>
      </c>
      <c r="G619" s="6">
        <v>5.61767578125</v>
      </c>
      <c r="H619" s="6">
        <v>26.09</v>
      </c>
      <c r="I619" s="4">
        <v>8</v>
      </c>
      <c r="J619" s="4">
        <v>8</v>
      </c>
      <c r="K619" s="4">
        <v>68</v>
      </c>
      <c r="L619" s="4">
        <v>10</v>
      </c>
      <c r="M619" s="4">
        <v>13</v>
      </c>
      <c r="N619" s="4">
        <v>20</v>
      </c>
      <c r="O619" s="4">
        <v>8</v>
      </c>
      <c r="P619" s="4">
        <v>11</v>
      </c>
      <c r="Q619" s="4">
        <v>6</v>
      </c>
      <c r="R619" s="11">
        <f t="shared" si="72"/>
        <v>1.1587485515643105E-3</v>
      </c>
      <c r="S619" s="11">
        <f t="shared" si="73"/>
        <v>1.2576182644867949E-3</v>
      </c>
      <c r="T619" s="11">
        <f t="shared" si="74"/>
        <v>1.8165304268846503E-3</v>
      </c>
      <c r="U619" s="11">
        <f t="shared" si="75"/>
        <v>9.365488176071178E-4</v>
      </c>
      <c r="V619" s="11">
        <f t="shared" si="76"/>
        <v>1.1593591905564925E-3</v>
      </c>
      <c r="W619" s="11">
        <f t="shared" si="77"/>
        <v>6.1249489587586773E-4</v>
      </c>
      <c r="X619" s="14">
        <v>1.1587485515643105E-3</v>
      </c>
      <c r="Y619" s="14">
        <v>1.2576182644867949E-3</v>
      </c>
      <c r="Z619" s="14">
        <v>1.8165304268846503E-3</v>
      </c>
      <c r="AA619" s="14">
        <v>9.365488176071178E-4</v>
      </c>
      <c r="AB619" s="14">
        <v>1.1593591905564925E-3</v>
      </c>
      <c r="AC619" s="14">
        <v>6.1249489587586773E-4</v>
      </c>
      <c r="AE619" s="16">
        <f t="shared" si="78"/>
        <v>0.63984612632860549</v>
      </c>
      <c r="AF619" s="16">
        <f t="shared" si="79"/>
        <v>-0.64420309520209929</v>
      </c>
      <c r="AL619" s="72"/>
      <c r="AN619" s="52"/>
      <c r="AO619" s="53"/>
      <c r="AP619" s="76"/>
      <c r="AQ619" s="54"/>
      <c r="AR619" s="56"/>
      <c r="AS619" s="56"/>
    </row>
    <row r="620" spans="1:45" x14ac:dyDescent="0.2">
      <c r="A620" s="31" t="s">
        <v>446</v>
      </c>
      <c r="B620" s="32" t="s">
        <v>1164</v>
      </c>
      <c r="C620" s="31" t="s">
        <v>2312</v>
      </c>
      <c r="D620" s="32" t="s">
        <v>2313</v>
      </c>
      <c r="E620" s="4">
        <v>1456</v>
      </c>
      <c r="F620" s="5">
        <v>158.25934662466</v>
      </c>
      <c r="G620" s="6">
        <v>6.37939453125</v>
      </c>
      <c r="H620" s="6">
        <v>11.88</v>
      </c>
      <c r="I620" s="4">
        <v>16</v>
      </c>
      <c r="J620" s="4">
        <v>16</v>
      </c>
      <c r="K620" s="4">
        <v>195</v>
      </c>
      <c r="L620" s="4">
        <v>31</v>
      </c>
      <c r="M620" s="4">
        <v>46</v>
      </c>
      <c r="N620" s="4">
        <v>46</v>
      </c>
      <c r="O620" s="4">
        <v>23</v>
      </c>
      <c r="P620" s="4">
        <v>21</v>
      </c>
      <c r="Q620" s="4">
        <v>28</v>
      </c>
      <c r="R620" s="11">
        <f t="shared" si="72"/>
        <v>3.5921205098493627E-3</v>
      </c>
      <c r="S620" s="11">
        <f t="shared" si="73"/>
        <v>4.4500338589532748E-3</v>
      </c>
      <c r="T620" s="11">
        <f t="shared" si="74"/>
        <v>4.1780199818346958E-3</v>
      </c>
      <c r="U620" s="11">
        <f t="shared" si="75"/>
        <v>2.6925778506204636E-3</v>
      </c>
      <c r="V620" s="11">
        <f t="shared" si="76"/>
        <v>2.2133220910623948E-3</v>
      </c>
      <c r="W620" s="11">
        <f t="shared" si="77"/>
        <v>2.8583095140873828E-3</v>
      </c>
      <c r="X620" s="14">
        <v>3.5921205098493627E-3</v>
      </c>
      <c r="Y620" s="14">
        <v>4.4500338589532748E-3</v>
      </c>
      <c r="Z620" s="14">
        <v>4.1780199818346958E-3</v>
      </c>
      <c r="AA620" s="14">
        <v>2.6925778506204636E-3</v>
      </c>
      <c r="AB620" s="14">
        <v>2.2133220910623948E-3</v>
      </c>
      <c r="AC620" s="14">
        <v>2.8583095140873828E-3</v>
      </c>
      <c r="AE620" s="16">
        <f t="shared" si="78"/>
        <v>0.63535995747600005</v>
      </c>
      <c r="AF620" s="16">
        <f t="shared" si="79"/>
        <v>-0.65435392547046156</v>
      </c>
      <c r="AL620" s="72"/>
      <c r="AN620" s="52"/>
      <c r="AO620" s="53"/>
      <c r="AP620" s="59"/>
      <c r="AQ620" s="54"/>
      <c r="AR620" s="56"/>
      <c r="AS620" s="56"/>
    </row>
    <row r="621" spans="1:45" x14ac:dyDescent="0.2">
      <c r="A621" s="31" t="s">
        <v>255</v>
      </c>
      <c r="B621" s="32" t="s">
        <v>1075</v>
      </c>
      <c r="C621" s="31" t="s">
        <v>2126</v>
      </c>
      <c r="D621" s="32" t="s">
        <v>2127</v>
      </c>
      <c r="E621" s="4">
        <v>501</v>
      </c>
      <c r="F621" s="5">
        <v>54.230193204660097</v>
      </c>
      <c r="G621" s="6">
        <v>8.10400390625</v>
      </c>
      <c r="H621" s="6">
        <v>16.170000000000002</v>
      </c>
      <c r="I621" s="4">
        <v>8</v>
      </c>
      <c r="J621" s="4">
        <v>8</v>
      </c>
      <c r="K621" s="4">
        <v>35</v>
      </c>
      <c r="L621" s="4">
        <v>6</v>
      </c>
      <c r="M621" s="4">
        <v>7</v>
      </c>
      <c r="N621" s="4">
        <v>9</v>
      </c>
      <c r="O621" s="4">
        <v>3</v>
      </c>
      <c r="P621" s="4">
        <v>5</v>
      </c>
      <c r="Q621" s="4">
        <v>5</v>
      </c>
      <c r="R621" s="11">
        <f t="shared" si="72"/>
        <v>6.9524913093858636E-4</v>
      </c>
      <c r="S621" s="11">
        <f t="shared" si="73"/>
        <v>6.7717906549288962E-4</v>
      </c>
      <c r="T621" s="11">
        <f t="shared" si="74"/>
        <v>8.1743869209809268E-4</v>
      </c>
      <c r="U621" s="11">
        <f t="shared" si="75"/>
        <v>3.5120580660266915E-4</v>
      </c>
      <c r="V621" s="11">
        <f t="shared" si="76"/>
        <v>5.2698145025295107E-4</v>
      </c>
      <c r="W621" s="11">
        <f t="shared" si="77"/>
        <v>5.1041241322988978E-4</v>
      </c>
      <c r="X621" s="14">
        <v>6.9524913093858636E-4</v>
      </c>
      <c r="Y621" s="14">
        <v>6.7717906549288962E-4</v>
      </c>
      <c r="Z621" s="14">
        <v>8.1743869209809268E-4</v>
      </c>
      <c r="AA621" s="14">
        <v>3.5120580660266915E-4</v>
      </c>
      <c r="AB621" s="14">
        <v>5.2698145025295107E-4</v>
      </c>
      <c r="AC621" s="14">
        <v>5.1041241322988978E-4</v>
      </c>
      <c r="AE621" s="16">
        <f t="shared" si="78"/>
        <v>0.63410231798057559</v>
      </c>
      <c r="AF621" s="16">
        <f t="shared" si="79"/>
        <v>-0.65721244421802616</v>
      </c>
      <c r="AL621" s="72"/>
      <c r="AN621" s="52"/>
      <c r="AO621" s="53"/>
      <c r="AP621" s="59"/>
      <c r="AQ621" s="54"/>
      <c r="AR621" s="56"/>
      <c r="AS621" s="56"/>
    </row>
    <row r="622" spans="1:45" x14ac:dyDescent="0.2">
      <c r="A622" s="31" t="s">
        <v>582</v>
      </c>
      <c r="B622" s="32" t="s">
        <v>1090</v>
      </c>
      <c r="C622" s="31" t="s">
        <v>2154</v>
      </c>
      <c r="D622" s="32" t="s">
        <v>2155</v>
      </c>
      <c r="E622" s="4">
        <v>433</v>
      </c>
      <c r="F622" s="5">
        <v>47.789576904660102</v>
      </c>
      <c r="G622" s="6">
        <v>5.97314453125</v>
      </c>
      <c r="H622" s="6">
        <v>15.47</v>
      </c>
      <c r="I622" s="4">
        <v>6</v>
      </c>
      <c r="J622" s="4">
        <v>6</v>
      </c>
      <c r="K622" s="4">
        <v>33</v>
      </c>
      <c r="L622" s="4">
        <v>4</v>
      </c>
      <c r="M622" s="4">
        <v>7</v>
      </c>
      <c r="N622" s="4">
        <v>10</v>
      </c>
      <c r="O622" s="4">
        <v>4</v>
      </c>
      <c r="P622" s="4">
        <v>4</v>
      </c>
      <c r="Q622" s="4">
        <v>4</v>
      </c>
      <c r="R622" s="11">
        <f t="shared" si="72"/>
        <v>4.6349942062572422E-4</v>
      </c>
      <c r="S622" s="11">
        <f t="shared" si="73"/>
        <v>6.7717906549288962E-4</v>
      </c>
      <c r="T622" s="11">
        <f t="shared" si="74"/>
        <v>9.0826521344232513E-4</v>
      </c>
      <c r="U622" s="11">
        <f t="shared" si="75"/>
        <v>4.682744088035589E-4</v>
      </c>
      <c r="V622" s="11">
        <f t="shared" si="76"/>
        <v>4.2158516020236085E-4</v>
      </c>
      <c r="W622" s="11">
        <f t="shared" si="77"/>
        <v>4.0832993058391182E-4</v>
      </c>
      <c r="X622" s="14">
        <v>4.6349942062572422E-4</v>
      </c>
      <c r="Y622" s="14">
        <v>6.7717906549288962E-4</v>
      </c>
      <c r="Z622" s="14">
        <v>9.0826521344232513E-4</v>
      </c>
      <c r="AA622" s="14">
        <v>4.682744088035589E-4</v>
      </c>
      <c r="AB622" s="14">
        <v>4.2158516020236085E-4</v>
      </c>
      <c r="AC622" s="14">
        <v>4.0832993058391182E-4</v>
      </c>
      <c r="AE622" s="16">
        <f t="shared" si="78"/>
        <v>0.63358963931903856</v>
      </c>
      <c r="AF622" s="16">
        <f t="shared" si="79"/>
        <v>-0.65837935073444587</v>
      </c>
      <c r="AL622" s="72"/>
      <c r="AN622" s="52"/>
      <c r="AO622" s="53"/>
      <c r="AP622" s="59"/>
      <c r="AQ622" s="54"/>
      <c r="AR622" s="56"/>
      <c r="AS622" s="56"/>
    </row>
    <row r="623" spans="1:45" x14ac:dyDescent="0.2">
      <c r="A623" s="31" t="s">
        <v>338</v>
      </c>
      <c r="B623" s="32" t="s">
        <v>1065</v>
      </c>
      <c r="C623" s="31" t="s">
        <v>2104</v>
      </c>
      <c r="D623" s="61" t="s">
        <v>2105</v>
      </c>
      <c r="E623" s="4">
        <v>380</v>
      </c>
      <c r="F623" s="5">
        <v>44.597025504660003</v>
      </c>
      <c r="G623" s="6">
        <v>5.24951171875</v>
      </c>
      <c r="H623" s="6">
        <v>16.84</v>
      </c>
      <c r="I623" s="4">
        <v>5</v>
      </c>
      <c r="J623" s="4">
        <v>5</v>
      </c>
      <c r="K623" s="4">
        <v>32</v>
      </c>
      <c r="L623" s="4">
        <v>6</v>
      </c>
      <c r="M623" s="4">
        <v>6</v>
      </c>
      <c r="N623" s="4">
        <v>8</v>
      </c>
      <c r="O623" s="4">
        <v>2</v>
      </c>
      <c r="P623" s="4">
        <v>4</v>
      </c>
      <c r="Q623" s="4">
        <v>6</v>
      </c>
      <c r="R623" s="11">
        <f t="shared" si="72"/>
        <v>6.9524913093858636E-4</v>
      </c>
      <c r="S623" s="11">
        <f t="shared" si="73"/>
        <v>5.8043919899390542E-4</v>
      </c>
      <c r="T623" s="11">
        <f t="shared" si="74"/>
        <v>7.2661217075386012E-4</v>
      </c>
      <c r="U623" s="11">
        <f t="shared" si="75"/>
        <v>2.3413720440177945E-4</v>
      </c>
      <c r="V623" s="11">
        <f t="shared" si="76"/>
        <v>4.2158516020236085E-4</v>
      </c>
      <c r="W623" s="11">
        <f t="shared" si="77"/>
        <v>6.1249489587586773E-4</v>
      </c>
      <c r="X623" s="14">
        <v>6.9524913093858636E-4</v>
      </c>
      <c r="Y623" s="14">
        <v>5.8043919899390542E-4</v>
      </c>
      <c r="Z623" s="14">
        <v>7.2661217075386012E-4</v>
      </c>
      <c r="AA623" s="14">
        <v>2.3413720440177945E-4</v>
      </c>
      <c r="AB623" s="14">
        <v>4.2158516020236085E-4</v>
      </c>
      <c r="AC623" s="14">
        <v>6.1249489587586773E-4</v>
      </c>
      <c r="AE623" s="16">
        <f t="shared" si="78"/>
        <v>0.63338008458035466</v>
      </c>
      <c r="AF623" s="16">
        <f t="shared" si="79"/>
        <v>-0.6588565895813544</v>
      </c>
      <c r="AL623" s="72"/>
      <c r="AN623" s="52"/>
      <c r="AO623" s="66"/>
      <c r="AP623" s="59"/>
      <c r="AQ623" s="54"/>
      <c r="AR623" s="56"/>
      <c r="AS623" s="56"/>
    </row>
    <row r="624" spans="1:45" x14ac:dyDescent="0.2">
      <c r="A624" s="31" t="s">
        <v>473</v>
      </c>
      <c r="B624" s="32" t="s">
        <v>970</v>
      </c>
      <c r="C624" s="44" t="s">
        <v>1917</v>
      </c>
      <c r="D624" s="45" t="s">
        <v>1918</v>
      </c>
      <c r="E624" s="4">
        <v>1539</v>
      </c>
      <c r="F624" s="5">
        <v>145.83704977466101</v>
      </c>
      <c r="G624" s="6">
        <v>7.67919921875</v>
      </c>
      <c r="H624" s="6">
        <v>22.29</v>
      </c>
      <c r="I624" s="4">
        <v>27</v>
      </c>
      <c r="J624" s="4">
        <v>27</v>
      </c>
      <c r="K624" s="4">
        <v>424</v>
      </c>
      <c r="L624" s="4">
        <v>77</v>
      </c>
      <c r="M624" s="4">
        <v>91</v>
      </c>
      <c r="N624" s="4">
        <v>100</v>
      </c>
      <c r="O624" s="4">
        <v>49</v>
      </c>
      <c r="P624" s="4">
        <v>53</v>
      </c>
      <c r="Q624" s="4">
        <v>54</v>
      </c>
      <c r="R624" s="11">
        <f t="shared" si="72"/>
        <v>8.9223638470451918E-3</v>
      </c>
      <c r="S624" s="11">
        <f t="shared" si="73"/>
        <v>8.8033278514075657E-3</v>
      </c>
      <c r="T624" s="11">
        <f t="shared" si="74"/>
        <v>9.0826521344232521E-3</v>
      </c>
      <c r="U624" s="11">
        <f t="shared" si="75"/>
        <v>5.7363615078435968E-3</v>
      </c>
      <c r="V624" s="11">
        <f t="shared" si="76"/>
        <v>5.5860033726812816E-3</v>
      </c>
      <c r="W624" s="11">
        <f t="shared" si="77"/>
        <v>5.5124540628828092E-3</v>
      </c>
      <c r="X624" s="14">
        <v>8.9223638470451918E-3</v>
      </c>
      <c r="Y624" s="14">
        <v>8.8033278514075657E-3</v>
      </c>
      <c r="Z624" s="14">
        <v>9.0826521344232521E-3</v>
      </c>
      <c r="AA624" s="14">
        <v>5.7363615078435968E-3</v>
      </c>
      <c r="AB624" s="14">
        <v>5.5860033726812816E-3</v>
      </c>
      <c r="AC624" s="14">
        <v>5.5124540628828092E-3</v>
      </c>
      <c r="AE624" s="16">
        <f t="shared" si="78"/>
        <v>0.62796937581659029</v>
      </c>
      <c r="AF624" s="16">
        <f t="shared" si="79"/>
        <v>-0.67123388996602551</v>
      </c>
      <c r="AL624" s="72"/>
      <c r="AN624" s="52"/>
      <c r="AO624" s="53"/>
      <c r="AP624" s="71"/>
      <c r="AQ624" s="54"/>
      <c r="AR624" s="56"/>
      <c r="AS624" s="56"/>
    </row>
    <row r="625" spans="1:45" x14ac:dyDescent="0.2">
      <c r="A625" s="31" t="s">
        <v>422</v>
      </c>
      <c r="B625" s="32" t="s">
        <v>777</v>
      </c>
      <c r="C625" s="31" t="s">
        <v>1549</v>
      </c>
      <c r="D625" s="32" t="s">
        <v>1550</v>
      </c>
      <c r="E625" s="4">
        <v>415</v>
      </c>
      <c r="F625" s="5">
        <v>47.311103694659998</v>
      </c>
      <c r="G625" s="6">
        <v>6.32861328125</v>
      </c>
      <c r="H625" s="6">
        <v>41.69</v>
      </c>
      <c r="I625" s="4">
        <v>13</v>
      </c>
      <c r="J625" s="4">
        <v>13</v>
      </c>
      <c r="K625" s="4">
        <v>63</v>
      </c>
      <c r="L625" s="4">
        <v>8</v>
      </c>
      <c r="M625" s="4">
        <v>17</v>
      </c>
      <c r="N625" s="4">
        <v>15</v>
      </c>
      <c r="O625" s="4">
        <v>6</v>
      </c>
      <c r="P625" s="4">
        <v>8</v>
      </c>
      <c r="Q625" s="4">
        <v>9</v>
      </c>
      <c r="R625" s="11">
        <f t="shared" si="72"/>
        <v>9.2699884125144844E-4</v>
      </c>
      <c r="S625" s="11">
        <f t="shared" si="73"/>
        <v>1.644577730482732E-3</v>
      </c>
      <c r="T625" s="11">
        <f t="shared" si="74"/>
        <v>1.3623978201634877E-3</v>
      </c>
      <c r="U625" s="11">
        <f t="shared" si="75"/>
        <v>7.0241161320533829E-4</v>
      </c>
      <c r="V625" s="11">
        <f t="shared" si="76"/>
        <v>8.4317032040472171E-4</v>
      </c>
      <c r="W625" s="11">
        <f t="shared" si="77"/>
        <v>9.187423438138016E-4</v>
      </c>
      <c r="X625" s="14">
        <v>9.2699884125144844E-4</v>
      </c>
      <c r="Y625" s="14">
        <v>1.644577730482732E-3</v>
      </c>
      <c r="Z625" s="14">
        <v>1.3623978201634877E-3</v>
      </c>
      <c r="AA625" s="14">
        <v>7.0241161320533829E-4</v>
      </c>
      <c r="AB625" s="14">
        <v>8.4317032040472171E-4</v>
      </c>
      <c r="AC625" s="14">
        <v>9.187423438138016E-4</v>
      </c>
      <c r="AE625" s="16">
        <f t="shared" si="78"/>
        <v>0.62642102665928201</v>
      </c>
      <c r="AF625" s="16">
        <f t="shared" si="79"/>
        <v>-0.67479545545772457</v>
      </c>
      <c r="AL625" s="72"/>
      <c r="AN625" s="52"/>
      <c r="AO625" s="53"/>
      <c r="AP625" s="59"/>
      <c r="AQ625" s="54"/>
      <c r="AR625" s="56"/>
      <c r="AS625" s="56"/>
    </row>
    <row r="626" spans="1:45" x14ac:dyDescent="0.2">
      <c r="A626" s="31" t="s">
        <v>704</v>
      </c>
      <c r="B626" s="32" t="s">
        <v>864</v>
      </c>
      <c r="C626" s="31" t="s">
        <v>1708</v>
      </c>
      <c r="D626" s="32" t="s">
        <v>1709</v>
      </c>
      <c r="E626" s="4">
        <v>183</v>
      </c>
      <c r="F626" s="5">
        <v>21.294356814659999</v>
      </c>
      <c r="G626" s="6">
        <v>5.88427734375</v>
      </c>
      <c r="H626" s="6">
        <v>30.6</v>
      </c>
      <c r="I626" s="4">
        <v>5</v>
      </c>
      <c r="J626" s="4">
        <v>5</v>
      </c>
      <c r="K626" s="4">
        <v>28</v>
      </c>
      <c r="L626" s="4">
        <v>6</v>
      </c>
      <c r="M626" s="4">
        <v>5</v>
      </c>
      <c r="N626" s="4">
        <v>7</v>
      </c>
      <c r="O626" s="4"/>
      <c r="P626" s="4">
        <v>5</v>
      </c>
      <c r="Q626" s="4">
        <v>5</v>
      </c>
      <c r="R626" s="11">
        <f t="shared" si="72"/>
        <v>6.9524913093858636E-4</v>
      </c>
      <c r="S626" s="11">
        <f t="shared" si="73"/>
        <v>4.8369933249492117E-4</v>
      </c>
      <c r="T626" s="11">
        <f t="shared" si="74"/>
        <v>6.3578564940962757E-4</v>
      </c>
      <c r="U626" s="11">
        <f t="shared" si="75"/>
        <v>0</v>
      </c>
      <c r="V626" s="11">
        <f t="shared" si="76"/>
        <v>5.2698145025295107E-4</v>
      </c>
      <c r="W626" s="11">
        <f t="shared" si="77"/>
        <v>5.1041241322988978E-4</v>
      </c>
      <c r="X626" s="14">
        <v>6.9524913093858636E-4</v>
      </c>
      <c r="Y626" s="14">
        <v>4.8369933249492117E-4</v>
      </c>
      <c r="Z626" s="14">
        <v>6.3578564940962757E-4</v>
      </c>
      <c r="AA626" s="15">
        <v>9.0826521344232502E-5</v>
      </c>
      <c r="AB626" s="14">
        <v>5.2698145025295107E-4</v>
      </c>
      <c r="AC626" s="14">
        <v>5.1041241322988978E-4</v>
      </c>
      <c r="AE626" s="16">
        <f t="shared" si="78"/>
        <v>0.62170010297513822</v>
      </c>
      <c r="AF626" s="16">
        <f t="shared" si="79"/>
        <v>-0.68570927705155849</v>
      </c>
      <c r="AL626" s="72"/>
      <c r="AN626" s="52"/>
      <c r="AO626" s="53"/>
      <c r="AP626" s="59"/>
      <c r="AQ626" s="54"/>
      <c r="AR626" s="56"/>
      <c r="AS626" s="56"/>
    </row>
    <row r="627" spans="1:45" x14ac:dyDescent="0.2">
      <c r="A627" s="31" t="s">
        <v>656</v>
      </c>
      <c r="B627" s="32" t="s">
        <v>1089</v>
      </c>
      <c r="C627" s="31" t="s">
        <v>2152</v>
      </c>
      <c r="D627" s="32" t="s">
        <v>2153</v>
      </c>
      <c r="E627" s="4">
        <v>2323</v>
      </c>
      <c r="F627" s="5">
        <v>247.92247530466199</v>
      </c>
      <c r="G627" s="6">
        <v>5.82080078125</v>
      </c>
      <c r="H627" s="6">
        <v>15.5</v>
      </c>
      <c r="I627" s="4">
        <v>28</v>
      </c>
      <c r="J627" s="4">
        <v>28</v>
      </c>
      <c r="K627" s="4">
        <v>141</v>
      </c>
      <c r="L627" s="4">
        <v>31</v>
      </c>
      <c r="M627" s="4">
        <v>28</v>
      </c>
      <c r="N627" s="4">
        <v>30</v>
      </c>
      <c r="O627" s="4">
        <v>15</v>
      </c>
      <c r="P627" s="4">
        <v>17</v>
      </c>
      <c r="Q627" s="4">
        <v>20</v>
      </c>
      <c r="R627" s="11">
        <f t="shared" si="72"/>
        <v>3.5921205098493627E-3</v>
      </c>
      <c r="S627" s="11">
        <f t="shared" si="73"/>
        <v>2.7087162619715585E-3</v>
      </c>
      <c r="T627" s="11">
        <f t="shared" si="74"/>
        <v>2.7247956403269754E-3</v>
      </c>
      <c r="U627" s="11">
        <f t="shared" si="75"/>
        <v>1.7560290330133458E-3</v>
      </c>
      <c r="V627" s="11">
        <f t="shared" si="76"/>
        <v>1.7917369308600337E-3</v>
      </c>
      <c r="W627" s="11">
        <f t="shared" si="77"/>
        <v>2.0416496529195591E-3</v>
      </c>
      <c r="X627" s="14">
        <v>3.5921205098493627E-3</v>
      </c>
      <c r="Y627" s="14">
        <v>2.7087162619715585E-3</v>
      </c>
      <c r="Z627" s="14">
        <v>2.7247956403269754E-3</v>
      </c>
      <c r="AA627" s="14">
        <v>1.7560290330133458E-3</v>
      </c>
      <c r="AB627" s="14">
        <v>1.7917369308600337E-3</v>
      </c>
      <c r="AC627" s="14">
        <v>2.0416496529195591E-3</v>
      </c>
      <c r="AE627" s="16">
        <f t="shared" si="78"/>
        <v>0.61928243490948731</v>
      </c>
      <c r="AF627" s="16">
        <f t="shared" si="79"/>
        <v>-0.69133056830286432</v>
      </c>
      <c r="AL627" s="72"/>
      <c r="AN627" s="52"/>
      <c r="AO627" s="53"/>
      <c r="AP627" s="59"/>
      <c r="AQ627" s="54"/>
      <c r="AR627" s="56"/>
      <c r="AS627" s="56"/>
    </row>
    <row r="628" spans="1:45" x14ac:dyDescent="0.2">
      <c r="A628" s="31" t="s">
        <v>300</v>
      </c>
      <c r="B628" s="32" t="s">
        <v>1350</v>
      </c>
      <c r="C628" s="31" t="s">
        <v>2673</v>
      </c>
      <c r="D628" s="32" t="s">
        <v>2674</v>
      </c>
      <c r="E628" s="4">
        <v>1801</v>
      </c>
      <c r="F628" s="5">
        <v>195.69226081466101</v>
      </c>
      <c r="G628" s="6">
        <v>6.55126953125</v>
      </c>
      <c r="H628" s="6">
        <v>4.4400000000000004</v>
      </c>
      <c r="I628" s="4">
        <v>6</v>
      </c>
      <c r="J628" s="4">
        <v>6</v>
      </c>
      <c r="K628" s="4">
        <v>19</v>
      </c>
      <c r="L628" s="4">
        <v>6</v>
      </c>
      <c r="M628" s="4"/>
      <c r="N628" s="4">
        <v>6</v>
      </c>
      <c r="O628" s="4"/>
      <c r="P628" s="4">
        <v>5</v>
      </c>
      <c r="Q628" s="4">
        <v>2</v>
      </c>
      <c r="R628" s="11">
        <f t="shared" si="72"/>
        <v>6.9524913093858636E-4</v>
      </c>
      <c r="S628" s="11">
        <f t="shared" si="73"/>
        <v>0</v>
      </c>
      <c r="T628" s="11">
        <f t="shared" si="74"/>
        <v>5.4495912806539512E-4</v>
      </c>
      <c r="U628" s="11">
        <f t="shared" si="75"/>
        <v>0</v>
      </c>
      <c r="V628" s="11">
        <f t="shared" si="76"/>
        <v>5.2698145025295107E-4</v>
      </c>
      <c r="W628" s="11">
        <f t="shared" si="77"/>
        <v>2.0416496529195591E-4</v>
      </c>
      <c r="X628" s="14">
        <v>6.9524913093858636E-4</v>
      </c>
      <c r="Y628" s="15">
        <v>9.0826521344232502E-5</v>
      </c>
      <c r="Z628" s="14">
        <v>5.4495912806539512E-4</v>
      </c>
      <c r="AA628" s="15">
        <v>9.0826521344232502E-5</v>
      </c>
      <c r="AB628" s="14">
        <v>5.2698145025295107E-4</v>
      </c>
      <c r="AC628" s="14">
        <v>2.0416496529195591E-4</v>
      </c>
      <c r="AE628" s="16">
        <f t="shared" si="78"/>
        <v>0.61754429638127251</v>
      </c>
      <c r="AF628" s="16">
        <f t="shared" si="79"/>
        <v>-0.69538547012924501</v>
      </c>
      <c r="AL628" s="72"/>
      <c r="AN628" s="52"/>
      <c r="AO628" s="53"/>
      <c r="AP628" s="69"/>
      <c r="AQ628" s="54"/>
      <c r="AR628" s="56"/>
      <c r="AS628" s="56"/>
    </row>
    <row r="629" spans="1:45" x14ac:dyDescent="0.2">
      <c r="A629" s="31" t="s">
        <v>564</v>
      </c>
      <c r="B629" s="32" t="s">
        <v>997</v>
      </c>
      <c r="C629" s="44" t="s">
        <v>1972</v>
      </c>
      <c r="D629" s="45" t="s">
        <v>1973</v>
      </c>
      <c r="E629" s="4">
        <v>1460</v>
      </c>
      <c r="F629" s="5">
        <v>138.64735398466101</v>
      </c>
      <c r="G629" s="6">
        <v>5.87158203125</v>
      </c>
      <c r="H629" s="6">
        <v>20.75</v>
      </c>
      <c r="I629" s="4">
        <v>23</v>
      </c>
      <c r="J629" s="4">
        <v>23</v>
      </c>
      <c r="K629" s="4">
        <v>209</v>
      </c>
      <c r="L629" s="4">
        <v>38</v>
      </c>
      <c r="M629" s="4">
        <v>44</v>
      </c>
      <c r="N629" s="4">
        <v>51</v>
      </c>
      <c r="O629" s="4">
        <v>23</v>
      </c>
      <c r="P629" s="4">
        <v>27</v>
      </c>
      <c r="Q629" s="4">
        <v>26</v>
      </c>
      <c r="R629" s="11">
        <f t="shared" si="72"/>
        <v>4.4032444959443799E-3</v>
      </c>
      <c r="S629" s="11">
        <f t="shared" si="73"/>
        <v>4.2565541259553061E-3</v>
      </c>
      <c r="T629" s="11">
        <f t="shared" si="74"/>
        <v>4.6321525885558582E-3</v>
      </c>
      <c r="U629" s="11">
        <f t="shared" si="75"/>
        <v>2.6925778506204636E-3</v>
      </c>
      <c r="V629" s="11">
        <f t="shared" si="76"/>
        <v>2.8456998313659359E-3</v>
      </c>
      <c r="W629" s="11">
        <f t="shared" si="77"/>
        <v>2.6541445487954268E-3</v>
      </c>
      <c r="X629" s="14">
        <v>4.4032444959443799E-3</v>
      </c>
      <c r="Y629" s="14">
        <v>4.2565541259553061E-3</v>
      </c>
      <c r="Z629" s="14">
        <v>4.6321525885558582E-3</v>
      </c>
      <c r="AA629" s="14">
        <v>2.6925778506204636E-3</v>
      </c>
      <c r="AB629" s="14">
        <v>2.8456998313659359E-3</v>
      </c>
      <c r="AC629" s="14">
        <v>2.6541445487954268E-3</v>
      </c>
      <c r="AE629" s="16">
        <f t="shared" si="78"/>
        <v>0.61634459087824567</v>
      </c>
      <c r="AF629" s="16">
        <f t="shared" si="79"/>
        <v>-0.69819092488781898</v>
      </c>
      <c r="AL629" s="72"/>
      <c r="AN629" s="52"/>
      <c r="AO629" s="53"/>
      <c r="AP629" s="69"/>
      <c r="AQ629" s="54"/>
      <c r="AR629" s="56"/>
      <c r="AS629" s="56"/>
    </row>
    <row r="630" spans="1:45" x14ac:dyDescent="0.2">
      <c r="A630" s="31" t="s">
        <v>605</v>
      </c>
      <c r="B630" s="32" t="s">
        <v>994</v>
      </c>
      <c r="C630" s="31" t="s">
        <v>1966</v>
      </c>
      <c r="D630" s="32" t="s">
        <v>1967</v>
      </c>
      <c r="E630" s="4">
        <v>364</v>
      </c>
      <c r="F630" s="5">
        <v>39.802928784659997</v>
      </c>
      <c r="G630" s="6">
        <v>7.97216796875</v>
      </c>
      <c r="H630" s="6">
        <v>20.88</v>
      </c>
      <c r="I630" s="4">
        <v>6</v>
      </c>
      <c r="J630" s="4">
        <v>6</v>
      </c>
      <c r="K630" s="4">
        <v>30</v>
      </c>
      <c r="L630" s="4">
        <v>5</v>
      </c>
      <c r="M630" s="4">
        <v>7</v>
      </c>
      <c r="N630" s="4">
        <v>7</v>
      </c>
      <c r="O630" s="4">
        <v>2</v>
      </c>
      <c r="P630" s="4">
        <v>4</v>
      </c>
      <c r="Q630" s="4">
        <v>5</v>
      </c>
      <c r="R630" s="11">
        <f t="shared" si="72"/>
        <v>5.7937427578215526E-4</v>
      </c>
      <c r="S630" s="11">
        <f t="shared" si="73"/>
        <v>6.7717906549288962E-4</v>
      </c>
      <c r="T630" s="11">
        <f t="shared" si="74"/>
        <v>6.3578564940962757E-4</v>
      </c>
      <c r="U630" s="11">
        <f t="shared" si="75"/>
        <v>2.3413720440177945E-4</v>
      </c>
      <c r="V630" s="11">
        <f t="shared" si="76"/>
        <v>4.2158516020236085E-4</v>
      </c>
      <c r="W630" s="11">
        <f t="shared" si="77"/>
        <v>5.1041241322988978E-4</v>
      </c>
      <c r="X630" s="14">
        <v>5.7937427578215526E-4</v>
      </c>
      <c r="Y630" s="14">
        <v>6.7717906549288962E-4</v>
      </c>
      <c r="Z630" s="14">
        <v>6.3578564940962757E-4</v>
      </c>
      <c r="AA630" s="14">
        <v>2.3413720440177945E-4</v>
      </c>
      <c r="AB630" s="14">
        <v>4.2158516020236085E-4</v>
      </c>
      <c r="AC630" s="14">
        <v>5.1041241322988978E-4</v>
      </c>
      <c r="AE630" s="16">
        <f t="shared" si="78"/>
        <v>0.6162398933671539</v>
      </c>
      <c r="AF630" s="16">
        <f t="shared" si="79"/>
        <v>-0.69843601410050893</v>
      </c>
      <c r="AL630" s="72"/>
      <c r="AN630" s="52"/>
      <c r="AO630" s="53"/>
      <c r="AP630" s="59"/>
      <c r="AQ630" s="54"/>
      <c r="AR630" s="56"/>
      <c r="AS630" s="56"/>
    </row>
    <row r="631" spans="1:45" x14ac:dyDescent="0.2">
      <c r="A631" s="31" t="s">
        <v>390</v>
      </c>
      <c r="B631" s="32" t="s">
        <v>831</v>
      </c>
      <c r="C631" s="31" t="s">
        <v>1646</v>
      </c>
      <c r="D631" s="32" t="s">
        <v>1647</v>
      </c>
      <c r="E631" s="4">
        <v>303</v>
      </c>
      <c r="F631" s="5">
        <v>34.534605754659999</v>
      </c>
      <c r="G631" s="6">
        <v>4.77978515625</v>
      </c>
      <c r="H631" s="6">
        <v>34.32</v>
      </c>
      <c r="I631" s="4">
        <v>11</v>
      </c>
      <c r="J631" s="4">
        <v>11</v>
      </c>
      <c r="K631" s="4">
        <v>229</v>
      </c>
      <c r="L631" s="4">
        <v>41</v>
      </c>
      <c r="M631" s="4">
        <v>50</v>
      </c>
      <c r="N631" s="4">
        <v>55</v>
      </c>
      <c r="O631" s="4">
        <v>26</v>
      </c>
      <c r="P631" s="4">
        <v>34</v>
      </c>
      <c r="Q631" s="4">
        <v>23</v>
      </c>
      <c r="R631" s="11">
        <f t="shared" si="72"/>
        <v>4.7508690614136732E-3</v>
      </c>
      <c r="S631" s="11">
        <f t="shared" si="73"/>
        <v>4.8369933249492111E-3</v>
      </c>
      <c r="T631" s="11">
        <f t="shared" si="74"/>
        <v>4.9954586739327884E-3</v>
      </c>
      <c r="U631" s="11">
        <f t="shared" si="75"/>
        <v>3.0437836572231327E-3</v>
      </c>
      <c r="V631" s="11">
        <f t="shared" si="76"/>
        <v>3.5834738617200675E-3</v>
      </c>
      <c r="W631" s="11">
        <f t="shared" si="77"/>
        <v>2.3478971008574928E-3</v>
      </c>
      <c r="X631" s="14">
        <v>4.7508690614136732E-3</v>
      </c>
      <c r="Y631" s="14">
        <v>4.8369933249492111E-3</v>
      </c>
      <c r="Z631" s="14">
        <v>4.9954586739327884E-3</v>
      </c>
      <c r="AA631" s="14">
        <v>3.0437836572231327E-3</v>
      </c>
      <c r="AB631" s="14">
        <v>3.5834738617200675E-3</v>
      </c>
      <c r="AC631" s="14">
        <v>2.3478971008574928E-3</v>
      </c>
      <c r="AE631" s="16">
        <f t="shared" si="78"/>
        <v>0.61543969187075709</v>
      </c>
      <c r="AF631" s="16">
        <f t="shared" si="79"/>
        <v>-0.70031060373701215</v>
      </c>
      <c r="AL631" s="72"/>
      <c r="AN631" s="52"/>
      <c r="AO631" s="53"/>
      <c r="AP631" s="59"/>
      <c r="AQ631" s="54"/>
      <c r="AR631" s="56"/>
      <c r="AS631" s="56"/>
    </row>
    <row r="632" spans="1:45" x14ac:dyDescent="0.2">
      <c r="A632" s="31" t="s">
        <v>616</v>
      </c>
      <c r="B632" s="32" t="s">
        <v>1251</v>
      </c>
      <c r="C632" s="31" t="s">
        <v>1563</v>
      </c>
      <c r="D632" s="32" t="s">
        <v>2474</v>
      </c>
      <c r="E632" s="4">
        <v>256</v>
      </c>
      <c r="F632" s="5">
        <v>27.982300524660001</v>
      </c>
      <c r="G632" s="6">
        <v>7.94287109375</v>
      </c>
      <c r="H632" s="6">
        <v>8.1999999999999993</v>
      </c>
      <c r="I632" s="4">
        <v>2</v>
      </c>
      <c r="J632" s="4">
        <v>2</v>
      </c>
      <c r="K632" s="4">
        <v>7</v>
      </c>
      <c r="L632" s="4">
        <v>3</v>
      </c>
      <c r="M632" s="4">
        <v>2</v>
      </c>
      <c r="N632" s="4"/>
      <c r="O632" s="4"/>
      <c r="P632" s="4"/>
      <c r="Q632" s="4">
        <v>2</v>
      </c>
      <c r="R632" s="11">
        <f t="shared" si="72"/>
        <v>3.4762456546929318E-4</v>
      </c>
      <c r="S632" s="11">
        <f t="shared" si="73"/>
        <v>1.9347973299796846E-4</v>
      </c>
      <c r="T632" s="11">
        <f t="shared" si="74"/>
        <v>0</v>
      </c>
      <c r="U632" s="11">
        <f t="shared" si="75"/>
        <v>0</v>
      </c>
      <c r="V632" s="11">
        <f t="shared" si="76"/>
        <v>0</v>
      </c>
      <c r="W632" s="11">
        <f t="shared" si="77"/>
        <v>2.0416496529195591E-4</v>
      </c>
      <c r="X632" s="14">
        <v>3.4762456546929318E-4</v>
      </c>
      <c r="Y632" s="14">
        <v>1.9347973299796846E-4</v>
      </c>
      <c r="Z632" s="15">
        <v>9.0826521344232502E-5</v>
      </c>
      <c r="AA632" s="15">
        <v>9.0826521344232502E-5</v>
      </c>
      <c r="AB632" s="15">
        <v>9.0826521344232502E-5</v>
      </c>
      <c r="AC632" s="14">
        <v>2.0416496529195591E-4</v>
      </c>
      <c r="AE632" s="16">
        <f t="shared" si="78"/>
        <v>0.61053836256239391</v>
      </c>
      <c r="AF632" s="16">
        <f t="shared" si="79"/>
        <v>-0.71184614653840805</v>
      </c>
      <c r="AL632" s="72"/>
      <c r="AN632" s="52"/>
      <c r="AO632" s="53"/>
      <c r="AP632" s="69"/>
      <c r="AQ632" s="54"/>
      <c r="AR632" s="56"/>
      <c r="AS632" s="56"/>
    </row>
    <row r="633" spans="1:45" x14ac:dyDescent="0.2">
      <c r="A633" s="31" t="s">
        <v>339</v>
      </c>
      <c r="B633" s="32" t="s">
        <v>1219</v>
      </c>
      <c r="C633" s="31" t="s">
        <v>2333</v>
      </c>
      <c r="D633" s="32" t="s">
        <v>2412</v>
      </c>
      <c r="E633" s="4">
        <v>774</v>
      </c>
      <c r="F633" s="5">
        <v>86.465576804660202</v>
      </c>
      <c r="G633" s="6">
        <v>6.55126953125</v>
      </c>
      <c r="H633" s="6">
        <v>9.56</v>
      </c>
      <c r="I633" s="4">
        <v>6</v>
      </c>
      <c r="J633" s="4">
        <v>6</v>
      </c>
      <c r="K633" s="4">
        <v>20</v>
      </c>
      <c r="L633" s="4">
        <v>6</v>
      </c>
      <c r="M633" s="4">
        <v>4</v>
      </c>
      <c r="N633" s="4">
        <v>3</v>
      </c>
      <c r="O633" s="4"/>
      <c r="P633" s="4">
        <v>4</v>
      </c>
      <c r="Q633" s="4">
        <v>3</v>
      </c>
      <c r="R633" s="11">
        <f t="shared" si="72"/>
        <v>6.9524913093858636E-4</v>
      </c>
      <c r="S633" s="11">
        <f t="shared" si="73"/>
        <v>3.8695946599593691E-4</v>
      </c>
      <c r="T633" s="11">
        <f t="shared" si="74"/>
        <v>2.7247956403269756E-4</v>
      </c>
      <c r="U633" s="11">
        <f t="shared" si="75"/>
        <v>0</v>
      </c>
      <c r="V633" s="11">
        <f t="shared" si="76"/>
        <v>4.2158516020236085E-4</v>
      </c>
      <c r="W633" s="11">
        <f t="shared" si="77"/>
        <v>3.0624744793793387E-4</v>
      </c>
      <c r="X633" s="14">
        <v>6.9524913093858636E-4</v>
      </c>
      <c r="Y633" s="14">
        <v>3.8695946599593691E-4</v>
      </c>
      <c r="Z633" s="14">
        <v>2.7247956403269756E-4</v>
      </c>
      <c r="AA633" s="15">
        <v>9.0826521344232502E-5</v>
      </c>
      <c r="AB633" s="14">
        <v>4.2158516020236085E-4</v>
      </c>
      <c r="AC633" s="14">
        <v>3.0624744793793387E-4</v>
      </c>
      <c r="AE633" s="16">
        <f t="shared" si="78"/>
        <v>0.60431555620890687</v>
      </c>
      <c r="AF633" s="16">
        <f t="shared" si="79"/>
        <v>-0.72662601471212795</v>
      </c>
      <c r="AL633" s="72"/>
      <c r="AN633" s="52"/>
      <c r="AO633" s="53"/>
      <c r="AP633" s="69"/>
      <c r="AQ633" s="54"/>
      <c r="AR633" s="56"/>
      <c r="AS633" s="56"/>
    </row>
    <row r="634" spans="1:45" x14ac:dyDescent="0.2">
      <c r="A634" s="31" t="s">
        <v>424</v>
      </c>
      <c r="B634" s="32" t="s">
        <v>815</v>
      </c>
      <c r="C634" s="31" t="s">
        <v>1494</v>
      </c>
      <c r="D634" s="32" t="s">
        <v>1616</v>
      </c>
      <c r="E634" s="4">
        <v>304</v>
      </c>
      <c r="F634" s="5">
        <v>33.360833984659997</v>
      </c>
      <c r="G634" s="6">
        <v>8.90966796875</v>
      </c>
      <c r="H634" s="6">
        <v>36.18</v>
      </c>
      <c r="I634" s="4">
        <v>11</v>
      </c>
      <c r="J634" s="4">
        <v>11</v>
      </c>
      <c r="K634" s="4">
        <v>75</v>
      </c>
      <c r="L634" s="4">
        <v>13</v>
      </c>
      <c r="M634" s="4">
        <v>16</v>
      </c>
      <c r="N634" s="4">
        <v>19</v>
      </c>
      <c r="O634" s="4">
        <v>7</v>
      </c>
      <c r="P634" s="4">
        <v>8</v>
      </c>
      <c r="Q634" s="4">
        <v>12</v>
      </c>
      <c r="R634" s="11">
        <f t="shared" si="72"/>
        <v>1.5063731170336038E-3</v>
      </c>
      <c r="S634" s="11">
        <f t="shared" si="73"/>
        <v>1.5478378639837477E-3</v>
      </c>
      <c r="T634" s="11">
        <f t="shared" si="74"/>
        <v>1.7257039055404177E-3</v>
      </c>
      <c r="U634" s="11">
        <f t="shared" si="75"/>
        <v>8.1948021540622805E-4</v>
      </c>
      <c r="V634" s="11">
        <f t="shared" si="76"/>
        <v>8.4317032040472171E-4</v>
      </c>
      <c r="W634" s="11">
        <f t="shared" si="77"/>
        <v>1.2249897917517355E-3</v>
      </c>
      <c r="X634" s="14">
        <v>1.5063731170336038E-3</v>
      </c>
      <c r="Y634" s="14">
        <v>1.5478378639837477E-3</v>
      </c>
      <c r="Z634" s="14">
        <v>1.7257039055404177E-3</v>
      </c>
      <c r="AA634" s="14">
        <v>8.1948021540622805E-4</v>
      </c>
      <c r="AB634" s="14">
        <v>8.4317032040472171E-4</v>
      </c>
      <c r="AC634" s="14">
        <v>1.2249897917517355E-3</v>
      </c>
      <c r="AE634" s="16">
        <f t="shared" si="78"/>
        <v>0.60411961218878607</v>
      </c>
      <c r="AF634" s="16">
        <f t="shared" si="79"/>
        <v>-0.72709387178214757</v>
      </c>
      <c r="AL634" s="72"/>
      <c r="AN634" s="52"/>
      <c r="AO634" s="53"/>
      <c r="AP634" s="71"/>
      <c r="AQ634" s="54"/>
      <c r="AR634" s="56"/>
      <c r="AS634" s="56"/>
    </row>
    <row r="635" spans="1:45" x14ac:dyDescent="0.2">
      <c r="A635" s="88" t="s">
        <v>3035</v>
      </c>
      <c r="B635" s="53" t="s">
        <v>3036</v>
      </c>
      <c r="C635" s="91" t="s">
        <v>1921</v>
      </c>
      <c r="D635" s="35" t="s">
        <v>1922</v>
      </c>
      <c r="E635" s="4">
        <v>457</v>
      </c>
      <c r="F635" s="5">
        <v>50.662235764660103</v>
      </c>
      <c r="G635" s="6">
        <v>5.16064453125</v>
      </c>
      <c r="H635" s="6">
        <v>22.1</v>
      </c>
      <c r="I635" s="4">
        <v>7</v>
      </c>
      <c r="J635" s="4">
        <v>7</v>
      </c>
      <c r="K635" s="4">
        <v>56</v>
      </c>
      <c r="L635" s="4">
        <v>11</v>
      </c>
      <c r="M635" s="4">
        <v>12</v>
      </c>
      <c r="N635" s="4">
        <v>13</v>
      </c>
      <c r="O635" s="4">
        <v>8</v>
      </c>
      <c r="P635" s="4">
        <v>6</v>
      </c>
      <c r="Q635" s="4">
        <v>6</v>
      </c>
      <c r="R635" s="11">
        <f t="shared" si="72"/>
        <v>1.2746234067207416E-3</v>
      </c>
      <c r="S635" s="11">
        <f t="shared" si="73"/>
        <v>1.1608783979878108E-3</v>
      </c>
      <c r="T635" s="11">
        <f t="shared" si="74"/>
        <v>1.1807447774750228E-3</v>
      </c>
      <c r="U635" s="11">
        <f t="shared" si="75"/>
        <v>9.365488176071178E-4</v>
      </c>
      <c r="V635" s="11">
        <f t="shared" si="76"/>
        <v>6.3237774030354128E-4</v>
      </c>
      <c r="W635" s="11">
        <f t="shared" si="77"/>
        <v>6.1249489587586773E-4</v>
      </c>
      <c r="X635" s="14">
        <v>1.2746234067207416E-3</v>
      </c>
      <c r="Y635" s="14">
        <v>1.1608783979878108E-3</v>
      </c>
      <c r="Z635" s="14">
        <v>1.1807447774750228E-3</v>
      </c>
      <c r="AA635" s="14">
        <v>9.365488176071178E-4</v>
      </c>
      <c r="AB635" s="14">
        <v>6.3237774030354128E-4</v>
      </c>
      <c r="AC635" s="14">
        <v>6.1249489587586773E-4</v>
      </c>
      <c r="AE635" s="16">
        <f t="shared" si="78"/>
        <v>0.60322807203853146</v>
      </c>
      <c r="AF635" s="16">
        <f t="shared" si="79"/>
        <v>-0.7292245269432267</v>
      </c>
      <c r="AL635" s="72"/>
      <c r="AN635" s="52"/>
      <c r="AO635" s="53"/>
      <c r="AP635" s="59"/>
      <c r="AQ635" s="54"/>
      <c r="AR635" s="56"/>
      <c r="AS635" s="56"/>
    </row>
    <row r="636" spans="1:45" x14ac:dyDescent="0.2">
      <c r="A636" s="31" t="s">
        <v>592</v>
      </c>
      <c r="B636" s="32" t="s">
        <v>1008</v>
      </c>
      <c r="C636" s="44" t="s">
        <v>1994</v>
      </c>
      <c r="D636" s="45" t="s">
        <v>1995</v>
      </c>
      <c r="E636" s="4">
        <v>3065</v>
      </c>
      <c r="F636" s="5">
        <v>332.59654879466098</v>
      </c>
      <c r="G636" s="6">
        <v>5.56689453125</v>
      </c>
      <c r="H636" s="6">
        <v>19.93</v>
      </c>
      <c r="I636" s="4">
        <v>48</v>
      </c>
      <c r="J636" s="4">
        <v>48</v>
      </c>
      <c r="K636" s="4">
        <v>255</v>
      </c>
      <c r="L636" s="4">
        <v>54</v>
      </c>
      <c r="M636" s="4">
        <v>57</v>
      </c>
      <c r="N636" s="4">
        <v>52</v>
      </c>
      <c r="O636" s="4">
        <v>27</v>
      </c>
      <c r="P636" s="4">
        <v>35</v>
      </c>
      <c r="Q636" s="4">
        <v>30</v>
      </c>
      <c r="R636" s="11">
        <f t="shared" si="72"/>
        <v>6.2572421784472766E-3</v>
      </c>
      <c r="S636" s="11">
        <f t="shared" si="73"/>
        <v>5.5141723904421009E-3</v>
      </c>
      <c r="T636" s="11">
        <f t="shared" si="74"/>
        <v>4.7229791099000912E-3</v>
      </c>
      <c r="U636" s="11">
        <f t="shared" si="75"/>
        <v>3.1608522594240226E-3</v>
      </c>
      <c r="V636" s="11">
        <f t="shared" si="76"/>
        <v>3.6888701517706576E-3</v>
      </c>
      <c r="W636" s="11">
        <f t="shared" si="77"/>
        <v>3.0624744793793387E-3</v>
      </c>
      <c r="X636" s="14">
        <v>6.2572421784472766E-3</v>
      </c>
      <c r="Y636" s="14">
        <v>5.5141723904421009E-3</v>
      </c>
      <c r="Z636" s="14">
        <v>4.7229791099000912E-3</v>
      </c>
      <c r="AA636" s="14">
        <v>3.1608522594240226E-3</v>
      </c>
      <c r="AB636" s="14">
        <v>3.6888701517706576E-3</v>
      </c>
      <c r="AC636" s="14">
        <v>3.0624744793793387E-3</v>
      </c>
      <c r="AE636" s="16">
        <f t="shared" si="78"/>
        <v>0.60094339225820392</v>
      </c>
      <c r="AF636" s="16">
        <f t="shared" si="79"/>
        <v>-0.73469899672081329</v>
      </c>
      <c r="AL636" s="72"/>
      <c r="AN636" s="52"/>
      <c r="AO636" s="53"/>
      <c r="AP636" s="59"/>
      <c r="AQ636" s="54"/>
      <c r="AR636" s="56"/>
      <c r="AS636" s="56"/>
    </row>
    <row r="637" spans="1:45" x14ac:dyDescent="0.2">
      <c r="A637" s="88" t="s">
        <v>3037</v>
      </c>
      <c r="B637" s="53" t="s">
        <v>3038</v>
      </c>
      <c r="C637" s="31" t="s">
        <v>2729</v>
      </c>
      <c r="D637" s="32" t="s">
        <v>2730</v>
      </c>
      <c r="E637" s="4">
        <v>1181</v>
      </c>
      <c r="F637" s="5">
        <v>125.39918493466</v>
      </c>
      <c r="G637" s="6">
        <v>4.75439453125</v>
      </c>
      <c r="H637" s="6">
        <v>3.13</v>
      </c>
      <c r="I637" s="4">
        <v>3</v>
      </c>
      <c r="J637" s="4">
        <v>3</v>
      </c>
      <c r="K637" s="4">
        <v>3</v>
      </c>
      <c r="L637" s="4"/>
      <c r="M637" s="4"/>
      <c r="N637" s="4">
        <v>3</v>
      </c>
      <c r="O637" s="4"/>
      <c r="P637" s="4"/>
      <c r="Q637" s="4"/>
      <c r="R637" s="11">
        <f t="shared" si="72"/>
        <v>0</v>
      </c>
      <c r="S637" s="11">
        <f t="shared" si="73"/>
        <v>0</v>
      </c>
      <c r="T637" s="11">
        <f t="shared" si="74"/>
        <v>2.7247956403269756E-4</v>
      </c>
      <c r="U637" s="11">
        <f t="shared" si="75"/>
        <v>0</v>
      </c>
      <c r="V637" s="11">
        <f t="shared" si="76"/>
        <v>0</v>
      </c>
      <c r="W637" s="11">
        <f t="shared" si="77"/>
        <v>0</v>
      </c>
      <c r="X637" s="15">
        <v>9.0826521344232502E-5</v>
      </c>
      <c r="Y637" s="15">
        <v>9.0826521344232502E-5</v>
      </c>
      <c r="Z637" s="14">
        <v>2.7247956403269756E-4</v>
      </c>
      <c r="AA637" s="15">
        <v>9.0826521344232502E-5</v>
      </c>
      <c r="AB637" s="15">
        <v>9.0826521344232502E-5</v>
      </c>
      <c r="AC637" s="15">
        <v>9.0826521344232502E-5</v>
      </c>
      <c r="AE637" s="16">
        <f t="shared" si="78"/>
        <v>0.6</v>
      </c>
      <c r="AF637" s="16">
        <f t="shared" si="79"/>
        <v>-0.73696559416620622</v>
      </c>
      <c r="AL637" s="72"/>
      <c r="AN637" s="52"/>
      <c r="AO637" s="53"/>
      <c r="AP637" s="59"/>
      <c r="AQ637" s="54"/>
      <c r="AR637" s="56"/>
      <c r="AS637" s="56"/>
    </row>
    <row r="638" spans="1:45" x14ac:dyDescent="0.2">
      <c r="A638" s="31" t="s">
        <v>128</v>
      </c>
      <c r="B638" s="32" t="s">
        <v>1194</v>
      </c>
      <c r="C638" s="31" t="s">
        <v>2365</v>
      </c>
      <c r="D638" s="32" t="s">
        <v>2366</v>
      </c>
      <c r="E638" s="4">
        <v>237</v>
      </c>
      <c r="F638" s="5">
        <v>26.41102087466</v>
      </c>
      <c r="G638" s="6">
        <v>4.88134765625</v>
      </c>
      <c r="H638" s="6">
        <v>10.55</v>
      </c>
      <c r="I638" s="4">
        <v>2</v>
      </c>
      <c r="J638" s="4">
        <v>2</v>
      </c>
      <c r="K638" s="4">
        <v>3</v>
      </c>
      <c r="L638" s="4"/>
      <c r="M638" s="4"/>
      <c r="N638" s="4">
        <v>3</v>
      </c>
      <c r="O638" s="4"/>
      <c r="P638" s="4"/>
      <c r="Q638" s="4"/>
      <c r="R638" s="11">
        <f t="shared" si="72"/>
        <v>0</v>
      </c>
      <c r="S638" s="11">
        <f t="shared" si="73"/>
        <v>0</v>
      </c>
      <c r="T638" s="11">
        <f t="shared" si="74"/>
        <v>2.7247956403269756E-4</v>
      </c>
      <c r="U638" s="11">
        <f t="shared" si="75"/>
        <v>0</v>
      </c>
      <c r="V638" s="11">
        <f t="shared" si="76"/>
        <v>0</v>
      </c>
      <c r="W638" s="11">
        <f t="shared" si="77"/>
        <v>0</v>
      </c>
      <c r="X638" s="15">
        <v>9.0826521344232502E-5</v>
      </c>
      <c r="Y638" s="15">
        <v>9.0826521344232502E-5</v>
      </c>
      <c r="Z638" s="14">
        <v>2.7247956403269756E-4</v>
      </c>
      <c r="AA638" s="15">
        <v>9.0826521344232502E-5</v>
      </c>
      <c r="AB638" s="15">
        <v>9.0826521344232502E-5</v>
      </c>
      <c r="AC638" s="15">
        <v>9.0826521344232502E-5</v>
      </c>
      <c r="AE638" s="16">
        <f t="shared" si="78"/>
        <v>0.6</v>
      </c>
      <c r="AF638" s="16">
        <f t="shared" si="79"/>
        <v>-0.73696559416620622</v>
      </c>
      <c r="AL638" s="72"/>
      <c r="AN638" s="52"/>
      <c r="AO638" s="53"/>
      <c r="AP638" s="59"/>
      <c r="AQ638" s="54"/>
      <c r="AR638" s="56"/>
      <c r="AS638" s="56"/>
    </row>
    <row r="639" spans="1:45" x14ac:dyDescent="0.2">
      <c r="A639" s="31" t="s">
        <v>130</v>
      </c>
      <c r="B639" s="32" t="s">
        <v>1221</v>
      </c>
      <c r="C639" s="91" t="s">
        <v>2248</v>
      </c>
      <c r="D639" s="32" t="s">
        <v>2415</v>
      </c>
      <c r="E639" s="4">
        <v>222</v>
      </c>
      <c r="F639" s="5">
        <v>24.848505064659999</v>
      </c>
      <c r="G639" s="6">
        <v>5.05908203125</v>
      </c>
      <c r="H639" s="6">
        <v>9.4600000000000009</v>
      </c>
      <c r="I639" s="4">
        <v>2</v>
      </c>
      <c r="J639" s="4">
        <v>2</v>
      </c>
      <c r="K639" s="4">
        <v>3</v>
      </c>
      <c r="L639" s="4"/>
      <c r="M639" s="4"/>
      <c r="N639" s="4">
        <v>3</v>
      </c>
      <c r="O639" s="4"/>
      <c r="P639" s="4"/>
      <c r="Q639" s="4"/>
      <c r="R639" s="11">
        <f t="shared" si="72"/>
        <v>0</v>
      </c>
      <c r="S639" s="11">
        <f t="shared" si="73"/>
        <v>0</v>
      </c>
      <c r="T639" s="11">
        <f t="shared" si="74"/>
        <v>2.7247956403269756E-4</v>
      </c>
      <c r="U639" s="11">
        <f t="shared" si="75"/>
        <v>0</v>
      </c>
      <c r="V639" s="11">
        <f t="shared" si="76"/>
        <v>0</v>
      </c>
      <c r="W639" s="11">
        <f t="shared" si="77"/>
        <v>0</v>
      </c>
      <c r="X639" s="15">
        <v>9.0826521344232502E-5</v>
      </c>
      <c r="Y639" s="15">
        <v>9.0826521344232502E-5</v>
      </c>
      <c r="Z639" s="14">
        <v>2.7247956403269756E-4</v>
      </c>
      <c r="AA639" s="15">
        <v>9.0826521344232502E-5</v>
      </c>
      <c r="AB639" s="15">
        <v>9.0826521344232502E-5</v>
      </c>
      <c r="AC639" s="15">
        <v>9.0826521344232502E-5</v>
      </c>
      <c r="AE639" s="16">
        <f t="shared" si="78"/>
        <v>0.6</v>
      </c>
      <c r="AF639" s="16">
        <f t="shared" si="79"/>
        <v>-0.73696559416620622</v>
      </c>
      <c r="AH639" s="85"/>
      <c r="AI639" s="85"/>
      <c r="AJ639" s="85"/>
      <c r="AL639" s="72"/>
      <c r="AN639" s="52"/>
      <c r="AO639" s="53"/>
      <c r="AP639" s="59"/>
      <c r="AQ639" s="54"/>
      <c r="AR639" s="56"/>
      <c r="AS639" s="56"/>
    </row>
    <row r="640" spans="1:45" x14ac:dyDescent="0.2">
      <c r="A640" s="31" t="s">
        <v>269</v>
      </c>
      <c r="B640" s="32" t="s">
        <v>1361</v>
      </c>
      <c r="C640" s="31" t="s">
        <v>2694</v>
      </c>
      <c r="D640" s="32" t="s">
        <v>2695</v>
      </c>
      <c r="E640" s="4">
        <v>494</v>
      </c>
      <c r="F640" s="5">
        <v>55.028806794660099</v>
      </c>
      <c r="G640" s="6">
        <v>7.10791015625</v>
      </c>
      <c r="H640" s="6">
        <v>4.05</v>
      </c>
      <c r="I640" s="4">
        <v>2</v>
      </c>
      <c r="J640" s="4">
        <v>2</v>
      </c>
      <c r="K640" s="4">
        <v>3</v>
      </c>
      <c r="L640" s="4"/>
      <c r="M640" s="4"/>
      <c r="N640" s="4">
        <v>3</v>
      </c>
      <c r="O640" s="4"/>
      <c r="P640" s="4"/>
      <c r="Q640" s="4"/>
      <c r="R640" s="11">
        <f t="shared" si="72"/>
        <v>0</v>
      </c>
      <c r="S640" s="11">
        <f t="shared" si="73"/>
        <v>0</v>
      </c>
      <c r="T640" s="11">
        <f t="shared" si="74"/>
        <v>2.7247956403269756E-4</v>
      </c>
      <c r="U640" s="11">
        <f t="shared" si="75"/>
        <v>0</v>
      </c>
      <c r="V640" s="11">
        <f t="shared" si="76"/>
        <v>0</v>
      </c>
      <c r="W640" s="11">
        <f t="shared" si="77"/>
        <v>0</v>
      </c>
      <c r="X640" s="15">
        <v>9.0826521344232502E-5</v>
      </c>
      <c r="Y640" s="15">
        <v>9.0826521344232502E-5</v>
      </c>
      <c r="Z640" s="14">
        <v>2.7247956403269756E-4</v>
      </c>
      <c r="AA640" s="15">
        <v>9.0826521344232502E-5</v>
      </c>
      <c r="AB640" s="15">
        <v>9.0826521344232502E-5</v>
      </c>
      <c r="AC640" s="15">
        <v>9.0826521344232502E-5</v>
      </c>
      <c r="AE640" s="16">
        <f t="shared" si="78"/>
        <v>0.6</v>
      </c>
      <c r="AF640" s="16">
        <f t="shared" si="79"/>
        <v>-0.73696559416620622</v>
      </c>
      <c r="AL640" s="72"/>
      <c r="AN640" s="52"/>
      <c r="AO640" s="53"/>
      <c r="AP640" s="71"/>
      <c r="AQ640" s="54"/>
      <c r="AR640" s="56"/>
      <c r="AS640" s="56"/>
    </row>
    <row r="641" spans="1:45" x14ac:dyDescent="0.2">
      <c r="A641" s="31" t="s">
        <v>376</v>
      </c>
      <c r="B641" s="32" t="s">
        <v>1237</v>
      </c>
      <c r="C641" s="31" t="s">
        <v>2444</v>
      </c>
      <c r="D641" s="32" t="s">
        <v>2445</v>
      </c>
      <c r="E641" s="4">
        <v>206</v>
      </c>
      <c r="F641" s="5">
        <v>23.421973574660001</v>
      </c>
      <c r="G641" s="6">
        <v>6.62451171875</v>
      </c>
      <c r="H641" s="6">
        <v>8.74</v>
      </c>
      <c r="I641" s="4">
        <v>2</v>
      </c>
      <c r="J641" s="4">
        <v>2</v>
      </c>
      <c r="K641" s="4">
        <v>3</v>
      </c>
      <c r="L641" s="4"/>
      <c r="M641" s="4"/>
      <c r="N641" s="4">
        <v>3</v>
      </c>
      <c r="O641" s="4"/>
      <c r="P641" s="4"/>
      <c r="Q641" s="4"/>
      <c r="R641" s="11">
        <f t="shared" si="72"/>
        <v>0</v>
      </c>
      <c r="S641" s="11">
        <f t="shared" si="73"/>
        <v>0</v>
      </c>
      <c r="T641" s="11">
        <f t="shared" si="74"/>
        <v>2.7247956403269756E-4</v>
      </c>
      <c r="U641" s="11">
        <f t="shared" si="75"/>
        <v>0</v>
      </c>
      <c r="V641" s="11">
        <f t="shared" si="76"/>
        <v>0</v>
      </c>
      <c r="W641" s="11">
        <f t="shared" si="77"/>
        <v>0</v>
      </c>
      <c r="X641" s="15">
        <v>9.0826521344232502E-5</v>
      </c>
      <c r="Y641" s="15">
        <v>9.0826521344232502E-5</v>
      </c>
      <c r="Z641" s="14">
        <v>2.7247956403269756E-4</v>
      </c>
      <c r="AA641" s="15">
        <v>9.0826521344232502E-5</v>
      </c>
      <c r="AB641" s="15">
        <v>9.0826521344232502E-5</v>
      </c>
      <c r="AC641" s="15">
        <v>9.0826521344232502E-5</v>
      </c>
      <c r="AE641" s="16">
        <f t="shared" si="78"/>
        <v>0.6</v>
      </c>
      <c r="AF641" s="16">
        <f t="shared" si="79"/>
        <v>-0.73696559416620622</v>
      </c>
      <c r="AL641" s="72"/>
      <c r="AN641" s="52"/>
      <c r="AO641" s="53"/>
      <c r="AP641" s="69"/>
      <c r="AQ641" s="54"/>
      <c r="AR641" s="56"/>
      <c r="AS641" s="56"/>
    </row>
    <row r="642" spans="1:45" x14ac:dyDescent="0.2">
      <c r="A642" s="31" t="s">
        <v>399</v>
      </c>
      <c r="B642" s="32" t="s">
        <v>1222</v>
      </c>
      <c r="C642" s="31" t="s">
        <v>2417</v>
      </c>
      <c r="D642" s="32" t="s">
        <v>2418</v>
      </c>
      <c r="E642" s="4">
        <v>213</v>
      </c>
      <c r="F642" s="5">
        <v>24.286837504659999</v>
      </c>
      <c r="G642" s="6">
        <v>5.47802734375</v>
      </c>
      <c r="H642" s="6">
        <v>9.39</v>
      </c>
      <c r="I642" s="4">
        <v>2</v>
      </c>
      <c r="J642" s="4">
        <v>2</v>
      </c>
      <c r="K642" s="4">
        <v>3</v>
      </c>
      <c r="L642" s="4"/>
      <c r="M642" s="4"/>
      <c r="N642" s="4">
        <v>3</v>
      </c>
      <c r="O642" s="4"/>
      <c r="P642" s="4"/>
      <c r="Q642" s="4"/>
      <c r="R642" s="11">
        <f t="shared" si="72"/>
        <v>0</v>
      </c>
      <c r="S642" s="11">
        <f t="shared" si="73"/>
        <v>0</v>
      </c>
      <c r="T642" s="11">
        <f t="shared" si="74"/>
        <v>2.7247956403269756E-4</v>
      </c>
      <c r="U642" s="11">
        <f t="shared" si="75"/>
        <v>0</v>
      </c>
      <c r="V642" s="11">
        <f t="shared" si="76"/>
        <v>0</v>
      </c>
      <c r="W642" s="11">
        <f t="shared" si="77"/>
        <v>0</v>
      </c>
      <c r="X642" s="15">
        <v>9.0826521344232502E-5</v>
      </c>
      <c r="Y642" s="15">
        <v>9.0826521344232502E-5</v>
      </c>
      <c r="Z642" s="14">
        <v>2.7247956403269756E-4</v>
      </c>
      <c r="AA642" s="15">
        <v>9.0826521344232502E-5</v>
      </c>
      <c r="AB642" s="15">
        <v>9.0826521344232502E-5</v>
      </c>
      <c r="AC642" s="15">
        <v>9.0826521344232502E-5</v>
      </c>
      <c r="AE642" s="16">
        <f t="shared" si="78"/>
        <v>0.6</v>
      </c>
      <c r="AF642" s="16">
        <f t="shared" si="79"/>
        <v>-0.73696559416620622</v>
      </c>
      <c r="AL642" s="72"/>
      <c r="AN642" s="52"/>
      <c r="AO642" s="53"/>
      <c r="AP642" s="59"/>
      <c r="AQ642" s="54"/>
      <c r="AR642" s="56"/>
      <c r="AS642" s="56"/>
    </row>
    <row r="643" spans="1:45" x14ac:dyDescent="0.2">
      <c r="A643" s="31" t="s">
        <v>455</v>
      </c>
      <c r="B643" s="32" t="s">
        <v>1402</v>
      </c>
      <c r="C643" s="31" t="s">
        <v>2789</v>
      </c>
      <c r="D643" s="32" t="s">
        <v>2790</v>
      </c>
      <c r="E643" s="4">
        <v>1488</v>
      </c>
      <c r="F643" s="5">
        <v>165.650876214661</v>
      </c>
      <c r="G643" s="6">
        <v>6.03662109375</v>
      </c>
      <c r="H643" s="6">
        <v>1.68</v>
      </c>
      <c r="I643" s="4">
        <v>2</v>
      </c>
      <c r="J643" s="4">
        <v>2</v>
      </c>
      <c r="K643" s="4">
        <v>3</v>
      </c>
      <c r="L643" s="4"/>
      <c r="M643" s="4"/>
      <c r="N643" s="4">
        <v>3</v>
      </c>
      <c r="O643" s="4"/>
      <c r="P643" s="4"/>
      <c r="Q643" s="4"/>
      <c r="R643" s="11">
        <f t="shared" si="72"/>
        <v>0</v>
      </c>
      <c r="S643" s="11">
        <f t="shared" si="73"/>
        <v>0</v>
      </c>
      <c r="T643" s="11">
        <f t="shared" si="74"/>
        <v>2.7247956403269756E-4</v>
      </c>
      <c r="U643" s="11">
        <f t="shared" si="75"/>
        <v>0</v>
      </c>
      <c r="V643" s="11">
        <f t="shared" si="76"/>
        <v>0</v>
      </c>
      <c r="W643" s="11">
        <f t="shared" si="77"/>
        <v>0</v>
      </c>
      <c r="X643" s="15">
        <v>9.0826521344232502E-5</v>
      </c>
      <c r="Y643" s="15">
        <v>9.0826521344232502E-5</v>
      </c>
      <c r="Z643" s="14">
        <v>2.7247956403269756E-4</v>
      </c>
      <c r="AA643" s="15">
        <v>9.0826521344232502E-5</v>
      </c>
      <c r="AB643" s="15">
        <v>9.0826521344232502E-5</v>
      </c>
      <c r="AC643" s="15">
        <v>9.0826521344232502E-5</v>
      </c>
      <c r="AE643" s="16">
        <f t="shared" si="78"/>
        <v>0.6</v>
      </c>
      <c r="AF643" s="16">
        <f t="shared" si="79"/>
        <v>-0.73696559416620622</v>
      </c>
      <c r="AL643" s="72"/>
      <c r="AN643" s="52"/>
      <c r="AO643" s="53"/>
      <c r="AP643" s="59"/>
      <c r="AQ643" s="54"/>
      <c r="AR643" s="56"/>
      <c r="AS643" s="56"/>
    </row>
    <row r="644" spans="1:45" x14ac:dyDescent="0.2">
      <c r="A644" s="31" t="s">
        <v>83</v>
      </c>
      <c r="B644" s="32" t="s">
        <v>806</v>
      </c>
      <c r="C644" s="31" t="s">
        <v>1600</v>
      </c>
      <c r="D644" s="32" t="s">
        <v>1601</v>
      </c>
      <c r="E644" s="4">
        <v>180</v>
      </c>
      <c r="F644" s="5">
        <v>20.514611444660002</v>
      </c>
      <c r="G644" s="6">
        <v>6.18896484375</v>
      </c>
      <c r="H644" s="6">
        <v>37.22</v>
      </c>
      <c r="I644" s="4">
        <v>3</v>
      </c>
      <c r="J644" s="4">
        <v>5</v>
      </c>
      <c r="K644" s="4">
        <v>28</v>
      </c>
      <c r="L644" s="4"/>
      <c r="M644" s="4">
        <v>7</v>
      </c>
      <c r="N644" s="4">
        <v>8</v>
      </c>
      <c r="O644" s="4"/>
      <c r="P644" s="4"/>
      <c r="Q644" s="4">
        <v>7</v>
      </c>
      <c r="R644" s="11">
        <f t="shared" ref="R644:R707" si="80">L644/8630</f>
        <v>0</v>
      </c>
      <c r="S644" s="11">
        <f t="shared" ref="S644:S707" si="81">M644/10337</f>
        <v>6.7717906549288962E-4</v>
      </c>
      <c r="T644" s="11">
        <f t="shared" ref="T644:T707" si="82">N644/11010</f>
        <v>7.2661217075386012E-4</v>
      </c>
      <c r="U644" s="11">
        <f t="shared" ref="U644:U707" si="83">O644/8542</f>
        <v>0</v>
      </c>
      <c r="V644" s="11">
        <f t="shared" ref="V644:V707" si="84">P644/9488</f>
        <v>0</v>
      </c>
      <c r="W644" s="11">
        <f t="shared" ref="W644:W707" si="85">Q644/9796</f>
        <v>7.1457737852184569E-4</v>
      </c>
      <c r="X644" s="15">
        <v>9.0826521344232502E-5</v>
      </c>
      <c r="Y644" s="14">
        <v>6.7717906549288962E-4</v>
      </c>
      <c r="Z644" s="14">
        <v>7.2661217075386012E-4</v>
      </c>
      <c r="AA644" s="15">
        <v>9.0826521344232502E-5</v>
      </c>
      <c r="AB644" s="15">
        <v>9.0826521344232502E-5</v>
      </c>
      <c r="AC644" s="14">
        <v>7.1457737852184569E-4</v>
      </c>
      <c r="AE644" s="16">
        <f t="shared" ref="AE644:AE707" si="86">(AA644+AB644+AC644)/(X644+Y644+Z644)</f>
        <v>0.59963854748711842</v>
      </c>
      <c r="AF644" s="16">
        <f t="shared" ref="AF644:AF707" si="87">LOG(AE644, 2)</f>
        <v>-0.73783496563600992</v>
      </c>
      <c r="AL644" s="72"/>
      <c r="AN644" s="52"/>
      <c r="AO644" s="53"/>
      <c r="AP644" s="59"/>
      <c r="AQ644" s="54"/>
      <c r="AR644" s="56"/>
      <c r="AS644" s="56"/>
    </row>
    <row r="645" spans="1:45" x14ac:dyDescent="0.2">
      <c r="A645" s="31" t="s">
        <v>327</v>
      </c>
      <c r="B645" s="32" t="s">
        <v>728</v>
      </c>
      <c r="C645" s="31" t="s">
        <v>1456</v>
      </c>
      <c r="D645" s="45" t="s">
        <v>1457</v>
      </c>
      <c r="E645" s="4">
        <v>332</v>
      </c>
      <c r="F645" s="5">
        <v>36.562285494660003</v>
      </c>
      <c r="G645" s="6">
        <v>8.26513671875</v>
      </c>
      <c r="H645" s="6">
        <v>54.22</v>
      </c>
      <c r="I645" s="4">
        <v>16</v>
      </c>
      <c r="J645" s="4">
        <v>17</v>
      </c>
      <c r="K645" s="4">
        <v>266</v>
      </c>
      <c r="L645" s="4">
        <v>54</v>
      </c>
      <c r="M645" s="4">
        <v>60</v>
      </c>
      <c r="N645" s="4">
        <v>57</v>
      </c>
      <c r="O645" s="4">
        <v>34</v>
      </c>
      <c r="P645" s="4">
        <v>32</v>
      </c>
      <c r="Q645" s="4">
        <v>29</v>
      </c>
      <c r="R645" s="11">
        <f t="shared" si="80"/>
        <v>6.2572421784472766E-3</v>
      </c>
      <c r="S645" s="11">
        <f t="shared" si="81"/>
        <v>5.8043919899390542E-3</v>
      </c>
      <c r="T645" s="11">
        <f t="shared" si="82"/>
        <v>5.1771117166212535E-3</v>
      </c>
      <c r="U645" s="11">
        <f t="shared" si="83"/>
        <v>3.9803324748302503E-3</v>
      </c>
      <c r="V645" s="11">
        <f t="shared" si="84"/>
        <v>3.3726812816188868E-3</v>
      </c>
      <c r="W645" s="11">
        <f t="shared" si="85"/>
        <v>2.9603919967333605E-3</v>
      </c>
      <c r="X645" s="14">
        <v>6.2572421784472766E-3</v>
      </c>
      <c r="Y645" s="14">
        <v>5.8043919899390542E-3</v>
      </c>
      <c r="Z645" s="14">
        <v>5.1771117166212535E-3</v>
      </c>
      <c r="AA645" s="14">
        <v>3.9803324748302503E-3</v>
      </c>
      <c r="AB645" s="14">
        <v>3.3726812816188868E-3</v>
      </c>
      <c r="AC645" s="14">
        <v>2.9603919967333605E-3</v>
      </c>
      <c r="AE645" s="16">
        <f t="shared" si="86"/>
        <v>0.59826891248231651</v>
      </c>
      <c r="AF645" s="16">
        <f t="shared" si="87"/>
        <v>-0.74113399591392937</v>
      </c>
      <c r="AL645" s="72"/>
      <c r="AN645" s="52"/>
      <c r="AO645" s="53"/>
      <c r="AP645" s="59"/>
      <c r="AQ645" s="54"/>
      <c r="AR645" s="56"/>
      <c r="AS645" s="56"/>
    </row>
    <row r="646" spans="1:45" x14ac:dyDescent="0.2">
      <c r="A646" s="31" t="s">
        <v>307</v>
      </c>
      <c r="B646" s="32" t="s">
        <v>856</v>
      </c>
      <c r="C646" s="31" t="s">
        <v>1690</v>
      </c>
      <c r="D646" s="32" t="s">
        <v>1691</v>
      </c>
      <c r="E646" s="4">
        <v>339</v>
      </c>
      <c r="F646" s="5">
        <v>37.660862874659998</v>
      </c>
      <c r="G646" s="6">
        <v>6.07470703125</v>
      </c>
      <c r="H646" s="6">
        <v>31.27</v>
      </c>
      <c r="I646" s="4">
        <v>10</v>
      </c>
      <c r="J646" s="4">
        <v>10</v>
      </c>
      <c r="K646" s="4">
        <v>68</v>
      </c>
      <c r="L646" s="4">
        <v>10</v>
      </c>
      <c r="M646" s="4">
        <v>18</v>
      </c>
      <c r="N646" s="4">
        <v>16</v>
      </c>
      <c r="O646" s="4">
        <v>8</v>
      </c>
      <c r="P646" s="4">
        <v>8</v>
      </c>
      <c r="Q646" s="4">
        <v>8</v>
      </c>
      <c r="R646" s="11">
        <f t="shared" si="80"/>
        <v>1.1587485515643105E-3</v>
      </c>
      <c r="S646" s="11">
        <f t="shared" si="81"/>
        <v>1.7413175969817163E-3</v>
      </c>
      <c r="T646" s="11">
        <f t="shared" si="82"/>
        <v>1.4532243415077202E-3</v>
      </c>
      <c r="U646" s="11">
        <f t="shared" si="83"/>
        <v>9.365488176071178E-4</v>
      </c>
      <c r="V646" s="11">
        <f t="shared" si="84"/>
        <v>8.4317032040472171E-4</v>
      </c>
      <c r="W646" s="11">
        <f t="shared" si="85"/>
        <v>8.1665986116782364E-4</v>
      </c>
      <c r="X646" s="14">
        <v>1.1587485515643105E-3</v>
      </c>
      <c r="Y646" s="14">
        <v>1.7413175969817163E-3</v>
      </c>
      <c r="Z646" s="14">
        <v>1.4532243415077202E-3</v>
      </c>
      <c r="AA646" s="14">
        <v>9.365488176071178E-4</v>
      </c>
      <c r="AB646" s="14">
        <v>8.4317032040472171E-4</v>
      </c>
      <c r="AC646" s="14">
        <v>8.1665986116782364E-4</v>
      </c>
      <c r="AE646" s="16">
        <f t="shared" si="86"/>
        <v>0.59641758460910976</v>
      </c>
      <c r="AF646" s="16">
        <f t="shared" si="87"/>
        <v>-0.74560530062220198</v>
      </c>
      <c r="AL646" s="72"/>
      <c r="AN646" s="52"/>
      <c r="AO646" s="53"/>
      <c r="AP646" s="59"/>
      <c r="AQ646" s="54"/>
      <c r="AR646" s="56"/>
      <c r="AS646" s="56"/>
    </row>
    <row r="647" spans="1:45" x14ac:dyDescent="0.2">
      <c r="A647" s="31" t="s">
        <v>617</v>
      </c>
      <c r="B647" s="32" t="s">
        <v>756</v>
      </c>
      <c r="C647" s="31" t="s">
        <v>1512</v>
      </c>
      <c r="D647" s="32" t="s">
        <v>1513</v>
      </c>
      <c r="E647" s="4">
        <v>218</v>
      </c>
      <c r="F647" s="5">
        <v>24.436514744659998</v>
      </c>
      <c r="G647" s="6">
        <v>6.43017578125</v>
      </c>
      <c r="H647" s="6">
        <v>46.79</v>
      </c>
      <c r="I647" s="4">
        <v>8</v>
      </c>
      <c r="J647" s="4">
        <v>8</v>
      </c>
      <c r="K647" s="4">
        <v>56</v>
      </c>
      <c r="L647" s="4">
        <v>11</v>
      </c>
      <c r="M647" s="4">
        <v>13</v>
      </c>
      <c r="N647" s="4">
        <v>12</v>
      </c>
      <c r="O647" s="4">
        <v>5</v>
      </c>
      <c r="P647" s="4">
        <v>7</v>
      </c>
      <c r="Q647" s="4">
        <v>8</v>
      </c>
      <c r="R647" s="11">
        <f t="shared" si="80"/>
        <v>1.2746234067207416E-3</v>
      </c>
      <c r="S647" s="11">
        <f t="shared" si="81"/>
        <v>1.2576182644867949E-3</v>
      </c>
      <c r="T647" s="11">
        <f t="shared" si="82"/>
        <v>1.0899182561307902E-3</v>
      </c>
      <c r="U647" s="11">
        <f t="shared" si="83"/>
        <v>5.8534301100444865E-4</v>
      </c>
      <c r="V647" s="11">
        <f t="shared" si="84"/>
        <v>7.3777403035413149E-4</v>
      </c>
      <c r="W647" s="11">
        <f t="shared" si="85"/>
        <v>8.1665986116782364E-4</v>
      </c>
      <c r="X647" s="14">
        <v>1.2746234067207416E-3</v>
      </c>
      <c r="Y647" s="14">
        <v>1.2576182644867949E-3</v>
      </c>
      <c r="Z647" s="14">
        <v>1.0899182561307902E-3</v>
      </c>
      <c r="AA647" s="14">
        <v>5.8534301100444865E-4</v>
      </c>
      <c r="AB647" s="14">
        <v>7.3777403035413149E-4</v>
      </c>
      <c r="AC647" s="14">
        <v>8.1665986116782364E-4</v>
      </c>
      <c r="AE647" s="16">
        <f t="shared" si="86"/>
        <v>0.59074611432156632</v>
      </c>
      <c r="AF647" s="16">
        <f t="shared" si="87"/>
        <v>-0.75938986009567688</v>
      </c>
      <c r="AL647" s="72"/>
      <c r="AN647" s="52"/>
      <c r="AO647" s="53"/>
      <c r="AP647" s="59"/>
      <c r="AQ647" s="54"/>
      <c r="AR647" s="56"/>
      <c r="AS647" s="56"/>
    </row>
    <row r="648" spans="1:45" x14ac:dyDescent="0.2">
      <c r="A648" s="31" t="s">
        <v>104</v>
      </c>
      <c r="B648" s="32" t="s">
        <v>1115</v>
      </c>
      <c r="C648" s="50" t="s">
        <v>2867</v>
      </c>
      <c r="D648" s="52" t="s">
        <v>2868</v>
      </c>
      <c r="E648" s="4">
        <v>148</v>
      </c>
      <c r="F648" s="5">
        <v>17.34782248466</v>
      </c>
      <c r="G648" s="6">
        <v>6.39208984375</v>
      </c>
      <c r="H648" s="6">
        <v>14.19</v>
      </c>
      <c r="I648" s="4">
        <v>2</v>
      </c>
      <c r="J648" s="4">
        <v>2</v>
      </c>
      <c r="K648" s="4">
        <v>8</v>
      </c>
      <c r="L648" s="4"/>
      <c r="M648" s="4">
        <v>3</v>
      </c>
      <c r="N648" s="4">
        <v>3</v>
      </c>
      <c r="O648" s="4"/>
      <c r="P648" s="4"/>
      <c r="Q648" s="4">
        <v>2</v>
      </c>
      <c r="R648" s="11">
        <f t="shared" si="80"/>
        <v>0</v>
      </c>
      <c r="S648" s="11">
        <f t="shared" si="81"/>
        <v>2.9021959949695271E-4</v>
      </c>
      <c r="T648" s="11">
        <f t="shared" si="82"/>
        <v>2.7247956403269756E-4</v>
      </c>
      <c r="U648" s="11">
        <f t="shared" si="83"/>
        <v>0</v>
      </c>
      <c r="V648" s="11">
        <f t="shared" si="84"/>
        <v>0</v>
      </c>
      <c r="W648" s="11">
        <f t="shared" si="85"/>
        <v>2.0416496529195591E-4</v>
      </c>
      <c r="X648" s="15">
        <v>9.0826521344232502E-5</v>
      </c>
      <c r="Y648" s="14">
        <v>2.9021959949695271E-4</v>
      </c>
      <c r="Z648" s="14">
        <v>2.7247956403269756E-4</v>
      </c>
      <c r="AA648" s="15">
        <v>9.0826521344232502E-5</v>
      </c>
      <c r="AB648" s="15">
        <v>9.0826521344232502E-5</v>
      </c>
      <c r="AC648" s="14">
        <v>2.0416496529195591E-4</v>
      </c>
      <c r="AE648" s="16">
        <f t="shared" si="86"/>
        <v>0.59036395494520777</v>
      </c>
      <c r="AF648" s="16">
        <f t="shared" si="87"/>
        <v>-0.76032345548308045</v>
      </c>
      <c r="AL648" s="72"/>
      <c r="AN648" s="52"/>
      <c r="AO648" s="53"/>
      <c r="AP648" s="71"/>
      <c r="AQ648" s="54"/>
      <c r="AR648" s="56"/>
      <c r="AS648" s="56"/>
    </row>
    <row r="649" spans="1:45" x14ac:dyDescent="0.2">
      <c r="A649" s="31" t="s">
        <v>705</v>
      </c>
      <c r="B649" s="35" t="s">
        <v>802</v>
      </c>
      <c r="C649" s="31" t="s">
        <v>1589</v>
      </c>
      <c r="D649" s="35" t="s">
        <v>1590</v>
      </c>
      <c r="E649" s="4">
        <v>333</v>
      </c>
      <c r="F649" s="5">
        <v>37.358761884659998</v>
      </c>
      <c r="G649" s="6">
        <v>7.09326171875</v>
      </c>
      <c r="H649" s="6">
        <v>38.44</v>
      </c>
      <c r="I649" s="4">
        <v>9</v>
      </c>
      <c r="J649" s="4">
        <v>9</v>
      </c>
      <c r="K649" s="4">
        <v>65</v>
      </c>
      <c r="L649" s="4">
        <v>12</v>
      </c>
      <c r="M649" s="4">
        <v>16</v>
      </c>
      <c r="N649" s="4">
        <v>14</v>
      </c>
      <c r="O649" s="4">
        <v>7</v>
      </c>
      <c r="P649" s="4">
        <v>9</v>
      </c>
      <c r="Q649" s="4">
        <v>7</v>
      </c>
      <c r="R649" s="27">
        <f t="shared" si="80"/>
        <v>1.3904982618771727E-3</v>
      </c>
      <c r="S649" s="27">
        <f t="shared" si="81"/>
        <v>1.5478378639837477E-3</v>
      </c>
      <c r="T649" s="27">
        <f t="shared" si="82"/>
        <v>1.2715712988192551E-3</v>
      </c>
      <c r="U649" s="27">
        <f t="shared" si="83"/>
        <v>8.1948021540622805E-4</v>
      </c>
      <c r="V649" s="27">
        <f t="shared" si="84"/>
        <v>9.4856661045531192E-4</v>
      </c>
      <c r="W649" s="27">
        <f t="shared" si="85"/>
        <v>7.1457737852184569E-4</v>
      </c>
      <c r="X649" s="29">
        <v>1.3904982618771727E-3</v>
      </c>
      <c r="Y649" s="29">
        <v>1.5478378639837477E-3</v>
      </c>
      <c r="Z649" s="29">
        <v>1.2715712988192551E-3</v>
      </c>
      <c r="AA649" s="29">
        <v>8.1948021540622805E-4</v>
      </c>
      <c r="AB649" s="29">
        <v>9.4856661045531192E-4</v>
      </c>
      <c r="AC649" s="29">
        <v>7.1457737852184569E-4</v>
      </c>
      <c r="AE649" s="16">
        <f t="shared" si="86"/>
        <v>0.58970992802103939</v>
      </c>
      <c r="AF649" s="16">
        <f t="shared" si="87"/>
        <v>-0.76192261212968615</v>
      </c>
      <c r="AL649" s="72"/>
      <c r="AN649" s="52"/>
      <c r="AO649" s="53"/>
      <c r="AP649" s="59"/>
      <c r="AQ649" s="54"/>
      <c r="AR649" s="56"/>
      <c r="AS649" s="56"/>
    </row>
    <row r="650" spans="1:45" x14ac:dyDescent="0.2">
      <c r="A650" s="31" t="s">
        <v>38</v>
      </c>
      <c r="B650" s="32" t="s">
        <v>1057</v>
      </c>
      <c r="C650" s="44" t="s">
        <v>2085</v>
      </c>
      <c r="D650" s="45" t="s">
        <v>2086</v>
      </c>
      <c r="E650" s="4">
        <v>2428</v>
      </c>
      <c r="F650" s="5">
        <v>267.30470652466101</v>
      </c>
      <c r="G650" s="6">
        <v>5.55419921875</v>
      </c>
      <c r="H650" s="6">
        <v>17.09</v>
      </c>
      <c r="I650" s="4">
        <v>29</v>
      </c>
      <c r="J650" s="4">
        <v>29</v>
      </c>
      <c r="K650" s="4">
        <v>216</v>
      </c>
      <c r="L650" s="4">
        <v>37</v>
      </c>
      <c r="M650" s="4">
        <v>47</v>
      </c>
      <c r="N650" s="4">
        <v>56</v>
      </c>
      <c r="O650" s="4">
        <v>21</v>
      </c>
      <c r="P650" s="4">
        <v>27</v>
      </c>
      <c r="Q650" s="4">
        <v>28</v>
      </c>
      <c r="R650" s="11">
        <f t="shared" si="80"/>
        <v>4.2873696407879488E-3</v>
      </c>
      <c r="S650" s="11">
        <f t="shared" si="81"/>
        <v>4.5467737254522586E-3</v>
      </c>
      <c r="T650" s="11">
        <f t="shared" si="82"/>
        <v>5.0862851952770205E-3</v>
      </c>
      <c r="U650" s="11">
        <f t="shared" si="83"/>
        <v>2.4584406462186841E-3</v>
      </c>
      <c r="V650" s="11">
        <f t="shared" si="84"/>
        <v>2.8456998313659359E-3</v>
      </c>
      <c r="W650" s="11">
        <f t="shared" si="85"/>
        <v>2.8583095140873828E-3</v>
      </c>
      <c r="X650" s="14">
        <v>4.2873696407879488E-3</v>
      </c>
      <c r="Y650" s="14">
        <v>4.5467737254522586E-3</v>
      </c>
      <c r="Z650" s="14">
        <v>5.0862851952770205E-3</v>
      </c>
      <c r="AA650" s="14">
        <v>2.4584406462186841E-3</v>
      </c>
      <c r="AB650" s="14">
        <v>2.8456998313659359E-3</v>
      </c>
      <c r="AC650" s="14">
        <v>2.8583095140873828E-3</v>
      </c>
      <c r="AE650" s="16">
        <f t="shared" si="86"/>
        <v>0.58636484901312225</v>
      </c>
      <c r="AF650" s="16">
        <f t="shared" si="87"/>
        <v>-0.77012947448939051</v>
      </c>
      <c r="AL650" s="72"/>
      <c r="AN650" s="52"/>
      <c r="AO650" s="53"/>
      <c r="AP650" s="59"/>
      <c r="AQ650" s="54"/>
      <c r="AR650" s="56"/>
      <c r="AS650" s="56"/>
    </row>
    <row r="651" spans="1:45" x14ac:dyDescent="0.2">
      <c r="A651" s="31" t="s">
        <v>14</v>
      </c>
      <c r="B651" s="32" t="s">
        <v>1100</v>
      </c>
      <c r="C651" s="31" t="s">
        <v>2179</v>
      </c>
      <c r="D651" s="32" t="s">
        <v>2180</v>
      </c>
      <c r="E651" s="4">
        <v>147</v>
      </c>
      <c r="F651" s="5">
        <v>16.540763374659999</v>
      </c>
      <c r="G651" s="6">
        <v>8.33837890625</v>
      </c>
      <c r="H651" s="6">
        <v>14.97</v>
      </c>
      <c r="I651" s="4">
        <v>2</v>
      </c>
      <c r="J651" s="4">
        <v>2</v>
      </c>
      <c r="K651" s="4">
        <v>4</v>
      </c>
      <c r="L651" s="4"/>
      <c r="M651" s="4">
        <v>2</v>
      </c>
      <c r="N651" s="4">
        <v>2</v>
      </c>
      <c r="O651" s="4"/>
      <c r="P651" s="4"/>
      <c r="Q651" s="4"/>
      <c r="R651" s="11">
        <f t="shared" si="80"/>
        <v>0</v>
      </c>
      <c r="S651" s="11">
        <f t="shared" si="81"/>
        <v>1.9347973299796846E-4</v>
      </c>
      <c r="T651" s="11">
        <f t="shared" si="82"/>
        <v>1.8165304268846503E-4</v>
      </c>
      <c r="U651" s="11">
        <f t="shared" si="83"/>
        <v>0</v>
      </c>
      <c r="V651" s="11">
        <f t="shared" si="84"/>
        <v>0</v>
      </c>
      <c r="W651" s="11">
        <f t="shared" si="85"/>
        <v>0</v>
      </c>
      <c r="X651" s="15">
        <v>9.0826521344232502E-5</v>
      </c>
      <c r="Y651" s="14">
        <v>1.9347973299796846E-4</v>
      </c>
      <c r="Z651" s="14">
        <v>1.8165304268846503E-4</v>
      </c>
      <c r="AA651" s="15">
        <v>9.0826521344232502E-5</v>
      </c>
      <c r="AB651" s="15">
        <v>9.0826521344232502E-5</v>
      </c>
      <c r="AC651" s="15">
        <v>9.0826521344232502E-5</v>
      </c>
      <c r="AE651" s="16">
        <f t="shared" si="86"/>
        <v>0.58477117157888781</v>
      </c>
      <c r="AF651" s="16">
        <f t="shared" si="87"/>
        <v>-0.77405590474157215</v>
      </c>
      <c r="AL651" s="72"/>
      <c r="AN651" s="52"/>
      <c r="AO651" s="53"/>
      <c r="AP651" s="59"/>
      <c r="AQ651" s="54"/>
      <c r="AR651" s="56"/>
      <c r="AS651" s="56"/>
    </row>
    <row r="652" spans="1:45" x14ac:dyDescent="0.2">
      <c r="A652" s="31" t="s">
        <v>292</v>
      </c>
      <c r="B652" s="32" t="s">
        <v>1199</v>
      </c>
      <c r="C652" s="31" t="s">
        <v>2375</v>
      </c>
      <c r="D652" s="32" t="s">
        <v>2376</v>
      </c>
      <c r="E652" s="4">
        <v>347</v>
      </c>
      <c r="F652" s="5">
        <v>37.789706184659998</v>
      </c>
      <c r="G652" s="6">
        <v>4.55126953125</v>
      </c>
      <c r="H652" s="6">
        <v>10.37</v>
      </c>
      <c r="I652" s="4">
        <v>3</v>
      </c>
      <c r="J652" s="4">
        <v>3</v>
      </c>
      <c r="K652" s="4">
        <v>4</v>
      </c>
      <c r="L652" s="4"/>
      <c r="M652" s="4">
        <v>2</v>
      </c>
      <c r="N652" s="4">
        <v>2</v>
      </c>
      <c r="O652" s="4"/>
      <c r="P652" s="4"/>
      <c r="Q652" s="4"/>
      <c r="R652" s="11">
        <f t="shared" si="80"/>
        <v>0</v>
      </c>
      <c r="S652" s="11">
        <f t="shared" si="81"/>
        <v>1.9347973299796846E-4</v>
      </c>
      <c r="T652" s="11">
        <f t="shared" si="82"/>
        <v>1.8165304268846503E-4</v>
      </c>
      <c r="U652" s="11">
        <f t="shared" si="83"/>
        <v>0</v>
      </c>
      <c r="V652" s="11">
        <f t="shared" si="84"/>
        <v>0</v>
      </c>
      <c r="W652" s="11">
        <f t="shared" si="85"/>
        <v>0</v>
      </c>
      <c r="X652" s="15">
        <v>9.0826521344232502E-5</v>
      </c>
      <c r="Y652" s="14">
        <v>1.9347973299796846E-4</v>
      </c>
      <c r="Z652" s="14">
        <v>1.8165304268846503E-4</v>
      </c>
      <c r="AA652" s="15">
        <v>9.0826521344232502E-5</v>
      </c>
      <c r="AB652" s="15">
        <v>9.0826521344232502E-5</v>
      </c>
      <c r="AC652" s="15">
        <v>9.0826521344232502E-5</v>
      </c>
      <c r="AE652" s="16">
        <f t="shared" si="86"/>
        <v>0.58477117157888781</v>
      </c>
      <c r="AF652" s="16">
        <f t="shared" si="87"/>
        <v>-0.77405590474157215</v>
      </c>
      <c r="AL652" s="72"/>
      <c r="AN652" s="52"/>
      <c r="AO652" s="53"/>
      <c r="AP652" s="59"/>
      <c r="AQ652" s="54"/>
      <c r="AR652" s="56"/>
      <c r="AS652" s="56"/>
    </row>
    <row r="653" spans="1:45" x14ac:dyDescent="0.2">
      <c r="A653" s="31" t="s">
        <v>452</v>
      </c>
      <c r="B653" s="32" t="s">
        <v>1072</v>
      </c>
      <c r="C653" s="31" t="s">
        <v>2119</v>
      </c>
      <c r="D653" s="32" t="s">
        <v>2120</v>
      </c>
      <c r="E653" s="4">
        <v>1674</v>
      </c>
      <c r="F653" s="5">
        <v>184.62330901466001</v>
      </c>
      <c r="G653" s="6">
        <v>4.93212890625</v>
      </c>
      <c r="H653" s="6">
        <v>16.37</v>
      </c>
      <c r="I653" s="4">
        <v>25</v>
      </c>
      <c r="J653" s="4">
        <v>25</v>
      </c>
      <c r="K653" s="4">
        <v>111</v>
      </c>
      <c r="L653" s="4">
        <v>23</v>
      </c>
      <c r="M653" s="4">
        <v>23</v>
      </c>
      <c r="N653" s="4">
        <v>26</v>
      </c>
      <c r="O653" s="4">
        <v>12</v>
      </c>
      <c r="P653" s="4">
        <v>17</v>
      </c>
      <c r="Q653" s="4">
        <v>10</v>
      </c>
      <c r="R653" s="11">
        <f t="shared" si="80"/>
        <v>2.6651216685979143E-3</v>
      </c>
      <c r="S653" s="11">
        <f t="shared" si="81"/>
        <v>2.2250169294766374E-3</v>
      </c>
      <c r="T653" s="11">
        <f t="shared" si="82"/>
        <v>2.3614895549500456E-3</v>
      </c>
      <c r="U653" s="11">
        <f t="shared" si="83"/>
        <v>1.4048232264106766E-3</v>
      </c>
      <c r="V653" s="11">
        <f t="shared" si="84"/>
        <v>1.7917369308600337E-3</v>
      </c>
      <c r="W653" s="11">
        <f t="shared" si="85"/>
        <v>1.0208248264597796E-3</v>
      </c>
      <c r="X653" s="14">
        <v>2.6651216685979143E-3</v>
      </c>
      <c r="Y653" s="14">
        <v>2.2250169294766374E-3</v>
      </c>
      <c r="Z653" s="14">
        <v>2.3614895549500456E-3</v>
      </c>
      <c r="AA653" s="14">
        <v>1.4048232264106766E-3</v>
      </c>
      <c r="AB653" s="14">
        <v>1.7917369308600337E-3</v>
      </c>
      <c r="AC653" s="14">
        <v>1.0208248264597796E-3</v>
      </c>
      <c r="AE653" s="16">
        <f t="shared" si="86"/>
        <v>0.58157766707486958</v>
      </c>
      <c r="AF653" s="16">
        <f t="shared" si="87"/>
        <v>-0.78195622490590744</v>
      </c>
      <c r="AL653" s="72"/>
      <c r="AN653" s="52"/>
      <c r="AO653" s="53"/>
      <c r="AP653" s="59"/>
      <c r="AQ653" s="54"/>
      <c r="AR653" s="56"/>
      <c r="AS653" s="56"/>
    </row>
    <row r="654" spans="1:45" x14ac:dyDescent="0.2">
      <c r="A654" s="31" t="s">
        <v>481</v>
      </c>
      <c r="B654" s="32" t="s">
        <v>1055</v>
      </c>
      <c r="C654" s="44" t="s">
        <v>2081</v>
      </c>
      <c r="D654" s="45" t="s">
        <v>2082</v>
      </c>
      <c r="E654" s="4">
        <v>1366</v>
      </c>
      <c r="F654" s="5">
        <v>129.36645661466099</v>
      </c>
      <c r="G654" s="6">
        <v>9.12939453125</v>
      </c>
      <c r="H654" s="6">
        <v>17.13</v>
      </c>
      <c r="I654" s="4">
        <v>20</v>
      </c>
      <c r="J654" s="4">
        <v>20</v>
      </c>
      <c r="K654" s="4">
        <v>383</v>
      </c>
      <c r="L654" s="4">
        <v>70</v>
      </c>
      <c r="M654" s="4">
        <v>90</v>
      </c>
      <c r="N654" s="4">
        <v>89</v>
      </c>
      <c r="O654" s="4">
        <v>40</v>
      </c>
      <c r="P654" s="4">
        <v>44</v>
      </c>
      <c r="Q654" s="4">
        <v>50</v>
      </c>
      <c r="R654" s="11">
        <f t="shared" si="80"/>
        <v>8.1112398609501733E-3</v>
      </c>
      <c r="S654" s="11">
        <f t="shared" si="81"/>
        <v>8.70658798490858E-3</v>
      </c>
      <c r="T654" s="11">
        <f t="shared" si="82"/>
        <v>8.0835603996366936E-3</v>
      </c>
      <c r="U654" s="11">
        <f t="shared" si="83"/>
        <v>4.6827440880355892E-3</v>
      </c>
      <c r="V654" s="11">
        <f t="shared" si="84"/>
        <v>4.6374367622259698E-3</v>
      </c>
      <c r="W654" s="11">
        <f t="shared" si="85"/>
        <v>5.1041241322988973E-3</v>
      </c>
      <c r="X654" s="14">
        <v>8.1112398609501733E-3</v>
      </c>
      <c r="Y654" s="14">
        <v>8.70658798490858E-3</v>
      </c>
      <c r="Z654" s="14">
        <v>8.0835603996366936E-3</v>
      </c>
      <c r="AA654" s="14">
        <v>4.6827440880355892E-3</v>
      </c>
      <c r="AB654" s="14">
        <v>4.6374367622259698E-3</v>
      </c>
      <c r="AC654" s="14">
        <v>5.1041241322988973E-3</v>
      </c>
      <c r="AE654" s="16">
        <f t="shared" si="86"/>
        <v>0.57925706150819734</v>
      </c>
      <c r="AF654" s="16">
        <f t="shared" si="87"/>
        <v>-0.78772436832940063</v>
      </c>
      <c r="AL654" s="72"/>
      <c r="AN654" s="52"/>
      <c r="AO654" s="53"/>
      <c r="AP654" s="59"/>
      <c r="AQ654" s="54"/>
      <c r="AR654" s="56"/>
      <c r="AS654" s="56"/>
    </row>
    <row r="655" spans="1:45" x14ac:dyDescent="0.2">
      <c r="A655" s="88" t="s">
        <v>3039</v>
      </c>
      <c r="B655" s="53" t="s">
        <v>3040</v>
      </c>
      <c r="C655" s="91" t="s">
        <v>2487</v>
      </c>
      <c r="D655" s="32" t="s">
        <v>2488</v>
      </c>
      <c r="E655" s="4">
        <v>400</v>
      </c>
      <c r="F655" s="5">
        <v>43.820968994659999</v>
      </c>
      <c r="G655" s="6">
        <v>5.84619140625</v>
      </c>
      <c r="H655" s="6">
        <v>8</v>
      </c>
      <c r="I655" s="4">
        <v>2</v>
      </c>
      <c r="J655" s="4">
        <v>2</v>
      </c>
      <c r="K655" s="4">
        <v>3</v>
      </c>
      <c r="L655" s="4"/>
      <c r="M655" s="4">
        <v>3</v>
      </c>
      <c r="N655" s="4"/>
      <c r="O655" s="4"/>
      <c r="P655" s="4"/>
      <c r="Q655" s="4"/>
      <c r="R655" s="11">
        <f t="shared" si="80"/>
        <v>0</v>
      </c>
      <c r="S655" s="11">
        <f t="shared" si="81"/>
        <v>2.9021959949695271E-4</v>
      </c>
      <c r="T655" s="11">
        <f t="shared" si="82"/>
        <v>0</v>
      </c>
      <c r="U655" s="11">
        <f t="shared" si="83"/>
        <v>0</v>
      </c>
      <c r="V655" s="11">
        <f t="shared" si="84"/>
        <v>0</v>
      </c>
      <c r="W655" s="11">
        <f t="shared" si="85"/>
        <v>0</v>
      </c>
      <c r="X655" s="15">
        <v>9.0826521344232502E-5</v>
      </c>
      <c r="Y655" s="14">
        <v>2.9021959949695271E-4</v>
      </c>
      <c r="Z655" s="15">
        <v>9.0826521344232502E-5</v>
      </c>
      <c r="AA655" s="15">
        <v>9.0826521344232502E-5</v>
      </c>
      <c r="AB655" s="15">
        <v>9.0826521344232502E-5</v>
      </c>
      <c r="AC655" s="15">
        <v>9.0826521344232502E-5</v>
      </c>
      <c r="AE655" s="16">
        <f t="shared" si="86"/>
        <v>0.57744302100402201</v>
      </c>
      <c r="AF655" s="16">
        <f t="shared" si="87"/>
        <v>-0.79224949878376005</v>
      </c>
      <c r="AL655" s="72"/>
      <c r="AN655" s="52"/>
      <c r="AO655" s="53"/>
      <c r="AP655" s="59"/>
      <c r="AQ655" s="54"/>
      <c r="AR655" s="56"/>
      <c r="AS655" s="56"/>
    </row>
    <row r="656" spans="1:45" x14ac:dyDescent="0.2">
      <c r="A656" s="31" t="s">
        <v>444</v>
      </c>
      <c r="B656" s="32" t="s">
        <v>1283</v>
      </c>
      <c r="C656" s="31" t="s">
        <v>2535</v>
      </c>
      <c r="D656" s="32" t="s">
        <v>2536</v>
      </c>
      <c r="E656" s="4">
        <v>322</v>
      </c>
      <c r="F656" s="5">
        <v>34.085333794660002</v>
      </c>
      <c r="G656" s="6">
        <v>5.35107421875</v>
      </c>
      <c r="H656" s="6">
        <v>7.14</v>
      </c>
      <c r="I656" s="4">
        <v>2</v>
      </c>
      <c r="J656" s="4">
        <v>2</v>
      </c>
      <c r="K656" s="4">
        <v>3</v>
      </c>
      <c r="L656" s="4"/>
      <c r="M656" s="4">
        <v>3</v>
      </c>
      <c r="N656" s="4"/>
      <c r="O656" s="4"/>
      <c r="P656" s="4"/>
      <c r="Q656" s="4"/>
      <c r="R656" s="11">
        <f t="shared" si="80"/>
        <v>0</v>
      </c>
      <c r="S656" s="11">
        <f t="shared" si="81"/>
        <v>2.9021959949695271E-4</v>
      </c>
      <c r="T656" s="11">
        <f t="shared" si="82"/>
        <v>0</v>
      </c>
      <c r="U656" s="11">
        <f t="shared" si="83"/>
        <v>0</v>
      </c>
      <c r="V656" s="11">
        <f t="shared" si="84"/>
        <v>0</v>
      </c>
      <c r="W656" s="11">
        <f t="shared" si="85"/>
        <v>0</v>
      </c>
      <c r="X656" s="15">
        <v>9.0826521344232502E-5</v>
      </c>
      <c r="Y656" s="14">
        <v>2.9021959949695271E-4</v>
      </c>
      <c r="Z656" s="15">
        <v>9.0826521344232502E-5</v>
      </c>
      <c r="AA656" s="15">
        <v>9.0826521344232502E-5</v>
      </c>
      <c r="AB656" s="15">
        <v>9.0826521344232502E-5</v>
      </c>
      <c r="AC656" s="15">
        <v>9.0826521344232502E-5</v>
      </c>
      <c r="AE656" s="16">
        <f t="shared" si="86"/>
        <v>0.57744302100402201</v>
      </c>
      <c r="AF656" s="16">
        <f t="shared" si="87"/>
        <v>-0.79224949878376005</v>
      </c>
      <c r="AL656" s="72"/>
      <c r="AN656" s="52"/>
      <c r="AO656" s="53"/>
      <c r="AP656" s="59"/>
      <c r="AQ656" s="54"/>
      <c r="AR656" s="56"/>
      <c r="AS656" s="56"/>
    </row>
    <row r="657" spans="1:45" x14ac:dyDescent="0.2">
      <c r="A657" s="31" t="s">
        <v>502</v>
      </c>
      <c r="B657" s="32" t="s">
        <v>1332</v>
      </c>
      <c r="C657" s="31" t="s">
        <v>2637</v>
      </c>
      <c r="D657" s="32" t="s">
        <v>2638</v>
      </c>
      <c r="E657" s="4">
        <v>465</v>
      </c>
      <c r="F657" s="5">
        <v>52.90362354466</v>
      </c>
      <c r="G657" s="6">
        <v>7.10791015625</v>
      </c>
      <c r="H657" s="6">
        <v>5.38</v>
      </c>
      <c r="I657" s="4">
        <v>2</v>
      </c>
      <c r="J657" s="4">
        <v>2</v>
      </c>
      <c r="K657" s="4">
        <v>3</v>
      </c>
      <c r="L657" s="4"/>
      <c r="M657" s="4">
        <v>3</v>
      </c>
      <c r="N657" s="4"/>
      <c r="O657" s="4"/>
      <c r="P657" s="4"/>
      <c r="Q657" s="4"/>
      <c r="R657" s="11">
        <f t="shared" si="80"/>
        <v>0</v>
      </c>
      <c r="S657" s="11">
        <f t="shared" si="81"/>
        <v>2.9021959949695271E-4</v>
      </c>
      <c r="T657" s="11">
        <f t="shared" si="82"/>
        <v>0</v>
      </c>
      <c r="U657" s="11">
        <f t="shared" si="83"/>
        <v>0</v>
      </c>
      <c r="V657" s="11">
        <f t="shared" si="84"/>
        <v>0</v>
      </c>
      <c r="W657" s="11">
        <f t="shared" si="85"/>
        <v>0</v>
      </c>
      <c r="X657" s="15">
        <v>9.0826521344232502E-5</v>
      </c>
      <c r="Y657" s="14">
        <v>2.9021959949695271E-4</v>
      </c>
      <c r="Z657" s="15">
        <v>9.0826521344232502E-5</v>
      </c>
      <c r="AA657" s="15">
        <v>9.0826521344232502E-5</v>
      </c>
      <c r="AB657" s="15">
        <v>9.0826521344232502E-5</v>
      </c>
      <c r="AC657" s="15">
        <v>9.0826521344232502E-5</v>
      </c>
      <c r="AE657" s="16">
        <f t="shared" si="86"/>
        <v>0.57744302100402201</v>
      </c>
      <c r="AF657" s="16">
        <f t="shared" si="87"/>
        <v>-0.79224949878376005</v>
      </c>
      <c r="AL657" s="72"/>
      <c r="AN657" s="52"/>
      <c r="AO657" s="53"/>
      <c r="AP657" s="59"/>
      <c r="AQ657" s="54"/>
      <c r="AR657" s="56"/>
      <c r="AS657" s="56"/>
    </row>
    <row r="658" spans="1:45" x14ac:dyDescent="0.2">
      <c r="A658" s="31" t="s">
        <v>513</v>
      </c>
      <c r="B658" s="32" t="s">
        <v>1316</v>
      </c>
      <c r="C658" s="47" t="s">
        <v>2604</v>
      </c>
      <c r="D658" s="48" t="s">
        <v>2605</v>
      </c>
      <c r="E658" s="4">
        <v>207</v>
      </c>
      <c r="F658" s="5">
        <v>22.874739844659999</v>
      </c>
      <c r="G658" s="6">
        <v>6.30322265625</v>
      </c>
      <c r="H658" s="6">
        <v>5.8</v>
      </c>
      <c r="I658" s="4">
        <v>2</v>
      </c>
      <c r="J658" s="4">
        <v>2</v>
      </c>
      <c r="K658" s="4">
        <v>3</v>
      </c>
      <c r="L658" s="4"/>
      <c r="M658" s="4">
        <v>3</v>
      </c>
      <c r="N658" s="4"/>
      <c r="O658" s="4"/>
      <c r="P658" s="4"/>
      <c r="Q658" s="4"/>
      <c r="R658" s="11">
        <f t="shared" si="80"/>
        <v>0</v>
      </c>
      <c r="S658" s="11">
        <f t="shared" si="81"/>
        <v>2.9021959949695271E-4</v>
      </c>
      <c r="T658" s="11">
        <f t="shared" si="82"/>
        <v>0</v>
      </c>
      <c r="U658" s="11">
        <f t="shared" si="83"/>
        <v>0</v>
      </c>
      <c r="V658" s="11">
        <f t="shared" si="84"/>
        <v>0</v>
      </c>
      <c r="W658" s="11">
        <f t="shared" si="85"/>
        <v>0</v>
      </c>
      <c r="X658" s="15">
        <v>9.0826521344232502E-5</v>
      </c>
      <c r="Y658" s="14">
        <v>2.9021959949695271E-4</v>
      </c>
      <c r="Z658" s="15">
        <v>9.0826521344232502E-5</v>
      </c>
      <c r="AA658" s="15">
        <v>9.0826521344232502E-5</v>
      </c>
      <c r="AB658" s="15">
        <v>9.0826521344232502E-5</v>
      </c>
      <c r="AC658" s="15">
        <v>9.0826521344232502E-5</v>
      </c>
      <c r="AE658" s="16">
        <f t="shared" si="86"/>
        <v>0.57744302100402201</v>
      </c>
      <c r="AF658" s="16">
        <f t="shared" si="87"/>
        <v>-0.79224949878376005</v>
      </c>
      <c r="AL658" s="72"/>
      <c r="AN658" s="52"/>
      <c r="AO658" s="53"/>
      <c r="AP658" s="59"/>
      <c r="AQ658" s="54"/>
      <c r="AR658" s="56"/>
      <c r="AS658" s="56"/>
    </row>
    <row r="659" spans="1:45" x14ac:dyDescent="0.2">
      <c r="A659" s="31" t="s">
        <v>567</v>
      </c>
      <c r="B659" s="32" t="s">
        <v>1234</v>
      </c>
      <c r="C659" s="31" t="s">
        <v>2439</v>
      </c>
      <c r="D659" s="32" t="s">
        <v>2440</v>
      </c>
      <c r="E659" s="4">
        <v>397</v>
      </c>
      <c r="F659" s="5">
        <v>41.027044264659999</v>
      </c>
      <c r="G659" s="6">
        <v>7.22509765625</v>
      </c>
      <c r="H659" s="6">
        <v>8.82</v>
      </c>
      <c r="I659" s="4">
        <v>2</v>
      </c>
      <c r="J659" s="4">
        <v>2</v>
      </c>
      <c r="K659" s="4">
        <v>3</v>
      </c>
      <c r="L659" s="4"/>
      <c r="M659" s="4">
        <v>3</v>
      </c>
      <c r="N659" s="4"/>
      <c r="O659" s="4"/>
      <c r="P659" s="4"/>
      <c r="Q659" s="4"/>
      <c r="R659" s="11">
        <f t="shared" si="80"/>
        <v>0</v>
      </c>
      <c r="S659" s="11">
        <f t="shared" si="81"/>
        <v>2.9021959949695271E-4</v>
      </c>
      <c r="T659" s="11">
        <f t="shared" si="82"/>
        <v>0</v>
      </c>
      <c r="U659" s="11">
        <f t="shared" si="83"/>
        <v>0</v>
      </c>
      <c r="V659" s="11">
        <f t="shared" si="84"/>
        <v>0</v>
      </c>
      <c r="W659" s="11">
        <f t="shared" si="85"/>
        <v>0</v>
      </c>
      <c r="X659" s="15">
        <v>9.0826521344232502E-5</v>
      </c>
      <c r="Y659" s="14">
        <v>2.9021959949695271E-4</v>
      </c>
      <c r="Z659" s="15">
        <v>9.0826521344232502E-5</v>
      </c>
      <c r="AA659" s="15">
        <v>9.0826521344232502E-5</v>
      </c>
      <c r="AB659" s="15">
        <v>9.0826521344232502E-5</v>
      </c>
      <c r="AC659" s="15">
        <v>9.0826521344232502E-5</v>
      </c>
      <c r="AE659" s="16">
        <f t="shared" si="86"/>
        <v>0.57744302100402201</v>
      </c>
      <c r="AF659" s="16">
        <f t="shared" si="87"/>
        <v>-0.79224949878376005</v>
      </c>
      <c r="AL659" s="72"/>
      <c r="AN659" s="52"/>
      <c r="AO659" s="53"/>
      <c r="AP659" s="71"/>
      <c r="AQ659" s="54"/>
      <c r="AR659" s="56"/>
      <c r="AS659" s="56"/>
    </row>
    <row r="660" spans="1:45" x14ac:dyDescent="0.2">
      <c r="A660" s="31" t="s">
        <v>594</v>
      </c>
      <c r="B660" s="32" t="s">
        <v>1085</v>
      </c>
      <c r="C660" s="31" t="s">
        <v>2143</v>
      </c>
      <c r="D660" s="32" t="s">
        <v>2144</v>
      </c>
      <c r="E660" s="4">
        <v>127</v>
      </c>
      <c r="F660" s="5">
        <v>14.41642143466</v>
      </c>
      <c r="G660" s="6">
        <v>9.59814453125</v>
      </c>
      <c r="H660" s="6">
        <v>15.75</v>
      </c>
      <c r="I660" s="4">
        <v>2</v>
      </c>
      <c r="J660" s="4">
        <v>2</v>
      </c>
      <c r="K660" s="4">
        <v>3</v>
      </c>
      <c r="L660" s="4"/>
      <c r="M660" s="4">
        <v>3</v>
      </c>
      <c r="N660" s="4"/>
      <c r="O660" s="4"/>
      <c r="P660" s="4"/>
      <c r="Q660" s="4"/>
      <c r="R660" s="11">
        <f t="shared" si="80"/>
        <v>0</v>
      </c>
      <c r="S660" s="11">
        <f t="shared" si="81"/>
        <v>2.9021959949695271E-4</v>
      </c>
      <c r="T660" s="11">
        <f t="shared" si="82"/>
        <v>0</v>
      </c>
      <c r="U660" s="11">
        <f t="shared" si="83"/>
        <v>0</v>
      </c>
      <c r="V660" s="11">
        <f t="shared" si="84"/>
        <v>0</v>
      </c>
      <c r="W660" s="11">
        <f t="shared" si="85"/>
        <v>0</v>
      </c>
      <c r="X660" s="15">
        <v>9.0826521344232502E-5</v>
      </c>
      <c r="Y660" s="14">
        <v>2.9021959949695271E-4</v>
      </c>
      <c r="Z660" s="15">
        <v>9.0826521344232502E-5</v>
      </c>
      <c r="AA660" s="15">
        <v>9.0826521344232502E-5</v>
      </c>
      <c r="AB660" s="15">
        <v>9.0826521344232502E-5</v>
      </c>
      <c r="AC660" s="15">
        <v>9.0826521344232502E-5</v>
      </c>
      <c r="AE660" s="16">
        <f t="shared" si="86"/>
        <v>0.57744302100402201</v>
      </c>
      <c r="AF660" s="16">
        <f t="shared" si="87"/>
        <v>-0.79224949878376005</v>
      </c>
      <c r="AL660" s="72"/>
      <c r="AN660" s="52"/>
      <c r="AO660" s="53"/>
      <c r="AP660" s="59"/>
      <c r="AQ660" s="54"/>
      <c r="AR660" s="56"/>
      <c r="AS660" s="56"/>
    </row>
    <row r="661" spans="1:45" x14ac:dyDescent="0.2">
      <c r="A661" s="31" t="s">
        <v>657</v>
      </c>
      <c r="B661" s="32" t="s">
        <v>1315</v>
      </c>
      <c r="C661" s="31" t="s">
        <v>2602</v>
      </c>
      <c r="D661" s="32" t="s">
        <v>2603</v>
      </c>
      <c r="E661" s="4">
        <v>379</v>
      </c>
      <c r="F661" s="5">
        <v>40.955880384659999</v>
      </c>
      <c r="G661" s="6">
        <v>7.78173828125</v>
      </c>
      <c r="H661" s="6">
        <v>5.8</v>
      </c>
      <c r="I661" s="4">
        <v>2</v>
      </c>
      <c r="J661" s="4">
        <v>2</v>
      </c>
      <c r="K661" s="4">
        <v>3</v>
      </c>
      <c r="L661" s="4"/>
      <c r="M661" s="4">
        <v>3</v>
      </c>
      <c r="N661" s="4"/>
      <c r="O661" s="4"/>
      <c r="P661" s="4"/>
      <c r="Q661" s="4"/>
      <c r="R661" s="11">
        <f t="shared" si="80"/>
        <v>0</v>
      </c>
      <c r="S661" s="11">
        <f t="shared" si="81"/>
        <v>2.9021959949695271E-4</v>
      </c>
      <c r="T661" s="11">
        <f t="shared" si="82"/>
        <v>0</v>
      </c>
      <c r="U661" s="11">
        <f t="shared" si="83"/>
        <v>0</v>
      </c>
      <c r="V661" s="11">
        <f t="shared" si="84"/>
        <v>0</v>
      </c>
      <c r="W661" s="11">
        <f t="shared" si="85"/>
        <v>0</v>
      </c>
      <c r="X661" s="15">
        <v>9.0826521344232502E-5</v>
      </c>
      <c r="Y661" s="14">
        <v>2.9021959949695271E-4</v>
      </c>
      <c r="Z661" s="15">
        <v>9.0826521344232502E-5</v>
      </c>
      <c r="AA661" s="15">
        <v>9.0826521344232502E-5</v>
      </c>
      <c r="AB661" s="15">
        <v>9.0826521344232502E-5</v>
      </c>
      <c r="AC661" s="15">
        <v>9.0826521344232502E-5</v>
      </c>
      <c r="AE661" s="16">
        <f t="shared" si="86"/>
        <v>0.57744302100402201</v>
      </c>
      <c r="AF661" s="16">
        <f t="shared" si="87"/>
        <v>-0.79224949878376005</v>
      </c>
      <c r="AL661" s="72"/>
      <c r="AN661" s="52"/>
      <c r="AO661" s="53"/>
      <c r="AP661" s="69"/>
      <c r="AQ661" s="54"/>
      <c r="AR661" s="56"/>
      <c r="AS661" s="56"/>
    </row>
    <row r="662" spans="1:45" x14ac:dyDescent="0.2">
      <c r="A662" s="31" t="s">
        <v>673</v>
      </c>
      <c r="B662" s="32" t="s">
        <v>1343</v>
      </c>
      <c r="C662" s="31" t="s">
        <v>2658</v>
      </c>
      <c r="D662" s="32" t="s">
        <v>2659</v>
      </c>
      <c r="E662" s="4">
        <v>520</v>
      </c>
      <c r="F662" s="5">
        <v>57.99116890466</v>
      </c>
      <c r="G662" s="6">
        <v>8.01611328125</v>
      </c>
      <c r="H662" s="6">
        <v>4.8099999999999996</v>
      </c>
      <c r="I662" s="4">
        <v>2</v>
      </c>
      <c r="J662" s="4">
        <v>2</v>
      </c>
      <c r="K662" s="4">
        <v>3</v>
      </c>
      <c r="L662" s="4"/>
      <c r="M662" s="4">
        <v>3</v>
      </c>
      <c r="N662" s="4"/>
      <c r="O662" s="4"/>
      <c r="P662" s="4"/>
      <c r="Q662" s="4"/>
      <c r="R662" s="11">
        <f t="shared" si="80"/>
        <v>0</v>
      </c>
      <c r="S662" s="11">
        <f t="shared" si="81"/>
        <v>2.9021959949695271E-4</v>
      </c>
      <c r="T662" s="11">
        <f t="shared" si="82"/>
        <v>0</v>
      </c>
      <c r="U662" s="11">
        <f t="shared" si="83"/>
        <v>0</v>
      </c>
      <c r="V662" s="11">
        <f t="shared" si="84"/>
        <v>0</v>
      </c>
      <c r="W662" s="11">
        <f t="shared" si="85"/>
        <v>0</v>
      </c>
      <c r="X662" s="15">
        <v>9.0826521344232502E-5</v>
      </c>
      <c r="Y662" s="14">
        <v>2.9021959949695271E-4</v>
      </c>
      <c r="Z662" s="15">
        <v>9.0826521344232502E-5</v>
      </c>
      <c r="AA662" s="15">
        <v>9.0826521344232502E-5</v>
      </c>
      <c r="AB662" s="15">
        <v>9.0826521344232502E-5</v>
      </c>
      <c r="AC662" s="15">
        <v>9.0826521344232502E-5</v>
      </c>
      <c r="AE662" s="16">
        <f t="shared" si="86"/>
        <v>0.57744302100402201</v>
      </c>
      <c r="AF662" s="16">
        <f t="shared" si="87"/>
        <v>-0.79224949878376005</v>
      </c>
      <c r="AL662" s="72"/>
      <c r="AN662" s="52"/>
      <c r="AO662" s="53"/>
      <c r="AP662" s="59"/>
      <c r="AQ662" s="54"/>
      <c r="AR662" s="56"/>
      <c r="AS662" s="56"/>
    </row>
    <row r="663" spans="1:45" x14ac:dyDescent="0.2">
      <c r="A663" s="31" t="s">
        <v>67</v>
      </c>
      <c r="B663" s="32" t="s">
        <v>883</v>
      </c>
      <c r="C663" s="31" t="s">
        <v>1746</v>
      </c>
      <c r="D663" s="32" t="s">
        <v>1747</v>
      </c>
      <c r="E663" s="4">
        <v>411</v>
      </c>
      <c r="F663" s="5">
        <v>45.974452884660003</v>
      </c>
      <c r="G663" s="6">
        <v>7.47412109375</v>
      </c>
      <c r="H663" s="6">
        <v>28.71</v>
      </c>
      <c r="I663" s="4">
        <v>12</v>
      </c>
      <c r="J663" s="4">
        <v>12</v>
      </c>
      <c r="K663" s="4">
        <v>111</v>
      </c>
      <c r="L663" s="4">
        <v>18</v>
      </c>
      <c r="M663" s="4">
        <v>30</v>
      </c>
      <c r="N663" s="4">
        <v>25</v>
      </c>
      <c r="O663" s="4">
        <v>18</v>
      </c>
      <c r="P663" s="4">
        <v>9</v>
      </c>
      <c r="Q663" s="4">
        <v>11</v>
      </c>
      <c r="R663" s="11">
        <f t="shared" si="80"/>
        <v>2.0857473928157589E-3</v>
      </c>
      <c r="S663" s="11">
        <f t="shared" si="81"/>
        <v>2.9021959949695271E-3</v>
      </c>
      <c r="T663" s="11">
        <f t="shared" si="82"/>
        <v>2.270663033605813E-3</v>
      </c>
      <c r="U663" s="11">
        <f t="shared" si="83"/>
        <v>2.1072348396160151E-3</v>
      </c>
      <c r="V663" s="11">
        <f t="shared" si="84"/>
        <v>9.4856661045531192E-4</v>
      </c>
      <c r="W663" s="11">
        <f t="shared" si="85"/>
        <v>1.1229073091057575E-3</v>
      </c>
      <c r="X663" s="14">
        <v>2.0857473928157589E-3</v>
      </c>
      <c r="Y663" s="14">
        <v>2.9021959949695271E-3</v>
      </c>
      <c r="Z663" s="14">
        <v>2.270663033605813E-3</v>
      </c>
      <c r="AA663" s="14">
        <v>2.1072348396160151E-3</v>
      </c>
      <c r="AB663" s="14">
        <v>9.4856661045531192E-4</v>
      </c>
      <c r="AC663" s="14">
        <v>1.1229073091057575E-3</v>
      </c>
      <c r="AE663" s="16">
        <f t="shared" si="86"/>
        <v>0.5756902243469818</v>
      </c>
      <c r="AF663" s="16">
        <f t="shared" si="87"/>
        <v>-0.79663538047184368</v>
      </c>
      <c r="AL663" s="72"/>
      <c r="AN663" s="52"/>
      <c r="AO663" s="53"/>
      <c r="AP663" s="59"/>
      <c r="AQ663" s="54"/>
      <c r="AR663" s="56"/>
      <c r="AS663" s="56"/>
    </row>
    <row r="664" spans="1:45" x14ac:dyDescent="0.2">
      <c r="A664" s="31" t="s">
        <v>127</v>
      </c>
      <c r="B664" s="32" t="s">
        <v>1378</v>
      </c>
      <c r="C664" s="31" t="s">
        <v>2733</v>
      </c>
      <c r="D664" s="32" t="s">
        <v>2734</v>
      </c>
      <c r="E664" s="4">
        <v>880</v>
      </c>
      <c r="F664" s="5">
        <v>99.512500074659897</v>
      </c>
      <c r="G664" s="6">
        <v>7.56201171875</v>
      </c>
      <c r="H664" s="6">
        <v>3.07</v>
      </c>
      <c r="I664" s="4">
        <v>3</v>
      </c>
      <c r="J664" s="4">
        <v>3</v>
      </c>
      <c r="K664" s="4">
        <v>8</v>
      </c>
      <c r="L664" s="4">
        <v>3</v>
      </c>
      <c r="M664" s="4">
        <v>3</v>
      </c>
      <c r="N664" s="4"/>
      <c r="O664" s="4">
        <v>2</v>
      </c>
      <c r="P664" s="4"/>
      <c r="Q664" s="4"/>
      <c r="R664" s="11">
        <f t="shared" si="80"/>
        <v>3.4762456546929318E-4</v>
      </c>
      <c r="S664" s="11">
        <f t="shared" si="81"/>
        <v>2.9021959949695271E-4</v>
      </c>
      <c r="T664" s="11">
        <f t="shared" si="82"/>
        <v>0</v>
      </c>
      <c r="U664" s="11">
        <f t="shared" si="83"/>
        <v>2.3413720440177945E-4</v>
      </c>
      <c r="V664" s="11">
        <f t="shared" si="84"/>
        <v>0</v>
      </c>
      <c r="W664" s="11">
        <f t="shared" si="85"/>
        <v>0</v>
      </c>
      <c r="X664" s="14">
        <v>3.4762456546929318E-4</v>
      </c>
      <c r="Y664" s="14">
        <v>2.9021959949695271E-4</v>
      </c>
      <c r="Z664" s="15">
        <v>9.0826521344232502E-5</v>
      </c>
      <c r="AA664" s="14">
        <v>2.3413720440177945E-4</v>
      </c>
      <c r="AB664" s="15">
        <v>9.0826521344232502E-5</v>
      </c>
      <c r="AC664" s="15">
        <v>9.0826521344232502E-5</v>
      </c>
      <c r="AE664" s="16">
        <f t="shared" si="86"/>
        <v>0.57061475766994274</v>
      </c>
      <c r="AF664" s="16">
        <f t="shared" si="87"/>
        <v>-0.80941103541617088</v>
      </c>
      <c r="AL664" s="72"/>
      <c r="AN664" s="52"/>
      <c r="AO664" s="53"/>
      <c r="AP664" s="59"/>
      <c r="AQ664" s="54"/>
      <c r="AR664" s="56"/>
      <c r="AS664" s="56"/>
    </row>
    <row r="665" spans="1:45" x14ac:dyDescent="0.2">
      <c r="A665" s="88" t="s">
        <v>3041</v>
      </c>
      <c r="B665" s="53" t="s">
        <v>3042</v>
      </c>
      <c r="C665" s="91" t="s">
        <v>2000</v>
      </c>
      <c r="D665" s="32" t="s">
        <v>2001</v>
      </c>
      <c r="E665" s="4">
        <v>147</v>
      </c>
      <c r="F665" s="5">
        <v>16.484327584660001</v>
      </c>
      <c r="G665" s="6">
        <v>7.92822265625</v>
      </c>
      <c r="H665" s="6">
        <v>19.73</v>
      </c>
      <c r="I665" s="4">
        <v>1</v>
      </c>
      <c r="J665" s="4">
        <v>3</v>
      </c>
      <c r="K665" s="4">
        <v>21</v>
      </c>
      <c r="L665" s="4">
        <v>4</v>
      </c>
      <c r="M665" s="4">
        <v>4</v>
      </c>
      <c r="N665" s="4"/>
      <c r="O665" s="4">
        <v>3</v>
      </c>
      <c r="P665" s="4"/>
      <c r="Q665" s="4"/>
      <c r="R665" s="11">
        <f t="shared" si="80"/>
        <v>4.6349942062572422E-4</v>
      </c>
      <c r="S665" s="11">
        <f t="shared" si="81"/>
        <v>3.8695946599593691E-4</v>
      </c>
      <c r="T665" s="11">
        <f t="shared" si="82"/>
        <v>0</v>
      </c>
      <c r="U665" s="11">
        <f t="shared" si="83"/>
        <v>3.5120580660266915E-4</v>
      </c>
      <c r="V665" s="11">
        <f t="shared" si="84"/>
        <v>0</v>
      </c>
      <c r="W665" s="11">
        <f t="shared" si="85"/>
        <v>0</v>
      </c>
      <c r="X665" s="14">
        <v>4.6349942062572422E-4</v>
      </c>
      <c r="Y665" s="14">
        <v>3.8695946599593691E-4</v>
      </c>
      <c r="Z665" s="15">
        <v>9.0826521344232502E-5</v>
      </c>
      <c r="AA665" s="14">
        <v>3.5120580660266915E-4</v>
      </c>
      <c r="AB665" s="15">
        <v>9.0826521344232502E-5</v>
      </c>
      <c r="AC665" s="15">
        <v>9.0826521344232502E-5</v>
      </c>
      <c r="AE665" s="16">
        <f t="shared" si="86"/>
        <v>0.56609700392852746</v>
      </c>
      <c r="AF665" s="16">
        <f t="shared" si="87"/>
        <v>-0.82087880667899382</v>
      </c>
      <c r="AL665" s="72"/>
      <c r="AN665" s="52"/>
      <c r="AO665" s="62"/>
      <c r="AP665" s="59"/>
      <c r="AQ665" s="54"/>
      <c r="AR665" s="56"/>
      <c r="AS665" s="56"/>
    </row>
    <row r="666" spans="1:45" x14ac:dyDescent="0.2">
      <c r="A666" s="89" t="s">
        <v>3043</v>
      </c>
      <c r="B666" s="53" t="s">
        <v>3044</v>
      </c>
      <c r="C666" s="31" t="s">
        <v>2908</v>
      </c>
      <c r="D666" s="32" t="s">
        <v>2924</v>
      </c>
      <c r="E666" s="4">
        <v>369</v>
      </c>
      <c r="F666" s="5">
        <v>41.4204726246601</v>
      </c>
      <c r="G666" s="6">
        <v>5.26220703125</v>
      </c>
      <c r="H666" s="6">
        <v>13.28</v>
      </c>
      <c r="I666" s="4">
        <v>4</v>
      </c>
      <c r="J666" s="4">
        <v>4</v>
      </c>
      <c r="K666" s="4">
        <v>35</v>
      </c>
      <c r="L666" s="4">
        <v>6</v>
      </c>
      <c r="M666" s="4">
        <v>8</v>
      </c>
      <c r="N666" s="4">
        <v>9</v>
      </c>
      <c r="O666" s="4">
        <v>3</v>
      </c>
      <c r="P666" s="4">
        <v>6</v>
      </c>
      <c r="Q666" s="4">
        <v>3</v>
      </c>
      <c r="R666" s="11">
        <f t="shared" si="80"/>
        <v>6.9524913093858636E-4</v>
      </c>
      <c r="S666" s="11">
        <f t="shared" si="81"/>
        <v>7.7391893199187383E-4</v>
      </c>
      <c r="T666" s="11">
        <f t="shared" si="82"/>
        <v>8.1743869209809268E-4</v>
      </c>
      <c r="U666" s="11">
        <f t="shared" si="83"/>
        <v>3.5120580660266915E-4</v>
      </c>
      <c r="V666" s="11">
        <f t="shared" si="84"/>
        <v>6.3237774030354128E-4</v>
      </c>
      <c r="W666" s="11">
        <f t="shared" si="85"/>
        <v>3.0624744793793387E-4</v>
      </c>
      <c r="X666" s="14">
        <v>6.9524913093858636E-4</v>
      </c>
      <c r="Y666" s="14">
        <v>7.7391893199187383E-4</v>
      </c>
      <c r="Z666" s="14">
        <v>8.1743869209809268E-4</v>
      </c>
      <c r="AA666" s="14">
        <v>3.5120580660266915E-4</v>
      </c>
      <c r="AB666" s="14">
        <v>6.3237774030354128E-4</v>
      </c>
      <c r="AC666" s="14">
        <v>3.0624744793793387E-4</v>
      </c>
      <c r="AE666" s="16">
        <f t="shared" si="86"/>
        <v>0.56408081188758596</v>
      </c>
      <c r="AF666" s="16">
        <f t="shared" si="87"/>
        <v>-0.82602623269277331</v>
      </c>
      <c r="AL666" s="72"/>
      <c r="AN666" s="52"/>
      <c r="AO666" s="53"/>
      <c r="AP666" s="59"/>
      <c r="AQ666" s="54"/>
      <c r="AR666" s="56"/>
      <c r="AS666" s="56"/>
    </row>
    <row r="667" spans="1:45" x14ac:dyDescent="0.2">
      <c r="A667" s="88" t="s">
        <v>3045</v>
      </c>
      <c r="B667" s="53" t="s">
        <v>3046</v>
      </c>
      <c r="C667" s="91" t="s">
        <v>1595</v>
      </c>
      <c r="D667" s="32" t="s">
        <v>1596</v>
      </c>
      <c r="E667" s="4">
        <v>410</v>
      </c>
      <c r="F667" s="5">
        <v>44.291733704659997</v>
      </c>
      <c r="G667" s="6">
        <v>7.82568359375</v>
      </c>
      <c r="H667" s="6">
        <v>37.799999999999997</v>
      </c>
      <c r="I667" s="4">
        <v>13</v>
      </c>
      <c r="J667" s="4">
        <v>13</v>
      </c>
      <c r="K667" s="4">
        <v>172</v>
      </c>
      <c r="L667" s="4">
        <v>35</v>
      </c>
      <c r="M667" s="4">
        <v>40</v>
      </c>
      <c r="N667" s="4">
        <v>38</v>
      </c>
      <c r="O667" s="4">
        <v>19</v>
      </c>
      <c r="P667" s="4">
        <v>18</v>
      </c>
      <c r="Q667" s="4">
        <v>22</v>
      </c>
      <c r="R667" s="11">
        <f t="shared" si="80"/>
        <v>4.0556199304750866E-3</v>
      </c>
      <c r="S667" s="11">
        <f t="shared" si="81"/>
        <v>3.8695946599593693E-3</v>
      </c>
      <c r="T667" s="11">
        <f t="shared" si="82"/>
        <v>3.4514078110808354E-3</v>
      </c>
      <c r="U667" s="11">
        <f t="shared" si="83"/>
        <v>2.2243034418169046E-3</v>
      </c>
      <c r="V667" s="11">
        <f t="shared" si="84"/>
        <v>1.8971332209106238E-3</v>
      </c>
      <c r="W667" s="11">
        <f t="shared" si="85"/>
        <v>2.245814618211515E-3</v>
      </c>
      <c r="X667" s="14">
        <v>4.0556199304750866E-3</v>
      </c>
      <c r="Y667" s="14">
        <v>3.8695946599593693E-3</v>
      </c>
      <c r="Z667" s="14">
        <v>3.4514078110808354E-3</v>
      </c>
      <c r="AA667" s="14">
        <v>2.2243034418169046E-3</v>
      </c>
      <c r="AB667" s="14">
        <v>1.8971332209106238E-3</v>
      </c>
      <c r="AC667" s="14">
        <v>2.245814618211515E-3</v>
      </c>
      <c r="AE667" s="16">
        <f t="shared" si="86"/>
        <v>0.55967852814478281</v>
      </c>
      <c r="AF667" s="16">
        <f t="shared" si="87"/>
        <v>-0.83732969454212969</v>
      </c>
      <c r="AL667" s="72"/>
      <c r="AN667" s="52"/>
      <c r="AO667" s="53"/>
      <c r="AP667" s="59"/>
      <c r="AQ667" s="54"/>
      <c r="AR667" s="56"/>
      <c r="AS667" s="56"/>
    </row>
    <row r="668" spans="1:45" x14ac:dyDescent="0.2">
      <c r="A668" s="88" t="s">
        <v>3047</v>
      </c>
      <c r="B668" s="53" t="s">
        <v>3048</v>
      </c>
      <c r="C668" s="91" t="s">
        <v>2166</v>
      </c>
      <c r="D668" s="32" t="s">
        <v>2167</v>
      </c>
      <c r="E668" s="4">
        <v>4278</v>
      </c>
      <c r="F668" s="5">
        <v>456.025227554666</v>
      </c>
      <c r="G668" s="6">
        <v>6.62451171875</v>
      </c>
      <c r="H668" s="6">
        <v>15.31</v>
      </c>
      <c r="I668" s="4">
        <v>46</v>
      </c>
      <c r="J668" s="4">
        <v>46</v>
      </c>
      <c r="K668" s="4">
        <v>219</v>
      </c>
      <c r="L668" s="4">
        <v>41</v>
      </c>
      <c r="M668" s="4">
        <v>51</v>
      </c>
      <c r="N668" s="4">
        <v>52</v>
      </c>
      <c r="O668" s="4">
        <v>21</v>
      </c>
      <c r="P668" s="4">
        <v>25</v>
      </c>
      <c r="Q668" s="4">
        <v>29</v>
      </c>
      <c r="R668" s="11">
        <f t="shared" si="80"/>
        <v>4.7508690614136732E-3</v>
      </c>
      <c r="S668" s="11">
        <f t="shared" si="81"/>
        <v>4.9337331914481959E-3</v>
      </c>
      <c r="T668" s="11">
        <f t="shared" si="82"/>
        <v>4.7229791099000912E-3</v>
      </c>
      <c r="U668" s="11">
        <f t="shared" si="83"/>
        <v>2.4584406462186841E-3</v>
      </c>
      <c r="V668" s="11">
        <f t="shared" si="84"/>
        <v>2.6349072512647557E-3</v>
      </c>
      <c r="W668" s="11">
        <f t="shared" si="85"/>
        <v>2.9603919967333605E-3</v>
      </c>
      <c r="X668" s="14">
        <v>4.7508690614136732E-3</v>
      </c>
      <c r="Y668" s="14">
        <v>4.9337331914481959E-3</v>
      </c>
      <c r="Z668" s="14">
        <v>4.7229791099000912E-3</v>
      </c>
      <c r="AA668" s="14">
        <v>2.4584406462186841E-3</v>
      </c>
      <c r="AB668" s="14">
        <v>2.6349072512647557E-3</v>
      </c>
      <c r="AC668" s="14">
        <v>2.9603919967333605E-3</v>
      </c>
      <c r="AE668" s="16">
        <f t="shared" si="86"/>
        <v>0.55899319194772068</v>
      </c>
      <c r="AF668" s="16">
        <f t="shared" si="87"/>
        <v>-0.83909738248628984</v>
      </c>
      <c r="AL668" s="72"/>
      <c r="AN668" s="52"/>
      <c r="AO668" s="53"/>
      <c r="AP668" s="69"/>
      <c r="AQ668" s="54"/>
      <c r="AR668" s="56"/>
      <c r="AS668" s="56"/>
    </row>
    <row r="669" spans="1:45" x14ac:dyDescent="0.2">
      <c r="A669" s="31" t="s">
        <v>24</v>
      </c>
      <c r="B669" s="32" t="s">
        <v>1139</v>
      </c>
      <c r="C669" s="31" t="s">
        <v>2267</v>
      </c>
      <c r="D669" s="32" t="s">
        <v>2268</v>
      </c>
      <c r="E669" s="4">
        <v>2802</v>
      </c>
      <c r="F669" s="5">
        <v>304.116987134662</v>
      </c>
      <c r="G669" s="6">
        <v>4.88134765625</v>
      </c>
      <c r="H669" s="6">
        <v>12.88</v>
      </c>
      <c r="I669" s="4">
        <v>31</v>
      </c>
      <c r="J669" s="4">
        <v>31</v>
      </c>
      <c r="K669" s="4">
        <v>150</v>
      </c>
      <c r="L669" s="4">
        <v>35</v>
      </c>
      <c r="M669" s="4">
        <v>30</v>
      </c>
      <c r="N669" s="4">
        <v>33</v>
      </c>
      <c r="O669" s="4">
        <v>12</v>
      </c>
      <c r="P669" s="4">
        <v>16</v>
      </c>
      <c r="Q669" s="4">
        <v>24</v>
      </c>
      <c r="R669" s="11">
        <f t="shared" si="80"/>
        <v>4.0556199304750866E-3</v>
      </c>
      <c r="S669" s="11">
        <f t="shared" si="81"/>
        <v>2.9021959949695271E-3</v>
      </c>
      <c r="T669" s="11">
        <f t="shared" si="82"/>
        <v>2.997275204359673E-3</v>
      </c>
      <c r="U669" s="11">
        <f t="shared" si="83"/>
        <v>1.4048232264106766E-3</v>
      </c>
      <c r="V669" s="11">
        <f t="shared" si="84"/>
        <v>1.6863406408094434E-3</v>
      </c>
      <c r="W669" s="11">
        <f t="shared" si="85"/>
        <v>2.4499795835034709E-3</v>
      </c>
      <c r="X669" s="14">
        <v>4.0556199304750866E-3</v>
      </c>
      <c r="Y669" s="14">
        <v>2.9021959949695271E-3</v>
      </c>
      <c r="Z669" s="14">
        <v>2.997275204359673E-3</v>
      </c>
      <c r="AA669" s="14">
        <v>1.4048232264106766E-3</v>
      </c>
      <c r="AB669" s="14">
        <v>1.6863406408094434E-3</v>
      </c>
      <c r="AC669" s="14">
        <v>2.4499795835034709E-3</v>
      </c>
      <c r="AE669" s="16">
        <f t="shared" si="86"/>
        <v>0.55661403582073754</v>
      </c>
      <c r="AF669" s="16">
        <f t="shared" si="87"/>
        <v>-0.84525080613580517</v>
      </c>
      <c r="AL669" s="72"/>
      <c r="AN669" s="52"/>
      <c r="AO669" s="53"/>
      <c r="AP669" s="59"/>
      <c r="AQ669" s="54"/>
      <c r="AR669" s="56"/>
      <c r="AS669" s="56"/>
    </row>
    <row r="670" spans="1:45" x14ac:dyDescent="0.2">
      <c r="A670" s="88" t="s">
        <v>3049</v>
      </c>
      <c r="B670" s="53" t="s">
        <v>3050</v>
      </c>
      <c r="C670" s="91" t="s">
        <v>2200</v>
      </c>
      <c r="D670" s="32" t="s">
        <v>2201</v>
      </c>
      <c r="E670" s="4">
        <v>184</v>
      </c>
      <c r="F670" s="5">
        <v>20.811373054659999</v>
      </c>
      <c r="G670" s="6">
        <v>5.46533203125</v>
      </c>
      <c r="H670" s="6">
        <v>14.67</v>
      </c>
      <c r="I670" s="4">
        <v>3</v>
      </c>
      <c r="J670" s="4">
        <v>3</v>
      </c>
      <c r="K670" s="4">
        <v>15</v>
      </c>
      <c r="L670" s="4">
        <v>6</v>
      </c>
      <c r="M670" s="4">
        <v>4</v>
      </c>
      <c r="N670" s="4"/>
      <c r="O670" s="4">
        <v>3</v>
      </c>
      <c r="P670" s="4">
        <v>2</v>
      </c>
      <c r="Q670" s="4"/>
      <c r="R670" s="11">
        <f t="shared" si="80"/>
        <v>6.9524913093858636E-4</v>
      </c>
      <c r="S670" s="11">
        <f t="shared" si="81"/>
        <v>3.8695946599593691E-4</v>
      </c>
      <c r="T670" s="11">
        <f t="shared" si="82"/>
        <v>0</v>
      </c>
      <c r="U670" s="11">
        <f t="shared" si="83"/>
        <v>3.5120580660266915E-4</v>
      </c>
      <c r="V670" s="11">
        <f t="shared" si="84"/>
        <v>2.1079258010118043E-4</v>
      </c>
      <c r="W670" s="11">
        <f t="shared" si="85"/>
        <v>0</v>
      </c>
      <c r="X670" s="14">
        <v>6.9524913093858636E-4</v>
      </c>
      <c r="Y670" s="14">
        <v>3.8695946599593691E-4</v>
      </c>
      <c r="Z670" s="15">
        <v>9.0826521344232502E-5</v>
      </c>
      <c r="AA670" s="14">
        <v>3.5120580660266915E-4</v>
      </c>
      <c r="AB670" s="14">
        <v>2.1079258010118043E-4</v>
      </c>
      <c r="AC670" s="15">
        <v>9.0826521344232502E-5</v>
      </c>
      <c r="AE670" s="16">
        <f t="shared" si="86"/>
        <v>0.55652631185160051</v>
      </c>
      <c r="AF670" s="16">
        <f t="shared" si="87"/>
        <v>-0.84547819693296322</v>
      </c>
      <c r="AL670" s="72"/>
      <c r="AN670" s="52"/>
      <c r="AO670" s="53"/>
      <c r="AP670" s="59"/>
      <c r="AQ670" s="54"/>
      <c r="AR670" s="56"/>
      <c r="AS670" s="56"/>
    </row>
    <row r="671" spans="1:45" x14ac:dyDescent="0.2">
      <c r="A671" s="31" t="s">
        <v>456</v>
      </c>
      <c r="B671" s="32" t="s">
        <v>1367</v>
      </c>
      <c r="C671" s="31" t="s">
        <v>2708</v>
      </c>
      <c r="D671" s="32" t="s">
        <v>2709</v>
      </c>
      <c r="E671" s="4">
        <v>1423</v>
      </c>
      <c r="F671" s="5">
        <v>159.87590757466</v>
      </c>
      <c r="G671" s="6">
        <v>5.83349609375</v>
      </c>
      <c r="H671" s="6">
        <v>3.51</v>
      </c>
      <c r="I671" s="4">
        <v>5</v>
      </c>
      <c r="J671" s="4">
        <v>5</v>
      </c>
      <c r="K671" s="4">
        <v>16</v>
      </c>
      <c r="L671" s="4">
        <v>4</v>
      </c>
      <c r="M671" s="4">
        <v>2</v>
      </c>
      <c r="N671" s="4">
        <v>5</v>
      </c>
      <c r="O671" s="4"/>
      <c r="P671" s="4">
        <v>3</v>
      </c>
      <c r="Q671" s="4">
        <v>2</v>
      </c>
      <c r="R671" s="11">
        <f t="shared" si="80"/>
        <v>4.6349942062572422E-4</v>
      </c>
      <c r="S671" s="11">
        <f t="shared" si="81"/>
        <v>1.9347973299796846E-4</v>
      </c>
      <c r="T671" s="11">
        <f t="shared" si="82"/>
        <v>4.5413260672116256E-4</v>
      </c>
      <c r="U671" s="11">
        <f t="shared" si="83"/>
        <v>0</v>
      </c>
      <c r="V671" s="11">
        <f t="shared" si="84"/>
        <v>3.1618887015177064E-4</v>
      </c>
      <c r="W671" s="11">
        <f t="shared" si="85"/>
        <v>2.0416496529195591E-4</v>
      </c>
      <c r="X671" s="14">
        <v>4.6349942062572422E-4</v>
      </c>
      <c r="Y671" s="14">
        <v>1.9347973299796846E-4</v>
      </c>
      <c r="Z671" s="14">
        <v>4.5413260672116256E-4</v>
      </c>
      <c r="AA671" s="15">
        <v>9.0826521344232502E-5</v>
      </c>
      <c r="AB671" s="14">
        <v>3.1618887015177064E-4</v>
      </c>
      <c r="AC671" s="14">
        <v>2.0416496529195591E-4</v>
      </c>
      <c r="AE671" s="16">
        <f t="shared" si="86"/>
        <v>0.55006199970223268</v>
      </c>
      <c r="AF671" s="16">
        <f t="shared" si="87"/>
        <v>-0.86233385511949867</v>
      </c>
      <c r="AL671" s="72"/>
      <c r="AN671" s="52"/>
      <c r="AO671" s="53"/>
      <c r="AP671" s="59"/>
      <c r="AQ671" s="54"/>
      <c r="AR671" s="56"/>
      <c r="AS671" s="56"/>
    </row>
    <row r="672" spans="1:45" x14ac:dyDescent="0.2">
      <c r="A672" s="31" t="s">
        <v>614</v>
      </c>
      <c r="B672" s="32" t="s">
        <v>1340</v>
      </c>
      <c r="C672" s="31" t="s">
        <v>2652</v>
      </c>
      <c r="D672" s="32" t="s">
        <v>2653</v>
      </c>
      <c r="E672" s="4">
        <v>471</v>
      </c>
      <c r="F672" s="5">
        <v>51.914073844660003</v>
      </c>
      <c r="G672" s="6">
        <v>5.37646484375</v>
      </c>
      <c r="H672" s="6">
        <v>4.88</v>
      </c>
      <c r="I672" s="4">
        <v>2</v>
      </c>
      <c r="J672" s="4">
        <v>2</v>
      </c>
      <c r="K672" s="4">
        <v>22</v>
      </c>
      <c r="L672" s="4">
        <v>5</v>
      </c>
      <c r="M672" s="4">
        <v>5</v>
      </c>
      <c r="N672" s="4">
        <v>6</v>
      </c>
      <c r="O672" s="4">
        <v>6</v>
      </c>
      <c r="P672" s="4"/>
      <c r="Q672" s="4"/>
      <c r="R672" s="11">
        <f t="shared" si="80"/>
        <v>5.7937427578215526E-4</v>
      </c>
      <c r="S672" s="11">
        <f t="shared" si="81"/>
        <v>4.8369933249492117E-4</v>
      </c>
      <c r="T672" s="11">
        <f t="shared" si="82"/>
        <v>5.4495912806539512E-4</v>
      </c>
      <c r="U672" s="11">
        <f t="shared" si="83"/>
        <v>7.0241161320533829E-4</v>
      </c>
      <c r="V672" s="11">
        <f t="shared" si="84"/>
        <v>0</v>
      </c>
      <c r="W672" s="11">
        <f t="shared" si="85"/>
        <v>0</v>
      </c>
      <c r="X672" s="14">
        <v>5.7937427578215526E-4</v>
      </c>
      <c r="Y672" s="14">
        <v>4.8369933249492117E-4</v>
      </c>
      <c r="Z672" s="14">
        <v>5.4495912806539512E-4</v>
      </c>
      <c r="AA672" s="14">
        <v>7.0241161320533829E-4</v>
      </c>
      <c r="AB672" s="15">
        <v>9.0826521344232502E-5</v>
      </c>
      <c r="AC672" s="15">
        <v>9.0826521344232502E-5</v>
      </c>
      <c r="AE672" s="16">
        <f t="shared" si="86"/>
        <v>0.54978026001177094</v>
      </c>
      <c r="AF672" s="16">
        <f t="shared" si="87"/>
        <v>-0.86307298740788185</v>
      </c>
      <c r="AL672" s="72"/>
      <c r="AN672" s="52"/>
      <c r="AO672" s="53"/>
      <c r="AP672" s="69"/>
      <c r="AQ672" s="54"/>
      <c r="AR672" s="56"/>
      <c r="AS672" s="56"/>
    </row>
    <row r="673" spans="1:45" x14ac:dyDescent="0.2">
      <c r="A673" s="31" t="s">
        <v>25</v>
      </c>
      <c r="B673" s="32" t="s">
        <v>1087</v>
      </c>
      <c r="C673" s="31" t="s">
        <v>1957</v>
      </c>
      <c r="D673" s="32" t="s">
        <v>2149</v>
      </c>
      <c r="E673" s="4">
        <v>309</v>
      </c>
      <c r="F673" s="5">
        <v>35.571398134660001</v>
      </c>
      <c r="G673" s="6">
        <v>5.54150390625</v>
      </c>
      <c r="H673" s="6">
        <v>15.53</v>
      </c>
      <c r="I673" s="4">
        <v>4</v>
      </c>
      <c r="J673" s="4">
        <v>4</v>
      </c>
      <c r="K673" s="4">
        <v>20</v>
      </c>
      <c r="L673" s="4">
        <v>4</v>
      </c>
      <c r="M673" s="4">
        <v>4</v>
      </c>
      <c r="N673" s="4">
        <v>6</v>
      </c>
      <c r="O673" s="4">
        <v>3</v>
      </c>
      <c r="P673" s="4">
        <v>3</v>
      </c>
      <c r="Q673" s="4"/>
      <c r="R673" s="11">
        <f t="shared" si="80"/>
        <v>4.6349942062572422E-4</v>
      </c>
      <c r="S673" s="11">
        <f t="shared" si="81"/>
        <v>3.8695946599593691E-4</v>
      </c>
      <c r="T673" s="11">
        <f t="shared" si="82"/>
        <v>5.4495912806539512E-4</v>
      </c>
      <c r="U673" s="11">
        <f t="shared" si="83"/>
        <v>3.5120580660266915E-4</v>
      </c>
      <c r="V673" s="11">
        <f t="shared" si="84"/>
        <v>3.1618887015177064E-4</v>
      </c>
      <c r="W673" s="11">
        <f t="shared" si="85"/>
        <v>0</v>
      </c>
      <c r="X673" s="14">
        <v>4.6349942062572422E-4</v>
      </c>
      <c r="Y673" s="14">
        <v>3.8695946599593691E-4</v>
      </c>
      <c r="Z673" s="14">
        <v>5.4495912806539512E-4</v>
      </c>
      <c r="AA673" s="14">
        <v>3.5120580660266915E-4</v>
      </c>
      <c r="AB673" s="14">
        <v>3.1618887015177064E-4</v>
      </c>
      <c r="AC673" s="15">
        <v>9.0826521344232502E-5</v>
      </c>
      <c r="AE673" s="16">
        <f t="shared" si="86"/>
        <v>0.54336492013019844</v>
      </c>
      <c r="AF673" s="16">
        <f t="shared" si="87"/>
        <v>-0.88000666732498967</v>
      </c>
      <c r="AL673" s="72"/>
      <c r="AN673" s="52"/>
      <c r="AO673" s="53"/>
      <c r="AP673" s="59"/>
      <c r="AQ673" s="54"/>
      <c r="AR673" s="56"/>
      <c r="AS673" s="56"/>
    </row>
    <row r="674" spans="1:45" x14ac:dyDescent="0.2">
      <c r="A674" s="31" t="s">
        <v>250</v>
      </c>
      <c r="B674" s="32" t="s">
        <v>1129</v>
      </c>
      <c r="C674" s="31" t="s">
        <v>2244</v>
      </c>
      <c r="D674" s="32" t="s">
        <v>2245</v>
      </c>
      <c r="E674" s="4">
        <v>385</v>
      </c>
      <c r="F674" s="5">
        <v>42.04332253466</v>
      </c>
      <c r="G674" s="6">
        <v>8.01611328125</v>
      </c>
      <c r="H674" s="6">
        <v>13.25</v>
      </c>
      <c r="I674" s="4">
        <v>4</v>
      </c>
      <c r="J674" s="4">
        <v>4</v>
      </c>
      <c r="K674" s="4">
        <v>18</v>
      </c>
      <c r="L674" s="4">
        <v>3</v>
      </c>
      <c r="M674" s="4">
        <v>5</v>
      </c>
      <c r="N674" s="4">
        <v>4</v>
      </c>
      <c r="O674" s="4">
        <v>2</v>
      </c>
      <c r="P674" s="4">
        <v>2</v>
      </c>
      <c r="Q674" s="4">
        <v>2</v>
      </c>
      <c r="R674" s="11">
        <f t="shared" si="80"/>
        <v>3.4762456546929318E-4</v>
      </c>
      <c r="S674" s="11">
        <f t="shared" si="81"/>
        <v>4.8369933249492117E-4</v>
      </c>
      <c r="T674" s="11">
        <f t="shared" si="82"/>
        <v>3.6330608537693006E-4</v>
      </c>
      <c r="U674" s="11">
        <f t="shared" si="83"/>
        <v>2.3413720440177945E-4</v>
      </c>
      <c r="V674" s="11">
        <f t="shared" si="84"/>
        <v>2.1079258010118043E-4</v>
      </c>
      <c r="W674" s="11">
        <f t="shared" si="85"/>
        <v>2.0416496529195591E-4</v>
      </c>
      <c r="X674" s="14">
        <v>3.4762456546929318E-4</v>
      </c>
      <c r="Y674" s="14">
        <v>4.8369933249492117E-4</v>
      </c>
      <c r="Z674" s="14">
        <v>3.6330608537693006E-4</v>
      </c>
      <c r="AA674" s="14">
        <v>2.3413720440177945E-4</v>
      </c>
      <c r="AB674" s="14">
        <v>2.1079258010118043E-4</v>
      </c>
      <c r="AC674" s="14">
        <v>2.0416496529195591E-4</v>
      </c>
      <c r="AE674" s="16">
        <f t="shared" si="86"/>
        <v>0.54334376237529702</v>
      </c>
      <c r="AF674" s="16">
        <f t="shared" si="87"/>
        <v>-0.8800628446401576</v>
      </c>
      <c r="AL674" s="72"/>
      <c r="AN674" s="52"/>
      <c r="AO674" s="53"/>
      <c r="AP674" s="59"/>
      <c r="AQ674" s="54"/>
      <c r="AR674" s="56"/>
      <c r="AS674" s="56"/>
    </row>
    <row r="675" spans="1:45" x14ac:dyDescent="0.2">
      <c r="A675" s="31" t="s">
        <v>108</v>
      </c>
      <c r="B675" s="32" t="s">
        <v>1329</v>
      </c>
      <c r="C675" s="31" t="s">
        <v>2631</v>
      </c>
      <c r="D675" s="32" t="s">
        <v>2632</v>
      </c>
      <c r="E675" s="4">
        <v>1351</v>
      </c>
      <c r="F675" s="5">
        <v>148.22487374465999</v>
      </c>
      <c r="G675" s="6">
        <v>5.09716796875</v>
      </c>
      <c r="H675" s="6">
        <v>5.48</v>
      </c>
      <c r="I675" s="4">
        <v>7</v>
      </c>
      <c r="J675" s="4">
        <v>7</v>
      </c>
      <c r="K675" s="4">
        <v>20</v>
      </c>
      <c r="L675" s="4">
        <v>3</v>
      </c>
      <c r="M675" s="4">
        <v>6</v>
      </c>
      <c r="N675" s="4">
        <v>5</v>
      </c>
      <c r="O675" s="4">
        <v>3</v>
      </c>
      <c r="P675" s="4"/>
      <c r="Q675" s="4">
        <v>3</v>
      </c>
      <c r="R675" s="11">
        <f t="shared" si="80"/>
        <v>3.4762456546929318E-4</v>
      </c>
      <c r="S675" s="11">
        <f t="shared" si="81"/>
        <v>5.8043919899390542E-4</v>
      </c>
      <c r="T675" s="11">
        <f t="shared" si="82"/>
        <v>4.5413260672116256E-4</v>
      </c>
      <c r="U675" s="11">
        <f t="shared" si="83"/>
        <v>3.5120580660266915E-4</v>
      </c>
      <c r="V675" s="11">
        <f t="shared" si="84"/>
        <v>0</v>
      </c>
      <c r="W675" s="11">
        <f t="shared" si="85"/>
        <v>3.0624744793793387E-4</v>
      </c>
      <c r="X675" s="14">
        <v>3.4762456546929318E-4</v>
      </c>
      <c r="Y675" s="14">
        <v>5.8043919899390542E-4</v>
      </c>
      <c r="Z675" s="14">
        <v>4.5413260672116256E-4</v>
      </c>
      <c r="AA675" s="14">
        <v>3.5120580660266915E-4</v>
      </c>
      <c r="AB675" s="15">
        <v>9.0826521344232502E-5</v>
      </c>
      <c r="AC675" s="14">
        <v>3.0624744793793387E-4</v>
      </c>
      <c r="AE675" s="16">
        <f t="shared" si="86"/>
        <v>0.54137009146077975</v>
      </c>
      <c r="AF675" s="16">
        <f t="shared" si="87"/>
        <v>-0.88531290828220222</v>
      </c>
      <c r="AL675" s="72"/>
      <c r="AN675" s="52"/>
      <c r="AO675" s="53"/>
      <c r="AP675" s="59"/>
      <c r="AQ675" s="54"/>
      <c r="AR675" s="56"/>
      <c r="AS675" s="56"/>
    </row>
    <row r="676" spans="1:45" x14ac:dyDescent="0.2">
      <c r="A676" s="31" t="s">
        <v>658</v>
      </c>
      <c r="B676" s="32" t="s">
        <v>710</v>
      </c>
      <c r="C676" s="31" t="s">
        <v>1419</v>
      </c>
      <c r="D676" s="32" t="s">
        <v>1420</v>
      </c>
      <c r="E676" s="4">
        <v>349</v>
      </c>
      <c r="F676" s="5">
        <v>38.210795374660002</v>
      </c>
      <c r="G676" s="6">
        <v>8.13330078125</v>
      </c>
      <c r="H676" s="6">
        <v>67.05</v>
      </c>
      <c r="I676" s="4">
        <v>3</v>
      </c>
      <c r="J676" s="4">
        <v>21</v>
      </c>
      <c r="K676" s="4">
        <v>322</v>
      </c>
      <c r="L676" s="4"/>
      <c r="M676" s="4">
        <v>64</v>
      </c>
      <c r="N676" s="4">
        <v>59</v>
      </c>
      <c r="O676" s="4"/>
      <c r="P676" s="4">
        <v>58</v>
      </c>
      <c r="Q676" s="4"/>
      <c r="R676" s="11">
        <f t="shared" si="80"/>
        <v>0</v>
      </c>
      <c r="S676" s="11">
        <f t="shared" si="81"/>
        <v>6.1913514559349906E-3</v>
      </c>
      <c r="T676" s="11">
        <f t="shared" si="82"/>
        <v>5.3587647593097186E-3</v>
      </c>
      <c r="U676" s="11">
        <f t="shared" si="83"/>
        <v>0</v>
      </c>
      <c r="V676" s="11">
        <f t="shared" si="84"/>
        <v>6.112984822934233E-3</v>
      </c>
      <c r="W676" s="11">
        <f t="shared" si="85"/>
        <v>0</v>
      </c>
      <c r="X676" s="15">
        <v>9.0826521344232502E-5</v>
      </c>
      <c r="Y676" s="14">
        <v>6.1913514559349906E-3</v>
      </c>
      <c r="Z676" s="14">
        <v>5.3587647593097186E-3</v>
      </c>
      <c r="AA676" s="15">
        <v>9.0826521344232502E-5</v>
      </c>
      <c r="AB676" s="14">
        <v>6.112984822934233E-3</v>
      </c>
      <c r="AC676" s="15">
        <v>9.0826521344232502E-5</v>
      </c>
      <c r="AE676" s="16">
        <f t="shared" si="86"/>
        <v>0.54073265439558105</v>
      </c>
      <c r="AF676" s="16">
        <f t="shared" si="87"/>
        <v>-0.8870126126822413</v>
      </c>
      <c r="AL676" s="72"/>
      <c r="AN676" s="52"/>
      <c r="AO676" s="53"/>
      <c r="AP676" s="71"/>
      <c r="AQ676" s="54"/>
      <c r="AR676" s="56"/>
      <c r="AS676" s="56"/>
    </row>
    <row r="677" spans="1:45" x14ac:dyDescent="0.2">
      <c r="A677" s="31" t="s">
        <v>682</v>
      </c>
      <c r="B677" s="32" t="s">
        <v>975</v>
      </c>
      <c r="C677" s="31" t="s">
        <v>1928</v>
      </c>
      <c r="D677" s="32" t="s">
        <v>1929</v>
      </c>
      <c r="E677" s="4">
        <v>445</v>
      </c>
      <c r="F677" s="5">
        <v>51.756595404659997</v>
      </c>
      <c r="G677" s="6">
        <v>5.90966796875</v>
      </c>
      <c r="H677" s="6">
        <v>21.8</v>
      </c>
      <c r="I677" s="4">
        <v>9</v>
      </c>
      <c r="J677" s="4">
        <v>9</v>
      </c>
      <c r="K677" s="4">
        <v>164</v>
      </c>
      <c r="L677" s="4">
        <v>31</v>
      </c>
      <c r="M677" s="4">
        <v>37</v>
      </c>
      <c r="N677" s="4">
        <v>41</v>
      </c>
      <c r="O677" s="4">
        <v>14</v>
      </c>
      <c r="P677" s="4">
        <v>19</v>
      </c>
      <c r="Q677" s="4">
        <v>22</v>
      </c>
      <c r="R677" s="11">
        <f t="shared" si="80"/>
        <v>3.5921205098493627E-3</v>
      </c>
      <c r="S677" s="11">
        <f t="shared" si="81"/>
        <v>3.5793750604624164E-3</v>
      </c>
      <c r="T677" s="11">
        <f t="shared" si="82"/>
        <v>3.7238873751135331E-3</v>
      </c>
      <c r="U677" s="11">
        <f t="shared" si="83"/>
        <v>1.6389604308124561E-3</v>
      </c>
      <c r="V677" s="11">
        <f t="shared" si="84"/>
        <v>2.0025295109612142E-3</v>
      </c>
      <c r="W677" s="11">
        <f t="shared" si="85"/>
        <v>2.245814618211515E-3</v>
      </c>
      <c r="X677" s="14">
        <v>3.5921205098493627E-3</v>
      </c>
      <c r="Y677" s="14">
        <v>3.5793750604624164E-3</v>
      </c>
      <c r="Z677" s="14">
        <v>3.7238873751135331E-3</v>
      </c>
      <c r="AA677" s="14">
        <v>1.6389604308124561E-3</v>
      </c>
      <c r="AB677" s="14">
        <v>2.0025295109612142E-3</v>
      </c>
      <c r="AC677" s="14">
        <v>2.245814618211515E-3</v>
      </c>
      <c r="AE677" s="16">
        <f t="shared" si="86"/>
        <v>0.54034856686309607</v>
      </c>
      <c r="AF677" s="16">
        <f t="shared" si="87"/>
        <v>-0.88803773677246045</v>
      </c>
      <c r="AL677" s="72"/>
      <c r="AN677" s="52"/>
      <c r="AO677" s="53"/>
      <c r="AP677" s="59"/>
      <c r="AQ677" s="54"/>
      <c r="AR677" s="56"/>
      <c r="AS677" s="56"/>
    </row>
    <row r="678" spans="1:45" x14ac:dyDescent="0.2">
      <c r="A678" s="31" t="s">
        <v>37</v>
      </c>
      <c r="B678" s="32" t="s">
        <v>1357</v>
      </c>
      <c r="C678" s="31" t="s">
        <v>2686</v>
      </c>
      <c r="D678" s="32" t="s">
        <v>2687</v>
      </c>
      <c r="E678" s="4">
        <v>868</v>
      </c>
      <c r="F678" s="5">
        <v>96.25543070466</v>
      </c>
      <c r="G678" s="6">
        <v>7.02001953125</v>
      </c>
      <c r="H678" s="6">
        <v>4.26</v>
      </c>
      <c r="I678" s="4">
        <v>4</v>
      </c>
      <c r="J678" s="4">
        <v>4</v>
      </c>
      <c r="K678" s="4">
        <v>36</v>
      </c>
      <c r="L678" s="4">
        <v>7</v>
      </c>
      <c r="M678" s="4">
        <v>9</v>
      </c>
      <c r="N678" s="4">
        <v>8</v>
      </c>
      <c r="O678" s="4">
        <v>4</v>
      </c>
      <c r="P678" s="4">
        <v>3</v>
      </c>
      <c r="Q678" s="4">
        <v>5</v>
      </c>
      <c r="R678" s="11">
        <f t="shared" si="80"/>
        <v>8.1112398609501735E-4</v>
      </c>
      <c r="S678" s="11">
        <f t="shared" si="81"/>
        <v>8.7065879849085813E-4</v>
      </c>
      <c r="T678" s="11">
        <f t="shared" si="82"/>
        <v>7.2661217075386012E-4</v>
      </c>
      <c r="U678" s="11">
        <f t="shared" si="83"/>
        <v>4.682744088035589E-4</v>
      </c>
      <c r="V678" s="11">
        <f t="shared" si="84"/>
        <v>3.1618887015177064E-4</v>
      </c>
      <c r="W678" s="11">
        <f t="shared" si="85"/>
        <v>5.1041241322988978E-4</v>
      </c>
      <c r="X678" s="14">
        <v>8.1112398609501735E-4</v>
      </c>
      <c r="Y678" s="14">
        <v>8.7065879849085813E-4</v>
      </c>
      <c r="Z678" s="14">
        <v>7.2661217075386012E-4</v>
      </c>
      <c r="AA678" s="14">
        <v>4.682744088035589E-4</v>
      </c>
      <c r="AB678" s="14">
        <v>3.1618887015177064E-4</v>
      </c>
      <c r="AC678" s="14">
        <v>5.1041241322988978E-4</v>
      </c>
      <c r="AE678" s="16">
        <f t="shared" si="86"/>
        <v>0.53765089040495861</v>
      </c>
      <c r="AF678" s="16">
        <f t="shared" si="87"/>
        <v>-0.89525839453098754</v>
      </c>
      <c r="AL678" s="72"/>
      <c r="AN678" s="52"/>
      <c r="AO678" s="53"/>
      <c r="AP678" s="59"/>
      <c r="AQ678" s="54"/>
      <c r="AR678" s="56"/>
      <c r="AS678" s="56"/>
    </row>
    <row r="679" spans="1:45" x14ac:dyDescent="0.2">
      <c r="A679" s="31" t="s">
        <v>117</v>
      </c>
      <c r="B679" s="32" t="s">
        <v>843</v>
      </c>
      <c r="C679" s="31" t="s">
        <v>1670</v>
      </c>
      <c r="D679" s="32" t="s">
        <v>1671</v>
      </c>
      <c r="E679" s="4">
        <v>256</v>
      </c>
      <c r="F679" s="5">
        <v>29.102280774659999</v>
      </c>
      <c r="G679" s="6">
        <v>5.14794921875</v>
      </c>
      <c r="H679" s="6">
        <v>32.81</v>
      </c>
      <c r="I679" s="4">
        <v>7</v>
      </c>
      <c r="J679" s="4">
        <v>7</v>
      </c>
      <c r="K679" s="4">
        <v>42</v>
      </c>
      <c r="L679" s="4">
        <v>8</v>
      </c>
      <c r="M679" s="4">
        <v>9</v>
      </c>
      <c r="N679" s="4">
        <v>11</v>
      </c>
      <c r="O679" s="4">
        <v>4</v>
      </c>
      <c r="P679" s="4">
        <v>4</v>
      </c>
      <c r="Q679" s="4">
        <v>6</v>
      </c>
      <c r="R679" s="11">
        <f t="shared" si="80"/>
        <v>9.2699884125144844E-4</v>
      </c>
      <c r="S679" s="11">
        <f t="shared" si="81"/>
        <v>8.7065879849085813E-4</v>
      </c>
      <c r="T679" s="11">
        <f t="shared" si="82"/>
        <v>9.9909173478655768E-4</v>
      </c>
      <c r="U679" s="11">
        <f t="shared" si="83"/>
        <v>4.682744088035589E-4</v>
      </c>
      <c r="V679" s="11">
        <f t="shared" si="84"/>
        <v>4.2158516020236085E-4</v>
      </c>
      <c r="W679" s="11">
        <f t="shared" si="85"/>
        <v>6.1249489587586773E-4</v>
      </c>
      <c r="X679" s="14">
        <v>9.2699884125144844E-4</v>
      </c>
      <c r="Y679" s="14">
        <v>8.7065879849085813E-4</v>
      </c>
      <c r="Z679" s="14">
        <v>9.9909173478655768E-4</v>
      </c>
      <c r="AA679" s="14">
        <v>4.682744088035589E-4</v>
      </c>
      <c r="AB679" s="14">
        <v>4.2158516020236085E-4</v>
      </c>
      <c r="AC679" s="14">
        <v>6.1249489587586773E-4</v>
      </c>
      <c r="AE679" s="16">
        <f t="shared" si="86"/>
        <v>0.53717879712938943</v>
      </c>
      <c r="AF679" s="16">
        <f t="shared" si="87"/>
        <v>-0.89652573330883878</v>
      </c>
      <c r="AL679" s="72"/>
      <c r="AN679" s="52"/>
      <c r="AO679" s="53"/>
      <c r="AP679" s="59"/>
      <c r="AQ679" s="54"/>
      <c r="AR679" s="56"/>
      <c r="AS679" s="56"/>
    </row>
    <row r="680" spans="1:45" x14ac:dyDescent="0.2">
      <c r="A680" s="31" t="s">
        <v>608</v>
      </c>
      <c r="B680" s="32" t="s">
        <v>904</v>
      </c>
      <c r="C680" s="31" t="s">
        <v>1784</v>
      </c>
      <c r="D680" s="32" t="s">
        <v>1785</v>
      </c>
      <c r="E680" s="4">
        <v>128</v>
      </c>
      <c r="F680" s="5">
        <v>13.92583928466</v>
      </c>
      <c r="G680" s="6">
        <v>11.03369140625</v>
      </c>
      <c r="H680" s="6">
        <v>27.34</v>
      </c>
      <c r="I680" s="4">
        <v>1</v>
      </c>
      <c r="J680" s="4">
        <v>3</v>
      </c>
      <c r="K680" s="4">
        <v>26</v>
      </c>
      <c r="L680" s="4">
        <v>5</v>
      </c>
      <c r="M680" s="4">
        <v>5</v>
      </c>
      <c r="N680" s="4">
        <v>5</v>
      </c>
      <c r="O680" s="4"/>
      <c r="P680" s="4">
        <v>6</v>
      </c>
      <c r="Q680" s="4"/>
      <c r="R680" s="11">
        <f t="shared" si="80"/>
        <v>5.7937427578215526E-4</v>
      </c>
      <c r="S680" s="11">
        <f t="shared" si="81"/>
        <v>4.8369933249492117E-4</v>
      </c>
      <c r="T680" s="11">
        <f t="shared" si="82"/>
        <v>4.5413260672116256E-4</v>
      </c>
      <c r="U680" s="11">
        <f t="shared" si="83"/>
        <v>0</v>
      </c>
      <c r="V680" s="11">
        <f t="shared" si="84"/>
        <v>6.3237774030354128E-4</v>
      </c>
      <c r="W680" s="11">
        <f t="shared" si="85"/>
        <v>0</v>
      </c>
      <c r="X680" s="14">
        <v>5.7937427578215526E-4</v>
      </c>
      <c r="Y680" s="14">
        <v>4.8369933249492117E-4</v>
      </c>
      <c r="Z680" s="14">
        <v>4.5413260672116256E-4</v>
      </c>
      <c r="AA680" s="15">
        <v>9.0826521344232502E-5</v>
      </c>
      <c r="AB680" s="14">
        <v>6.3237774030354128E-4</v>
      </c>
      <c r="AC680" s="15">
        <v>9.0826521344232502E-5</v>
      </c>
      <c r="AE680" s="16">
        <f t="shared" si="86"/>
        <v>0.5365327237292864</v>
      </c>
      <c r="AF680" s="16">
        <f t="shared" si="87"/>
        <v>-0.89826192964233076</v>
      </c>
      <c r="AL680" s="72"/>
      <c r="AN680" s="52"/>
      <c r="AO680" s="53"/>
      <c r="AP680" s="59"/>
      <c r="AQ680" s="54"/>
      <c r="AR680" s="56"/>
      <c r="AS680" s="56"/>
    </row>
    <row r="681" spans="1:45" x14ac:dyDescent="0.2">
      <c r="A681" s="31" t="s">
        <v>126</v>
      </c>
      <c r="B681" s="32" t="s">
        <v>1301</v>
      </c>
      <c r="C681" s="31" t="s">
        <v>2573</v>
      </c>
      <c r="D681" s="32" t="s">
        <v>2574</v>
      </c>
      <c r="E681" s="4">
        <v>1929</v>
      </c>
      <c r="F681" s="5">
        <v>203.60637079466099</v>
      </c>
      <c r="G681" s="6">
        <v>6.39208984375</v>
      </c>
      <c r="H681" s="6">
        <v>6.43</v>
      </c>
      <c r="I681" s="4">
        <v>10</v>
      </c>
      <c r="J681" s="4">
        <v>10</v>
      </c>
      <c r="K681" s="4">
        <v>49</v>
      </c>
      <c r="L681" s="4">
        <v>10</v>
      </c>
      <c r="M681" s="4">
        <v>11</v>
      </c>
      <c r="N681" s="4">
        <v>12</v>
      </c>
      <c r="O681" s="4">
        <v>7</v>
      </c>
      <c r="P681" s="4">
        <v>3</v>
      </c>
      <c r="Q681" s="4">
        <v>6</v>
      </c>
      <c r="R681" s="11">
        <f t="shared" si="80"/>
        <v>1.1587485515643105E-3</v>
      </c>
      <c r="S681" s="11">
        <f t="shared" si="81"/>
        <v>1.0641385314888265E-3</v>
      </c>
      <c r="T681" s="11">
        <f t="shared" si="82"/>
        <v>1.0899182561307902E-3</v>
      </c>
      <c r="U681" s="11">
        <f t="shared" si="83"/>
        <v>8.1948021540622805E-4</v>
      </c>
      <c r="V681" s="11">
        <f t="shared" si="84"/>
        <v>3.1618887015177064E-4</v>
      </c>
      <c r="W681" s="11">
        <f t="shared" si="85"/>
        <v>6.1249489587586773E-4</v>
      </c>
      <c r="X681" s="14">
        <v>1.1587485515643105E-3</v>
      </c>
      <c r="Y681" s="14">
        <v>1.0641385314888265E-3</v>
      </c>
      <c r="Z681" s="14">
        <v>1.0899182561307902E-3</v>
      </c>
      <c r="AA681" s="14">
        <v>8.1948021540622805E-4</v>
      </c>
      <c r="AB681" s="14">
        <v>3.1618887015177064E-4</v>
      </c>
      <c r="AC681" s="14">
        <v>6.1249489587586773E-4</v>
      </c>
      <c r="AE681" s="16">
        <f t="shared" si="86"/>
        <v>0.52769897487079853</v>
      </c>
      <c r="AF681" s="16">
        <f t="shared" si="87"/>
        <v>-0.92221291399088179</v>
      </c>
      <c r="AL681" s="72"/>
      <c r="AN681" s="52"/>
      <c r="AO681" s="53"/>
      <c r="AP681" s="71"/>
      <c r="AQ681" s="54"/>
      <c r="AR681" s="56"/>
      <c r="AS681" s="56"/>
    </row>
    <row r="682" spans="1:45" x14ac:dyDescent="0.2">
      <c r="A682" s="31" t="s">
        <v>77</v>
      </c>
      <c r="B682" s="32" t="s">
        <v>833</v>
      </c>
      <c r="C682" s="31" t="s">
        <v>1650</v>
      </c>
      <c r="D682" s="32" t="s">
        <v>1651</v>
      </c>
      <c r="E682" s="4">
        <v>85</v>
      </c>
      <c r="F682" s="5">
        <v>9.2796433446600002</v>
      </c>
      <c r="G682" s="6">
        <v>8.16259765625</v>
      </c>
      <c r="H682" s="6">
        <v>34.119999999999997</v>
      </c>
      <c r="I682" s="4">
        <v>2</v>
      </c>
      <c r="J682" s="4">
        <v>2</v>
      </c>
      <c r="K682" s="4">
        <v>9</v>
      </c>
      <c r="L682" s="4"/>
      <c r="M682" s="4">
        <v>3</v>
      </c>
      <c r="N682" s="4">
        <v>4</v>
      </c>
      <c r="O682" s="4"/>
      <c r="P682" s="4"/>
      <c r="Q682" s="4">
        <v>2</v>
      </c>
      <c r="R682" s="11">
        <f t="shared" si="80"/>
        <v>0</v>
      </c>
      <c r="S682" s="11">
        <f t="shared" si="81"/>
        <v>2.9021959949695271E-4</v>
      </c>
      <c r="T682" s="11">
        <f t="shared" si="82"/>
        <v>3.6330608537693006E-4</v>
      </c>
      <c r="U682" s="11">
        <f t="shared" si="83"/>
        <v>0</v>
      </c>
      <c r="V682" s="11">
        <f t="shared" si="84"/>
        <v>0</v>
      </c>
      <c r="W682" s="11">
        <f t="shared" si="85"/>
        <v>2.0416496529195591E-4</v>
      </c>
      <c r="X682" s="15">
        <v>9.0826521344232502E-5</v>
      </c>
      <c r="Y682" s="14">
        <v>2.9021959949695271E-4</v>
      </c>
      <c r="Z682" s="14">
        <v>3.6330608537693006E-4</v>
      </c>
      <c r="AA682" s="15">
        <v>9.0826521344232502E-5</v>
      </c>
      <c r="AB682" s="15">
        <v>9.0826521344232502E-5</v>
      </c>
      <c r="AC682" s="14">
        <v>2.0416496529195591E-4</v>
      </c>
      <c r="AE682" s="16">
        <f t="shared" si="86"/>
        <v>0.51832721762278999</v>
      </c>
      <c r="AF682" s="16">
        <f t="shared" si="87"/>
        <v>-0.94806494253374873</v>
      </c>
      <c r="AL682" s="72"/>
      <c r="AN682" s="52"/>
      <c r="AO682" s="53"/>
      <c r="AP682" s="59"/>
      <c r="AQ682" s="54"/>
      <c r="AR682" s="56"/>
      <c r="AS682" s="56"/>
    </row>
    <row r="683" spans="1:45" x14ac:dyDescent="0.2">
      <c r="A683" s="31" t="s">
        <v>123</v>
      </c>
      <c r="B683" s="32" t="s">
        <v>778</v>
      </c>
      <c r="C683" s="50" t="s">
        <v>2877</v>
      </c>
      <c r="D683" s="32" t="s">
        <v>1551</v>
      </c>
      <c r="E683" s="4">
        <v>118</v>
      </c>
      <c r="F683" s="5">
        <v>12.80775838466</v>
      </c>
      <c r="G683" s="6">
        <v>6.06201171875</v>
      </c>
      <c r="H683" s="6">
        <v>41.53</v>
      </c>
      <c r="I683" s="4">
        <v>6</v>
      </c>
      <c r="J683" s="4">
        <v>6</v>
      </c>
      <c r="K683" s="4">
        <v>34</v>
      </c>
      <c r="L683" s="4">
        <v>7</v>
      </c>
      <c r="M683" s="4">
        <v>8</v>
      </c>
      <c r="N683" s="4">
        <v>8</v>
      </c>
      <c r="O683" s="4">
        <v>4</v>
      </c>
      <c r="P683" s="4">
        <v>4</v>
      </c>
      <c r="Q683" s="4">
        <v>3</v>
      </c>
      <c r="R683" s="11">
        <f t="shared" si="80"/>
        <v>8.1112398609501735E-4</v>
      </c>
      <c r="S683" s="11">
        <f t="shared" si="81"/>
        <v>7.7391893199187383E-4</v>
      </c>
      <c r="T683" s="11">
        <f t="shared" si="82"/>
        <v>7.2661217075386012E-4</v>
      </c>
      <c r="U683" s="11">
        <f t="shared" si="83"/>
        <v>4.682744088035589E-4</v>
      </c>
      <c r="V683" s="11">
        <f t="shared" si="84"/>
        <v>4.2158516020236085E-4</v>
      </c>
      <c r="W683" s="11">
        <f t="shared" si="85"/>
        <v>3.0624744793793387E-4</v>
      </c>
      <c r="X683" s="14">
        <v>8.1112398609501735E-4</v>
      </c>
      <c r="Y683" s="14">
        <v>7.7391893199187383E-4</v>
      </c>
      <c r="Z683" s="14">
        <v>7.2661217075386012E-4</v>
      </c>
      <c r="AA683" s="14">
        <v>4.682744088035589E-4</v>
      </c>
      <c r="AB683" s="14">
        <v>4.2158516020236085E-4</v>
      </c>
      <c r="AC683" s="14">
        <v>3.0624744793793387E-4</v>
      </c>
      <c r="AE683" s="16">
        <f t="shared" si="86"/>
        <v>0.51742451662357525</v>
      </c>
      <c r="AF683" s="16">
        <f t="shared" si="87"/>
        <v>-0.95057968142658189</v>
      </c>
      <c r="AL683" s="72"/>
      <c r="AN683" s="52"/>
      <c r="AO683" s="53"/>
      <c r="AP683" s="69"/>
      <c r="AQ683" s="54"/>
      <c r="AR683" s="56"/>
      <c r="AS683" s="56"/>
    </row>
    <row r="684" spans="1:45" x14ac:dyDescent="0.2">
      <c r="A684" s="31" t="s">
        <v>284</v>
      </c>
      <c r="B684" s="32" t="s">
        <v>1186</v>
      </c>
      <c r="C684" s="31" t="s">
        <v>1563</v>
      </c>
      <c r="D684" s="32" t="s">
        <v>2352</v>
      </c>
      <c r="E684" s="4">
        <v>177</v>
      </c>
      <c r="F684" s="5">
        <v>19.195620744660001</v>
      </c>
      <c r="G684" s="6">
        <v>8.07470703125</v>
      </c>
      <c r="H684" s="6">
        <v>10.73</v>
      </c>
      <c r="I684" s="4">
        <v>2</v>
      </c>
      <c r="J684" s="4">
        <v>2</v>
      </c>
      <c r="K684" s="4">
        <v>3</v>
      </c>
      <c r="L684" s="4">
        <v>3</v>
      </c>
      <c r="M684" s="4"/>
      <c r="N684" s="4"/>
      <c r="O684" s="4"/>
      <c r="P684" s="4"/>
      <c r="Q684" s="4"/>
      <c r="R684" s="11">
        <f t="shared" si="80"/>
        <v>3.4762456546929318E-4</v>
      </c>
      <c r="S684" s="11">
        <f t="shared" si="81"/>
        <v>0</v>
      </c>
      <c r="T684" s="11">
        <f t="shared" si="82"/>
        <v>0</v>
      </c>
      <c r="U684" s="11">
        <f t="shared" si="83"/>
        <v>0</v>
      </c>
      <c r="V684" s="11">
        <f t="shared" si="84"/>
        <v>0</v>
      </c>
      <c r="W684" s="11">
        <f t="shared" si="85"/>
        <v>0</v>
      </c>
      <c r="X684" s="14">
        <v>3.4762456546929318E-4</v>
      </c>
      <c r="Y684" s="15">
        <v>9.0826521344232502E-5</v>
      </c>
      <c r="Z684" s="15">
        <v>9.0826521344232502E-5</v>
      </c>
      <c r="AA684" s="15">
        <v>9.0826521344232502E-5</v>
      </c>
      <c r="AB684" s="15">
        <v>9.0826521344232502E-5</v>
      </c>
      <c r="AC684" s="15">
        <v>9.0826521344232502E-5</v>
      </c>
      <c r="AE684" s="16">
        <f t="shared" si="86"/>
        <v>0.51481407834559545</v>
      </c>
      <c r="AF684" s="16">
        <f t="shared" si="87"/>
        <v>-0.95787658817867349</v>
      </c>
      <c r="AL684" s="72"/>
      <c r="AN684" s="52"/>
      <c r="AO684" s="53"/>
      <c r="AP684" s="59"/>
      <c r="AQ684" s="54"/>
      <c r="AR684" s="56"/>
      <c r="AS684" s="56"/>
    </row>
    <row r="685" spans="1:45" x14ac:dyDescent="0.2">
      <c r="A685" s="31" t="s">
        <v>293</v>
      </c>
      <c r="B685" s="32" t="s">
        <v>1273</v>
      </c>
      <c r="C685" s="31" t="s">
        <v>2517</v>
      </c>
      <c r="D685" s="32" t="s">
        <v>2518</v>
      </c>
      <c r="E685" s="4">
        <v>469</v>
      </c>
      <c r="F685" s="5">
        <v>49.30777429466</v>
      </c>
      <c r="G685" s="6">
        <v>8.54345703125</v>
      </c>
      <c r="H685" s="6">
        <v>7.46</v>
      </c>
      <c r="I685" s="4">
        <v>2</v>
      </c>
      <c r="J685" s="4">
        <v>2</v>
      </c>
      <c r="K685" s="4">
        <v>3</v>
      </c>
      <c r="L685" s="4">
        <v>3</v>
      </c>
      <c r="M685" s="4"/>
      <c r="N685" s="4"/>
      <c r="O685" s="4"/>
      <c r="P685" s="4"/>
      <c r="Q685" s="4"/>
      <c r="R685" s="11">
        <f t="shared" si="80"/>
        <v>3.4762456546929318E-4</v>
      </c>
      <c r="S685" s="11">
        <f t="shared" si="81"/>
        <v>0</v>
      </c>
      <c r="T685" s="11">
        <f t="shared" si="82"/>
        <v>0</v>
      </c>
      <c r="U685" s="11">
        <f t="shared" si="83"/>
        <v>0</v>
      </c>
      <c r="V685" s="11">
        <f t="shared" si="84"/>
        <v>0</v>
      </c>
      <c r="W685" s="11">
        <f t="shared" si="85"/>
        <v>0</v>
      </c>
      <c r="X685" s="14">
        <v>3.4762456546929318E-4</v>
      </c>
      <c r="Y685" s="15">
        <v>9.0826521344232502E-5</v>
      </c>
      <c r="Z685" s="15">
        <v>9.0826521344232502E-5</v>
      </c>
      <c r="AA685" s="15">
        <v>9.0826521344232502E-5</v>
      </c>
      <c r="AB685" s="15">
        <v>9.0826521344232502E-5</v>
      </c>
      <c r="AC685" s="15">
        <v>9.0826521344232502E-5</v>
      </c>
      <c r="AE685" s="16">
        <f t="shared" si="86"/>
        <v>0.51481407834559545</v>
      </c>
      <c r="AF685" s="16">
        <f t="shared" si="87"/>
        <v>-0.95787658817867349</v>
      </c>
      <c r="AL685" s="72"/>
      <c r="AN685" s="52"/>
      <c r="AO685" s="53"/>
      <c r="AP685" s="71"/>
      <c r="AQ685" s="54"/>
      <c r="AR685" s="56"/>
      <c r="AS685" s="56"/>
    </row>
    <row r="686" spans="1:45" x14ac:dyDescent="0.2">
      <c r="A686" s="31" t="s">
        <v>613</v>
      </c>
      <c r="B686" s="32" t="s">
        <v>1073</v>
      </c>
      <c r="C686" s="31" t="s">
        <v>2121</v>
      </c>
      <c r="D686" s="32" t="s">
        <v>2122</v>
      </c>
      <c r="E686" s="4">
        <v>153</v>
      </c>
      <c r="F686" s="5">
        <v>16.914817104659999</v>
      </c>
      <c r="G686" s="6">
        <v>6.59521484375</v>
      </c>
      <c r="H686" s="6">
        <v>16.34</v>
      </c>
      <c r="I686" s="4">
        <v>2</v>
      </c>
      <c r="J686" s="4">
        <v>2</v>
      </c>
      <c r="K686" s="4">
        <v>3</v>
      </c>
      <c r="L686" s="4">
        <v>3</v>
      </c>
      <c r="M686" s="4"/>
      <c r="N686" s="4"/>
      <c r="O686" s="4"/>
      <c r="P686" s="4"/>
      <c r="Q686" s="4"/>
      <c r="R686" s="11">
        <f t="shared" si="80"/>
        <v>3.4762456546929318E-4</v>
      </c>
      <c r="S686" s="11">
        <f t="shared" si="81"/>
        <v>0</v>
      </c>
      <c r="T686" s="11">
        <f t="shared" si="82"/>
        <v>0</v>
      </c>
      <c r="U686" s="11">
        <f t="shared" si="83"/>
        <v>0</v>
      </c>
      <c r="V686" s="11">
        <f t="shared" si="84"/>
        <v>0</v>
      </c>
      <c r="W686" s="11">
        <f t="shared" si="85"/>
        <v>0</v>
      </c>
      <c r="X686" s="14">
        <v>3.4762456546929318E-4</v>
      </c>
      <c r="Y686" s="15">
        <v>9.0826521344232502E-5</v>
      </c>
      <c r="Z686" s="15">
        <v>9.0826521344232502E-5</v>
      </c>
      <c r="AA686" s="15">
        <v>9.0826521344232502E-5</v>
      </c>
      <c r="AB686" s="15">
        <v>9.0826521344232502E-5</v>
      </c>
      <c r="AC686" s="15">
        <v>9.0826521344232502E-5</v>
      </c>
      <c r="AE686" s="16">
        <f t="shared" si="86"/>
        <v>0.51481407834559545</v>
      </c>
      <c r="AF686" s="16">
        <f t="shared" si="87"/>
        <v>-0.95787658817867349</v>
      </c>
      <c r="AL686" s="72"/>
      <c r="AN686" s="52"/>
      <c r="AO686" s="53"/>
      <c r="AP686" s="59"/>
      <c r="AQ686" s="54"/>
      <c r="AR686" s="56"/>
      <c r="AS686" s="56"/>
    </row>
    <row r="687" spans="1:45" x14ac:dyDescent="0.2">
      <c r="A687" s="31" t="s">
        <v>678</v>
      </c>
      <c r="B687" s="32" t="s">
        <v>1344</v>
      </c>
      <c r="C687" s="31" t="s">
        <v>2660</v>
      </c>
      <c r="D687" s="32" t="s">
        <v>2661</v>
      </c>
      <c r="E687" s="4">
        <v>521</v>
      </c>
      <c r="F687" s="5">
        <v>58.070636954660102</v>
      </c>
      <c r="G687" s="6">
        <v>6.12548828125</v>
      </c>
      <c r="H687" s="6">
        <v>4.8</v>
      </c>
      <c r="I687" s="4">
        <v>2</v>
      </c>
      <c r="J687" s="4">
        <v>2</v>
      </c>
      <c r="K687" s="4">
        <v>3</v>
      </c>
      <c r="L687" s="4">
        <v>3</v>
      </c>
      <c r="M687" s="4"/>
      <c r="N687" s="4"/>
      <c r="O687" s="4"/>
      <c r="P687" s="4"/>
      <c r="Q687" s="4"/>
      <c r="R687" s="11">
        <f t="shared" si="80"/>
        <v>3.4762456546929318E-4</v>
      </c>
      <c r="S687" s="11">
        <f t="shared" si="81"/>
        <v>0</v>
      </c>
      <c r="T687" s="11">
        <f t="shared" si="82"/>
        <v>0</v>
      </c>
      <c r="U687" s="11">
        <f t="shared" si="83"/>
        <v>0</v>
      </c>
      <c r="V687" s="11">
        <f t="shared" si="84"/>
        <v>0</v>
      </c>
      <c r="W687" s="11">
        <f t="shared" si="85"/>
        <v>0</v>
      </c>
      <c r="X687" s="14">
        <v>3.4762456546929318E-4</v>
      </c>
      <c r="Y687" s="15">
        <v>9.0826521344232502E-5</v>
      </c>
      <c r="Z687" s="15">
        <v>9.0826521344232502E-5</v>
      </c>
      <c r="AA687" s="15">
        <v>9.0826521344232502E-5</v>
      </c>
      <c r="AB687" s="15">
        <v>9.0826521344232502E-5</v>
      </c>
      <c r="AC687" s="15">
        <v>9.0826521344232502E-5</v>
      </c>
      <c r="AE687" s="16">
        <f t="shared" si="86"/>
        <v>0.51481407834559545</v>
      </c>
      <c r="AF687" s="16">
        <f t="shared" si="87"/>
        <v>-0.95787658817867349</v>
      </c>
      <c r="AL687" s="72"/>
      <c r="AN687" s="52"/>
      <c r="AO687" s="62"/>
      <c r="AP687" s="59"/>
      <c r="AQ687" s="54"/>
      <c r="AR687" s="56"/>
      <c r="AS687" s="56"/>
    </row>
    <row r="688" spans="1:45" x14ac:dyDescent="0.2">
      <c r="A688" s="31" t="s">
        <v>665</v>
      </c>
      <c r="B688" s="32" t="s">
        <v>945</v>
      </c>
      <c r="C688" s="31" t="s">
        <v>1866</v>
      </c>
      <c r="D688" s="32" t="s">
        <v>1867</v>
      </c>
      <c r="E688" s="4">
        <v>571</v>
      </c>
      <c r="F688" s="5">
        <v>57.707024074659998</v>
      </c>
      <c r="G688" s="6">
        <v>4.89404296875</v>
      </c>
      <c r="H688" s="6">
        <v>23.99</v>
      </c>
      <c r="I688" s="4">
        <v>10</v>
      </c>
      <c r="J688" s="4">
        <v>10</v>
      </c>
      <c r="K688" s="4">
        <v>69</v>
      </c>
      <c r="L688" s="4">
        <v>12</v>
      </c>
      <c r="M688" s="4">
        <v>17</v>
      </c>
      <c r="N688" s="4">
        <v>18</v>
      </c>
      <c r="O688" s="4">
        <v>7</v>
      </c>
      <c r="P688" s="4">
        <v>6</v>
      </c>
      <c r="Q688" s="4">
        <v>9</v>
      </c>
      <c r="R688" s="11">
        <f t="shared" si="80"/>
        <v>1.3904982618771727E-3</v>
      </c>
      <c r="S688" s="11">
        <f t="shared" si="81"/>
        <v>1.644577730482732E-3</v>
      </c>
      <c r="T688" s="11">
        <f t="shared" si="82"/>
        <v>1.6348773841961854E-3</v>
      </c>
      <c r="U688" s="11">
        <f t="shared" si="83"/>
        <v>8.1948021540622805E-4</v>
      </c>
      <c r="V688" s="11">
        <f t="shared" si="84"/>
        <v>6.3237774030354128E-4</v>
      </c>
      <c r="W688" s="11">
        <f t="shared" si="85"/>
        <v>9.187423438138016E-4</v>
      </c>
      <c r="X688" s="14">
        <v>1.3904982618771727E-3</v>
      </c>
      <c r="Y688" s="14">
        <v>1.644577730482732E-3</v>
      </c>
      <c r="Z688" s="14">
        <v>1.6348773841961854E-3</v>
      </c>
      <c r="AA688" s="14">
        <v>8.1948021540622805E-4</v>
      </c>
      <c r="AB688" s="14">
        <v>6.3237774030354128E-4</v>
      </c>
      <c r="AC688" s="14">
        <v>9.187423438138016E-4</v>
      </c>
      <c r="AE688" s="16">
        <f t="shared" si="86"/>
        <v>0.50762825843708892</v>
      </c>
      <c r="AF688" s="16">
        <f t="shared" si="87"/>
        <v>-0.97815571213014441</v>
      </c>
      <c r="AL688" s="72"/>
      <c r="AN688" s="52"/>
      <c r="AO688" s="53"/>
      <c r="AP688" s="71"/>
      <c r="AQ688" s="54"/>
      <c r="AR688" s="56"/>
      <c r="AS688" s="56"/>
    </row>
    <row r="689" spans="1:45" x14ac:dyDescent="0.2">
      <c r="A689" s="31" t="s">
        <v>506</v>
      </c>
      <c r="B689" s="32" t="s">
        <v>1119</v>
      </c>
      <c r="C689" s="31" t="s">
        <v>2218</v>
      </c>
      <c r="D689" s="32" t="s">
        <v>2219</v>
      </c>
      <c r="E689" s="4">
        <v>664</v>
      </c>
      <c r="F689" s="5">
        <v>72.215120134660097</v>
      </c>
      <c r="G689" s="6">
        <v>8.17724609375</v>
      </c>
      <c r="H689" s="6">
        <v>14.01</v>
      </c>
      <c r="I689" s="4">
        <v>8</v>
      </c>
      <c r="J689" s="4">
        <v>8</v>
      </c>
      <c r="K689" s="4">
        <v>63</v>
      </c>
      <c r="L689" s="4">
        <v>14</v>
      </c>
      <c r="M689" s="4">
        <v>13</v>
      </c>
      <c r="N689" s="4">
        <v>16</v>
      </c>
      <c r="O689" s="4">
        <v>8</v>
      </c>
      <c r="P689" s="4">
        <v>5</v>
      </c>
      <c r="Q689" s="4">
        <v>7</v>
      </c>
      <c r="R689" s="11">
        <f t="shared" si="80"/>
        <v>1.6222479721900347E-3</v>
      </c>
      <c r="S689" s="11">
        <f t="shared" si="81"/>
        <v>1.2576182644867949E-3</v>
      </c>
      <c r="T689" s="11">
        <f t="shared" si="82"/>
        <v>1.4532243415077202E-3</v>
      </c>
      <c r="U689" s="11">
        <f t="shared" si="83"/>
        <v>9.365488176071178E-4</v>
      </c>
      <c r="V689" s="11">
        <f t="shared" si="84"/>
        <v>5.2698145025295107E-4</v>
      </c>
      <c r="W689" s="11">
        <f t="shared" si="85"/>
        <v>7.1457737852184569E-4</v>
      </c>
      <c r="X689" s="14">
        <v>1.6222479721900347E-3</v>
      </c>
      <c r="Y689" s="14">
        <v>1.2576182644867949E-3</v>
      </c>
      <c r="Z689" s="14">
        <v>1.4532243415077202E-3</v>
      </c>
      <c r="AA689" s="14">
        <v>9.365488176071178E-4</v>
      </c>
      <c r="AB689" s="14">
        <v>5.2698145025295107E-4</v>
      </c>
      <c r="AC689" s="14">
        <v>7.1457737852184569E-4</v>
      </c>
      <c r="AE689" s="16">
        <f t="shared" si="86"/>
        <v>0.50266838578169848</v>
      </c>
      <c r="AF689" s="16">
        <f t="shared" si="87"/>
        <v>-0.99232113812023526</v>
      </c>
      <c r="AL689" s="72"/>
      <c r="AN689" s="52"/>
      <c r="AO689" s="53"/>
      <c r="AP689" s="59"/>
      <c r="AQ689" s="54"/>
      <c r="AR689" s="56"/>
      <c r="AS689" s="56"/>
    </row>
    <row r="690" spans="1:45" x14ac:dyDescent="0.2">
      <c r="A690" s="31" t="s">
        <v>222</v>
      </c>
      <c r="B690" s="32" t="s">
        <v>1362</v>
      </c>
      <c r="C690" s="31" t="s">
        <v>2696</v>
      </c>
      <c r="D690" s="32" t="s">
        <v>2697</v>
      </c>
      <c r="E690" s="4">
        <v>972</v>
      </c>
      <c r="F690" s="5">
        <v>109.38030171466001</v>
      </c>
      <c r="G690" s="6">
        <v>4.99560546875</v>
      </c>
      <c r="H690" s="6">
        <v>4.01</v>
      </c>
      <c r="I690" s="4">
        <v>2</v>
      </c>
      <c r="J690" s="4">
        <v>3</v>
      </c>
      <c r="K690" s="4">
        <v>14</v>
      </c>
      <c r="L690" s="4"/>
      <c r="M690" s="4"/>
      <c r="N690" s="4">
        <v>4</v>
      </c>
      <c r="O690" s="4"/>
      <c r="P690" s="4"/>
      <c r="Q690" s="4"/>
      <c r="R690" s="11">
        <f t="shared" si="80"/>
        <v>0</v>
      </c>
      <c r="S690" s="11">
        <f t="shared" si="81"/>
        <v>0</v>
      </c>
      <c r="T690" s="11">
        <f t="shared" si="82"/>
        <v>3.6330608537693006E-4</v>
      </c>
      <c r="U690" s="11">
        <f t="shared" si="83"/>
        <v>0</v>
      </c>
      <c r="V690" s="11">
        <f t="shared" si="84"/>
        <v>0</v>
      </c>
      <c r="W690" s="11">
        <f t="shared" si="85"/>
        <v>0</v>
      </c>
      <c r="X690" s="15">
        <v>9.0826521344232502E-5</v>
      </c>
      <c r="Y690" s="15">
        <v>9.0826521344232502E-5</v>
      </c>
      <c r="Z690" s="14">
        <v>3.6330608537693006E-4</v>
      </c>
      <c r="AA690" s="15">
        <v>9.0826521344232502E-5</v>
      </c>
      <c r="AB690" s="15">
        <v>9.0826521344232502E-5</v>
      </c>
      <c r="AC690" s="15">
        <v>9.0826521344232502E-5</v>
      </c>
      <c r="AE690" s="16">
        <f t="shared" si="86"/>
        <v>0.49999999999999989</v>
      </c>
      <c r="AF690" s="16">
        <f t="shared" si="87"/>
        <v>-1.0000000000000002</v>
      </c>
      <c r="AL690" s="72"/>
      <c r="AN690" s="52"/>
      <c r="AO690" s="53"/>
      <c r="AP690" s="59"/>
      <c r="AQ690" s="54"/>
      <c r="AR690" s="56"/>
      <c r="AS690" s="56"/>
    </row>
    <row r="691" spans="1:45" x14ac:dyDescent="0.2">
      <c r="A691" s="31" t="s">
        <v>504</v>
      </c>
      <c r="B691" s="32" t="s">
        <v>1092</v>
      </c>
      <c r="C691" s="31" t="s">
        <v>2157</v>
      </c>
      <c r="D691" s="32" t="s">
        <v>2158</v>
      </c>
      <c r="E691" s="4">
        <v>227</v>
      </c>
      <c r="F691" s="5">
        <v>25.628786584659998</v>
      </c>
      <c r="G691" s="6">
        <v>5.68115234375</v>
      </c>
      <c r="H691" s="6">
        <v>15.42</v>
      </c>
      <c r="I691" s="4">
        <v>2</v>
      </c>
      <c r="J691" s="4">
        <v>2</v>
      </c>
      <c r="K691" s="4">
        <v>4</v>
      </c>
      <c r="L691" s="4"/>
      <c r="M691" s="4"/>
      <c r="N691" s="4">
        <v>4</v>
      </c>
      <c r="O691" s="4"/>
      <c r="P691" s="4"/>
      <c r="Q691" s="4"/>
      <c r="R691" s="11">
        <f t="shared" si="80"/>
        <v>0</v>
      </c>
      <c r="S691" s="11">
        <f t="shared" si="81"/>
        <v>0</v>
      </c>
      <c r="T691" s="11">
        <f t="shared" si="82"/>
        <v>3.6330608537693006E-4</v>
      </c>
      <c r="U691" s="11">
        <f t="shared" si="83"/>
        <v>0</v>
      </c>
      <c r="V691" s="11">
        <f t="shared" si="84"/>
        <v>0</v>
      </c>
      <c r="W691" s="11">
        <f t="shared" si="85"/>
        <v>0</v>
      </c>
      <c r="X691" s="15">
        <v>9.0826521344232502E-5</v>
      </c>
      <c r="Y691" s="15">
        <v>9.0826521344232502E-5</v>
      </c>
      <c r="Z691" s="14">
        <v>3.6330608537693006E-4</v>
      </c>
      <c r="AA691" s="15">
        <v>9.0826521344232502E-5</v>
      </c>
      <c r="AB691" s="15">
        <v>9.0826521344232502E-5</v>
      </c>
      <c r="AC691" s="15">
        <v>9.0826521344232502E-5</v>
      </c>
      <c r="AE691" s="16">
        <f t="shared" si="86"/>
        <v>0.49999999999999989</v>
      </c>
      <c r="AF691" s="16">
        <f t="shared" si="87"/>
        <v>-1.0000000000000002</v>
      </c>
      <c r="AL691" s="72"/>
      <c r="AN691" s="52"/>
      <c r="AO691" s="53"/>
      <c r="AP691" s="59"/>
      <c r="AQ691" s="54"/>
      <c r="AR691" s="56"/>
      <c r="AS691" s="56"/>
    </row>
    <row r="692" spans="1:45" x14ac:dyDescent="0.2">
      <c r="A692" s="88" t="s">
        <v>3051</v>
      </c>
      <c r="B692" s="53" t="s">
        <v>3052</v>
      </c>
      <c r="C692" s="91" t="s">
        <v>2159</v>
      </c>
      <c r="D692" s="32" t="s">
        <v>2160</v>
      </c>
      <c r="E692" s="4">
        <v>266</v>
      </c>
      <c r="F692" s="5">
        <v>30.16281512466</v>
      </c>
      <c r="G692" s="6">
        <v>5.38916015625</v>
      </c>
      <c r="H692" s="6">
        <v>15.41</v>
      </c>
      <c r="I692" s="4">
        <v>4</v>
      </c>
      <c r="J692" s="4">
        <v>4</v>
      </c>
      <c r="K692" s="4">
        <v>85</v>
      </c>
      <c r="L692" s="4">
        <v>17</v>
      </c>
      <c r="M692" s="4">
        <v>21</v>
      </c>
      <c r="N692" s="4">
        <v>20</v>
      </c>
      <c r="O692" s="4"/>
      <c r="P692" s="4">
        <v>14</v>
      </c>
      <c r="Q692" s="4">
        <v>13</v>
      </c>
      <c r="R692" s="11">
        <f t="shared" si="80"/>
        <v>1.9698725376593278E-3</v>
      </c>
      <c r="S692" s="11">
        <f t="shared" si="81"/>
        <v>2.0315371964786688E-3</v>
      </c>
      <c r="T692" s="11">
        <f t="shared" si="82"/>
        <v>1.8165304268846503E-3</v>
      </c>
      <c r="U692" s="11">
        <f t="shared" si="83"/>
        <v>0</v>
      </c>
      <c r="V692" s="11">
        <f t="shared" si="84"/>
        <v>1.475548060708263E-3</v>
      </c>
      <c r="W692" s="11">
        <f t="shared" si="85"/>
        <v>1.3270722743977134E-3</v>
      </c>
      <c r="X692" s="14">
        <v>1.9698725376593278E-3</v>
      </c>
      <c r="Y692" s="14">
        <v>2.0315371964786688E-3</v>
      </c>
      <c r="Z692" s="14">
        <v>1.8165304268846503E-3</v>
      </c>
      <c r="AA692" s="15">
        <v>9.0826521344232502E-5</v>
      </c>
      <c r="AB692" s="14">
        <v>1.475548060708263E-3</v>
      </c>
      <c r="AC692" s="14">
        <v>1.3270722743977134E-3</v>
      </c>
      <c r="AE692" s="16">
        <f t="shared" si="86"/>
        <v>0.49733183504273348</v>
      </c>
      <c r="AF692" s="16">
        <f t="shared" si="87"/>
        <v>-1.0077193114678331</v>
      </c>
      <c r="AL692" s="72"/>
      <c r="AN692" s="52"/>
      <c r="AO692" s="53"/>
      <c r="AP692" s="59"/>
      <c r="AQ692" s="54"/>
      <c r="AR692" s="56"/>
      <c r="AS692" s="56"/>
    </row>
    <row r="693" spans="1:45" x14ac:dyDescent="0.2">
      <c r="A693" s="31" t="s">
        <v>210</v>
      </c>
      <c r="B693" s="32" t="s">
        <v>1351</v>
      </c>
      <c r="C693" s="31" t="s">
        <v>2675</v>
      </c>
      <c r="D693" s="32" t="s">
        <v>2676</v>
      </c>
      <c r="E693" s="4">
        <v>883</v>
      </c>
      <c r="F693" s="5">
        <v>101.05872358466</v>
      </c>
      <c r="G693" s="6">
        <v>5.43994140625</v>
      </c>
      <c r="H693" s="6">
        <v>4.42</v>
      </c>
      <c r="I693" s="4">
        <v>3</v>
      </c>
      <c r="J693" s="4">
        <v>3</v>
      </c>
      <c r="K693" s="4">
        <v>13</v>
      </c>
      <c r="L693" s="4">
        <v>2</v>
      </c>
      <c r="M693" s="4">
        <v>4</v>
      </c>
      <c r="N693" s="4">
        <v>4</v>
      </c>
      <c r="O693" s="4"/>
      <c r="P693" s="4"/>
      <c r="Q693" s="4">
        <v>3</v>
      </c>
      <c r="R693" s="11">
        <f t="shared" si="80"/>
        <v>2.3174971031286211E-4</v>
      </c>
      <c r="S693" s="11">
        <f t="shared" si="81"/>
        <v>3.8695946599593691E-4</v>
      </c>
      <c r="T693" s="11">
        <f t="shared" si="82"/>
        <v>3.6330608537693006E-4</v>
      </c>
      <c r="U693" s="11">
        <f t="shared" si="83"/>
        <v>0</v>
      </c>
      <c r="V693" s="11">
        <f t="shared" si="84"/>
        <v>0</v>
      </c>
      <c r="W693" s="11">
        <f t="shared" si="85"/>
        <v>3.0624744793793387E-4</v>
      </c>
      <c r="X693" s="14">
        <v>2.3174971031286211E-4</v>
      </c>
      <c r="Y693" s="14">
        <v>3.8695946599593691E-4</v>
      </c>
      <c r="Z693" s="14">
        <v>3.6330608537693006E-4</v>
      </c>
      <c r="AA693" s="15">
        <v>9.0826521344232502E-5</v>
      </c>
      <c r="AB693" s="15">
        <v>9.0826521344232502E-5</v>
      </c>
      <c r="AC693" s="14">
        <v>3.0624744793793387E-4</v>
      </c>
      <c r="AE693" s="16">
        <f t="shared" si="86"/>
        <v>0.49683595526699664</v>
      </c>
      <c r="AF693" s="16">
        <f t="shared" si="87"/>
        <v>-1.0091585118918145</v>
      </c>
      <c r="AL693" s="72"/>
      <c r="AN693" s="52"/>
      <c r="AO693" s="53"/>
      <c r="AP693" s="59"/>
      <c r="AQ693" s="54"/>
      <c r="AR693" s="56"/>
      <c r="AS693" s="56"/>
    </row>
    <row r="694" spans="1:45" x14ac:dyDescent="0.2">
      <c r="A694" s="88" t="s">
        <v>3053</v>
      </c>
      <c r="B694" s="53" t="s">
        <v>3054</v>
      </c>
      <c r="C694" s="31" t="s">
        <v>2433</v>
      </c>
      <c r="D694" s="32" t="s">
        <v>2647</v>
      </c>
      <c r="E694" s="4">
        <v>826</v>
      </c>
      <c r="F694" s="5">
        <v>91.242165984660005</v>
      </c>
      <c r="G694" s="6">
        <v>4.94482421875</v>
      </c>
      <c r="H694" s="6">
        <v>4.96</v>
      </c>
      <c r="I694" s="4">
        <v>4</v>
      </c>
      <c r="J694" s="4">
        <v>4</v>
      </c>
      <c r="K694" s="4">
        <v>9</v>
      </c>
      <c r="L694" s="4">
        <v>2</v>
      </c>
      <c r="M694" s="4"/>
      <c r="N694" s="4">
        <v>5</v>
      </c>
      <c r="O694" s="4"/>
      <c r="P694" s="4"/>
      <c r="Q694" s="4">
        <v>2</v>
      </c>
      <c r="R694" s="11">
        <f t="shared" si="80"/>
        <v>2.3174971031286211E-4</v>
      </c>
      <c r="S694" s="11">
        <f t="shared" si="81"/>
        <v>0</v>
      </c>
      <c r="T694" s="11">
        <f t="shared" si="82"/>
        <v>4.5413260672116256E-4</v>
      </c>
      <c r="U694" s="11">
        <f t="shared" si="83"/>
        <v>0</v>
      </c>
      <c r="V694" s="11">
        <f t="shared" si="84"/>
        <v>0</v>
      </c>
      <c r="W694" s="11">
        <f t="shared" si="85"/>
        <v>2.0416496529195591E-4</v>
      </c>
      <c r="X694" s="14">
        <v>2.3174971031286211E-4</v>
      </c>
      <c r="Y694" s="15">
        <v>9.0826521344232502E-5</v>
      </c>
      <c r="Z694" s="14">
        <v>4.5413260672116256E-4</v>
      </c>
      <c r="AA694" s="15">
        <v>9.0826521344232502E-5</v>
      </c>
      <c r="AB694" s="15">
        <v>9.0826521344232502E-5</v>
      </c>
      <c r="AC694" s="14">
        <v>2.0416496529195591E-4</v>
      </c>
      <c r="AE694" s="16">
        <f t="shared" si="86"/>
        <v>0.49673441181124756</v>
      </c>
      <c r="AF694" s="16">
        <f t="shared" si="87"/>
        <v>-1.0094534003977684</v>
      </c>
      <c r="AL694" s="72"/>
      <c r="AN694" s="52"/>
      <c r="AO694" s="53"/>
      <c r="AP694" s="59"/>
      <c r="AQ694" s="54"/>
      <c r="AR694" s="56"/>
      <c r="AS694" s="56"/>
    </row>
    <row r="695" spans="1:45" x14ac:dyDescent="0.2">
      <c r="A695" s="31" t="s">
        <v>534</v>
      </c>
      <c r="B695" s="32" t="s">
        <v>1125</v>
      </c>
      <c r="C695" s="31" t="s">
        <v>2232</v>
      </c>
      <c r="D695" s="41" t="s">
        <v>2233</v>
      </c>
      <c r="E695" s="4">
        <v>258</v>
      </c>
      <c r="F695" s="5">
        <v>29.598529924659999</v>
      </c>
      <c r="G695" s="6">
        <v>4.05615234375</v>
      </c>
      <c r="H695" s="6">
        <v>13.57</v>
      </c>
      <c r="I695" s="4">
        <v>3</v>
      </c>
      <c r="J695" s="4">
        <v>3</v>
      </c>
      <c r="K695" s="4">
        <v>12</v>
      </c>
      <c r="L695" s="4">
        <v>4</v>
      </c>
      <c r="M695" s="4"/>
      <c r="N695" s="4">
        <v>5</v>
      </c>
      <c r="O695" s="4"/>
      <c r="P695" s="4">
        <v>3</v>
      </c>
      <c r="Q695" s="4"/>
      <c r="R695" s="11">
        <f t="shared" si="80"/>
        <v>4.6349942062572422E-4</v>
      </c>
      <c r="S695" s="11">
        <f t="shared" si="81"/>
        <v>0</v>
      </c>
      <c r="T695" s="11">
        <f t="shared" si="82"/>
        <v>4.5413260672116256E-4</v>
      </c>
      <c r="U695" s="11">
        <f t="shared" si="83"/>
        <v>0</v>
      </c>
      <c r="V695" s="11">
        <f t="shared" si="84"/>
        <v>3.1618887015177064E-4</v>
      </c>
      <c r="W695" s="11">
        <f t="shared" si="85"/>
        <v>0</v>
      </c>
      <c r="X695" s="14">
        <v>4.6349942062572422E-4</v>
      </c>
      <c r="Y695" s="15">
        <v>9.0826521344232502E-5</v>
      </c>
      <c r="Z695" s="14">
        <v>4.5413260672116256E-4</v>
      </c>
      <c r="AA695" s="15">
        <v>9.0826521344232502E-5</v>
      </c>
      <c r="AB695" s="14">
        <v>3.1618887015177064E-4</v>
      </c>
      <c r="AC695" s="15">
        <v>9.0826521344232502E-5</v>
      </c>
      <c r="AE695" s="16">
        <f t="shared" si="86"/>
        <v>0.49366621313923692</v>
      </c>
      <c r="AF695" s="25">
        <f t="shared" si="87"/>
        <v>-1.0183921854868487</v>
      </c>
      <c r="AL695" s="72"/>
      <c r="AN695" s="52"/>
      <c r="AO695" s="53"/>
      <c r="AP695" s="59"/>
      <c r="AQ695" s="54"/>
      <c r="AR695" s="56"/>
      <c r="AS695" s="56"/>
    </row>
    <row r="696" spans="1:45" x14ac:dyDescent="0.2">
      <c r="A696" s="88" t="s">
        <v>3055</v>
      </c>
      <c r="B696" s="53" t="s">
        <v>3056</v>
      </c>
      <c r="C696" s="31" t="s">
        <v>2246</v>
      </c>
      <c r="D696" s="41" t="s">
        <v>2247</v>
      </c>
      <c r="E696" s="4">
        <v>227</v>
      </c>
      <c r="F696" s="5">
        <v>24.722622154660002</v>
      </c>
      <c r="G696" s="6">
        <v>8.29443359375</v>
      </c>
      <c r="H696" s="6">
        <v>13.22</v>
      </c>
      <c r="I696" s="4">
        <v>3</v>
      </c>
      <c r="J696" s="4">
        <v>3</v>
      </c>
      <c r="K696" s="4">
        <v>5</v>
      </c>
      <c r="L696" s="4"/>
      <c r="M696" s="4">
        <v>2</v>
      </c>
      <c r="N696" s="4">
        <v>3</v>
      </c>
      <c r="O696" s="4"/>
      <c r="P696" s="4"/>
      <c r="Q696" s="4"/>
      <c r="R696" s="11">
        <f t="shared" si="80"/>
        <v>0</v>
      </c>
      <c r="S696" s="11">
        <f t="shared" si="81"/>
        <v>1.9347973299796846E-4</v>
      </c>
      <c r="T696" s="11">
        <f t="shared" si="82"/>
        <v>2.7247956403269756E-4</v>
      </c>
      <c r="U696" s="11">
        <f t="shared" si="83"/>
        <v>0</v>
      </c>
      <c r="V696" s="11">
        <f t="shared" si="84"/>
        <v>0</v>
      </c>
      <c r="W696" s="11">
        <f t="shared" si="85"/>
        <v>0</v>
      </c>
      <c r="X696" s="15">
        <v>9.0826521344232502E-5</v>
      </c>
      <c r="Y696" s="14">
        <v>1.9347973299796846E-4</v>
      </c>
      <c r="Z696" s="14">
        <v>2.7247956403269756E-4</v>
      </c>
      <c r="AA696" s="15">
        <v>9.0826521344232502E-5</v>
      </c>
      <c r="AB696" s="15">
        <v>9.0826521344232502E-5</v>
      </c>
      <c r="AC696" s="15">
        <v>9.0826521344232502E-5</v>
      </c>
      <c r="AE696" s="16">
        <f t="shared" si="86"/>
        <v>0.48937949753818955</v>
      </c>
      <c r="AF696" s="25">
        <f t="shared" si="87"/>
        <v>-1.0309744336408206</v>
      </c>
      <c r="AL696" s="72"/>
      <c r="AN696" s="52"/>
      <c r="AO696" s="53"/>
      <c r="AP696" s="71"/>
      <c r="AQ696" s="54"/>
      <c r="AR696" s="56"/>
      <c r="AS696" s="56"/>
    </row>
    <row r="697" spans="1:45" x14ac:dyDescent="0.2">
      <c r="A697" s="31" t="s">
        <v>75</v>
      </c>
      <c r="B697" s="32" t="s">
        <v>1304</v>
      </c>
      <c r="C697" s="31" t="s">
        <v>2579</v>
      </c>
      <c r="D697" s="41" t="s">
        <v>2580</v>
      </c>
      <c r="E697" s="4">
        <v>703</v>
      </c>
      <c r="F697" s="5">
        <v>76.698007974660101</v>
      </c>
      <c r="G697" s="6">
        <v>4.53857421875</v>
      </c>
      <c r="H697" s="6">
        <v>6.26</v>
      </c>
      <c r="I697" s="4">
        <v>3</v>
      </c>
      <c r="J697" s="4">
        <v>4</v>
      </c>
      <c r="K697" s="4">
        <v>41</v>
      </c>
      <c r="L697" s="4">
        <v>9</v>
      </c>
      <c r="M697" s="4">
        <v>9</v>
      </c>
      <c r="N697" s="4">
        <v>9</v>
      </c>
      <c r="O697" s="4">
        <v>6</v>
      </c>
      <c r="P697" s="4">
        <v>5</v>
      </c>
      <c r="Q697" s="4"/>
      <c r="R697" s="11">
        <f t="shared" si="80"/>
        <v>1.0428736964078794E-3</v>
      </c>
      <c r="S697" s="11">
        <f t="shared" si="81"/>
        <v>8.7065879849085813E-4</v>
      </c>
      <c r="T697" s="11">
        <f t="shared" si="82"/>
        <v>8.1743869209809268E-4</v>
      </c>
      <c r="U697" s="11">
        <f t="shared" si="83"/>
        <v>7.0241161320533829E-4</v>
      </c>
      <c r="V697" s="11">
        <f t="shared" si="84"/>
        <v>5.2698145025295107E-4</v>
      </c>
      <c r="W697" s="11">
        <f t="shared" si="85"/>
        <v>0</v>
      </c>
      <c r="X697" s="14">
        <v>1.0428736964078794E-3</v>
      </c>
      <c r="Y697" s="14">
        <v>8.7065879849085813E-4</v>
      </c>
      <c r="Z697" s="14">
        <v>8.1743869209809268E-4</v>
      </c>
      <c r="AA697" s="14">
        <v>7.0241161320533829E-4</v>
      </c>
      <c r="AB697" s="14">
        <v>5.2698145025295107E-4</v>
      </c>
      <c r="AC697" s="15">
        <v>9.0826521344232502E-5</v>
      </c>
      <c r="AE697" s="16">
        <f t="shared" si="86"/>
        <v>0.48342494094722732</v>
      </c>
      <c r="AF697" s="25">
        <f t="shared" si="87"/>
        <v>-1.0486361880795549</v>
      </c>
      <c r="AL697" s="72"/>
      <c r="AN697" s="52"/>
      <c r="AO697" s="53"/>
      <c r="AP697" s="71"/>
      <c r="AQ697" s="54"/>
      <c r="AR697" s="56"/>
      <c r="AS697" s="56"/>
    </row>
    <row r="698" spans="1:45" x14ac:dyDescent="0.2">
      <c r="A698" s="31" t="s">
        <v>344</v>
      </c>
      <c r="B698" s="32" t="s">
        <v>1035</v>
      </c>
      <c r="C698" s="31" t="s">
        <v>2042</v>
      </c>
      <c r="D698" s="41" t="s">
        <v>2043</v>
      </c>
      <c r="E698" s="4">
        <v>633</v>
      </c>
      <c r="F698" s="5">
        <v>70.899251274660102</v>
      </c>
      <c r="G698" s="6">
        <v>8.13330078125</v>
      </c>
      <c r="H698" s="6">
        <v>18.329999999999998</v>
      </c>
      <c r="I698" s="4">
        <v>7</v>
      </c>
      <c r="J698" s="4">
        <v>10</v>
      </c>
      <c r="K698" s="4">
        <v>62</v>
      </c>
      <c r="L698" s="4">
        <v>14</v>
      </c>
      <c r="M698" s="4">
        <v>11</v>
      </c>
      <c r="N698" s="4">
        <v>18</v>
      </c>
      <c r="O698" s="4">
        <v>8</v>
      </c>
      <c r="P698" s="4">
        <v>6</v>
      </c>
      <c r="Q698" s="4">
        <v>5</v>
      </c>
      <c r="R698" s="11">
        <f t="shared" si="80"/>
        <v>1.6222479721900347E-3</v>
      </c>
      <c r="S698" s="11">
        <f t="shared" si="81"/>
        <v>1.0641385314888265E-3</v>
      </c>
      <c r="T698" s="11">
        <f t="shared" si="82"/>
        <v>1.6348773841961854E-3</v>
      </c>
      <c r="U698" s="11">
        <f t="shared" si="83"/>
        <v>9.365488176071178E-4</v>
      </c>
      <c r="V698" s="11">
        <f t="shared" si="84"/>
        <v>6.3237774030354128E-4</v>
      </c>
      <c r="W698" s="11">
        <f t="shared" si="85"/>
        <v>5.1041241322988978E-4</v>
      </c>
      <c r="X698" s="14">
        <v>1.6222479721900347E-3</v>
      </c>
      <c r="Y698" s="14">
        <v>1.0641385314888265E-3</v>
      </c>
      <c r="Z698" s="14">
        <v>1.6348773841961854E-3</v>
      </c>
      <c r="AA698" s="14">
        <v>9.365488176071178E-4</v>
      </c>
      <c r="AB698" s="14">
        <v>6.3237774030354128E-4</v>
      </c>
      <c r="AC698" s="14">
        <v>5.1041241322988978E-4</v>
      </c>
      <c r="AE698" s="16">
        <f t="shared" si="86"/>
        <v>0.48118768607835483</v>
      </c>
      <c r="AF698" s="25">
        <f t="shared" si="87"/>
        <v>-1.0553283714527613</v>
      </c>
      <c r="AL698" s="72"/>
      <c r="AN698" s="52"/>
      <c r="AO698" s="53"/>
      <c r="AP698" s="59"/>
      <c r="AQ698" s="54"/>
      <c r="AR698" s="56"/>
      <c r="AS698" s="56"/>
    </row>
    <row r="699" spans="1:45" x14ac:dyDescent="0.2">
      <c r="A699" s="31" t="s">
        <v>118</v>
      </c>
      <c r="B699" s="32" t="s">
        <v>869</v>
      </c>
      <c r="C699" s="31" t="s">
        <v>1717</v>
      </c>
      <c r="D699" s="41" t="s">
        <v>1718</v>
      </c>
      <c r="E699" s="4">
        <v>141</v>
      </c>
      <c r="F699" s="5">
        <v>14.70223088466</v>
      </c>
      <c r="G699" s="6">
        <v>6.11279296875</v>
      </c>
      <c r="H699" s="6">
        <v>29.79</v>
      </c>
      <c r="I699" s="4">
        <v>2</v>
      </c>
      <c r="J699" s="4">
        <v>4</v>
      </c>
      <c r="K699" s="4">
        <v>24</v>
      </c>
      <c r="L699" s="4"/>
      <c r="M699" s="4">
        <v>4</v>
      </c>
      <c r="N699" s="4"/>
      <c r="O699" s="4"/>
      <c r="P699" s="4"/>
      <c r="Q699" s="4"/>
      <c r="R699" s="11">
        <f t="shared" si="80"/>
        <v>0</v>
      </c>
      <c r="S699" s="11">
        <f t="shared" si="81"/>
        <v>3.8695946599593691E-4</v>
      </c>
      <c r="T699" s="11">
        <f t="shared" si="82"/>
        <v>0</v>
      </c>
      <c r="U699" s="11">
        <f t="shared" si="83"/>
        <v>0</v>
      </c>
      <c r="V699" s="11">
        <f t="shared" si="84"/>
        <v>0</v>
      </c>
      <c r="W699" s="11">
        <f t="shared" si="85"/>
        <v>0</v>
      </c>
      <c r="X699" s="15">
        <v>9.0826521344232502E-5</v>
      </c>
      <c r="Y699" s="14">
        <v>3.8695946599593691E-4</v>
      </c>
      <c r="Z699" s="15">
        <v>9.0826521344232502E-5</v>
      </c>
      <c r="AA699" s="15">
        <v>9.0826521344232502E-5</v>
      </c>
      <c r="AB699" s="15">
        <v>9.0826521344232502E-5</v>
      </c>
      <c r="AC699" s="15">
        <v>9.0826521344232502E-5</v>
      </c>
      <c r="AE699" s="16">
        <f t="shared" si="86"/>
        <v>0.47920079117347092</v>
      </c>
      <c r="AF699" s="25">
        <f t="shared" si="87"/>
        <v>-1.0612978048301531</v>
      </c>
      <c r="AL699" s="72"/>
      <c r="AN699" s="52"/>
      <c r="AO699" s="53"/>
      <c r="AP699" s="59"/>
      <c r="AQ699" s="54"/>
      <c r="AR699" s="56"/>
      <c r="AS699" s="56"/>
    </row>
    <row r="700" spans="1:45" x14ac:dyDescent="0.2">
      <c r="A700" s="31" t="s">
        <v>364</v>
      </c>
      <c r="B700" s="32" t="s">
        <v>803</v>
      </c>
      <c r="C700" s="31" t="s">
        <v>1593</v>
      </c>
      <c r="D700" s="41" t="s">
        <v>1594</v>
      </c>
      <c r="E700" s="4">
        <v>119</v>
      </c>
      <c r="F700" s="5">
        <v>13.27336469466</v>
      </c>
      <c r="G700" s="6">
        <v>11.56103515625</v>
      </c>
      <c r="H700" s="6">
        <v>37.82</v>
      </c>
      <c r="I700" s="4">
        <v>3</v>
      </c>
      <c r="J700" s="4">
        <v>3</v>
      </c>
      <c r="K700" s="4">
        <v>4</v>
      </c>
      <c r="L700" s="4"/>
      <c r="M700" s="4">
        <v>4</v>
      </c>
      <c r="N700" s="4"/>
      <c r="O700" s="4"/>
      <c r="P700" s="4"/>
      <c r="Q700" s="4"/>
      <c r="R700" s="11">
        <f t="shared" si="80"/>
        <v>0</v>
      </c>
      <c r="S700" s="11">
        <f t="shared" si="81"/>
        <v>3.8695946599593691E-4</v>
      </c>
      <c r="T700" s="11">
        <f t="shared" si="82"/>
        <v>0</v>
      </c>
      <c r="U700" s="11">
        <f t="shared" si="83"/>
        <v>0</v>
      </c>
      <c r="V700" s="11">
        <f t="shared" si="84"/>
        <v>0</v>
      </c>
      <c r="W700" s="11">
        <f t="shared" si="85"/>
        <v>0</v>
      </c>
      <c r="X700" s="15">
        <v>9.0826521344232502E-5</v>
      </c>
      <c r="Y700" s="14">
        <v>3.8695946599593691E-4</v>
      </c>
      <c r="Z700" s="15">
        <v>9.0826521344232502E-5</v>
      </c>
      <c r="AA700" s="15">
        <v>9.0826521344232502E-5</v>
      </c>
      <c r="AB700" s="15">
        <v>9.0826521344232502E-5</v>
      </c>
      <c r="AC700" s="15">
        <v>9.0826521344232502E-5</v>
      </c>
      <c r="AE700" s="16">
        <f t="shared" si="86"/>
        <v>0.47920079117347092</v>
      </c>
      <c r="AF700" s="25">
        <f t="shared" si="87"/>
        <v>-1.0612978048301531</v>
      </c>
      <c r="AL700" s="72"/>
      <c r="AN700" s="52"/>
      <c r="AO700" s="53"/>
      <c r="AP700" s="59"/>
      <c r="AQ700" s="54"/>
      <c r="AR700" s="56"/>
      <c r="AS700" s="56"/>
    </row>
    <row r="701" spans="1:45" x14ac:dyDescent="0.2">
      <c r="A701" s="31" t="s">
        <v>621</v>
      </c>
      <c r="B701" s="32" t="s">
        <v>1386</v>
      </c>
      <c r="C701" s="31" t="s">
        <v>2753</v>
      </c>
      <c r="D701" s="41" t="s">
        <v>2754</v>
      </c>
      <c r="E701" s="4">
        <v>1244</v>
      </c>
      <c r="F701" s="5">
        <v>137.54578367465999</v>
      </c>
      <c r="G701" s="6">
        <v>5.36376953125</v>
      </c>
      <c r="H701" s="6">
        <v>2.89</v>
      </c>
      <c r="I701" s="4">
        <v>3</v>
      </c>
      <c r="J701" s="4">
        <v>3</v>
      </c>
      <c r="K701" s="4">
        <v>4</v>
      </c>
      <c r="L701" s="4"/>
      <c r="M701" s="4">
        <v>4</v>
      </c>
      <c r="N701" s="4"/>
      <c r="O701" s="4"/>
      <c r="P701" s="4"/>
      <c r="Q701" s="4"/>
      <c r="R701" s="11">
        <f t="shared" si="80"/>
        <v>0</v>
      </c>
      <c r="S701" s="11">
        <f t="shared" si="81"/>
        <v>3.8695946599593691E-4</v>
      </c>
      <c r="T701" s="11">
        <f t="shared" si="82"/>
        <v>0</v>
      </c>
      <c r="U701" s="11">
        <f t="shared" si="83"/>
        <v>0</v>
      </c>
      <c r="V701" s="11">
        <f t="shared" si="84"/>
        <v>0</v>
      </c>
      <c r="W701" s="11">
        <f t="shared" si="85"/>
        <v>0</v>
      </c>
      <c r="X701" s="15">
        <v>9.0826521344232502E-5</v>
      </c>
      <c r="Y701" s="14">
        <v>3.8695946599593691E-4</v>
      </c>
      <c r="Z701" s="15">
        <v>9.0826521344232502E-5</v>
      </c>
      <c r="AA701" s="15">
        <v>9.0826521344232502E-5</v>
      </c>
      <c r="AB701" s="15">
        <v>9.0826521344232502E-5</v>
      </c>
      <c r="AC701" s="15">
        <v>9.0826521344232502E-5</v>
      </c>
      <c r="AE701" s="16">
        <f t="shared" si="86"/>
        <v>0.47920079117347092</v>
      </c>
      <c r="AF701" s="25">
        <f t="shared" si="87"/>
        <v>-1.0612978048301531</v>
      </c>
      <c r="AL701" s="72"/>
      <c r="AN701" s="52"/>
      <c r="AO701" s="53"/>
      <c r="AP701" s="59"/>
      <c r="AQ701" s="54"/>
      <c r="AR701" s="56"/>
      <c r="AS701" s="56"/>
    </row>
    <row r="702" spans="1:45" x14ac:dyDescent="0.2">
      <c r="A702" s="31" t="s">
        <v>17</v>
      </c>
      <c r="B702" s="32" t="s">
        <v>851</v>
      </c>
      <c r="C702" s="31" t="s">
        <v>2857</v>
      </c>
      <c r="D702" s="41" t="s">
        <v>1682</v>
      </c>
      <c r="E702" s="4">
        <v>222</v>
      </c>
      <c r="F702" s="5">
        <v>25.826528764660001</v>
      </c>
      <c r="G702" s="6">
        <v>4.86865234375</v>
      </c>
      <c r="H702" s="6">
        <v>31.98</v>
      </c>
      <c r="I702" s="4">
        <v>4</v>
      </c>
      <c r="J702" s="4">
        <v>4</v>
      </c>
      <c r="K702" s="4">
        <v>11</v>
      </c>
      <c r="L702" s="4">
        <v>2</v>
      </c>
      <c r="M702" s="4">
        <v>3</v>
      </c>
      <c r="N702" s="4">
        <v>4</v>
      </c>
      <c r="O702" s="4">
        <v>2</v>
      </c>
      <c r="P702" s="4"/>
      <c r="Q702" s="4"/>
      <c r="R702" s="11">
        <f t="shared" si="80"/>
        <v>2.3174971031286211E-4</v>
      </c>
      <c r="S702" s="11">
        <f t="shared" si="81"/>
        <v>2.9021959949695271E-4</v>
      </c>
      <c r="T702" s="11">
        <f t="shared" si="82"/>
        <v>3.6330608537693006E-4</v>
      </c>
      <c r="U702" s="11">
        <f t="shared" si="83"/>
        <v>2.3413720440177945E-4</v>
      </c>
      <c r="V702" s="11">
        <f t="shared" si="84"/>
        <v>0</v>
      </c>
      <c r="W702" s="11">
        <f t="shared" si="85"/>
        <v>0</v>
      </c>
      <c r="X702" s="14">
        <v>2.3174971031286211E-4</v>
      </c>
      <c r="Y702" s="14">
        <v>2.9021959949695271E-4</v>
      </c>
      <c r="Z702" s="14">
        <v>3.6330608537693006E-4</v>
      </c>
      <c r="AA702" s="14">
        <v>2.3413720440177945E-4</v>
      </c>
      <c r="AB702" s="15">
        <v>9.0826521344232502E-5</v>
      </c>
      <c r="AC702" s="15">
        <v>9.0826521344232502E-5</v>
      </c>
      <c r="AE702" s="16">
        <f t="shared" si="86"/>
        <v>0.4696733348186361</v>
      </c>
      <c r="AF702" s="25">
        <f t="shared" si="87"/>
        <v>-1.0902704063734914</v>
      </c>
      <c r="AL702" s="72"/>
      <c r="AN702" s="52"/>
      <c r="AO702" s="53"/>
      <c r="AP702" s="59"/>
      <c r="AQ702" s="54"/>
      <c r="AR702" s="56"/>
      <c r="AS702" s="56"/>
    </row>
    <row r="703" spans="1:45" x14ac:dyDescent="0.2">
      <c r="A703" s="31" t="s">
        <v>244</v>
      </c>
      <c r="B703" s="32" t="s">
        <v>1266</v>
      </c>
      <c r="C703" s="31" t="s">
        <v>2502</v>
      </c>
      <c r="D703" s="41" t="s">
        <v>2503</v>
      </c>
      <c r="E703" s="4">
        <v>534</v>
      </c>
      <c r="F703" s="5">
        <v>60.928501214660002</v>
      </c>
      <c r="G703" s="6">
        <v>8.44091796875</v>
      </c>
      <c r="H703" s="6">
        <v>7.68</v>
      </c>
      <c r="I703" s="4">
        <v>3</v>
      </c>
      <c r="J703" s="4">
        <v>3</v>
      </c>
      <c r="K703" s="4">
        <v>9</v>
      </c>
      <c r="L703" s="4">
        <v>3</v>
      </c>
      <c r="M703" s="4">
        <v>4</v>
      </c>
      <c r="N703" s="4"/>
      <c r="O703" s="4"/>
      <c r="P703" s="4"/>
      <c r="Q703" s="4">
        <v>2</v>
      </c>
      <c r="R703" s="11">
        <f t="shared" si="80"/>
        <v>3.4762456546929318E-4</v>
      </c>
      <c r="S703" s="11">
        <f t="shared" si="81"/>
        <v>3.8695946599593691E-4</v>
      </c>
      <c r="T703" s="11">
        <f t="shared" si="82"/>
        <v>0</v>
      </c>
      <c r="U703" s="11">
        <f t="shared" si="83"/>
        <v>0</v>
      </c>
      <c r="V703" s="11">
        <f t="shared" si="84"/>
        <v>0</v>
      </c>
      <c r="W703" s="11">
        <f t="shared" si="85"/>
        <v>2.0416496529195591E-4</v>
      </c>
      <c r="X703" s="14">
        <v>3.4762456546929318E-4</v>
      </c>
      <c r="Y703" s="14">
        <v>3.8695946599593691E-4</v>
      </c>
      <c r="Z703" s="15">
        <v>9.0826521344232502E-5</v>
      </c>
      <c r="AA703" s="15">
        <v>9.0826521344232502E-5</v>
      </c>
      <c r="AB703" s="15">
        <v>9.0826521344232502E-5</v>
      </c>
      <c r="AC703" s="14">
        <v>2.0416496529195591E-4</v>
      </c>
      <c r="AE703" s="16">
        <f t="shared" si="86"/>
        <v>0.46742558193278022</v>
      </c>
      <c r="AF703" s="25">
        <f t="shared" si="87"/>
        <v>-1.097191400737543</v>
      </c>
      <c r="AL703" s="72"/>
      <c r="AN703" s="52"/>
      <c r="AO703" s="53"/>
      <c r="AP703" s="59"/>
      <c r="AQ703" s="54"/>
      <c r="AR703" s="56"/>
      <c r="AS703" s="56"/>
    </row>
    <row r="704" spans="1:45" x14ac:dyDescent="0.2">
      <c r="A704" s="31" t="s">
        <v>66</v>
      </c>
      <c r="B704" s="32" t="s">
        <v>1155</v>
      </c>
      <c r="C704" s="44" t="s">
        <v>2083</v>
      </c>
      <c r="D704" s="41" t="s">
        <v>2293</v>
      </c>
      <c r="E704" s="4">
        <v>865</v>
      </c>
      <c r="F704" s="5">
        <v>95.337167594659803</v>
      </c>
      <c r="G704" s="6">
        <v>5.03369140625</v>
      </c>
      <c r="H704" s="6">
        <v>12.14</v>
      </c>
      <c r="I704" s="4">
        <v>4</v>
      </c>
      <c r="J704" s="4">
        <v>9</v>
      </c>
      <c r="K704" s="4">
        <v>37</v>
      </c>
      <c r="L704" s="4"/>
      <c r="M704" s="4">
        <v>7</v>
      </c>
      <c r="N704" s="4">
        <v>7</v>
      </c>
      <c r="O704" s="4">
        <v>4</v>
      </c>
      <c r="P704" s="4"/>
      <c r="Q704" s="4"/>
      <c r="R704" s="11">
        <f t="shared" si="80"/>
        <v>0</v>
      </c>
      <c r="S704" s="11">
        <f t="shared" si="81"/>
        <v>6.7717906549288962E-4</v>
      </c>
      <c r="T704" s="11">
        <f t="shared" si="82"/>
        <v>6.3578564940962757E-4</v>
      </c>
      <c r="U704" s="11">
        <f t="shared" si="83"/>
        <v>4.682744088035589E-4</v>
      </c>
      <c r="V704" s="11">
        <f t="shared" si="84"/>
        <v>0</v>
      </c>
      <c r="W704" s="11">
        <f t="shared" si="85"/>
        <v>0</v>
      </c>
      <c r="X704" s="15">
        <v>9.0826521344232502E-5</v>
      </c>
      <c r="Y704" s="14">
        <v>6.7717906549288962E-4</v>
      </c>
      <c r="Z704" s="14">
        <v>6.3578564940962757E-4</v>
      </c>
      <c r="AA704" s="14">
        <v>4.682744088035589E-4</v>
      </c>
      <c r="AB704" s="15">
        <v>9.0826521344232502E-5</v>
      </c>
      <c r="AC704" s="15">
        <v>9.0826521344232502E-5</v>
      </c>
      <c r="AE704" s="16">
        <f t="shared" si="86"/>
        <v>0.46298013173932057</v>
      </c>
      <c r="AF704" s="25">
        <f t="shared" si="87"/>
        <v>-1.1109778116743829</v>
      </c>
      <c r="AL704" s="72"/>
      <c r="AN704" s="52"/>
      <c r="AO704" s="53"/>
      <c r="AP704" s="59"/>
      <c r="AQ704" s="54"/>
      <c r="AR704" s="56"/>
      <c r="AS704" s="56"/>
    </row>
    <row r="705" spans="1:45" x14ac:dyDescent="0.2">
      <c r="A705" s="31" t="s">
        <v>247</v>
      </c>
      <c r="B705" s="32" t="s">
        <v>1198</v>
      </c>
      <c r="C705" s="31" t="s">
        <v>2373</v>
      </c>
      <c r="D705" s="41" t="s">
        <v>2374</v>
      </c>
      <c r="E705" s="4">
        <v>424</v>
      </c>
      <c r="F705" s="5">
        <v>47.126867164659998</v>
      </c>
      <c r="G705" s="6">
        <v>7.89892578125</v>
      </c>
      <c r="H705" s="6">
        <v>10.38</v>
      </c>
      <c r="I705" s="4">
        <v>4</v>
      </c>
      <c r="J705" s="4">
        <v>4</v>
      </c>
      <c r="K705" s="4">
        <v>5</v>
      </c>
      <c r="L705" s="4">
        <v>2</v>
      </c>
      <c r="M705" s="4"/>
      <c r="N705" s="4">
        <v>3</v>
      </c>
      <c r="O705" s="4"/>
      <c r="P705" s="4"/>
      <c r="Q705" s="4"/>
      <c r="R705" s="11">
        <f t="shared" si="80"/>
        <v>2.3174971031286211E-4</v>
      </c>
      <c r="S705" s="11">
        <f t="shared" si="81"/>
        <v>0</v>
      </c>
      <c r="T705" s="11">
        <f t="shared" si="82"/>
        <v>2.7247956403269756E-4</v>
      </c>
      <c r="U705" s="11">
        <f t="shared" si="83"/>
        <v>0</v>
      </c>
      <c r="V705" s="11">
        <f t="shared" si="84"/>
        <v>0</v>
      </c>
      <c r="W705" s="11">
        <f t="shared" si="85"/>
        <v>0</v>
      </c>
      <c r="X705" s="14">
        <v>2.3174971031286211E-4</v>
      </c>
      <c r="Y705" s="15">
        <v>9.0826521344232502E-5</v>
      </c>
      <c r="Z705" s="14">
        <v>2.7247956403269756E-4</v>
      </c>
      <c r="AA705" s="15">
        <v>9.0826521344232502E-5</v>
      </c>
      <c r="AB705" s="15">
        <v>9.0826521344232502E-5</v>
      </c>
      <c r="AC705" s="15">
        <v>9.0826521344232502E-5</v>
      </c>
      <c r="AE705" s="16">
        <f t="shared" si="86"/>
        <v>0.45790590732224962</v>
      </c>
      <c r="AF705" s="25">
        <f t="shared" si="87"/>
        <v>-1.1268769179310647</v>
      </c>
      <c r="AL705" s="72"/>
      <c r="AN705" s="52"/>
      <c r="AO705" s="53"/>
      <c r="AP705" s="71"/>
      <c r="AQ705" s="54"/>
      <c r="AR705" s="56"/>
      <c r="AS705" s="56"/>
    </row>
    <row r="706" spans="1:45" x14ac:dyDescent="0.2">
      <c r="A706" s="88" t="s">
        <v>3057</v>
      </c>
      <c r="B706" s="53" t="s">
        <v>3058</v>
      </c>
      <c r="C706" s="91" t="s">
        <v>1433</v>
      </c>
      <c r="D706" s="41" t="s">
        <v>1434</v>
      </c>
      <c r="E706" s="4">
        <v>166</v>
      </c>
      <c r="F706" s="5">
        <v>18.490658674660001</v>
      </c>
      <c r="G706" s="6">
        <v>8.08935546875</v>
      </c>
      <c r="H706" s="6">
        <v>62.05</v>
      </c>
      <c r="I706" s="4">
        <v>7</v>
      </c>
      <c r="J706" s="4">
        <v>9</v>
      </c>
      <c r="K706" s="4">
        <v>77</v>
      </c>
      <c r="L706" s="4">
        <v>15</v>
      </c>
      <c r="M706" s="4">
        <v>20</v>
      </c>
      <c r="N706" s="4">
        <v>19</v>
      </c>
      <c r="O706" s="4">
        <v>5</v>
      </c>
      <c r="P706" s="4">
        <v>8</v>
      </c>
      <c r="Q706" s="4">
        <v>10</v>
      </c>
      <c r="R706" s="11">
        <f t="shared" si="80"/>
        <v>1.7381228273464658E-3</v>
      </c>
      <c r="S706" s="11">
        <f t="shared" si="81"/>
        <v>1.9347973299796847E-3</v>
      </c>
      <c r="T706" s="11">
        <f t="shared" si="82"/>
        <v>1.7257039055404177E-3</v>
      </c>
      <c r="U706" s="11">
        <f t="shared" si="83"/>
        <v>5.8534301100444865E-4</v>
      </c>
      <c r="V706" s="11">
        <f t="shared" si="84"/>
        <v>8.4317032040472171E-4</v>
      </c>
      <c r="W706" s="11">
        <f t="shared" si="85"/>
        <v>1.0208248264597796E-3</v>
      </c>
      <c r="X706" s="14">
        <v>1.7381228273464658E-3</v>
      </c>
      <c r="Y706" s="14">
        <v>1.9347973299796847E-3</v>
      </c>
      <c r="Z706" s="14">
        <v>1.7257039055404177E-3</v>
      </c>
      <c r="AA706" s="14">
        <v>5.8534301100444865E-4</v>
      </c>
      <c r="AB706" s="14">
        <v>8.4317032040472171E-4</v>
      </c>
      <c r="AC706" s="14">
        <v>1.0208248264597796E-3</v>
      </c>
      <c r="AE706" s="16">
        <f t="shared" si="86"/>
        <v>0.45369674371591584</v>
      </c>
      <c r="AF706" s="25">
        <f t="shared" si="87"/>
        <v>-1.1401997897099647</v>
      </c>
      <c r="AL706" s="72"/>
      <c r="AN706" s="52"/>
      <c r="AO706" s="53"/>
      <c r="AP706" s="59"/>
      <c r="AQ706" s="54"/>
      <c r="AR706" s="56"/>
      <c r="AS706" s="56"/>
    </row>
    <row r="707" spans="1:45" x14ac:dyDescent="0.2">
      <c r="A707" s="31" t="s">
        <v>177</v>
      </c>
      <c r="B707" s="32" t="s">
        <v>1352</v>
      </c>
      <c r="C707" s="31" t="s">
        <v>2677</v>
      </c>
      <c r="D707" s="41" t="s">
        <v>2678</v>
      </c>
      <c r="E707" s="4">
        <v>1729</v>
      </c>
      <c r="F707" s="5">
        <v>190.52188539465999</v>
      </c>
      <c r="G707" s="6">
        <v>6.77099609375</v>
      </c>
      <c r="H707" s="6">
        <v>4.34</v>
      </c>
      <c r="I707" s="4">
        <v>5</v>
      </c>
      <c r="J707" s="4">
        <v>5</v>
      </c>
      <c r="K707" s="4">
        <v>26</v>
      </c>
      <c r="L707" s="4">
        <v>6</v>
      </c>
      <c r="M707" s="4">
        <v>6</v>
      </c>
      <c r="N707" s="4">
        <v>7</v>
      </c>
      <c r="O707" s="4">
        <v>4</v>
      </c>
      <c r="P707" s="4"/>
      <c r="Q707" s="4">
        <v>3</v>
      </c>
      <c r="R707" s="11">
        <f t="shared" si="80"/>
        <v>6.9524913093858636E-4</v>
      </c>
      <c r="S707" s="11">
        <f t="shared" si="81"/>
        <v>5.8043919899390542E-4</v>
      </c>
      <c r="T707" s="11">
        <f t="shared" si="82"/>
        <v>6.3578564940962757E-4</v>
      </c>
      <c r="U707" s="11">
        <f t="shared" si="83"/>
        <v>4.682744088035589E-4</v>
      </c>
      <c r="V707" s="11">
        <f t="shared" si="84"/>
        <v>0</v>
      </c>
      <c r="W707" s="11">
        <f t="shared" si="85"/>
        <v>3.0624744793793387E-4</v>
      </c>
      <c r="X707" s="14">
        <v>6.9524913093858636E-4</v>
      </c>
      <c r="Y707" s="14">
        <v>5.8043919899390542E-4</v>
      </c>
      <c r="Z707" s="14">
        <v>6.3578564940962757E-4</v>
      </c>
      <c r="AA707" s="14">
        <v>4.682744088035589E-4</v>
      </c>
      <c r="AB707" s="15">
        <v>9.0826521344232502E-5</v>
      </c>
      <c r="AC707" s="14">
        <v>3.0624744793793387E-4</v>
      </c>
      <c r="AE707" s="16">
        <f t="shared" si="86"/>
        <v>0.45271261206681768</v>
      </c>
      <c r="AF707" s="25">
        <f t="shared" si="87"/>
        <v>-1.1433325958721874</v>
      </c>
      <c r="AL707" s="72"/>
      <c r="AN707" s="52"/>
      <c r="AO707" s="53"/>
      <c r="AP707" s="59"/>
      <c r="AQ707" s="54"/>
      <c r="AR707" s="56"/>
      <c r="AS707" s="56"/>
    </row>
    <row r="708" spans="1:45" x14ac:dyDescent="0.2">
      <c r="A708" s="88" t="s">
        <v>3059</v>
      </c>
      <c r="B708" s="53" t="s">
        <v>3060</v>
      </c>
      <c r="C708" s="91" t="s">
        <v>2161</v>
      </c>
      <c r="D708" s="41" t="s">
        <v>2162</v>
      </c>
      <c r="E708" s="4">
        <v>488</v>
      </c>
      <c r="F708" s="5">
        <v>55.328324334660003</v>
      </c>
      <c r="G708" s="6">
        <v>8.27978515625</v>
      </c>
      <c r="H708" s="6">
        <v>15.37</v>
      </c>
      <c r="I708" s="4">
        <v>7</v>
      </c>
      <c r="J708" s="4">
        <v>7</v>
      </c>
      <c r="K708" s="4">
        <v>37</v>
      </c>
      <c r="L708" s="4">
        <v>9</v>
      </c>
      <c r="M708" s="4">
        <v>9</v>
      </c>
      <c r="N708" s="4">
        <v>8</v>
      </c>
      <c r="O708" s="4">
        <v>4</v>
      </c>
      <c r="P708" s="4">
        <v>3</v>
      </c>
      <c r="Q708" s="4">
        <v>4</v>
      </c>
      <c r="R708" s="11">
        <f t="shared" ref="R708:R771" si="88">L708/8630</f>
        <v>1.0428736964078794E-3</v>
      </c>
      <c r="S708" s="11">
        <f t="shared" ref="S708:S771" si="89">M708/10337</f>
        <v>8.7065879849085813E-4</v>
      </c>
      <c r="T708" s="11">
        <f t="shared" ref="T708:T771" si="90">N708/11010</f>
        <v>7.2661217075386012E-4</v>
      </c>
      <c r="U708" s="11">
        <f t="shared" ref="U708:U771" si="91">O708/8542</f>
        <v>4.682744088035589E-4</v>
      </c>
      <c r="V708" s="11">
        <f t="shared" ref="V708:V771" si="92">P708/9488</f>
        <v>3.1618887015177064E-4</v>
      </c>
      <c r="W708" s="11">
        <f t="shared" ref="W708:W771" si="93">Q708/9796</f>
        <v>4.0832993058391182E-4</v>
      </c>
      <c r="X708" s="14">
        <v>1.0428736964078794E-3</v>
      </c>
      <c r="Y708" s="14">
        <v>8.7065879849085813E-4</v>
      </c>
      <c r="Z708" s="14">
        <v>7.2661217075386012E-4</v>
      </c>
      <c r="AA708" s="14">
        <v>4.682744088035589E-4</v>
      </c>
      <c r="AB708" s="14">
        <v>3.1618887015177064E-4</v>
      </c>
      <c r="AC708" s="14">
        <v>4.0832993058391182E-4</v>
      </c>
      <c r="AE708" s="16">
        <f t="shared" ref="AE708:AE771" si="94">(AA708+AB708+AC708)/(X708+Y708+Z708)</f>
        <v>0.45179085262148072</v>
      </c>
      <c r="AF708" s="25">
        <f t="shared" ref="AF708:AF771" si="95">LOG(AE708, 2)</f>
        <v>-1.1462730340085656</v>
      </c>
      <c r="AH708" s="85"/>
      <c r="AI708" s="85"/>
      <c r="AJ708" s="85"/>
      <c r="AL708" s="72"/>
      <c r="AN708" s="52"/>
      <c r="AO708" s="53"/>
      <c r="AP708" s="59"/>
      <c r="AQ708" s="54"/>
      <c r="AR708" s="56"/>
      <c r="AS708" s="56"/>
    </row>
    <row r="709" spans="1:45" x14ac:dyDescent="0.2">
      <c r="A709" s="31" t="s">
        <v>155</v>
      </c>
      <c r="B709" s="32" t="s">
        <v>1359</v>
      </c>
      <c r="C709" s="31" t="s">
        <v>2690</v>
      </c>
      <c r="D709" s="41" t="s">
        <v>2691</v>
      </c>
      <c r="E709" s="4">
        <v>947</v>
      </c>
      <c r="F709" s="5">
        <v>104.68057492465999</v>
      </c>
      <c r="G709" s="6">
        <v>5.36376953125</v>
      </c>
      <c r="H709" s="6">
        <v>4.22</v>
      </c>
      <c r="I709" s="4">
        <v>3</v>
      </c>
      <c r="J709" s="4">
        <v>3</v>
      </c>
      <c r="K709" s="4">
        <v>6</v>
      </c>
      <c r="L709" s="4">
        <v>2</v>
      </c>
      <c r="M709" s="4">
        <v>2</v>
      </c>
      <c r="N709" s="4">
        <v>2</v>
      </c>
      <c r="O709" s="4"/>
      <c r="P709" s="4"/>
      <c r="Q709" s="4"/>
      <c r="R709" s="11">
        <f t="shared" si="88"/>
        <v>2.3174971031286211E-4</v>
      </c>
      <c r="S709" s="11">
        <f t="shared" si="89"/>
        <v>1.9347973299796846E-4</v>
      </c>
      <c r="T709" s="11">
        <f t="shared" si="90"/>
        <v>1.8165304268846503E-4</v>
      </c>
      <c r="U709" s="11">
        <f t="shared" si="91"/>
        <v>0</v>
      </c>
      <c r="V709" s="11">
        <f t="shared" si="92"/>
        <v>0</v>
      </c>
      <c r="W709" s="11">
        <f t="shared" si="93"/>
        <v>0</v>
      </c>
      <c r="X709" s="14">
        <v>2.3174971031286211E-4</v>
      </c>
      <c r="Y709" s="14">
        <v>1.9347973299796846E-4</v>
      </c>
      <c r="Z709" s="14">
        <v>1.8165304268846503E-4</v>
      </c>
      <c r="AA709" s="15">
        <v>9.0826521344232502E-5</v>
      </c>
      <c r="AB709" s="15">
        <v>9.0826521344232502E-5</v>
      </c>
      <c r="AC709" s="15">
        <v>9.0826521344232502E-5</v>
      </c>
      <c r="AE709" s="16">
        <f t="shared" si="94"/>
        <v>0.44898241474876532</v>
      </c>
      <c r="AF709" s="25">
        <f t="shared" si="95"/>
        <v>-1.1552691547128728</v>
      </c>
      <c r="AL709" s="72"/>
      <c r="AN709" s="52"/>
      <c r="AO709" s="53"/>
      <c r="AP709" s="59"/>
      <c r="AQ709" s="54"/>
      <c r="AR709" s="56"/>
      <c r="AS709" s="56"/>
    </row>
    <row r="710" spans="1:45" x14ac:dyDescent="0.2">
      <c r="A710" s="31" t="s">
        <v>670</v>
      </c>
      <c r="B710" s="32" t="s">
        <v>840</v>
      </c>
      <c r="C710" s="46" t="s">
        <v>1664</v>
      </c>
      <c r="D710" s="41" t="s">
        <v>1665</v>
      </c>
      <c r="E710" s="4">
        <v>354</v>
      </c>
      <c r="F710" s="5">
        <v>40.205025364660003</v>
      </c>
      <c r="G710" s="6">
        <v>7.79638671875</v>
      </c>
      <c r="H710" s="6">
        <v>33.049999999999997</v>
      </c>
      <c r="I710" s="4">
        <v>10</v>
      </c>
      <c r="J710" s="4">
        <v>10</v>
      </c>
      <c r="K710" s="4">
        <v>55</v>
      </c>
      <c r="L710" s="4">
        <v>11</v>
      </c>
      <c r="M710" s="4">
        <v>10</v>
      </c>
      <c r="N710" s="4">
        <v>18</v>
      </c>
      <c r="O710" s="4">
        <v>4</v>
      </c>
      <c r="P710" s="4">
        <v>9</v>
      </c>
      <c r="Q710" s="4">
        <v>3</v>
      </c>
      <c r="R710" s="11">
        <f t="shared" si="88"/>
        <v>1.2746234067207416E-3</v>
      </c>
      <c r="S710" s="11">
        <f t="shared" si="89"/>
        <v>9.6739866498984234E-4</v>
      </c>
      <c r="T710" s="11">
        <f t="shared" si="90"/>
        <v>1.6348773841961854E-3</v>
      </c>
      <c r="U710" s="11">
        <f t="shared" si="91"/>
        <v>4.682744088035589E-4</v>
      </c>
      <c r="V710" s="11">
        <f t="shared" si="92"/>
        <v>9.4856661045531192E-4</v>
      </c>
      <c r="W710" s="11">
        <f t="shared" si="93"/>
        <v>3.0624744793793387E-4</v>
      </c>
      <c r="X710" s="14">
        <v>1.2746234067207416E-3</v>
      </c>
      <c r="Y710" s="14">
        <v>9.6739866498984234E-4</v>
      </c>
      <c r="Z710" s="14">
        <v>1.6348773841961854E-3</v>
      </c>
      <c r="AA710" s="14">
        <v>4.682744088035589E-4</v>
      </c>
      <c r="AB710" s="14">
        <v>9.4856661045531192E-4</v>
      </c>
      <c r="AC710" s="14">
        <v>3.0624744793793387E-4</v>
      </c>
      <c r="AE710" s="16">
        <f t="shared" si="94"/>
        <v>0.44445013000570344</v>
      </c>
      <c r="AF710" s="25">
        <f t="shared" si="95"/>
        <v>-1.1699065458655344</v>
      </c>
      <c r="AL710" s="72"/>
      <c r="AN710" s="52"/>
      <c r="AO710" s="53"/>
      <c r="AP710" s="59"/>
      <c r="AQ710" s="54"/>
      <c r="AR710" s="56"/>
      <c r="AS710" s="56"/>
    </row>
    <row r="711" spans="1:45" x14ac:dyDescent="0.2">
      <c r="A711" s="31" t="s">
        <v>515</v>
      </c>
      <c r="B711" s="32" t="s">
        <v>967</v>
      </c>
      <c r="C711" s="31" t="s">
        <v>1909</v>
      </c>
      <c r="D711" s="41" t="s">
        <v>1910</v>
      </c>
      <c r="E711" s="4">
        <v>407</v>
      </c>
      <c r="F711" s="5">
        <v>46.194379154659998</v>
      </c>
      <c r="G711" s="6">
        <v>6.80029296875</v>
      </c>
      <c r="H711" s="6">
        <v>22.36</v>
      </c>
      <c r="I711" s="4">
        <v>7</v>
      </c>
      <c r="J711" s="4">
        <v>7</v>
      </c>
      <c r="K711" s="4">
        <v>38</v>
      </c>
      <c r="L711" s="4">
        <v>7</v>
      </c>
      <c r="M711" s="4">
        <v>11</v>
      </c>
      <c r="N711" s="4">
        <v>9</v>
      </c>
      <c r="O711" s="4">
        <v>3</v>
      </c>
      <c r="P711" s="4">
        <v>4</v>
      </c>
      <c r="Q711" s="4">
        <v>4</v>
      </c>
      <c r="R711" s="11">
        <f t="shared" si="88"/>
        <v>8.1112398609501735E-4</v>
      </c>
      <c r="S711" s="11">
        <f t="shared" si="89"/>
        <v>1.0641385314888265E-3</v>
      </c>
      <c r="T711" s="11">
        <f t="shared" si="90"/>
        <v>8.1743869209809268E-4</v>
      </c>
      <c r="U711" s="11">
        <f t="shared" si="91"/>
        <v>3.5120580660266915E-4</v>
      </c>
      <c r="V711" s="11">
        <f t="shared" si="92"/>
        <v>4.2158516020236085E-4</v>
      </c>
      <c r="W711" s="11">
        <f t="shared" si="93"/>
        <v>4.0832993058391182E-4</v>
      </c>
      <c r="X711" s="14">
        <v>8.1112398609501735E-4</v>
      </c>
      <c r="Y711" s="14">
        <v>1.0641385314888265E-3</v>
      </c>
      <c r="Z711" s="14">
        <v>8.1743869209809268E-4</v>
      </c>
      <c r="AA711" s="14">
        <v>3.5120580660266915E-4</v>
      </c>
      <c r="AB711" s="14">
        <v>4.2158516020236085E-4</v>
      </c>
      <c r="AC711" s="14">
        <v>4.0832993058391182E-4</v>
      </c>
      <c r="AE711" s="16">
        <f t="shared" si="94"/>
        <v>0.4386379347036638</v>
      </c>
      <c r="AF711" s="25">
        <f t="shared" si="95"/>
        <v>-1.1888975089537022</v>
      </c>
      <c r="AL711" s="72"/>
      <c r="AN711" s="52"/>
      <c r="AO711" s="53"/>
      <c r="AP711" s="69"/>
      <c r="AQ711" s="54"/>
      <c r="AR711" s="56"/>
      <c r="AS711" s="56"/>
    </row>
    <row r="712" spans="1:45" x14ac:dyDescent="0.2">
      <c r="A712" s="31" t="s">
        <v>595</v>
      </c>
      <c r="B712" s="32" t="s">
        <v>842</v>
      </c>
      <c r="C712" s="31" t="s">
        <v>1668</v>
      </c>
      <c r="D712" s="41" t="s">
        <v>1669</v>
      </c>
      <c r="E712" s="4">
        <v>404</v>
      </c>
      <c r="F712" s="5">
        <v>44.643483554660001</v>
      </c>
      <c r="G712" s="6">
        <v>9.61279296875</v>
      </c>
      <c r="H712" s="6">
        <v>32.92</v>
      </c>
      <c r="I712" s="4">
        <v>12</v>
      </c>
      <c r="J712" s="4">
        <v>12</v>
      </c>
      <c r="K712" s="4">
        <v>73</v>
      </c>
      <c r="L712" s="4">
        <v>14</v>
      </c>
      <c r="M712" s="4">
        <v>20</v>
      </c>
      <c r="N712" s="4">
        <v>18</v>
      </c>
      <c r="O712" s="4">
        <v>7</v>
      </c>
      <c r="P712" s="4">
        <v>6</v>
      </c>
      <c r="Q712" s="4">
        <v>8</v>
      </c>
      <c r="R712" s="11">
        <f t="shared" si="88"/>
        <v>1.6222479721900347E-3</v>
      </c>
      <c r="S712" s="11">
        <f t="shared" si="89"/>
        <v>1.9347973299796847E-3</v>
      </c>
      <c r="T712" s="11">
        <f t="shared" si="90"/>
        <v>1.6348773841961854E-3</v>
      </c>
      <c r="U712" s="11">
        <f t="shared" si="91"/>
        <v>8.1948021540622805E-4</v>
      </c>
      <c r="V712" s="11">
        <f t="shared" si="92"/>
        <v>6.3237774030354128E-4</v>
      </c>
      <c r="W712" s="11">
        <f t="shared" si="93"/>
        <v>8.1665986116782364E-4</v>
      </c>
      <c r="X712" s="14">
        <v>1.6222479721900347E-3</v>
      </c>
      <c r="Y712" s="14">
        <v>1.9347973299796847E-3</v>
      </c>
      <c r="Z712" s="14">
        <v>1.6348773841961854E-3</v>
      </c>
      <c r="AA712" s="14">
        <v>8.1948021540622805E-4</v>
      </c>
      <c r="AB712" s="14">
        <v>6.3237774030354128E-4</v>
      </c>
      <c r="AC712" s="14">
        <v>8.1665986116782364E-4</v>
      </c>
      <c r="AE712" s="16">
        <f t="shared" si="94"/>
        <v>0.43693212590294667</v>
      </c>
      <c r="AF712" s="25">
        <f t="shared" si="95"/>
        <v>-1.1945189095059308</v>
      </c>
      <c r="AL712" s="72"/>
      <c r="AN712" s="52"/>
      <c r="AO712" s="53"/>
      <c r="AP712" s="59"/>
      <c r="AQ712" s="54"/>
      <c r="AR712" s="56"/>
      <c r="AS712" s="56"/>
    </row>
    <row r="713" spans="1:45" x14ac:dyDescent="0.2">
      <c r="A713" s="88" t="s">
        <v>3061</v>
      </c>
      <c r="B713" s="53" t="s">
        <v>3062</v>
      </c>
      <c r="C713" s="91" t="s">
        <v>2698</v>
      </c>
      <c r="D713" s="41" t="s">
        <v>2699</v>
      </c>
      <c r="E713" s="4">
        <v>514</v>
      </c>
      <c r="F713" s="5">
        <v>57.386785074659997</v>
      </c>
      <c r="G713" s="6">
        <v>8.77783203125</v>
      </c>
      <c r="H713" s="6">
        <v>3.89</v>
      </c>
      <c r="I713" s="4">
        <v>2</v>
      </c>
      <c r="J713" s="4">
        <v>2</v>
      </c>
      <c r="K713" s="4">
        <v>5</v>
      </c>
      <c r="L713" s="4"/>
      <c r="M713" s="4"/>
      <c r="N713" s="4">
        <v>5</v>
      </c>
      <c r="O713" s="4"/>
      <c r="P713" s="4"/>
      <c r="Q713" s="4"/>
      <c r="R713" s="11">
        <f t="shared" si="88"/>
        <v>0</v>
      </c>
      <c r="S713" s="11">
        <f t="shared" si="89"/>
        <v>0</v>
      </c>
      <c r="T713" s="11">
        <f t="shared" si="90"/>
        <v>4.5413260672116256E-4</v>
      </c>
      <c r="U713" s="11">
        <f t="shared" si="91"/>
        <v>0</v>
      </c>
      <c r="V713" s="11">
        <f t="shared" si="92"/>
        <v>0</v>
      </c>
      <c r="W713" s="11">
        <f t="shared" si="93"/>
        <v>0</v>
      </c>
      <c r="X713" s="15">
        <v>9.0826521344232502E-5</v>
      </c>
      <c r="Y713" s="15">
        <v>9.0826521344232502E-5</v>
      </c>
      <c r="Z713" s="14">
        <v>4.5413260672116256E-4</v>
      </c>
      <c r="AA713" s="15">
        <v>9.0826521344232502E-5</v>
      </c>
      <c r="AB713" s="15">
        <v>9.0826521344232502E-5</v>
      </c>
      <c r="AC713" s="15">
        <v>9.0826521344232502E-5</v>
      </c>
      <c r="AE713" s="16">
        <f t="shared" si="94"/>
        <v>0.42857142857142855</v>
      </c>
      <c r="AF713" s="25">
        <f t="shared" si="95"/>
        <v>-1.2223924213364481</v>
      </c>
      <c r="AL713" s="72"/>
      <c r="AN713" s="52"/>
      <c r="AO713" s="53"/>
      <c r="AP713" s="59"/>
      <c r="AQ713" s="54"/>
      <c r="AR713" s="56"/>
      <c r="AS713" s="56"/>
    </row>
    <row r="714" spans="1:45" x14ac:dyDescent="0.2">
      <c r="A714" s="31" t="s">
        <v>599</v>
      </c>
      <c r="B714" s="32" t="s">
        <v>1320</v>
      </c>
      <c r="C714" s="50" t="s">
        <v>2860</v>
      </c>
      <c r="D714" s="41" t="s">
        <v>2614</v>
      </c>
      <c r="E714" s="4">
        <v>863</v>
      </c>
      <c r="F714" s="5">
        <v>96.540697574660101</v>
      </c>
      <c r="G714" s="6">
        <v>6.29052734375</v>
      </c>
      <c r="H714" s="6">
        <v>5.68</v>
      </c>
      <c r="I714" s="4">
        <v>2</v>
      </c>
      <c r="J714" s="4">
        <v>2</v>
      </c>
      <c r="K714" s="4">
        <v>5</v>
      </c>
      <c r="L714" s="4"/>
      <c r="M714" s="4"/>
      <c r="N714" s="4">
        <v>5</v>
      </c>
      <c r="O714" s="4"/>
      <c r="P714" s="4"/>
      <c r="Q714" s="4"/>
      <c r="R714" s="11">
        <f t="shared" si="88"/>
        <v>0</v>
      </c>
      <c r="S714" s="11">
        <f t="shared" si="89"/>
        <v>0</v>
      </c>
      <c r="T714" s="11">
        <f t="shared" si="90"/>
        <v>4.5413260672116256E-4</v>
      </c>
      <c r="U714" s="11">
        <f t="shared" si="91"/>
        <v>0</v>
      </c>
      <c r="V714" s="11">
        <f t="shared" si="92"/>
        <v>0</v>
      </c>
      <c r="W714" s="11">
        <f t="shared" si="93"/>
        <v>0</v>
      </c>
      <c r="X714" s="15">
        <v>9.0826521344232502E-5</v>
      </c>
      <c r="Y714" s="15">
        <v>9.0826521344232502E-5</v>
      </c>
      <c r="Z714" s="14">
        <v>4.5413260672116256E-4</v>
      </c>
      <c r="AA714" s="15">
        <v>9.0826521344232502E-5</v>
      </c>
      <c r="AB714" s="15">
        <v>9.0826521344232502E-5</v>
      </c>
      <c r="AC714" s="15">
        <v>9.0826521344232502E-5</v>
      </c>
      <c r="AE714" s="16">
        <f t="shared" si="94"/>
        <v>0.42857142857142855</v>
      </c>
      <c r="AF714" s="25">
        <f t="shared" si="95"/>
        <v>-1.2223924213364481</v>
      </c>
      <c r="AL714" s="72"/>
      <c r="AN714" s="52"/>
      <c r="AO714" s="53"/>
      <c r="AP714" s="59"/>
      <c r="AQ714" s="54"/>
      <c r="AR714" s="56"/>
      <c r="AS714" s="56"/>
    </row>
    <row r="715" spans="1:45" x14ac:dyDescent="0.2">
      <c r="A715" s="31" t="s">
        <v>468</v>
      </c>
      <c r="B715" s="32" t="s">
        <v>772</v>
      </c>
      <c r="C715" s="46" t="s">
        <v>1540</v>
      </c>
      <c r="D715" s="41" t="s">
        <v>1541</v>
      </c>
      <c r="E715" s="4">
        <v>105</v>
      </c>
      <c r="F715" s="5">
        <v>11.777797724659999</v>
      </c>
      <c r="G715" s="6">
        <v>7.23974609375</v>
      </c>
      <c r="H715" s="6">
        <v>43.81</v>
      </c>
      <c r="I715" s="4">
        <v>4</v>
      </c>
      <c r="J715" s="4">
        <v>4</v>
      </c>
      <c r="K715" s="4">
        <v>26</v>
      </c>
      <c r="L715" s="4">
        <v>6</v>
      </c>
      <c r="M715" s="4">
        <v>6</v>
      </c>
      <c r="N715" s="4">
        <v>7</v>
      </c>
      <c r="O715" s="4"/>
      <c r="P715" s="4">
        <v>3</v>
      </c>
      <c r="Q715" s="4">
        <v>4</v>
      </c>
      <c r="R715" s="11">
        <f t="shared" si="88"/>
        <v>6.9524913093858636E-4</v>
      </c>
      <c r="S715" s="11">
        <f t="shared" si="89"/>
        <v>5.8043919899390542E-4</v>
      </c>
      <c r="T715" s="11">
        <f t="shared" si="90"/>
        <v>6.3578564940962757E-4</v>
      </c>
      <c r="U715" s="11">
        <f t="shared" si="91"/>
        <v>0</v>
      </c>
      <c r="V715" s="11">
        <f t="shared" si="92"/>
        <v>3.1618887015177064E-4</v>
      </c>
      <c r="W715" s="11">
        <f t="shared" si="93"/>
        <v>4.0832993058391182E-4</v>
      </c>
      <c r="X715" s="14">
        <v>6.9524913093858636E-4</v>
      </c>
      <c r="Y715" s="14">
        <v>5.8043919899390542E-4</v>
      </c>
      <c r="Z715" s="14">
        <v>6.3578564940962757E-4</v>
      </c>
      <c r="AA715" s="15">
        <v>9.0826521344232502E-5</v>
      </c>
      <c r="AB715" s="14">
        <v>3.1618887015177064E-4</v>
      </c>
      <c r="AC715" s="14">
        <v>4.0832993058391182E-4</v>
      </c>
      <c r="AE715" s="16">
        <f t="shared" si="94"/>
        <v>0.42655318926210856</v>
      </c>
      <c r="AF715" s="25">
        <f t="shared" si="95"/>
        <v>-1.2292024445509153</v>
      </c>
      <c r="AH715" s="85"/>
      <c r="AI715" s="85"/>
      <c r="AJ715" s="85"/>
      <c r="AL715" s="72"/>
      <c r="AN715" s="52"/>
      <c r="AO715" s="53"/>
      <c r="AP715" s="59"/>
      <c r="AQ715" s="54"/>
      <c r="AR715" s="56"/>
      <c r="AS715" s="56"/>
    </row>
    <row r="716" spans="1:45" x14ac:dyDescent="0.2">
      <c r="A716" s="31" t="s">
        <v>403</v>
      </c>
      <c r="B716" s="32" t="s">
        <v>1097</v>
      </c>
      <c r="C716" s="31" t="s">
        <v>2173</v>
      </c>
      <c r="D716" s="41" t="s">
        <v>2174</v>
      </c>
      <c r="E716" s="4">
        <v>126</v>
      </c>
      <c r="F716" s="5">
        <v>13.90730490466</v>
      </c>
      <c r="G716" s="6">
        <v>10.31591796875</v>
      </c>
      <c r="H716" s="6">
        <v>15.08</v>
      </c>
      <c r="I716" s="4">
        <v>2</v>
      </c>
      <c r="J716" s="4">
        <v>2</v>
      </c>
      <c r="K716" s="4">
        <v>4</v>
      </c>
      <c r="L716" s="4">
        <v>4</v>
      </c>
      <c r="M716" s="4"/>
      <c r="N716" s="4"/>
      <c r="O716" s="4"/>
      <c r="P716" s="4"/>
      <c r="Q716" s="4"/>
      <c r="R716" s="11">
        <f t="shared" si="88"/>
        <v>4.6349942062572422E-4</v>
      </c>
      <c r="S716" s="11">
        <f t="shared" si="89"/>
        <v>0</v>
      </c>
      <c r="T716" s="11">
        <f t="shared" si="90"/>
        <v>0</v>
      </c>
      <c r="U716" s="11">
        <f t="shared" si="91"/>
        <v>0</v>
      </c>
      <c r="V716" s="11">
        <f t="shared" si="92"/>
        <v>0</v>
      </c>
      <c r="W716" s="11">
        <f t="shared" si="93"/>
        <v>0</v>
      </c>
      <c r="X716" s="14">
        <v>4.6349942062572422E-4</v>
      </c>
      <c r="Y716" s="15">
        <v>9.0826521344232502E-5</v>
      </c>
      <c r="Z716" s="15">
        <v>9.0826521344232502E-5</v>
      </c>
      <c r="AA716" s="15">
        <v>9.0826521344232502E-5</v>
      </c>
      <c r="AB716" s="15">
        <v>9.0826521344232502E-5</v>
      </c>
      <c r="AC716" s="15">
        <v>9.0826521344232502E-5</v>
      </c>
      <c r="AE716" s="16">
        <f t="shared" si="94"/>
        <v>0.42234910277324622</v>
      </c>
      <c r="AF716" s="25">
        <f t="shared" si="95"/>
        <v>-1.2434921086780331</v>
      </c>
      <c r="AL716" s="72"/>
      <c r="AN716" s="52"/>
      <c r="AO716" s="53"/>
      <c r="AP716" s="59"/>
      <c r="AQ716" s="54"/>
      <c r="AR716" s="56"/>
      <c r="AS716" s="56"/>
    </row>
    <row r="717" spans="1:45" x14ac:dyDescent="0.2">
      <c r="A717" s="31" t="s">
        <v>618</v>
      </c>
      <c r="B717" s="32" t="s">
        <v>1132</v>
      </c>
      <c r="C717" s="31" t="s">
        <v>2252</v>
      </c>
      <c r="D717" s="41" t="s">
        <v>2253</v>
      </c>
      <c r="E717" s="4">
        <v>313</v>
      </c>
      <c r="F717" s="5">
        <v>35.034466614659998</v>
      </c>
      <c r="G717" s="6">
        <v>5.96044921875</v>
      </c>
      <c r="H717" s="6">
        <v>13.1</v>
      </c>
      <c r="I717" s="4">
        <v>3</v>
      </c>
      <c r="J717" s="4">
        <v>3</v>
      </c>
      <c r="K717" s="4">
        <v>6</v>
      </c>
      <c r="L717" s="4"/>
      <c r="M717" s="4">
        <v>2</v>
      </c>
      <c r="N717" s="4">
        <v>4</v>
      </c>
      <c r="O717" s="4"/>
      <c r="P717" s="4"/>
      <c r="Q717" s="4"/>
      <c r="R717" s="11">
        <f t="shared" si="88"/>
        <v>0</v>
      </c>
      <c r="S717" s="11">
        <f t="shared" si="89"/>
        <v>1.9347973299796846E-4</v>
      </c>
      <c r="T717" s="11">
        <f t="shared" si="90"/>
        <v>3.6330608537693006E-4</v>
      </c>
      <c r="U717" s="11">
        <f t="shared" si="91"/>
        <v>0</v>
      </c>
      <c r="V717" s="11">
        <f t="shared" si="92"/>
        <v>0</v>
      </c>
      <c r="W717" s="11">
        <f t="shared" si="93"/>
        <v>0</v>
      </c>
      <c r="X717" s="15">
        <v>9.0826521344232502E-5</v>
      </c>
      <c r="Y717" s="14">
        <v>1.9347973299796846E-4</v>
      </c>
      <c r="Z717" s="14">
        <v>3.6330608537693006E-4</v>
      </c>
      <c r="AA717" s="15">
        <v>9.0826521344232502E-5</v>
      </c>
      <c r="AB717" s="15">
        <v>9.0826521344232502E-5</v>
      </c>
      <c r="AC717" s="15">
        <v>9.0826521344232502E-5</v>
      </c>
      <c r="AE717" s="16">
        <f t="shared" si="94"/>
        <v>0.42074486127128413</v>
      </c>
      <c r="AF717" s="25">
        <f t="shared" si="95"/>
        <v>-1.2489824434479013</v>
      </c>
      <c r="AL717" s="72"/>
      <c r="AN717" s="52"/>
      <c r="AO717" s="53"/>
      <c r="AP717" s="54"/>
      <c r="AR717" s="56"/>
      <c r="AS717" s="56"/>
    </row>
    <row r="718" spans="1:45" x14ac:dyDescent="0.2">
      <c r="A718" s="88" t="s">
        <v>3063</v>
      </c>
      <c r="B718" s="52" t="s">
        <v>3064</v>
      </c>
      <c r="C718" s="31" t="s">
        <v>2164</v>
      </c>
      <c r="D718" s="41" t="s">
        <v>2165</v>
      </c>
      <c r="E718" s="4">
        <v>150</v>
      </c>
      <c r="F718" s="5">
        <v>16.38123304466</v>
      </c>
      <c r="G718" s="6">
        <v>5.54150390625</v>
      </c>
      <c r="H718" s="6">
        <v>15.33</v>
      </c>
      <c r="I718" s="4">
        <v>2</v>
      </c>
      <c r="J718" s="4">
        <v>2</v>
      </c>
      <c r="K718" s="4">
        <v>6</v>
      </c>
      <c r="L718" s="4"/>
      <c r="M718" s="4">
        <v>3</v>
      </c>
      <c r="N718" s="4">
        <v>3</v>
      </c>
      <c r="O718" s="4"/>
      <c r="P718" s="4"/>
      <c r="Q718" s="4"/>
      <c r="R718" s="11">
        <f t="shared" si="88"/>
        <v>0</v>
      </c>
      <c r="S718" s="11">
        <f t="shared" si="89"/>
        <v>2.9021959949695271E-4</v>
      </c>
      <c r="T718" s="11">
        <f t="shared" si="90"/>
        <v>2.7247956403269756E-4</v>
      </c>
      <c r="U718" s="11">
        <f t="shared" si="91"/>
        <v>0</v>
      </c>
      <c r="V718" s="11">
        <f t="shared" si="92"/>
        <v>0</v>
      </c>
      <c r="W718" s="11">
        <f t="shared" si="93"/>
        <v>0</v>
      </c>
      <c r="X718" s="15">
        <v>9.0826521344232502E-5</v>
      </c>
      <c r="Y718" s="14">
        <v>2.9021959949695271E-4</v>
      </c>
      <c r="Z718" s="14">
        <v>2.7247956403269756E-4</v>
      </c>
      <c r="AA718" s="15">
        <v>9.0826521344232502E-5</v>
      </c>
      <c r="AB718" s="15">
        <v>9.0826521344232502E-5</v>
      </c>
      <c r="AC718" s="15">
        <v>9.0826521344232502E-5</v>
      </c>
      <c r="AE718" s="16">
        <f t="shared" si="94"/>
        <v>0.41693780418941079</v>
      </c>
      <c r="AF718" s="25">
        <f t="shared" si="95"/>
        <v>-1.2620959061329597</v>
      </c>
      <c r="AL718" s="72"/>
      <c r="AN718" s="52"/>
      <c r="AO718" s="53"/>
      <c r="AP718" s="59"/>
      <c r="AQ718" s="54"/>
      <c r="AR718" s="56"/>
      <c r="AS718" s="56"/>
    </row>
    <row r="719" spans="1:45" x14ac:dyDescent="0.2">
      <c r="A719" s="31" t="s">
        <v>183</v>
      </c>
      <c r="B719" s="32" t="s">
        <v>1207</v>
      </c>
      <c r="C719" s="46" t="s">
        <v>2388</v>
      </c>
      <c r="D719" s="41" t="s">
        <v>2389</v>
      </c>
      <c r="E719" s="4">
        <v>179</v>
      </c>
      <c r="F719" s="5">
        <v>20.075627764659998</v>
      </c>
      <c r="G719" s="6">
        <v>9.29052734375</v>
      </c>
      <c r="H719" s="6">
        <v>10.06</v>
      </c>
      <c r="I719" s="4">
        <v>2</v>
      </c>
      <c r="J719" s="4">
        <v>2</v>
      </c>
      <c r="K719" s="4">
        <v>6</v>
      </c>
      <c r="L719" s="4"/>
      <c r="M719" s="4">
        <v>3</v>
      </c>
      <c r="N719" s="4">
        <v>3</v>
      </c>
      <c r="O719" s="4"/>
      <c r="P719" s="4"/>
      <c r="Q719" s="4"/>
      <c r="R719" s="11">
        <f t="shared" si="88"/>
        <v>0</v>
      </c>
      <c r="S719" s="11">
        <f t="shared" si="89"/>
        <v>2.9021959949695271E-4</v>
      </c>
      <c r="T719" s="11">
        <f t="shared" si="90"/>
        <v>2.7247956403269756E-4</v>
      </c>
      <c r="U719" s="11">
        <f t="shared" si="91"/>
        <v>0</v>
      </c>
      <c r="V719" s="11">
        <f t="shared" si="92"/>
        <v>0</v>
      </c>
      <c r="W719" s="11">
        <f t="shared" si="93"/>
        <v>0</v>
      </c>
      <c r="X719" s="15">
        <v>9.0826521344232502E-5</v>
      </c>
      <c r="Y719" s="14">
        <v>2.9021959949695271E-4</v>
      </c>
      <c r="Z719" s="14">
        <v>2.7247956403269756E-4</v>
      </c>
      <c r="AA719" s="15">
        <v>9.0826521344232502E-5</v>
      </c>
      <c r="AB719" s="15">
        <v>9.0826521344232502E-5</v>
      </c>
      <c r="AC719" s="15">
        <v>9.0826521344232502E-5</v>
      </c>
      <c r="AE719" s="16">
        <f t="shared" si="94"/>
        <v>0.41693780418941079</v>
      </c>
      <c r="AF719" s="25">
        <f t="shared" si="95"/>
        <v>-1.2620959061329597</v>
      </c>
      <c r="AL719" s="72"/>
      <c r="AN719" s="52"/>
      <c r="AO719" s="53"/>
      <c r="AP719" s="59"/>
      <c r="AQ719" s="54"/>
      <c r="AR719" s="56"/>
      <c r="AS719" s="56"/>
    </row>
    <row r="720" spans="1:45" x14ac:dyDescent="0.2">
      <c r="A720" s="31" t="s">
        <v>188</v>
      </c>
      <c r="B720" s="32" t="s">
        <v>1235</v>
      </c>
      <c r="C720" s="31" t="s">
        <v>2856</v>
      </c>
      <c r="D720" s="78" t="s">
        <v>2441</v>
      </c>
      <c r="E720" s="4">
        <v>397</v>
      </c>
      <c r="F720" s="5">
        <v>44.34885832466</v>
      </c>
      <c r="G720" s="6">
        <v>5.09716796875</v>
      </c>
      <c r="H720" s="6">
        <v>8.82</v>
      </c>
      <c r="I720" s="4">
        <v>3</v>
      </c>
      <c r="J720" s="4">
        <v>3</v>
      </c>
      <c r="K720" s="4">
        <v>6</v>
      </c>
      <c r="L720" s="4"/>
      <c r="M720" s="4">
        <v>3</v>
      </c>
      <c r="N720" s="4">
        <v>3</v>
      </c>
      <c r="O720" s="4"/>
      <c r="P720" s="4"/>
      <c r="Q720" s="4"/>
      <c r="R720" s="11">
        <f t="shared" si="88"/>
        <v>0</v>
      </c>
      <c r="S720" s="11">
        <f t="shared" si="89"/>
        <v>2.9021959949695271E-4</v>
      </c>
      <c r="T720" s="11">
        <f t="shared" si="90"/>
        <v>2.7247956403269756E-4</v>
      </c>
      <c r="U720" s="11">
        <f t="shared" si="91"/>
        <v>0</v>
      </c>
      <c r="V720" s="11">
        <f t="shared" si="92"/>
        <v>0</v>
      </c>
      <c r="W720" s="11">
        <f t="shared" si="93"/>
        <v>0</v>
      </c>
      <c r="X720" s="15">
        <v>9.0826521344232502E-5</v>
      </c>
      <c r="Y720" s="14">
        <v>2.9021959949695271E-4</v>
      </c>
      <c r="Z720" s="14">
        <v>2.7247956403269756E-4</v>
      </c>
      <c r="AA720" s="15">
        <v>9.0826521344232502E-5</v>
      </c>
      <c r="AB720" s="15">
        <v>9.0826521344232502E-5</v>
      </c>
      <c r="AC720" s="15">
        <v>9.0826521344232502E-5</v>
      </c>
      <c r="AE720" s="16">
        <f t="shared" si="94"/>
        <v>0.41693780418941079</v>
      </c>
      <c r="AF720" s="25">
        <f t="shared" si="95"/>
        <v>-1.2620959061329597</v>
      </c>
      <c r="AL720" s="72"/>
      <c r="AN720" s="52"/>
      <c r="AO720" s="53"/>
      <c r="AP720" s="69"/>
      <c r="AQ720" s="54"/>
      <c r="AR720" s="56"/>
      <c r="AS720" s="56"/>
    </row>
    <row r="721" spans="1:45" x14ac:dyDescent="0.2">
      <c r="A721" s="31" t="s">
        <v>362</v>
      </c>
      <c r="B721" s="32" t="s">
        <v>1241</v>
      </c>
      <c r="C721" s="91" t="s">
        <v>2454</v>
      </c>
      <c r="D721" s="41" t="s">
        <v>2455</v>
      </c>
      <c r="E721" s="4">
        <v>337</v>
      </c>
      <c r="F721" s="5">
        <v>39.027678864659997</v>
      </c>
      <c r="G721" s="6">
        <v>8.39697265625</v>
      </c>
      <c r="H721" s="6">
        <v>8.61</v>
      </c>
      <c r="I721" s="4">
        <v>3</v>
      </c>
      <c r="J721" s="4">
        <v>3</v>
      </c>
      <c r="K721" s="4">
        <v>6</v>
      </c>
      <c r="L721" s="4"/>
      <c r="M721" s="4">
        <v>3</v>
      </c>
      <c r="N721" s="4">
        <v>3</v>
      </c>
      <c r="O721" s="4"/>
      <c r="P721" s="4"/>
      <c r="Q721" s="4"/>
      <c r="R721" s="11">
        <f t="shared" si="88"/>
        <v>0</v>
      </c>
      <c r="S721" s="11">
        <f t="shared" si="89"/>
        <v>2.9021959949695271E-4</v>
      </c>
      <c r="T721" s="11">
        <f t="shared" si="90"/>
        <v>2.7247956403269756E-4</v>
      </c>
      <c r="U721" s="11">
        <f t="shared" si="91"/>
        <v>0</v>
      </c>
      <c r="V721" s="11">
        <f t="shared" si="92"/>
        <v>0</v>
      </c>
      <c r="W721" s="11">
        <f t="shared" si="93"/>
        <v>0</v>
      </c>
      <c r="X721" s="15">
        <v>9.0826521344232502E-5</v>
      </c>
      <c r="Y721" s="14">
        <v>2.9021959949695271E-4</v>
      </c>
      <c r="Z721" s="14">
        <v>2.7247956403269756E-4</v>
      </c>
      <c r="AA721" s="15">
        <v>9.0826521344232502E-5</v>
      </c>
      <c r="AB721" s="15">
        <v>9.0826521344232502E-5</v>
      </c>
      <c r="AC721" s="15">
        <v>9.0826521344232502E-5</v>
      </c>
      <c r="AE721" s="16">
        <f t="shared" si="94"/>
        <v>0.41693780418941079</v>
      </c>
      <c r="AF721" s="25">
        <f t="shared" si="95"/>
        <v>-1.2620959061329597</v>
      </c>
      <c r="AL721" s="72"/>
      <c r="AP721" s="69"/>
      <c r="AQ721" s="54"/>
      <c r="AR721" s="56"/>
      <c r="AS721" s="56"/>
    </row>
    <row r="722" spans="1:45" x14ac:dyDescent="0.2">
      <c r="A722" s="31" t="s">
        <v>23</v>
      </c>
      <c r="B722" s="32" t="s">
        <v>799</v>
      </c>
      <c r="C722" s="50" t="s">
        <v>1574</v>
      </c>
      <c r="D722" s="41" t="s">
        <v>1575</v>
      </c>
      <c r="E722" s="4">
        <v>106</v>
      </c>
      <c r="F722" s="5">
        <v>12.44019938466</v>
      </c>
      <c r="G722" s="6">
        <v>4.60205078125</v>
      </c>
      <c r="H722" s="6">
        <v>38.68</v>
      </c>
      <c r="I722" s="4">
        <v>3</v>
      </c>
      <c r="J722" s="4">
        <v>6</v>
      </c>
      <c r="K722" s="4">
        <v>60</v>
      </c>
      <c r="L722" s="4">
        <v>10</v>
      </c>
      <c r="M722" s="4">
        <v>10</v>
      </c>
      <c r="N722" s="4">
        <v>15</v>
      </c>
      <c r="O722" s="4"/>
      <c r="P722" s="4">
        <v>12</v>
      </c>
      <c r="Q722" s="4"/>
      <c r="R722" s="11">
        <f t="shared" si="88"/>
        <v>1.1587485515643105E-3</v>
      </c>
      <c r="S722" s="11">
        <f t="shared" si="89"/>
        <v>9.6739866498984234E-4</v>
      </c>
      <c r="T722" s="11">
        <f t="shared" si="90"/>
        <v>1.3623978201634877E-3</v>
      </c>
      <c r="U722" s="11">
        <f t="shared" si="91"/>
        <v>0</v>
      </c>
      <c r="V722" s="11">
        <f t="shared" si="92"/>
        <v>1.2647554806070826E-3</v>
      </c>
      <c r="W722" s="11">
        <f t="shared" si="93"/>
        <v>0</v>
      </c>
      <c r="X722" s="14">
        <v>1.1587485515643105E-3</v>
      </c>
      <c r="Y722" s="14">
        <v>9.6739866498984234E-4</v>
      </c>
      <c r="Z722" s="14">
        <v>1.3623978201634877E-3</v>
      </c>
      <c r="AA722" s="15">
        <v>9.0826521344232502E-5</v>
      </c>
      <c r="AB722" s="14">
        <v>1.2647554806070826E-3</v>
      </c>
      <c r="AC722" s="15">
        <v>9.0826521344232502E-5</v>
      </c>
      <c r="AE722" s="16">
        <f t="shared" si="94"/>
        <v>0.41461655448670037</v>
      </c>
      <c r="AF722" s="25">
        <f t="shared" si="95"/>
        <v>-1.270150374486662</v>
      </c>
      <c r="AL722" s="72"/>
      <c r="AN722" s="52"/>
      <c r="AO722" s="53"/>
      <c r="AP722" s="59"/>
      <c r="AQ722" s="54"/>
      <c r="AR722" s="56"/>
      <c r="AS722" s="56"/>
    </row>
    <row r="723" spans="1:45" x14ac:dyDescent="0.2">
      <c r="A723" s="31" t="s">
        <v>652</v>
      </c>
      <c r="B723" s="32" t="s">
        <v>985</v>
      </c>
      <c r="C723" s="31" t="s">
        <v>1949</v>
      </c>
      <c r="D723" s="41" t="s">
        <v>1950</v>
      </c>
      <c r="E723" s="4">
        <v>272</v>
      </c>
      <c r="F723" s="5">
        <v>30.143560284660001</v>
      </c>
      <c r="G723" s="6">
        <v>6.62451171875</v>
      </c>
      <c r="H723" s="6">
        <v>21.32</v>
      </c>
      <c r="I723" s="4">
        <v>5</v>
      </c>
      <c r="J723" s="4">
        <v>5</v>
      </c>
      <c r="K723" s="4">
        <v>11</v>
      </c>
      <c r="L723" s="4"/>
      <c r="M723" s="4">
        <v>7</v>
      </c>
      <c r="N723" s="4">
        <v>2</v>
      </c>
      <c r="O723" s="4"/>
      <c r="P723" s="4">
        <v>2</v>
      </c>
      <c r="Q723" s="4"/>
      <c r="R723" s="11">
        <f t="shared" si="88"/>
        <v>0</v>
      </c>
      <c r="S723" s="11">
        <f t="shared" si="89"/>
        <v>6.7717906549288962E-4</v>
      </c>
      <c r="T723" s="11">
        <f t="shared" si="90"/>
        <v>1.8165304268846503E-4</v>
      </c>
      <c r="U723" s="11">
        <f t="shared" si="91"/>
        <v>0</v>
      </c>
      <c r="V723" s="11">
        <f t="shared" si="92"/>
        <v>2.1079258010118043E-4</v>
      </c>
      <c r="W723" s="11">
        <f t="shared" si="93"/>
        <v>0</v>
      </c>
      <c r="X723" s="15">
        <v>9.0826521344232502E-5</v>
      </c>
      <c r="Y723" s="14">
        <v>6.7717906549288962E-4</v>
      </c>
      <c r="Z723" s="14">
        <v>1.8165304268846503E-4</v>
      </c>
      <c r="AA723" s="15">
        <v>9.0826521344232502E-5</v>
      </c>
      <c r="AB723" s="14">
        <v>2.1079258010118043E-4</v>
      </c>
      <c r="AC723" s="15">
        <v>9.0826521344232502E-5</v>
      </c>
      <c r="AE723" s="16">
        <f t="shared" si="94"/>
        <v>0.41324915141949076</v>
      </c>
      <c r="AF723" s="25">
        <f t="shared" si="95"/>
        <v>-1.2749162378480539</v>
      </c>
      <c r="AL723" s="72"/>
      <c r="AN723" s="52"/>
      <c r="AO723" s="53"/>
      <c r="AP723" s="59"/>
      <c r="AQ723" s="54"/>
      <c r="AR723" s="56"/>
      <c r="AS723" s="56"/>
    </row>
    <row r="724" spans="1:45" x14ac:dyDescent="0.2">
      <c r="A724" s="31" t="s">
        <v>541</v>
      </c>
      <c r="B724" s="32" t="s">
        <v>874</v>
      </c>
      <c r="C724" s="31" t="s">
        <v>1728</v>
      </c>
      <c r="D724" s="41" t="s">
        <v>1729</v>
      </c>
      <c r="E724" s="4">
        <v>329</v>
      </c>
      <c r="F724" s="5">
        <v>36.504580594659998</v>
      </c>
      <c r="G724" s="6">
        <v>8.01611328125</v>
      </c>
      <c r="H724" s="6">
        <v>29.18</v>
      </c>
      <c r="I724" s="4">
        <v>7</v>
      </c>
      <c r="J724" s="4">
        <v>7</v>
      </c>
      <c r="K724" s="4">
        <v>26</v>
      </c>
      <c r="L724" s="4">
        <v>4</v>
      </c>
      <c r="M724" s="4">
        <v>8</v>
      </c>
      <c r="N724" s="4">
        <v>7</v>
      </c>
      <c r="O724" s="4">
        <v>2</v>
      </c>
      <c r="P724" s="4">
        <v>2</v>
      </c>
      <c r="Q724" s="4">
        <v>3</v>
      </c>
      <c r="R724" s="11">
        <f t="shared" si="88"/>
        <v>4.6349942062572422E-4</v>
      </c>
      <c r="S724" s="11">
        <f t="shared" si="89"/>
        <v>7.7391893199187383E-4</v>
      </c>
      <c r="T724" s="11">
        <f t="shared" si="90"/>
        <v>6.3578564940962757E-4</v>
      </c>
      <c r="U724" s="11">
        <f t="shared" si="91"/>
        <v>2.3413720440177945E-4</v>
      </c>
      <c r="V724" s="11">
        <f t="shared" si="92"/>
        <v>2.1079258010118043E-4</v>
      </c>
      <c r="W724" s="11">
        <f t="shared" si="93"/>
        <v>3.0624744793793387E-4</v>
      </c>
      <c r="X724" s="14">
        <v>4.6349942062572422E-4</v>
      </c>
      <c r="Y724" s="14">
        <v>7.7391893199187383E-4</v>
      </c>
      <c r="Z724" s="14">
        <v>6.3578564940962757E-4</v>
      </c>
      <c r="AA724" s="14">
        <v>2.3413720440177945E-4</v>
      </c>
      <c r="AB724" s="14">
        <v>2.1079258010118043E-4</v>
      </c>
      <c r="AC724" s="14">
        <v>3.0624744793793387E-4</v>
      </c>
      <c r="AE724" s="16">
        <f t="shared" si="94"/>
        <v>0.40101197286998752</v>
      </c>
      <c r="AF724" s="25">
        <f t="shared" si="95"/>
        <v>-1.318282783538105</v>
      </c>
      <c r="AL724" s="72"/>
      <c r="AN724" s="52"/>
      <c r="AO724" s="53"/>
      <c r="AP724" s="59"/>
      <c r="AQ724" s="54"/>
      <c r="AR724" s="56"/>
      <c r="AS724" s="56"/>
    </row>
    <row r="725" spans="1:45" x14ac:dyDescent="0.2">
      <c r="A725" s="31" t="s">
        <v>394</v>
      </c>
      <c r="B725" s="32" t="s">
        <v>816</v>
      </c>
      <c r="C725" s="31" t="s">
        <v>1617</v>
      </c>
      <c r="D725" s="41" t="s">
        <v>1618</v>
      </c>
      <c r="E725" s="4">
        <v>282</v>
      </c>
      <c r="F725" s="5">
        <v>28.880409334660001</v>
      </c>
      <c r="G725" s="6">
        <v>8.11865234375</v>
      </c>
      <c r="H725" s="6">
        <v>36.17</v>
      </c>
      <c r="I725" s="4">
        <v>9</v>
      </c>
      <c r="J725" s="4">
        <v>9</v>
      </c>
      <c r="K725" s="4">
        <v>72</v>
      </c>
      <c r="L725" s="4">
        <v>11</v>
      </c>
      <c r="M725" s="4">
        <v>24</v>
      </c>
      <c r="N725" s="4">
        <v>18</v>
      </c>
      <c r="O725" s="4">
        <v>9</v>
      </c>
      <c r="P725" s="4">
        <v>5</v>
      </c>
      <c r="Q725" s="4">
        <v>5</v>
      </c>
      <c r="R725" s="11">
        <f t="shared" si="88"/>
        <v>1.2746234067207416E-3</v>
      </c>
      <c r="S725" s="11">
        <f t="shared" si="89"/>
        <v>2.3217567959756217E-3</v>
      </c>
      <c r="T725" s="11">
        <f t="shared" si="90"/>
        <v>1.6348773841961854E-3</v>
      </c>
      <c r="U725" s="11">
        <f t="shared" si="91"/>
        <v>1.0536174198080075E-3</v>
      </c>
      <c r="V725" s="11">
        <f t="shared" si="92"/>
        <v>5.2698145025295107E-4</v>
      </c>
      <c r="W725" s="11">
        <f t="shared" si="93"/>
        <v>5.1041241322988978E-4</v>
      </c>
      <c r="X725" s="14">
        <v>1.2746234067207416E-3</v>
      </c>
      <c r="Y725" s="14">
        <v>2.3217567959756217E-3</v>
      </c>
      <c r="Z725" s="14">
        <v>1.6348773841961854E-3</v>
      </c>
      <c r="AA725" s="14">
        <v>1.0536174198080075E-3</v>
      </c>
      <c r="AB725" s="14">
        <v>5.2698145025295107E-4</v>
      </c>
      <c r="AC725" s="14">
        <v>5.1041241322988978E-4</v>
      </c>
      <c r="AE725" s="16">
        <f t="shared" si="94"/>
        <v>0.39971483884297559</v>
      </c>
      <c r="AF725" s="25">
        <f t="shared" si="95"/>
        <v>-1.3229569631402631</v>
      </c>
      <c r="AL725" s="72"/>
      <c r="AN725" s="52"/>
      <c r="AO725" s="53"/>
      <c r="AP725" s="71"/>
      <c r="AQ725" s="54"/>
      <c r="AR725" s="56"/>
      <c r="AS725" s="56"/>
    </row>
    <row r="726" spans="1:45" x14ac:dyDescent="0.2">
      <c r="A726" s="31" t="s">
        <v>360</v>
      </c>
      <c r="B726" s="32" t="s">
        <v>1325</v>
      </c>
      <c r="C726" s="31" t="s">
        <v>2623</v>
      </c>
      <c r="D726" s="41" t="s">
        <v>2624</v>
      </c>
      <c r="E726" s="4">
        <v>580</v>
      </c>
      <c r="F726" s="5">
        <v>62.157905174660002</v>
      </c>
      <c r="G726" s="6">
        <v>7.40087890625</v>
      </c>
      <c r="H726" s="6">
        <v>5.52</v>
      </c>
      <c r="I726" s="4">
        <v>3</v>
      </c>
      <c r="J726" s="4">
        <v>3</v>
      </c>
      <c r="K726" s="4">
        <v>19</v>
      </c>
      <c r="L726" s="4">
        <v>5</v>
      </c>
      <c r="M726" s="4">
        <v>5</v>
      </c>
      <c r="N726" s="4">
        <v>5</v>
      </c>
      <c r="O726" s="4"/>
      <c r="P726" s="4">
        <v>4</v>
      </c>
      <c r="Q726" s="4"/>
      <c r="R726" s="11">
        <f t="shared" si="88"/>
        <v>5.7937427578215526E-4</v>
      </c>
      <c r="S726" s="11">
        <f t="shared" si="89"/>
        <v>4.8369933249492117E-4</v>
      </c>
      <c r="T726" s="11">
        <f t="shared" si="90"/>
        <v>4.5413260672116256E-4</v>
      </c>
      <c r="U726" s="11">
        <f t="shared" si="91"/>
        <v>0</v>
      </c>
      <c r="V726" s="11">
        <f t="shared" si="92"/>
        <v>4.2158516020236085E-4</v>
      </c>
      <c r="W726" s="11">
        <f t="shared" si="93"/>
        <v>0</v>
      </c>
      <c r="X726" s="14">
        <v>5.7937427578215526E-4</v>
      </c>
      <c r="Y726" s="14">
        <v>4.8369933249492117E-4</v>
      </c>
      <c r="Z726" s="14">
        <v>4.5413260672116256E-4</v>
      </c>
      <c r="AA726" s="15">
        <v>9.0826521344232502E-5</v>
      </c>
      <c r="AB726" s="14">
        <v>4.2158516020236085E-4</v>
      </c>
      <c r="AC726" s="15">
        <v>9.0826521344232502E-5</v>
      </c>
      <c r="AE726" s="16">
        <f t="shared" si="94"/>
        <v>0.39759803046385894</v>
      </c>
      <c r="AF726" s="25">
        <f t="shared" si="95"/>
        <v>-1.3306174844837959</v>
      </c>
      <c r="AL726" s="72"/>
      <c r="AN726" s="52"/>
      <c r="AO726" s="53"/>
      <c r="AP726" s="59"/>
      <c r="AQ726" s="54"/>
      <c r="AR726" s="56"/>
      <c r="AS726" s="56"/>
    </row>
    <row r="727" spans="1:45" x14ac:dyDescent="0.2">
      <c r="A727" s="31" t="s">
        <v>96</v>
      </c>
      <c r="B727" s="32" t="s">
        <v>1254</v>
      </c>
      <c r="C727" s="31" t="s">
        <v>2478</v>
      </c>
      <c r="D727" s="41" t="s">
        <v>2479</v>
      </c>
      <c r="E727" s="4">
        <v>405</v>
      </c>
      <c r="F727" s="5">
        <v>46.331712674659997</v>
      </c>
      <c r="G727" s="6">
        <v>6.80029296875</v>
      </c>
      <c r="H727" s="6">
        <v>8.15</v>
      </c>
      <c r="I727" s="4">
        <v>3</v>
      </c>
      <c r="J727" s="4">
        <v>3</v>
      </c>
      <c r="K727" s="4">
        <v>6</v>
      </c>
      <c r="L727" s="4">
        <v>2</v>
      </c>
      <c r="M727" s="4"/>
      <c r="N727" s="4">
        <v>4</v>
      </c>
      <c r="O727" s="4"/>
      <c r="P727" s="4"/>
      <c r="Q727" s="4"/>
      <c r="R727" s="11">
        <f t="shared" si="88"/>
        <v>2.3174971031286211E-4</v>
      </c>
      <c r="S727" s="11">
        <f t="shared" si="89"/>
        <v>0</v>
      </c>
      <c r="T727" s="11">
        <f t="shared" si="90"/>
        <v>3.6330608537693006E-4</v>
      </c>
      <c r="U727" s="11">
        <f t="shared" si="91"/>
        <v>0</v>
      </c>
      <c r="V727" s="11">
        <f t="shared" si="92"/>
        <v>0</v>
      </c>
      <c r="W727" s="11">
        <f t="shared" si="93"/>
        <v>0</v>
      </c>
      <c r="X727" s="14">
        <v>2.3174971031286211E-4</v>
      </c>
      <c r="Y727" s="15">
        <v>9.0826521344232502E-5</v>
      </c>
      <c r="Z727" s="14">
        <v>3.6330608537693006E-4</v>
      </c>
      <c r="AA727" s="15">
        <v>9.0826521344232502E-5</v>
      </c>
      <c r="AB727" s="15">
        <v>9.0826521344232502E-5</v>
      </c>
      <c r="AC727" s="15">
        <v>9.0826521344232502E-5</v>
      </c>
      <c r="AE727" s="16">
        <f t="shared" si="94"/>
        <v>0.39726868190885367</v>
      </c>
      <c r="AF727" s="25">
        <f t="shared" si="95"/>
        <v>-1.3318130297162871</v>
      </c>
      <c r="AL727" s="72"/>
      <c r="AN727" s="52"/>
      <c r="AO727" s="53"/>
      <c r="AP727" s="59"/>
      <c r="AQ727" s="54"/>
      <c r="AR727" s="56"/>
      <c r="AS727" s="56"/>
    </row>
    <row r="728" spans="1:45" x14ac:dyDescent="0.2">
      <c r="A728" s="31" t="s">
        <v>620</v>
      </c>
      <c r="B728" s="32" t="s">
        <v>965</v>
      </c>
      <c r="C728" s="50" t="s">
        <v>2871</v>
      </c>
      <c r="D728" s="78" t="s">
        <v>1906</v>
      </c>
      <c r="E728" s="4">
        <v>165</v>
      </c>
      <c r="F728" s="5">
        <v>17.284686084659999</v>
      </c>
      <c r="G728" s="6">
        <v>7.72314453125</v>
      </c>
      <c r="H728" s="6">
        <v>22.42</v>
      </c>
      <c r="I728" s="4">
        <v>4</v>
      </c>
      <c r="J728" s="4">
        <v>4</v>
      </c>
      <c r="K728" s="4">
        <v>6</v>
      </c>
      <c r="L728" s="4">
        <v>2</v>
      </c>
      <c r="M728" s="4"/>
      <c r="N728" s="4">
        <v>4</v>
      </c>
      <c r="O728" s="4"/>
      <c r="P728" s="4"/>
      <c r="Q728" s="4"/>
      <c r="R728" s="11">
        <f t="shared" si="88"/>
        <v>2.3174971031286211E-4</v>
      </c>
      <c r="S728" s="11">
        <f t="shared" si="89"/>
        <v>0</v>
      </c>
      <c r="T728" s="11">
        <f t="shared" si="90"/>
        <v>3.6330608537693006E-4</v>
      </c>
      <c r="U728" s="11">
        <f t="shared" si="91"/>
        <v>0</v>
      </c>
      <c r="V728" s="11">
        <f t="shared" si="92"/>
        <v>0</v>
      </c>
      <c r="W728" s="11">
        <f t="shared" si="93"/>
        <v>0</v>
      </c>
      <c r="X728" s="14">
        <v>2.3174971031286211E-4</v>
      </c>
      <c r="Y728" s="15">
        <v>9.0826521344232502E-5</v>
      </c>
      <c r="Z728" s="14">
        <v>3.6330608537693006E-4</v>
      </c>
      <c r="AA728" s="15">
        <v>9.0826521344232502E-5</v>
      </c>
      <c r="AB728" s="15">
        <v>9.0826521344232502E-5</v>
      </c>
      <c r="AC728" s="15">
        <v>9.0826521344232502E-5</v>
      </c>
      <c r="AE728" s="16">
        <f t="shared" si="94"/>
        <v>0.39726868190885367</v>
      </c>
      <c r="AF728" s="25">
        <f t="shared" si="95"/>
        <v>-1.3318130297162871</v>
      </c>
      <c r="AL728" s="72"/>
      <c r="AN728" s="52"/>
      <c r="AO728" s="53"/>
      <c r="AP728" s="59"/>
      <c r="AQ728" s="54"/>
      <c r="AR728" s="56"/>
      <c r="AS728" s="56"/>
    </row>
    <row r="729" spans="1:45" x14ac:dyDescent="0.2">
      <c r="A729" s="31" t="s">
        <v>89</v>
      </c>
      <c r="B729" s="32" t="s">
        <v>1353</v>
      </c>
      <c r="C729" s="31" t="s">
        <v>2679</v>
      </c>
      <c r="D729" s="41" t="s">
        <v>2680</v>
      </c>
      <c r="E729" s="4">
        <v>463</v>
      </c>
      <c r="F729" s="5">
        <v>49.641713524659998</v>
      </c>
      <c r="G729" s="6">
        <v>9.10009765625</v>
      </c>
      <c r="H729" s="6">
        <v>4.32</v>
      </c>
      <c r="I729" s="4">
        <v>2</v>
      </c>
      <c r="J729" s="4">
        <v>2</v>
      </c>
      <c r="K729" s="4">
        <v>6</v>
      </c>
      <c r="L729" s="4">
        <v>3</v>
      </c>
      <c r="M729" s="4"/>
      <c r="N729" s="4">
        <v>3</v>
      </c>
      <c r="O729" s="4"/>
      <c r="P729" s="4"/>
      <c r="Q729" s="4"/>
      <c r="R729" s="11">
        <f t="shared" si="88"/>
        <v>3.4762456546929318E-4</v>
      </c>
      <c r="S729" s="11">
        <f t="shared" si="89"/>
        <v>0</v>
      </c>
      <c r="T729" s="11">
        <f t="shared" si="90"/>
        <v>2.7247956403269756E-4</v>
      </c>
      <c r="U729" s="11">
        <f t="shared" si="91"/>
        <v>0</v>
      </c>
      <c r="V729" s="11">
        <f t="shared" si="92"/>
        <v>0</v>
      </c>
      <c r="W729" s="11">
        <f t="shared" si="93"/>
        <v>0</v>
      </c>
      <c r="X729" s="14">
        <v>3.4762456546929318E-4</v>
      </c>
      <c r="Y729" s="15">
        <v>9.0826521344232502E-5</v>
      </c>
      <c r="Z729" s="14">
        <v>2.7247956403269756E-4</v>
      </c>
      <c r="AA729" s="15">
        <v>9.0826521344232502E-5</v>
      </c>
      <c r="AB729" s="15">
        <v>9.0826521344232502E-5</v>
      </c>
      <c r="AC729" s="15">
        <v>9.0826521344232502E-5</v>
      </c>
      <c r="AE729" s="16">
        <f t="shared" si="94"/>
        <v>0.38327165062916346</v>
      </c>
      <c r="AF729" s="25">
        <f t="shared" si="95"/>
        <v>-1.3835608043129362</v>
      </c>
      <c r="AL729" s="72"/>
      <c r="AN729" s="52"/>
      <c r="AO729" s="53"/>
      <c r="AP729" s="59"/>
      <c r="AQ729" s="54"/>
      <c r="AR729" s="56"/>
      <c r="AS729" s="56"/>
    </row>
    <row r="730" spans="1:45" x14ac:dyDescent="0.2">
      <c r="A730" s="31" t="s">
        <v>469</v>
      </c>
      <c r="B730" s="32" t="s">
        <v>1159</v>
      </c>
      <c r="C730" s="31" t="s">
        <v>2300</v>
      </c>
      <c r="D730" s="41" t="s">
        <v>2301</v>
      </c>
      <c r="E730" s="4">
        <v>357</v>
      </c>
      <c r="F730" s="5">
        <v>40.814949974660003</v>
      </c>
      <c r="G730" s="6">
        <v>6.75634765625</v>
      </c>
      <c r="H730" s="6">
        <v>12.04</v>
      </c>
      <c r="I730" s="4">
        <v>3</v>
      </c>
      <c r="J730" s="4">
        <v>4</v>
      </c>
      <c r="K730" s="4">
        <v>16</v>
      </c>
      <c r="L730" s="4">
        <v>4</v>
      </c>
      <c r="M730" s="4">
        <v>5</v>
      </c>
      <c r="N730" s="4">
        <v>4</v>
      </c>
      <c r="O730" s="4"/>
      <c r="P730" s="4">
        <v>3</v>
      </c>
      <c r="Q730" s="4"/>
      <c r="R730" s="11">
        <f t="shared" si="88"/>
        <v>4.6349942062572422E-4</v>
      </c>
      <c r="S730" s="11">
        <f t="shared" si="89"/>
        <v>4.8369933249492117E-4</v>
      </c>
      <c r="T730" s="11">
        <f t="shared" si="90"/>
        <v>3.6330608537693006E-4</v>
      </c>
      <c r="U730" s="11">
        <f t="shared" si="91"/>
        <v>0</v>
      </c>
      <c r="V730" s="11">
        <f t="shared" si="92"/>
        <v>3.1618887015177064E-4</v>
      </c>
      <c r="W730" s="11">
        <f t="shared" si="93"/>
        <v>0</v>
      </c>
      <c r="X730" s="14">
        <v>4.6349942062572422E-4</v>
      </c>
      <c r="Y730" s="14">
        <v>4.8369933249492117E-4</v>
      </c>
      <c r="Z730" s="14">
        <v>3.6330608537693006E-4</v>
      </c>
      <c r="AA730" s="15">
        <v>9.0826521344232502E-5</v>
      </c>
      <c r="AB730" s="14">
        <v>3.1618887015177064E-4</v>
      </c>
      <c r="AC730" s="15">
        <v>9.0826521344232502E-5</v>
      </c>
      <c r="AE730" s="16">
        <f t="shared" si="94"/>
        <v>0.37988559692079049</v>
      </c>
      <c r="AF730" s="25">
        <f t="shared" si="95"/>
        <v>-1.3963630805544955</v>
      </c>
      <c r="AL730" s="72"/>
      <c r="AN730" s="52"/>
      <c r="AO730" s="53"/>
      <c r="AP730" s="59"/>
      <c r="AQ730" s="54"/>
      <c r="AR730" s="56"/>
      <c r="AS730" s="56"/>
    </row>
    <row r="731" spans="1:45" x14ac:dyDescent="0.2">
      <c r="A731" s="31" t="s">
        <v>488</v>
      </c>
      <c r="B731" s="32" t="s">
        <v>827</v>
      </c>
      <c r="C731" s="31" t="s">
        <v>1639</v>
      </c>
      <c r="D731" s="41" t="s">
        <v>1640</v>
      </c>
      <c r="E731" s="4">
        <v>142</v>
      </c>
      <c r="F731" s="5">
        <v>16.249390994660001</v>
      </c>
      <c r="G731" s="6">
        <v>5.97314453125</v>
      </c>
      <c r="H731" s="6">
        <v>34.51</v>
      </c>
      <c r="I731" s="4">
        <v>5</v>
      </c>
      <c r="J731" s="4">
        <v>5</v>
      </c>
      <c r="K731" s="4">
        <v>7</v>
      </c>
      <c r="L731" s="4">
        <v>3</v>
      </c>
      <c r="M731" s="4">
        <v>2</v>
      </c>
      <c r="N731" s="4">
        <v>2</v>
      </c>
      <c r="O731" s="4"/>
      <c r="P731" s="4"/>
      <c r="Q731" s="4"/>
      <c r="R731" s="11">
        <f t="shared" si="88"/>
        <v>3.4762456546929318E-4</v>
      </c>
      <c r="S731" s="11">
        <f t="shared" si="89"/>
        <v>1.9347973299796846E-4</v>
      </c>
      <c r="T731" s="11">
        <f t="shared" si="90"/>
        <v>1.8165304268846503E-4</v>
      </c>
      <c r="U731" s="11">
        <f t="shared" si="91"/>
        <v>0</v>
      </c>
      <c r="V731" s="11">
        <f t="shared" si="92"/>
        <v>0</v>
      </c>
      <c r="W731" s="11">
        <f t="shared" si="93"/>
        <v>0</v>
      </c>
      <c r="X731" s="14">
        <v>3.4762456546929318E-4</v>
      </c>
      <c r="Y731" s="14">
        <v>1.9347973299796846E-4</v>
      </c>
      <c r="Z731" s="14">
        <v>1.8165304268846503E-4</v>
      </c>
      <c r="AA731" s="15">
        <v>9.0826521344232502E-5</v>
      </c>
      <c r="AB731" s="15">
        <v>9.0826521344232502E-5</v>
      </c>
      <c r="AC731" s="15">
        <v>9.0826521344232502E-5</v>
      </c>
      <c r="AE731" s="16">
        <f t="shared" si="94"/>
        <v>0.37700006422209209</v>
      </c>
      <c r="AF731" s="25">
        <f t="shared" si="95"/>
        <v>-1.4073633256297997</v>
      </c>
      <c r="AL731" s="72"/>
      <c r="AN731" s="52"/>
      <c r="AO731" s="53"/>
      <c r="AP731" s="54"/>
      <c r="AR731" s="56"/>
      <c r="AS731" s="56"/>
    </row>
    <row r="732" spans="1:45" x14ac:dyDescent="0.2">
      <c r="A732" s="31" t="s">
        <v>234</v>
      </c>
      <c r="B732" s="32" t="s">
        <v>1120</v>
      </c>
      <c r="C732" s="46" t="s">
        <v>2220</v>
      </c>
      <c r="D732" s="41" t="s">
        <v>2221</v>
      </c>
      <c r="E732" s="4">
        <v>286</v>
      </c>
      <c r="F732" s="5">
        <v>32.960632374660001</v>
      </c>
      <c r="G732" s="6">
        <v>5.84619140625</v>
      </c>
      <c r="H732" s="6">
        <v>13.99</v>
      </c>
      <c r="I732" s="4">
        <v>2</v>
      </c>
      <c r="J732" s="4">
        <v>4</v>
      </c>
      <c r="K732" s="4">
        <v>15</v>
      </c>
      <c r="L732" s="4"/>
      <c r="M732" s="4"/>
      <c r="N732" s="4">
        <v>6</v>
      </c>
      <c r="O732" s="4"/>
      <c r="P732" s="4"/>
      <c r="Q732" s="4"/>
      <c r="R732" s="11">
        <f t="shared" si="88"/>
        <v>0</v>
      </c>
      <c r="S732" s="11">
        <f t="shared" si="89"/>
        <v>0</v>
      </c>
      <c r="T732" s="11">
        <f t="shared" si="90"/>
        <v>5.4495912806539512E-4</v>
      </c>
      <c r="U732" s="11">
        <f t="shared" si="91"/>
        <v>0</v>
      </c>
      <c r="V732" s="11">
        <f t="shared" si="92"/>
        <v>0</v>
      </c>
      <c r="W732" s="11">
        <f t="shared" si="93"/>
        <v>0</v>
      </c>
      <c r="X732" s="15">
        <v>9.0826521344232502E-5</v>
      </c>
      <c r="Y732" s="15">
        <v>9.0826521344232502E-5</v>
      </c>
      <c r="Z732" s="14">
        <v>5.4495912806539512E-4</v>
      </c>
      <c r="AA732" s="15">
        <v>9.0826521344232502E-5</v>
      </c>
      <c r="AB732" s="15">
        <v>9.0826521344232502E-5</v>
      </c>
      <c r="AC732" s="15">
        <v>9.0826521344232502E-5</v>
      </c>
      <c r="AE732" s="16">
        <f t="shared" si="94"/>
        <v>0.37499999999999994</v>
      </c>
      <c r="AF732" s="25">
        <f t="shared" si="95"/>
        <v>-1.4150374992788441</v>
      </c>
      <c r="AL732" s="72"/>
      <c r="AN732" s="52"/>
      <c r="AO732" s="53"/>
      <c r="AP732" s="59"/>
      <c r="AQ732" s="54"/>
      <c r="AR732" s="56"/>
      <c r="AS732" s="56"/>
    </row>
    <row r="733" spans="1:45" x14ac:dyDescent="0.2">
      <c r="A733" s="31" t="s">
        <v>78</v>
      </c>
      <c r="B733" s="32" t="s">
        <v>1095</v>
      </c>
      <c r="C733" s="46" t="s">
        <v>1934</v>
      </c>
      <c r="D733" s="41" t="s">
        <v>2170</v>
      </c>
      <c r="E733" s="4">
        <v>144</v>
      </c>
      <c r="F733" s="5">
        <v>17.273892344659998</v>
      </c>
      <c r="G733" s="6">
        <v>6.17626953125</v>
      </c>
      <c r="H733" s="6">
        <v>15.28</v>
      </c>
      <c r="I733" s="4">
        <v>2</v>
      </c>
      <c r="J733" s="4">
        <v>2</v>
      </c>
      <c r="K733" s="4">
        <v>6</v>
      </c>
      <c r="L733" s="4">
        <v>3</v>
      </c>
      <c r="M733" s="4">
        <v>3</v>
      </c>
      <c r="N733" s="4"/>
      <c r="O733" s="4"/>
      <c r="P733" s="4"/>
      <c r="Q733" s="4"/>
      <c r="R733" s="11">
        <f t="shared" si="88"/>
        <v>3.4762456546929318E-4</v>
      </c>
      <c r="S733" s="11">
        <f t="shared" si="89"/>
        <v>2.9021959949695271E-4</v>
      </c>
      <c r="T733" s="11">
        <f t="shared" si="90"/>
        <v>0</v>
      </c>
      <c r="U733" s="11">
        <f t="shared" si="91"/>
        <v>0</v>
      </c>
      <c r="V733" s="11">
        <f t="shared" si="92"/>
        <v>0</v>
      </c>
      <c r="W733" s="11">
        <f t="shared" si="93"/>
        <v>0</v>
      </c>
      <c r="X733" s="14">
        <v>3.4762456546929318E-4</v>
      </c>
      <c r="Y733" s="14">
        <v>2.9021959949695271E-4</v>
      </c>
      <c r="Z733" s="15">
        <v>9.0826521344232502E-5</v>
      </c>
      <c r="AA733" s="15">
        <v>9.0826521344232502E-5</v>
      </c>
      <c r="AB733" s="15">
        <v>9.0826521344232502E-5</v>
      </c>
      <c r="AC733" s="15">
        <v>9.0826521344232502E-5</v>
      </c>
      <c r="AE733" s="16">
        <f t="shared" si="94"/>
        <v>0.3739406142606882</v>
      </c>
      <c r="AF733" s="25">
        <f t="shared" si="95"/>
        <v>-1.4191189218716027</v>
      </c>
      <c r="AL733" s="72"/>
      <c r="AN733" s="52"/>
      <c r="AO733" s="53"/>
      <c r="AP733" s="69"/>
      <c r="AQ733" s="54"/>
      <c r="AR733" s="56"/>
      <c r="AS733" s="56"/>
    </row>
    <row r="734" spans="1:45" x14ac:dyDescent="0.2">
      <c r="A734" s="88" t="s">
        <v>3065</v>
      </c>
      <c r="B734" s="52" t="s">
        <v>3066</v>
      </c>
      <c r="C734" s="31" t="s">
        <v>2452</v>
      </c>
      <c r="D734" s="41" t="s">
        <v>2453</v>
      </c>
      <c r="E734" s="4">
        <v>533</v>
      </c>
      <c r="F734" s="5">
        <v>58.509303024659999</v>
      </c>
      <c r="G734" s="6">
        <v>5.64306640625</v>
      </c>
      <c r="H734" s="6">
        <v>8.6300000000000008</v>
      </c>
      <c r="I734" s="4">
        <v>4</v>
      </c>
      <c r="J734" s="4">
        <v>4</v>
      </c>
      <c r="K734" s="4">
        <v>7</v>
      </c>
      <c r="L734" s="4"/>
      <c r="M734" s="4">
        <v>3</v>
      </c>
      <c r="N734" s="4">
        <v>4</v>
      </c>
      <c r="O734" s="4"/>
      <c r="P734" s="4"/>
      <c r="Q734" s="4"/>
      <c r="R734" s="11">
        <f t="shared" si="88"/>
        <v>0</v>
      </c>
      <c r="S734" s="11">
        <f t="shared" si="89"/>
        <v>2.9021959949695271E-4</v>
      </c>
      <c r="T734" s="11">
        <f t="shared" si="90"/>
        <v>3.6330608537693006E-4</v>
      </c>
      <c r="U734" s="11">
        <f t="shared" si="91"/>
        <v>0</v>
      </c>
      <c r="V734" s="11">
        <f t="shared" si="92"/>
        <v>0</v>
      </c>
      <c r="W734" s="11">
        <f t="shared" si="93"/>
        <v>0</v>
      </c>
      <c r="X734" s="15">
        <v>9.0826521344232502E-5</v>
      </c>
      <c r="Y734" s="14">
        <v>2.9021959949695271E-4</v>
      </c>
      <c r="Z734" s="14">
        <v>3.6330608537693006E-4</v>
      </c>
      <c r="AA734" s="15">
        <v>9.0826521344232502E-5</v>
      </c>
      <c r="AB734" s="15">
        <v>9.0826521344232502E-5</v>
      </c>
      <c r="AC734" s="15">
        <v>9.0826521344232502E-5</v>
      </c>
      <c r="AE734" s="16">
        <f t="shared" si="94"/>
        <v>0.36606268075311332</v>
      </c>
      <c r="AF734" s="25">
        <f t="shared" si="95"/>
        <v>-1.4498373931836275</v>
      </c>
      <c r="AL734" s="72"/>
      <c r="AN734" s="52"/>
      <c r="AO734" s="53"/>
      <c r="AP734" s="54"/>
      <c r="AR734" s="56"/>
      <c r="AS734" s="56"/>
    </row>
    <row r="735" spans="1:45" x14ac:dyDescent="0.2">
      <c r="A735" s="31" t="s">
        <v>54</v>
      </c>
      <c r="B735" s="32" t="s">
        <v>1249</v>
      </c>
      <c r="C735" s="31" t="s">
        <v>2470</v>
      </c>
      <c r="D735" s="41" t="s">
        <v>2471</v>
      </c>
      <c r="E735" s="4">
        <v>638</v>
      </c>
      <c r="F735" s="5">
        <v>70.463984844660004</v>
      </c>
      <c r="G735" s="6">
        <v>6.55126953125</v>
      </c>
      <c r="H735" s="6">
        <v>8.31</v>
      </c>
      <c r="I735" s="4">
        <v>4</v>
      </c>
      <c r="J735" s="4">
        <v>4</v>
      </c>
      <c r="K735" s="4">
        <v>7</v>
      </c>
      <c r="L735" s="4"/>
      <c r="M735" s="4">
        <v>3</v>
      </c>
      <c r="N735" s="4">
        <v>4</v>
      </c>
      <c r="O735" s="4"/>
      <c r="P735" s="4"/>
      <c r="Q735" s="4"/>
      <c r="R735" s="11">
        <f t="shared" si="88"/>
        <v>0</v>
      </c>
      <c r="S735" s="11">
        <f t="shared" si="89"/>
        <v>2.9021959949695271E-4</v>
      </c>
      <c r="T735" s="11">
        <f t="shared" si="90"/>
        <v>3.6330608537693006E-4</v>
      </c>
      <c r="U735" s="11">
        <f t="shared" si="91"/>
        <v>0</v>
      </c>
      <c r="V735" s="11">
        <f t="shared" si="92"/>
        <v>0</v>
      </c>
      <c r="W735" s="11">
        <f t="shared" si="93"/>
        <v>0</v>
      </c>
      <c r="X735" s="15">
        <v>9.0826521344232502E-5</v>
      </c>
      <c r="Y735" s="14">
        <v>2.9021959949695271E-4</v>
      </c>
      <c r="Z735" s="14">
        <v>3.6330608537693006E-4</v>
      </c>
      <c r="AA735" s="15">
        <v>9.0826521344232502E-5</v>
      </c>
      <c r="AB735" s="15">
        <v>9.0826521344232502E-5</v>
      </c>
      <c r="AC735" s="15">
        <v>9.0826521344232502E-5</v>
      </c>
      <c r="AE735" s="16">
        <f t="shared" si="94"/>
        <v>0.36606268075311332</v>
      </c>
      <c r="AF735" s="25">
        <f t="shared" si="95"/>
        <v>-1.4498373931836275</v>
      </c>
      <c r="AL735" s="72"/>
      <c r="AN735" s="53"/>
      <c r="AO735" s="52"/>
      <c r="AP735" s="59"/>
      <c r="AQ735" s="54"/>
      <c r="AR735" s="56"/>
      <c r="AS735" s="56"/>
    </row>
    <row r="736" spans="1:45" x14ac:dyDescent="0.2">
      <c r="A736" s="31" t="s">
        <v>611</v>
      </c>
      <c r="B736" s="32" t="s">
        <v>845</v>
      </c>
      <c r="C736" s="31" t="s">
        <v>1674</v>
      </c>
      <c r="D736" s="41" t="s">
        <v>1675</v>
      </c>
      <c r="E736" s="4">
        <v>114</v>
      </c>
      <c r="F736" s="5">
        <v>12.19706284466</v>
      </c>
      <c r="G736" s="6">
        <v>8.48486328125</v>
      </c>
      <c r="H736" s="6">
        <v>32.46</v>
      </c>
      <c r="I736" s="4">
        <v>3</v>
      </c>
      <c r="J736" s="4">
        <v>3</v>
      </c>
      <c r="K736" s="4">
        <v>7</v>
      </c>
      <c r="L736" s="4"/>
      <c r="M736" s="4">
        <v>3</v>
      </c>
      <c r="N736" s="4">
        <v>4</v>
      </c>
      <c r="O736" s="4"/>
      <c r="P736" s="4"/>
      <c r="Q736" s="4"/>
      <c r="R736" s="11">
        <f t="shared" si="88"/>
        <v>0</v>
      </c>
      <c r="S736" s="11">
        <f t="shared" si="89"/>
        <v>2.9021959949695271E-4</v>
      </c>
      <c r="T736" s="11">
        <f t="shared" si="90"/>
        <v>3.6330608537693006E-4</v>
      </c>
      <c r="U736" s="11">
        <f t="shared" si="91"/>
        <v>0</v>
      </c>
      <c r="V736" s="11">
        <f t="shared" si="92"/>
        <v>0</v>
      </c>
      <c r="W736" s="11">
        <f t="shared" si="93"/>
        <v>0</v>
      </c>
      <c r="X736" s="15">
        <v>9.0826521344232502E-5</v>
      </c>
      <c r="Y736" s="14">
        <v>2.9021959949695271E-4</v>
      </c>
      <c r="Z736" s="14">
        <v>3.6330608537693006E-4</v>
      </c>
      <c r="AA736" s="15">
        <v>9.0826521344232502E-5</v>
      </c>
      <c r="AB736" s="15">
        <v>9.0826521344232502E-5</v>
      </c>
      <c r="AC736" s="15">
        <v>9.0826521344232502E-5</v>
      </c>
      <c r="AE736" s="16">
        <f t="shared" si="94"/>
        <v>0.36606268075311332</v>
      </c>
      <c r="AF736" s="25">
        <f t="shared" si="95"/>
        <v>-1.4498373931836275</v>
      </c>
      <c r="AL736" s="72"/>
      <c r="AN736" s="52"/>
      <c r="AO736" s="53"/>
      <c r="AP736" s="54"/>
      <c r="AR736" s="56"/>
      <c r="AS736" s="56"/>
    </row>
    <row r="737" spans="1:45" x14ac:dyDescent="0.2">
      <c r="A737" s="31" t="s">
        <v>209</v>
      </c>
      <c r="B737" s="32" t="s">
        <v>1110</v>
      </c>
      <c r="C737" s="31" t="s">
        <v>2202</v>
      </c>
      <c r="D737" s="41" t="s">
        <v>2203</v>
      </c>
      <c r="E737" s="4">
        <v>191</v>
      </c>
      <c r="F737" s="5">
        <v>22.13741119466</v>
      </c>
      <c r="G737" s="6">
        <v>8.60205078125</v>
      </c>
      <c r="H737" s="6">
        <v>14.66</v>
      </c>
      <c r="I737" s="4">
        <v>3</v>
      </c>
      <c r="J737" s="4">
        <v>3</v>
      </c>
      <c r="K737" s="4">
        <v>7</v>
      </c>
      <c r="L737" s="4"/>
      <c r="M737" s="4">
        <v>4</v>
      </c>
      <c r="N737" s="4">
        <v>3</v>
      </c>
      <c r="O737" s="4"/>
      <c r="P737" s="4"/>
      <c r="Q737" s="4"/>
      <c r="R737" s="11">
        <f t="shared" si="88"/>
        <v>0</v>
      </c>
      <c r="S737" s="11">
        <f t="shared" si="89"/>
        <v>3.8695946599593691E-4</v>
      </c>
      <c r="T737" s="11">
        <f t="shared" si="90"/>
        <v>2.7247956403269756E-4</v>
      </c>
      <c r="U737" s="11">
        <f t="shared" si="91"/>
        <v>0</v>
      </c>
      <c r="V737" s="11">
        <f t="shared" si="92"/>
        <v>0</v>
      </c>
      <c r="W737" s="11">
        <f t="shared" si="93"/>
        <v>0</v>
      </c>
      <c r="X737" s="15">
        <v>9.0826521344232502E-5</v>
      </c>
      <c r="Y737" s="14">
        <v>3.8695946599593691E-4</v>
      </c>
      <c r="Z737" s="14">
        <v>2.7247956403269756E-4</v>
      </c>
      <c r="AA737" s="15">
        <v>9.0826521344232502E-5</v>
      </c>
      <c r="AB737" s="15">
        <v>9.0826521344232502E-5</v>
      </c>
      <c r="AC737" s="15">
        <v>9.0826521344232502E-5</v>
      </c>
      <c r="AE737" s="16">
        <f t="shared" si="94"/>
        <v>0.36317749566683838</v>
      </c>
      <c r="AF737" s="25">
        <f t="shared" si="95"/>
        <v>-1.4612532862445948</v>
      </c>
      <c r="AL737" s="72"/>
      <c r="AN737" s="52"/>
      <c r="AO737" s="53"/>
      <c r="AP737" s="71"/>
      <c r="AQ737" s="54"/>
      <c r="AR737" s="56"/>
      <c r="AS737" s="56"/>
    </row>
    <row r="738" spans="1:45" x14ac:dyDescent="0.2">
      <c r="A738" s="88" t="s">
        <v>3067</v>
      </c>
      <c r="B738" s="52" t="s">
        <v>3068</v>
      </c>
      <c r="C738" s="31" t="s">
        <v>2112</v>
      </c>
      <c r="D738" s="41" t="s">
        <v>2113</v>
      </c>
      <c r="E738" s="4">
        <v>228</v>
      </c>
      <c r="F738" s="5">
        <v>26.124732104660001</v>
      </c>
      <c r="G738" s="6">
        <v>6.44287109375</v>
      </c>
      <c r="H738" s="6">
        <v>16.670000000000002</v>
      </c>
      <c r="I738" s="4">
        <v>5</v>
      </c>
      <c r="J738" s="4">
        <v>5</v>
      </c>
      <c r="K738" s="4">
        <v>21</v>
      </c>
      <c r="L738" s="4"/>
      <c r="M738" s="4">
        <v>8</v>
      </c>
      <c r="N738" s="4">
        <v>9</v>
      </c>
      <c r="O738" s="4"/>
      <c r="P738" s="4"/>
      <c r="Q738" s="4">
        <v>4</v>
      </c>
      <c r="R738" s="11">
        <f t="shared" si="88"/>
        <v>0</v>
      </c>
      <c r="S738" s="11">
        <f t="shared" si="89"/>
        <v>7.7391893199187383E-4</v>
      </c>
      <c r="T738" s="11">
        <f t="shared" si="90"/>
        <v>8.1743869209809268E-4</v>
      </c>
      <c r="U738" s="11">
        <f t="shared" si="91"/>
        <v>0</v>
      </c>
      <c r="V738" s="11">
        <f t="shared" si="92"/>
        <v>0</v>
      </c>
      <c r="W738" s="11">
        <f t="shared" si="93"/>
        <v>4.0832993058391182E-4</v>
      </c>
      <c r="X738" s="15">
        <v>9.0826521344232502E-5</v>
      </c>
      <c r="Y738" s="14">
        <v>7.7391893199187383E-4</v>
      </c>
      <c r="Z738" s="14">
        <v>8.1743869209809268E-4</v>
      </c>
      <c r="AA738" s="15">
        <v>9.0826521344232502E-5</v>
      </c>
      <c r="AB738" s="15">
        <v>9.0826521344232502E-5</v>
      </c>
      <c r="AC738" s="14">
        <v>4.0832993058391182E-4</v>
      </c>
      <c r="AE738" s="16">
        <f t="shared" si="94"/>
        <v>0.3507243691921092</v>
      </c>
      <c r="AF738" s="25">
        <f t="shared" si="95"/>
        <v>-1.5115904188128335</v>
      </c>
      <c r="AL738" s="72"/>
      <c r="AP738" s="59"/>
      <c r="AQ738" s="54"/>
      <c r="AR738" s="56"/>
      <c r="AS738" s="56"/>
    </row>
    <row r="739" spans="1:45" x14ac:dyDescent="0.2">
      <c r="A739" s="31" t="s">
        <v>453</v>
      </c>
      <c r="B739" s="32" t="s">
        <v>898</v>
      </c>
      <c r="C739" s="31" t="s">
        <v>1773</v>
      </c>
      <c r="D739" s="41" t="s">
        <v>1774</v>
      </c>
      <c r="E739" s="4">
        <v>198</v>
      </c>
      <c r="F739" s="5">
        <v>21.88414042466</v>
      </c>
      <c r="G739" s="6">
        <v>5.42724609375</v>
      </c>
      <c r="H739" s="6">
        <v>27.78</v>
      </c>
      <c r="I739" s="4">
        <v>5</v>
      </c>
      <c r="J739" s="4">
        <v>6</v>
      </c>
      <c r="K739" s="4">
        <v>66</v>
      </c>
      <c r="L739" s="4">
        <v>14</v>
      </c>
      <c r="M739" s="4">
        <v>12</v>
      </c>
      <c r="N739" s="4">
        <v>11</v>
      </c>
      <c r="O739" s="4"/>
      <c r="P739" s="4"/>
      <c r="Q739" s="4">
        <v>11</v>
      </c>
      <c r="R739" s="11">
        <f t="shared" si="88"/>
        <v>1.6222479721900347E-3</v>
      </c>
      <c r="S739" s="11">
        <f t="shared" si="89"/>
        <v>1.1608783979878108E-3</v>
      </c>
      <c r="T739" s="11">
        <f t="shared" si="90"/>
        <v>9.9909173478655768E-4</v>
      </c>
      <c r="U739" s="11">
        <f t="shared" si="91"/>
        <v>0</v>
      </c>
      <c r="V739" s="11">
        <f t="shared" si="92"/>
        <v>0</v>
      </c>
      <c r="W739" s="11">
        <f t="shared" si="93"/>
        <v>1.1229073091057575E-3</v>
      </c>
      <c r="X739" s="14">
        <v>1.6222479721900347E-3</v>
      </c>
      <c r="Y739" s="14">
        <v>1.1608783979878108E-3</v>
      </c>
      <c r="Z739" s="14">
        <v>9.9909173478655768E-4</v>
      </c>
      <c r="AA739" s="15">
        <v>9.0826521344232502E-5</v>
      </c>
      <c r="AB739" s="15">
        <v>9.0826521344232502E-5</v>
      </c>
      <c r="AC739" s="14">
        <v>1.1229073091057575E-3</v>
      </c>
      <c r="AE739" s="16">
        <f t="shared" si="94"/>
        <v>0.34491938740441846</v>
      </c>
      <c r="AF739" s="25">
        <f t="shared" si="95"/>
        <v>-1.5356688720726017</v>
      </c>
      <c r="AL739" s="72"/>
      <c r="AN739" s="52"/>
      <c r="AO739" s="53"/>
      <c r="AP739" s="59"/>
      <c r="AQ739" s="54"/>
      <c r="AR739" s="56"/>
      <c r="AS739" s="56"/>
    </row>
    <row r="740" spans="1:45" x14ac:dyDescent="0.2">
      <c r="A740" s="88" t="s">
        <v>3069</v>
      </c>
      <c r="B740" s="52" t="s">
        <v>3070</v>
      </c>
      <c r="C740" s="46" t="s">
        <v>1492</v>
      </c>
      <c r="D740" s="41" t="s">
        <v>1493</v>
      </c>
      <c r="E740" s="4">
        <v>91</v>
      </c>
      <c r="F740" s="5">
        <v>9.8340849946599995</v>
      </c>
      <c r="G740" s="6">
        <v>9.17333984375</v>
      </c>
      <c r="H740" s="6">
        <v>48.35</v>
      </c>
      <c r="I740" s="4">
        <v>4</v>
      </c>
      <c r="J740" s="4">
        <v>4</v>
      </c>
      <c r="K740" s="4">
        <v>7</v>
      </c>
      <c r="L740" s="4">
        <v>2</v>
      </c>
      <c r="M740" s="4">
        <v>5</v>
      </c>
      <c r="N740" s="4"/>
      <c r="O740" s="4"/>
      <c r="P740" s="4"/>
      <c r="Q740" s="4"/>
      <c r="R740" s="11">
        <f t="shared" si="88"/>
        <v>2.3174971031286211E-4</v>
      </c>
      <c r="S740" s="11">
        <f t="shared" si="89"/>
        <v>4.8369933249492117E-4</v>
      </c>
      <c r="T740" s="11">
        <f t="shared" si="90"/>
        <v>0</v>
      </c>
      <c r="U740" s="11">
        <f t="shared" si="91"/>
        <v>0</v>
      </c>
      <c r="V740" s="11">
        <f t="shared" si="92"/>
        <v>0</v>
      </c>
      <c r="W740" s="11">
        <f t="shared" si="93"/>
        <v>0</v>
      </c>
      <c r="X740" s="14">
        <v>2.3174971031286211E-4</v>
      </c>
      <c r="Y740" s="14">
        <v>4.8369933249492117E-4</v>
      </c>
      <c r="Z740" s="15">
        <v>9.0826521344232502E-5</v>
      </c>
      <c r="AA740" s="15">
        <v>9.0826521344232502E-5</v>
      </c>
      <c r="AB740" s="15">
        <v>9.0826521344232502E-5</v>
      </c>
      <c r="AC740" s="15">
        <v>9.0826521344232502E-5</v>
      </c>
      <c r="AE740" s="16">
        <f t="shared" si="94"/>
        <v>0.33794843369620464</v>
      </c>
      <c r="AF740" s="25">
        <f t="shared" si="95"/>
        <v>-1.5651249670966518</v>
      </c>
      <c r="AL740" s="72"/>
      <c r="AN740" s="53"/>
      <c r="AP740" s="59"/>
      <c r="AQ740" s="54"/>
      <c r="AR740" s="56"/>
      <c r="AS740" s="56"/>
    </row>
    <row r="741" spans="1:45" x14ac:dyDescent="0.2">
      <c r="A741" s="31" t="s">
        <v>520</v>
      </c>
      <c r="B741" s="32" t="s">
        <v>1392</v>
      </c>
      <c r="C741" s="46" t="s">
        <v>2766</v>
      </c>
      <c r="D741" s="41" t="s">
        <v>2767</v>
      </c>
      <c r="E741" s="4">
        <v>1374</v>
      </c>
      <c r="F741" s="5">
        <v>140.03319334466099</v>
      </c>
      <c r="G741" s="6">
        <v>4.97021484375</v>
      </c>
      <c r="H741" s="6">
        <v>2.4700000000000002</v>
      </c>
      <c r="I741" s="4">
        <v>3</v>
      </c>
      <c r="J741" s="4">
        <v>3</v>
      </c>
      <c r="K741" s="4">
        <v>7</v>
      </c>
      <c r="L741" s="4">
        <v>2</v>
      </c>
      <c r="M741" s="4">
        <v>5</v>
      </c>
      <c r="N741" s="4"/>
      <c r="O741" s="4"/>
      <c r="P741" s="4"/>
      <c r="Q741" s="4"/>
      <c r="R741" s="11">
        <f t="shared" si="88"/>
        <v>2.3174971031286211E-4</v>
      </c>
      <c r="S741" s="11">
        <f t="shared" si="89"/>
        <v>4.8369933249492117E-4</v>
      </c>
      <c r="T741" s="11">
        <f t="shared" si="90"/>
        <v>0</v>
      </c>
      <c r="U741" s="11">
        <f t="shared" si="91"/>
        <v>0</v>
      </c>
      <c r="V741" s="11">
        <f t="shared" si="92"/>
        <v>0</v>
      </c>
      <c r="W741" s="11">
        <f t="shared" si="93"/>
        <v>0</v>
      </c>
      <c r="X741" s="14">
        <v>2.3174971031286211E-4</v>
      </c>
      <c r="Y741" s="14">
        <v>4.8369933249492117E-4</v>
      </c>
      <c r="Z741" s="15">
        <v>9.0826521344232502E-5</v>
      </c>
      <c r="AA741" s="15">
        <v>9.0826521344232502E-5</v>
      </c>
      <c r="AB741" s="15">
        <v>9.0826521344232502E-5</v>
      </c>
      <c r="AC741" s="15">
        <v>9.0826521344232502E-5</v>
      </c>
      <c r="AE741" s="16">
        <f t="shared" si="94"/>
        <v>0.33794843369620464</v>
      </c>
      <c r="AF741" s="25">
        <f t="shared" si="95"/>
        <v>-1.5651249670966518</v>
      </c>
      <c r="AL741" s="72"/>
      <c r="AN741" s="52"/>
      <c r="AO741" s="53"/>
      <c r="AP741" s="59"/>
      <c r="AQ741" s="54"/>
      <c r="AR741" s="56"/>
      <c r="AS741" s="56"/>
    </row>
    <row r="742" spans="1:45" x14ac:dyDescent="0.2">
      <c r="A742" s="31" t="s">
        <v>539</v>
      </c>
      <c r="B742" s="32" t="s">
        <v>1169</v>
      </c>
      <c r="C742" s="31" t="s">
        <v>2321</v>
      </c>
      <c r="D742" s="41" t="s">
        <v>2322</v>
      </c>
      <c r="E742" s="4">
        <v>987</v>
      </c>
      <c r="F742" s="5">
        <v>105.60400207466</v>
      </c>
      <c r="G742" s="6">
        <v>5.49072265625</v>
      </c>
      <c r="H742" s="6">
        <v>11.35</v>
      </c>
      <c r="I742" s="4">
        <v>2</v>
      </c>
      <c r="J742" s="4">
        <v>11</v>
      </c>
      <c r="K742" s="4">
        <v>306</v>
      </c>
      <c r="L742" s="4">
        <v>42</v>
      </c>
      <c r="M742" s="4">
        <v>60</v>
      </c>
      <c r="N742" s="4">
        <v>59</v>
      </c>
      <c r="O742" s="4"/>
      <c r="P742" s="4"/>
      <c r="Q742" s="4">
        <v>51</v>
      </c>
      <c r="R742" s="11">
        <f t="shared" si="88"/>
        <v>4.8667439165701043E-3</v>
      </c>
      <c r="S742" s="11">
        <f t="shared" si="89"/>
        <v>5.8043919899390542E-3</v>
      </c>
      <c r="T742" s="11">
        <f t="shared" si="90"/>
        <v>5.3587647593097186E-3</v>
      </c>
      <c r="U742" s="11">
        <f t="shared" si="91"/>
        <v>0</v>
      </c>
      <c r="V742" s="11">
        <f t="shared" si="92"/>
        <v>0</v>
      </c>
      <c r="W742" s="11">
        <f t="shared" si="93"/>
        <v>5.2062066149448751E-3</v>
      </c>
      <c r="X742" s="14">
        <v>4.8667439165701043E-3</v>
      </c>
      <c r="Y742" s="14">
        <v>5.8043919899390542E-3</v>
      </c>
      <c r="Z742" s="14">
        <v>5.3587647593097186E-3</v>
      </c>
      <c r="AA742" s="15">
        <v>9.0826521344232502E-5</v>
      </c>
      <c r="AB742" s="15">
        <v>9.0826521344232502E-5</v>
      </c>
      <c r="AC742" s="14">
        <v>5.2062066149448751E-3</v>
      </c>
      <c r="AE742" s="16">
        <f t="shared" si="94"/>
        <v>0.33611310325347582</v>
      </c>
      <c r="AF742" s="25">
        <f t="shared" si="95"/>
        <v>-1.5729813081762247</v>
      </c>
      <c r="AL742" s="72"/>
      <c r="AN742" s="52"/>
      <c r="AO742" s="53"/>
      <c r="AP742" s="59"/>
      <c r="AQ742" s="54"/>
      <c r="AR742" s="56"/>
      <c r="AS742" s="56"/>
    </row>
    <row r="743" spans="1:45" x14ac:dyDescent="0.2">
      <c r="A743" s="31" t="s">
        <v>438</v>
      </c>
      <c r="B743" s="32" t="s">
        <v>1257</v>
      </c>
      <c r="C743" s="31" t="s">
        <v>2483</v>
      </c>
      <c r="D743" s="41" t="s">
        <v>2484</v>
      </c>
      <c r="E743" s="4">
        <v>248</v>
      </c>
      <c r="F743" s="5">
        <v>28.107996504660001</v>
      </c>
      <c r="G743" s="6">
        <v>7.95751953125</v>
      </c>
      <c r="H743" s="6">
        <v>8.06</v>
      </c>
      <c r="I743" s="4">
        <v>2</v>
      </c>
      <c r="J743" s="4">
        <v>2</v>
      </c>
      <c r="K743" s="4">
        <v>8</v>
      </c>
      <c r="L743" s="4">
        <v>3</v>
      </c>
      <c r="M743" s="4">
        <v>2</v>
      </c>
      <c r="N743" s="4">
        <v>3</v>
      </c>
      <c r="O743" s="4"/>
      <c r="P743" s="4"/>
      <c r="Q743" s="4"/>
      <c r="R743" s="11">
        <f t="shared" si="88"/>
        <v>3.4762456546929318E-4</v>
      </c>
      <c r="S743" s="11">
        <f t="shared" si="89"/>
        <v>1.9347973299796846E-4</v>
      </c>
      <c r="T743" s="11">
        <f t="shared" si="90"/>
        <v>2.7247956403269756E-4</v>
      </c>
      <c r="U743" s="11">
        <f t="shared" si="91"/>
        <v>0</v>
      </c>
      <c r="V743" s="11">
        <f t="shared" si="92"/>
        <v>0</v>
      </c>
      <c r="W743" s="11">
        <f t="shared" si="93"/>
        <v>0</v>
      </c>
      <c r="X743" s="14">
        <v>3.4762456546929318E-4</v>
      </c>
      <c r="Y743" s="14">
        <v>1.9347973299796846E-4</v>
      </c>
      <c r="Z743" s="14">
        <v>2.7247956403269756E-4</v>
      </c>
      <c r="AA743" s="15">
        <v>9.0826521344232502E-5</v>
      </c>
      <c r="AB743" s="15">
        <v>9.0826521344232502E-5</v>
      </c>
      <c r="AC743" s="15">
        <v>9.0826521344232502E-5</v>
      </c>
      <c r="AE743" s="16">
        <f t="shared" si="94"/>
        <v>0.33491269504219195</v>
      </c>
      <c r="AF743" s="25">
        <f t="shared" si="95"/>
        <v>-1.5781430316904839</v>
      </c>
      <c r="AL743" s="72"/>
      <c r="AN743" s="52"/>
      <c r="AO743" s="53"/>
      <c r="AP743" s="59"/>
      <c r="AQ743" s="54"/>
      <c r="AR743" s="56"/>
      <c r="AS743" s="56"/>
    </row>
    <row r="744" spans="1:45" x14ac:dyDescent="0.2">
      <c r="A744" s="31" t="s">
        <v>508</v>
      </c>
      <c r="B744" s="32" t="s">
        <v>1141</v>
      </c>
      <c r="C744" s="31" t="s">
        <v>2271</v>
      </c>
      <c r="D744" s="41" t="s">
        <v>2272</v>
      </c>
      <c r="E744" s="4">
        <v>554</v>
      </c>
      <c r="F744" s="5">
        <v>61.902149844660102</v>
      </c>
      <c r="G744" s="6">
        <v>9.05615234375</v>
      </c>
      <c r="H744" s="6">
        <v>12.64</v>
      </c>
      <c r="I744" s="4">
        <v>6</v>
      </c>
      <c r="J744" s="4">
        <v>6</v>
      </c>
      <c r="K744" s="4">
        <v>7</v>
      </c>
      <c r="L744" s="4"/>
      <c r="M744" s="4"/>
      <c r="N744" s="4">
        <v>7</v>
      </c>
      <c r="O744" s="4"/>
      <c r="P744" s="4"/>
      <c r="Q744" s="4"/>
      <c r="R744" s="11">
        <f t="shared" si="88"/>
        <v>0</v>
      </c>
      <c r="S744" s="11">
        <f t="shared" si="89"/>
        <v>0</v>
      </c>
      <c r="T744" s="11">
        <f t="shared" si="90"/>
        <v>6.3578564940962757E-4</v>
      </c>
      <c r="U744" s="11">
        <f t="shared" si="91"/>
        <v>0</v>
      </c>
      <c r="V744" s="11">
        <f t="shared" si="92"/>
        <v>0</v>
      </c>
      <c r="W744" s="11">
        <f t="shared" si="93"/>
        <v>0</v>
      </c>
      <c r="X744" s="15">
        <v>9.0826521344232502E-5</v>
      </c>
      <c r="Y744" s="15">
        <v>9.0826521344232502E-5</v>
      </c>
      <c r="Z744" s="14">
        <v>6.3578564940962757E-4</v>
      </c>
      <c r="AA744" s="15">
        <v>9.0826521344232502E-5</v>
      </c>
      <c r="AB744" s="15">
        <v>9.0826521344232502E-5</v>
      </c>
      <c r="AC744" s="15">
        <v>9.0826521344232502E-5</v>
      </c>
      <c r="AE744" s="16">
        <f t="shared" si="94"/>
        <v>0.33333333333333331</v>
      </c>
      <c r="AF744" s="25">
        <f t="shared" si="95"/>
        <v>-1.5849625007211563</v>
      </c>
      <c r="AL744" s="72"/>
      <c r="AN744" s="52"/>
      <c r="AO744" s="53"/>
      <c r="AP744" s="59"/>
      <c r="AQ744" s="54"/>
      <c r="AR744" s="56"/>
      <c r="AS744" s="56"/>
    </row>
    <row r="745" spans="1:45" x14ac:dyDescent="0.2">
      <c r="A745" s="31" t="s">
        <v>359</v>
      </c>
      <c r="B745" s="32" t="s">
        <v>1114</v>
      </c>
      <c r="C745" s="46" t="s">
        <v>2210</v>
      </c>
      <c r="D745" s="41" t="s">
        <v>2211</v>
      </c>
      <c r="E745" s="4">
        <v>148</v>
      </c>
      <c r="F745" s="5">
        <v>17.06206578466</v>
      </c>
      <c r="G745" s="6">
        <v>9.39306640625</v>
      </c>
      <c r="H745" s="6">
        <v>14.19</v>
      </c>
      <c r="I745" s="4">
        <v>2</v>
      </c>
      <c r="J745" s="4">
        <v>2</v>
      </c>
      <c r="K745" s="4">
        <v>7</v>
      </c>
      <c r="L745" s="4">
        <v>4</v>
      </c>
      <c r="M745" s="4"/>
      <c r="N745" s="4">
        <v>3</v>
      </c>
      <c r="O745" s="4"/>
      <c r="P745" s="4"/>
      <c r="Q745" s="4"/>
      <c r="R745" s="11">
        <f t="shared" si="88"/>
        <v>4.6349942062572422E-4</v>
      </c>
      <c r="S745" s="11">
        <f t="shared" si="89"/>
        <v>0</v>
      </c>
      <c r="T745" s="11">
        <f t="shared" si="90"/>
        <v>2.7247956403269756E-4</v>
      </c>
      <c r="U745" s="11">
        <f t="shared" si="91"/>
        <v>0</v>
      </c>
      <c r="V745" s="11">
        <f t="shared" si="92"/>
        <v>0</v>
      </c>
      <c r="W745" s="11">
        <f t="shared" si="93"/>
        <v>0</v>
      </c>
      <c r="X745" s="14">
        <v>4.6349942062572422E-4</v>
      </c>
      <c r="Y745" s="15">
        <v>9.0826521344232502E-5</v>
      </c>
      <c r="Z745" s="14">
        <v>2.7247956403269756E-4</v>
      </c>
      <c r="AA745" s="15">
        <v>9.0826521344232502E-5</v>
      </c>
      <c r="AB745" s="15">
        <v>9.0826521344232502E-5</v>
      </c>
      <c r="AC745" s="15">
        <v>9.0826521344232502E-5</v>
      </c>
      <c r="AE745" s="16">
        <f t="shared" si="94"/>
        <v>0.32955702647657836</v>
      </c>
      <c r="AF745" s="25">
        <f t="shared" si="95"/>
        <v>-1.6013999644145822</v>
      </c>
      <c r="AL745" s="72"/>
      <c r="AN745" s="52"/>
      <c r="AO745" s="53"/>
      <c r="AP745" s="71"/>
      <c r="AQ745" s="54"/>
      <c r="AR745" s="56"/>
      <c r="AS745" s="56"/>
    </row>
    <row r="746" spans="1:45" x14ac:dyDescent="0.2">
      <c r="A746" s="31" t="s">
        <v>215</v>
      </c>
      <c r="B746" s="32" t="s">
        <v>987</v>
      </c>
      <c r="C746" s="31" t="s">
        <v>1953</v>
      </c>
      <c r="D746" s="41" t="s">
        <v>1954</v>
      </c>
      <c r="E746" s="4">
        <v>122</v>
      </c>
      <c r="F746" s="5">
        <v>14.11230116466</v>
      </c>
      <c r="G746" s="6">
        <v>8.92431640625</v>
      </c>
      <c r="H746" s="6">
        <v>21.31</v>
      </c>
      <c r="I746" s="4">
        <v>3</v>
      </c>
      <c r="J746" s="4">
        <v>3</v>
      </c>
      <c r="K746" s="4">
        <v>8</v>
      </c>
      <c r="L746" s="4"/>
      <c r="M746" s="4">
        <v>3</v>
      </c>
      <c r="N746" s="4">
        <v>5</v>
      </c>
      <c r="O746" s="4"/>
      <c r="P746" s="4"/>
      <c r="Q746" s="4"/>
      <c r="R746" s="11">
        <f t="shared" si="88"/>
        <v>0</v>
      </c>
      <c r="S746" s="11">
        <f t="shared" si="89"/>
        <v>2.9021959949695271E-4</v>
      </c>
      <c r="T746" s="11">
        <f t="shared" si="90"/>
        <v>4.5413260672116256E-4</v>
      </c>
      <c r="U746" s="11">
        <f t="shared" si="91"/>
        <v>0</v>
      </c>
      <c r="V746" s="11">
        <f t="shared" si="92"/>
        <v>0</v>
      </c>
      <c r="W746" s="11">
        <f t="shared" si="93"/>
        <v>0</v>
      </c>
      <c r="X746" s="15">
        <v>9.0826521344232502E-5</v>
      </c>
      <c r="Y746" s="14">
        <v>2.9021959949695271E-4</v>
      </c>
      <c r="Z746" s="14">
        <v>4.5413260672116256E-4</v>
      </c>
      <c r="AA746" s="15">
        <v>9.0826521344232502E-5</v>
      </c>
      <c r="AB746" s="15">
        <v>9.0826521344232502E-5</v>
      </c>
      <c r="AC746" s="15">
        <v>9.0826521344232502E-5</v>
      </c>
      <c r="AE746" s="16">
        <f t="shared" si="94"/>
        <v>0.32625299835879301</v>
      </c>
      <c r="AF746" s="25">
        <f t="shared" si="95"/>
        <v>-1.6159369343619772</v>
      </c>
      <c r="AL746" s="72"/>
      <c r="AN746" s="52"/>
      <c r="AO746" s="53"/>
      <c r="AP746" s="59"/>
      <c r="AQ746" s="54"/>
      <c r="AR746" s="56"/>
      <c r="AS746" s="56"/>
    </row>
    <row r="747" spans="1:45" x14ac:dyDescent="0.2">
      <c r="A747" s="31" t="s">
        <v>585</v>
      </c>
      <c r="B747" s="32" t="s">
        <v>1105</v>
      </c>
      <c r="C747" s="31" t="s">
        <v>2189</v>
      </c>
      <c r="D747" s="41" t="s">
        <v>2190</v>
      </c>
      <c r="E747" s="4">
        <v>303</v>
      </c>
      <c r="F747" s="5">
        <v>34.003540094660003</v>
      </c>
      <c r="G747" s="6">
        <v>8.76318359375</v>
      </c>
      <c r="H747" s="6">
        <v>14.85</v>
      </c>
      <c r="I747" s="4">
        <v>4</v>
      </c>
      <c r="J747" s="4">
        <v>4</v>
      </c>
      <c r="K747" s="4">
        <v>8</v>
      </c>
      <c r="L747" s="4"/>
      <c r="M747" s="4">
        <v>3</v>
      </c>
      <c r="N747" s="4">
        <v>5</v>
      </c>
      <c r="O747" s="4"/>
      <c r="P747" s="4"/>
      <c r="Q747" s="4"/>
      <c r="R747" s="11">
        <f t="shared" si="88"/>
        <v>0</v>
      </c>
      <c r="S747" s="11">
        <f t="shared" si="89"/>
        <v>2.9021959949695271E-4</v>
      </c>
      <c r="T747" s="11">
        <f t="shared" si="90"/>
        <v>4.5413260672116256E-4</v>
      </c>
      <c r="U747" s="11">
        <f t="shared" si="91"/>
        <v>0</v>
      </c>
      <c r="V747" s="11">
        <f t="shared" si="92"/>
        <v>0</v>
      </c>
      <c r="W747" s="11">
        <f t="shared" si="93"/>
        <v>0</v>
      </c>
      <c r="X747" s="15">
        <v>9.0826521344232502E-5</v>
      </c>
      <c r="Y747" s="14">
        <v>2.9021959949695271E-4</v>
      </c>
      <c r="Z747" s="14">
        <v>4.5413260672116256E-4</v>
      </c>
      <c r="AA747" s="15">
        <v>9.0826521344232502E-5</v>
      </c>
      <c r="AB747" s="15">
        <v>9.0826521344232502E-5</v>
      </c>
      <c r="AC747" s="15">
        <v>9.0826521344232502E-5</v>
      </c>
      <c r="AE747" s="16">
        <f t="shared" si="94"/>
        <v>0.32625299835879301</v>
      </c>
      <c r="AF747" s="25">
        <f t="shared" si="95"/>
        <v>-1.6159369343619772</v>
      </c>
      <c r="AL747" s="72"/>
      <c r="AN747" s="52"/>
      <c r="AO747" s="53"/>
      <c r="AP747" s="76"/>
      <c r="AQ747" s="54"/>
      <c r="AR747" s="56"/>
      <c r="AS747" s="56"/>
    </row>
    <row r="748" spans="1:45" x14ac:dyDescent="0.2">
      <c r="A748" s="31" t="s">
        <v>587</v>
      </c>
      <c r="B748" s="32" t="s">
        <v>884</v>
      </c>
      <c r="C748" s="50" t="s">
        <v>2869</v>
      </c>
      <c r="D748" s="78" t="s">
        <v>2870</v>
      </c>
      <c r="E748" s="4">
        <v>122</v>
      </c>
      <c r="F748" s="5">
        <v>13.260717054660001</v>
      </c>
      <c r="G748" s="6">
        <v>5.04638671875</v>
      </c>
      <c r="H748" s="6">
        <v>28.69</v>
      </c>
      <c r="I748" s="4">
        <v>3</v>
      </c>
      <c r="J748" s="4">
        <v>3</v>
      </c>
      <c r="K748" s="4">
        <v>8</v>
      </c>
      <c r="L748" s="4"/>
      <c r="M748" s="4">
        <v>4</v>
      </c>
      <c r="N748" s="4">
        <v>4</v>
      </c>
      <c r="O748" s="4"/>
      <c r="P748" s="4"/>
      <c r="Q748" s="4"/>
      <c r="R748" s="11">
        <f t="shared" si="88"/>
        <v>0</v>
      </c>
      <c r="S748" s="11">
        <f t="shared" si="89"/>
        <v>3.8695946599593691E-4</v>
      </c>
      <c r="T748" s="11">
        <f t="shared" si="90"/>
        <v>3.6330608537693006E-4</v>
      </c>
      <c r="U748" s="11">
        <f t="shared" si="91"/>
        <v>0</v>
      </c>
      <c r="V748" s="11">
        <f t="shared" si="92"/>
        <v>0</v>
      </c>
      <c r="W748" s="11">
        <f t="shared" si="93"/>
        <v>0</v>
      </c>
      <c r="X748" s="15">
        <v>9.0826521344232502E-5</v>
      </c>
      <c r="Y748" s="14">
        <v>3.8695946599593691E-4</v>
      </c>
      <c r="Z748" s="14">
        <v>3.6330608537693006E-4</v>
      </c>
      <c r="AA748" s="15">
        <v>9.0826521344232502E-5</v>
      </c>
      <c r="AB748" s="15">
        <v>9.0826521344232502E-5</v>
      </c>
      <c r="AC748" s="15">
        <v>9.0826521344232502E-5</v>
      </c>
      <c r="AE748" s="16">
        <f t="shared" si="94"/>
        <v>0.32395925829198219</v>
      </c>
      <c r="AF748" s="25">
        <f t="shared" si="95"/>
        <v>-1.6261157063329106</v>
      </c>
      <c r="AL748" s="72"/>
      <c r="AN748" s="52"/>
      <c r="AO748" s="53"/>
      <c r="AP748" s="59"/>
      <c r="AQ748" s="54"/>
      <c r="AR748" s="56"/>
      <c r="AS748" s="56"/>
    </row>
    <row r="749" spans="1:45" x14ac:dyDescent="0.2">
      <c r="A749" s="31" t="s">
        <v>223</v>
      </c>
      <c r="B749" s="32" t="s">
        <v>1082</v>
      </c>
      <c r="C749" s="31" t="s">
        <v>1460</v>
      </c>
      <c r="D749" s="41" t="s">
        <v>2139</v>
      </c>
      <c r="E749" s="4">
        <v>391</v>
      </c>
      <c r="F749" s="5">
        <v>42.251764754660002</v>
      </c>
      <c r="G749" s="6">
        <v>7.97216796875</v>
      </c>
      <c r="H749" s="6">
        <v>15.86</v>
      </c>
      <c r="I749" s="4">
        <v>1</v>
      </c>
      <c r="J749" s="4">
        <v>4</v>
      </c>
      <c r="K749" s="4">
        <v>46</v>
      </c>
      <c r="L749" s="4">
        <v>6</v>
      </c>
      <c r="M749" s="4">
        <v>7</v>
      </c>
      <c r="N749" s="4">
        <v>15</v>
      </c>
      <c r="O749" s="4">
        <v>6</v>
      </c>
      <c r="P749" s="4"/>
      <c r="Q749" s="4"/>
      <c r="R749" s="11">
        <f t="shared" si="88"/>
        <v>6.9524913093858636E-4</v>
      </c>
      <c r="S749" s="11">
        <f t="shared" si="89"/>
        <v>6.7717906549288962E-4</v>
      </c>
      <c r="T749" s="11">
        <f t="shared" si="90"/>
        <v>1.3623978201634877E-3</v>
      </c>
      <c r="U749" s="11">
        <f t="shared" si="91"/>
        <v>7.0241161320533829E-4</v>
      </c>
      <c r="V749" s="11">
        <f t="shared" si="92"/>
        <v>0</v>
      </c>
      <c r="W749" s="11">
        <f t="shared" si="93"/>
        <v>0</v>
      </c>
      <c r="X749" s="14">
        <v>6.9524913093858636E-4</v>
      </c>
      <c r="Y749" s="14">
        <v>6.7717906549288962E-4</v>
      </c>
      <c r="Z749" s="14">
        <v>1.3623978201634877E-3</v>
      </c>
      <c r="AA749" s="14">
        <v>7.0241161320533829E-4</v>
      </c>
      <c r="AB749" s="15">
        <v>9.0826521344232502E-5</v>
      </c>
      <c r="AC749" s="15">
        <v>9.0826521344232502E-5</v>
      </c>
      <c r="AE749" s="16">
        <f t="shared" si="94"/>
        <v>0.32326175432341453</v>
      </c>
      <c r="AF749" s="25">
        <f t="shared" si="95"/>
        <v>-1.6292252651587567</v>
      </c>
      <c r="AL749" s="72"/>
      <c r="AN749" s="52"/>
      <c r="AO749" s="64"/>
      <c r="AP749" s="59"/>
      <c r="AQ749" s="54"/>
      <c r="AR749" s="56"/>
      <c r="AS749" s="56"/>
    </row>
    <row r="750" spans="1:45" x14ac:dyDescent="0.2">
      <c r="A750" s="31" t="s">
        <v>679</v>
      </c>
      <c r="B750" s="32" t="s">
        <v>952</v>
      </c>
      <c r="C750" s="50" t="s">
        <v>2894</v>
      </c>
      <c r="D750" s="41" t="s">
        <v>2895</v>
      </c>
      <c r="E750" s="4">
        <v>239</v>
      </c>
      <c r="F750" s="5">
        <v>27.298986994660002</v>
      </c>
      <c r="G750" s="6">
        <v>6.90283203125</v>
      </c>
      <c r="H750" s="6">
        <v>23.43</v>
      </c>
      <c r="I750" s="4">
        <v>4</v>
      </c>
      <c r="J750" s="4">
        <v>4</v>
      </c>
      <c r="K750" s="4">
        <v>24</v>
      </c>
      <c r="L750" s="4">
        <v>5</v>
      </c>
      <c r="M750" s="4">
        <v>7</v>
      </c>
      <c r="N750" s="4">
        <v>7</v>
      </c>
      <c r="O750" s="4"/>
      <c r="P750" s="4">
        <v>2</v>
      </c>
      <c r="Q750" s="4">
        <v>3</v>
      </c>
      <c r="R750" s="11">
        <f t="shared" si="88"/>
        <v>5.7937427578215526E-4</v>
      </c>
      <c r="S750" s="11">
        <f t="shared" si="89"/>
        <v>6.7717906549288962E-4</v>
      </c>
      <c r="T750" s="11">
        <f t="shared" si="90"/>
        <v>6.3578564940962757E-4</v>
      </c>
      <c r="U750" s="11">
        <f t="shared" si="91"/>
        <v>0</v>
      </c>
      <c r="V750" s="11">
        <f t="shared" si="92"/>
        <v>2.1079258010118043E-4</v>
      </c>
      <c r="W750" s="11">
        <f t="shared" si="93"/>
        <v>3.0624744793793387E-4</v>
      </c>
      <c r="X750" s="14">
        <v>5.7937427578215526E-4</v>
      </c>
      <c r="Y750" s="14">
        <v>6.7717906549288962E-4</v>
      </c>
      <c r="Z750" s="14">
        <v>6.3578564940962757E-4</v>
      </c>
      <c r="AA750" s="15">
        <v>9.0826521344232502E-5</v>
      </c>
      <c r="AB750" s="14">
        <v>2.1079258010118043E-4</v>
      </c>
      <c r="AC750" s="14">
        <v>3.0624744793793387E-4</v>
      </c>
      <c r="AE750" s="16">
        <f t="shared" si="94"/>
        <v>0.32122497732999361</v>
      </c>
      <c r="AF750" s="25">
        <f t="shared" si="95"/>
        <v>-1.638344018753445</v>
      </c>
      <c r="AL750" s="72"/>
      <c r="AN750" s="52"/>
      <c r="AO750" s="53"/>
      <c r="AP750" s="59"/>
      <c r="AQ750" s="54"/>
      <c r="AR750" s="56"/>
      <c r="AS750" s="56"/>
    </row>
    <row r="751" spans="1:45" x14ac:dyDescent="0.2">
      <c r="A751" s="31" t="s">
        <v>691</v>
      </c>
      <c r="B751" s="32" t="s">
        <v>739</v>
      </c>
      <c r="C751" s="46" t="s">
        <v>1478</v>
      </c>
      <c r="D751" s="41" t="s">
        <v>1479</v>
      </c>
      <c r="E751" s="4">
        <v>149</v>
      </c>
      <c r="F751" s="5">
        <v>16.045332574660002</v>
      </c>
      <c r="G751" s="6">
        <v>8.01611328125</v>
      </c>
      <c r="H751" s="6">
        <v>50.34</v>
      </c>
      <c r="I751" s="4">
        <v>6</v>
      </c>
      <c r="J751" s="4">
        <v>6</v>
      </c>
      <c r="K751" s="4">
        <v>33</v>
      </c>
      <c r="L751" s="4">
        <v>5</v>
      </c>
      <c r="M751" s="4">
        <v>11</v>
      </c>
      <c r="N751" s="4">
        <v>10</v>
      </c>
      <c r="O751" s="4"/>
      <c r="P751" s="4">
        <v>3</v>
      </c>
      <c r="Q751" s="4">
        <v>4</v>
      </c>
      <c r="R751" s="11">
        <f t="shared" si="88"/>
        <v>5.7937427578215526E-4</v>
      </c>
      <c r="S751" s="11">
        <f t="shared" si="89"/>
        <v>1.0641385314888265E-3</v>
      </c>
      <c r="T751" s="11">
        <f t="shared" si="90"/>
        <v>9.0826521344232513E-4</v>
      </c>
      <c r="U751" s="11">
        <f t="shared" si="91"/>
        <v>0</v>
      </c>
      <c r="V751" s="11">
        <f t="shared" si="92"/>
        <v>3.1618887015177064E-4</v>
      </c>
      <c r="W751" s="11">
        <f t="shared" si="93"/>
        <v>4.0832993058391182E-4</v>
      </c>
      <c r="X751" s="14">
        <v>5.7937427578215526E-4</v>
      </c>
      <c r="Y751" s="14">
        <v>1.0641385314888265E-3</v>
      </c>
      <c r="Z751" s="14">
        <v>9.0826521344232513E-4</v>
      </c>
      <c r="AA751" s="15">
        <v>9.0826521344232502E-5</v>
      </c>
      <c r="AB751" s="14">
        <v>3.1618887015177064E-4</v>
      </c>
      <c r="AC751" s="14">
        <v>4.0832993058391182E-4</v>
      </c>
      <c r="AE751" s="16">
        <f t="shared" si="94"/>
        <v>0.31952047374873094</v>
      </c>
      <c r="AF751" s="25">
        <f t="shared" si="95"/>
        <v>-1.6460197179266212</v>
      </c>
      <c r="AL751" s="72"/>
      <c r="AN751" s="65"/>
      <c r="AO751" s="66"/>
      <c r="AP751" s="59"/>
      <c r="AQ751" s="54"/>
      <c r="AR751" s="56"/>
      <c r="AS751" s="56"/>
    </row>
    <row r="752" spans="1:45" x14ac:dyDescent="0.2">
      <c r="A752" s="31" t="s">
        <v>464</v>
      </c>
      <c r="B752" s="32" t="s">
        <v>1307</v>
      </c>
      <c r="C752" s="46" t="s">
        <v>2586</v>
      </c>
      <c r="D752" s="41" t="s">
        <v>2587</v>
      </c>
      <c r="E752" s="4">
        <v>3112</v>
      </c>
      <c r="F752" s="5">
        <v>341.08835499466301</v>
      </c>
      <c r="G752" s="6">
        <v>6.62451171875</v>
      </c>
      <c r="H752" s="6">
        <v>6.17</v>
      </c>
      <c r="I752" s="4">
        <v>15</v>
      </c>
      <c r="J752" s="4">
        <v>15</v>
      </c>
      <c r="K752" s="4">
        <v>35</v>
      </c>
      <c r="L752" s="4">
        <v>9</v>
      </c>
      <c r="M752" s="4">
        <v>11</v>
      </c>
      <c r="N752" s="4">
        <v>8</v>
      </c>
      <c r="O752" s="4"/>
      <c r="P752" s="4"/>
      <c r="Q752" s="4">
        <v>7</v>
      </c>
      <c r="R752" s="11">
        <f t="shared" si="88"/>
        <v>1.0428736964078794E-3</v>
      </c>
      <c r="S752" s="11">
        <f t="shared" si="89"/>
        <v>1.0641385314888265E-3</v>
      </c>
      <c r="T752" s="11">
        <f t="shared" si="90"/>
        <v>7.2661217075386012E-4</v>
      </c>
      <c r="U752" s="11">
        <f t="shared" si="91"/>
        <v>0</v>
      </c>
      <c r="V752" s="11">
        <f t="shared" si="92"/>
        <v>0</v>
      </c>
      <c r="W752" s="11">
        <f t="shared" si="93"/>
        <v>7.1457737852184569E-4</v>
      </c>
      <c r="X752" s="14">
        <v>1.0428736964078794E-3</v>
      </c>
      <c r="Y752" s="14">
        <v>1.0641385314888265E-3</v>
      </c>
      <c r="Z752" s="14">
        <v>7.2661217075386012E-4</v>
      </c>
      <c r="AA752" s="15">
        <v>9.0826521344232502E-5</v>
      </c>
      <c r="AB752" s="15">
        <v>9.0826521344232502E-5</v>
      </c>
      <c r="AC752" s="14">
        <v>7.1457737852184569E-4</v>
      </c>
      <c r="AE752" s="16">
        <f t="shared" si="94"/>
        <v>0.31628412771894371</v>
      </c>
      <c r="AF752" s="25">
        <f t="shared" si="95"/>
        <v>-1.6607069368687037</v>
      </c>
      <c r="AL752" s="72"/>
      <c r="AN752" s="52"/>
      <c r="AO752" s="53"/>
      <c r="AP752" s="59"/>
      <c r="AQ752" s="54"/>
      <c r="AR752" s="56"/>
      <c r="AS752" s="56"/>
    </row>
    <row r="753" spans="1:45" x14ac:dyDescent="0.2">
      <c r="A753" s="31" t="s">
        <v>76</v>
      </c>
      <c r="B753" s="32" t="s">
        <v>1195</v>
      </c>
      <c r="C753" s="31" t="s">
        <v>2367</v>
      </c>
      <c r="D753" s="41" t="s">
        <v>2368</v>
      </c>
      <c r="E753" s="4">
        <v>645</v>
      </c>
      <c r="F753" s="5">
        <v>72.161648074660107</v>
      </c>
      <c r="G753" s="6">
        <v>7.16650390625</v>
      </c>
      <c r="H753" s="6">
        <v>10.54</v>
      </c>
      <c r="I753" s="4">
        <v>6</v>
      </c>
      <c r="J753" s="4">
        <v>6</v>
      </c>
      <c r="K753" s="4">
        <v>14</v>
      </c>
      <c r="L753" s="4">
        <v>7</v>
      </c>
      <c r="M753" s="4">
        <v>2</v>
      </c>
      <c r="N753" s="4">
        <v>3</v>
      </c>
      <c r="O753" s="4"/>
      <c r="P753" s="4">
        <v>2</v>
      </c>
      <c r="Q753" s="4"/>
      <c r="R753" s="11">
        <f t="shared" si="88"/>
        <v>8.1112398609501735E-4</v>
      </c>
      <c r="S753" s="11">
        <f t="shared" si="89"/>
        <v>1.9347973299796846E-4</v>
      </c>
      <c r="T753" s="11">
        <f t="shared" si="90"/>
        <v>2.7247956403269756E-4</v>
      </c>
      <c r="U753" s="11">
        <f t="shared" si="91"/>
        <v>0</v>
      </c>
      <c r="V753" s="11">
        <f t="shared" si="92"/>
        <v>2.1079258010118043E-4</v>
      </c>
      <c r="W753" s="11">
        <f t="shared" si="93"/>
        <v>0</v>
      </c>
      <c r="X753" s="14">
        <v>8.1112398609501735E-4</v>
      </c>
      <c r="Y753" s="14">
        <v>1.9347973299796846E-4</v>
      </c>
      <c r="Z753" s="14">
        <v>2.7247956403269756E-4</v>
      </c>
      <c r="AA753" s="15">
        <v>9.0826521344232502E-5</v>
      </c>
      <c r="AB753" s="14">
        <v>2.1079258010118043E-4</v>
      </c>
      <c r="AC753" s="15">
        <v>9.0826521344232502E-5</v>
      </c>
      <c r="AE753" s="16">
        <f t="shared" si="94"/>
        <v>0.30729837902907003</v>
      </c>
      <c r="AF753" s="25">
        <f t="shared" si="95"/>
        <v>-1.7022879380212119</v>
      </c>
      <c r="AL753" s="72"/>
      <c r="AN753" s="52"/>
      <c r="AO753" s="53"/>
      <c r="AP753" s="59"/>
      <c r="AQ753" s="54"/>
      <c r="AR753" s="56"/>
      <c r="AS753" s="56"/>
    </row>
    <row r="754" spans="1:45" x14ac:dyDescent="0.2">
      <c r="A754" s="31" t="s">
        <v>143</v>
      </c>
      <c r="B754" s="32" t="s">
        <v>1028</v>
      </c>
      <c r="C754" s="31" t="s">
        <v>2028</v>
      </c>
      <c r="D754" s="41" t="s">
        <v>2029</v>
      </c>
      <c r="E754" s="4">
        <v>311</v>
      </c>
      <c r="F754" s="5">
        <v>33.677751584660001</v>
      </c>
      <c r="G754" s="6">
        <v>6.72705078125</v>
      </c>
      <c r="H754" s="6">
        <v>18.649999999999999</v>
      </c>
      <c r="I754" s="4">
        <v>5</v>
      </c>
      <c r="J754" s="4">
        <v>5</v>
      </c>
      <c r="K754" s="4">
        <v>25</v>
      </c>
      <c r="L754" s="4">
        <v>5</v>
      </c>
      <c r="M754" s="4">
        <v>8</v>
      </c>
      <c r="N754" s="4">
        <v>7</v>
      </c>
      <c r="O754" s="4"/>
      <c r="P754" s="4">
        <v>3</v>
      </c>
      <c r="Q754" s="4">
        <v>2</v>
      </c>
      <c r="R754" s="11">
        <f t="shared" si="88"/>
        <v>5.7937427578215526E-4</v>
      </c>
      <c r="S754" s="11">
        <f t="shared" si="89"/>
        <v>7.7391893199187383E-4</v>
      </c>
      <c r="T754" s="11">
        <f t="shared" si="90"/>
        <v>6.3578564940962757E-4</v>
      </c>
      <c r="U754" s="11">
        <f t="shared" si="91"/>
        <v>0</v>
      </c>
      <c r="V754" s="11">
        <f t="shared" si="92"/>
        <v>3.1618887015177064E-4</v>
      </c>
      <c r="W754" s="11">
        <f t="shared" si="93"/>
        <v>2.0416496529195591E-4</v>
      </c>
      <c r="X754" s="14">
        <v>5.7937427578215526E-4</v>
      </c>
      <c r="Y754" s="14">
        <v>7.7391893199187383E-4</v>
      </c>
      <c r="Z754" s="14">
        <v>6.3578564940962757E-4</v>
      </c>
      <c r="AA754" s="15">
        <v>9.0826521344232502E-5</v>
      </c>
      <c r="AB754" s="14">
        <v>3.1618887015177064E-4</v>
      </c>
      <c r="AC754" s="14">
        <v>2.0416496529195591E-4</v>
      </c>
      <c r="AE754" s="16">
        <f t="shared" si="94"/>
        <v>0.30726803745394554</v>
      </c>
      <c r="AF754" s="25">
        <f t="shared" si="95"/>
        <v>-1.7024303917538808</v>
      </c>
      <c r="AL754" s="72"/>
      <c r="AN754" s="52"/>
      <c r="AO754" s="53"/>
      <c r="AP754" s="72"/>
      <c r="AQ754" s="59"/>
      <c r="AR754" s="54"/>
    </row>
    <row r="755" spans="1:45" x14ac:dyDescent="0.2">
      <c r="A755" s="31" t="s">
        <v>498</v>
      </c>
      <c r="B755" s="32" t="s">
        <v>1226</v>
      </c>
      <c r="C755" s="31" t="s">
        <v>2425</v>
      </c>
      <c r="D755" s="41" t="s">
        <v>2426</v>
      </c>
      <c r="E755" s="4">
        <v>472</v>
      </c>
      <c r="F755" s="5">
        <v>52.951655054659902</v>
      </c>
      <c r="G755" s="6">
        <v>5.92236328125</v>
      </c>
      <c r="H755" s="6">
        <v>9.32</v>
      </c>
      <c r="I755" s="4">
        <v>4</v>
      </c>
      <c r="J755" s="4">
        <v>4</v>
      </c>
      <c r="K755" s="4">
        <v>9</v>
      </c>
      <c r="L755" s="4">
        <v>2</v>
      </c>
      <c r="M755" s="4">
        <v>5</v>
      </c>
      <c r="N755" s="4">
        <v>2</v>
      </c>
      <c r="O755" s="4"/>
      <c r="P755" s="4"/>
      <c r="Q755" s="4"/>
      <c r="R755" s="11">
        <f t="shared" si="88"/>
        <v>2.3174971031286211E-4</v>
      </c>
      <c r="S755" s="11">
        <f t="shared" si="89"/>
        <v>4.8369933249492117E-4</v>
      </c>
      <c r="T755" s="11">
        <f t="shared" si="90"/>
        <v>1.8165304268846503E-4</v>
      </c>
      <c r="U755" s="11">
        <f t="shared" si="91"/>
        <v>0</v>
      </c>
      <c r="V755" s="11">
        <f t="shared" si="92"/>
        <v>0</v>
      </c>
      <c r="W755" s="11">
        <f t="shared" si="93"/>
        <v>0</v>
      </c>
      <c r="X755" s="14">
        <v>2.3174971031286211E-4</v>
      </c>
      <c r="Y755" s="14">
        <v>4.8369933249492117E-4</v>
      </c>
      <c r="Z755" s="14">
        <v>1.8165304268846503E-4</v>
      </c>
      <c r="AA755" s="15">
        <v>9.0826521344232502E-5</v>
      </c>
      <c r="AB755" s="15">
        <v>9.0826521344232502E-5</v>
      </c>
      <c r="AC755" s="15">
        <v>9.0826521344232502E-5</v>
      </c>
      <c r="AE755" s="16">
        <f t="shared" si="94"/>
        <v>0.30373306275614159</v>
      </c>
      <c r="AF755" s="25">
        <f t="shared" si="95"/>
        <v>-1.7191241337706145</v>
      </c>
      <c r="AL755" s="72"/>
      <c r="AN755" s="52"/>
      <c r="AO755" s="53"/>
      <c r="AP755" s="59"/>
      <c r="AQ755" s="54"/>
      <c r="AR755" s="56"/>
      <c r="AS755" s="56"/>
    </row>
    <row r="756" spans="1:45" x14ac:dyDescent="0.2">
      <c r="A756" s="31" t="s">
        <v>309</v>
      </c>
      <c r="B756" s="32" t="s">
        <v>1107</v>
      </c>
      <c r="C756" s="31" t="s">
        <v>2194</v>
      </c>
      <c r="D756" s="41" t="s">
        <v>2195</v>
      </c>
      <c r="E756" s="4">
        <v>163</v>
      </c>
      <c r="F756" s="5">
        <v>18.575517714659998</v>
      </c>
      <c r="G756" s="6">
        <v>9.01220703125</v>
      </c>
      <c r="H756" s="6">
        <v>14.72</v>
      </c>
      <c r="I756" s="4">
        <v>2</v>
      </c>
      <c r="J756" s="4">
        <v>2</v>
      </c>
      <c r="K756" s="4">
        <v>9</v>
      </c>
      <c r="L756" s="4">
        <v>3</v>
      </c>
      <c r="M756" s="4">
        <v>3</v>
      </c>
      <c r="N756" s="4">
        <v>3</v>
      </c>
      <c r="O756" s="4"/>
      <c r="P756" s="4"/>
      <c r="Q756" s="4"/>
      <c r="R756" s="11">
        <f t="shared" si="88"/>
        <v>3.4762456546929318E-4</v>
      </c>
      <c r="S756" s="11">
        <f t="shared" si="89"/>
        <v>2.9021959949695271E-4</v>
      </c>
      <c r="T756" s="11">
        <f t="shared" si="90"/>
        <v>2.7247956403269756E-4</v>
      </c>
      <c r="U756" s="11">
        <f t="shared" si="91"/>
        <v>0</v>
      </c>
      <c r="V756" s="11">
        <f t="shared" si="92"/>
        <v>0</v>
      </c>
      <c r="W756" s="11">
        <f t="shared" si="93"/>
        <v>0</v>
      </c>
      <c r="X756" s="14">
        <v>3.4762456546929318E-4</v>
      </c>
      <c r="Y756" s="14">
        <v>2.9021959949695271E-4</v>
      </c>
      <c r="Z756" s="14">
        <v>2.7247956403269756E-4</v>
      </c>
      <c r="AA756" s="15">
        <v>9.0826521344232502E-5</v>
      </c>
      <c r="AB756" s="15">
        <v>9.0826521344232502E-5</v>
      </c>
      <c r="AC756" s="15">
        <v>9.0826521344232502E-5</v>
      </c>
      <c r="AE756" s="16">
        <f t="shared" si="94"/>
        <v>0.29932160983251022</v>
      </c>
      <c r="AF756" s="25">
        <f t="shared" si="95"/>
        <v>-1.7402316554340291</v>
      </c>
      <c r="AL756" s="72"/>
      <c r="AN756" s="52"/>
      <c r="AO756" s="53"/>
      <c r="AP756" s="59"/>
      <c r="AQ756" s="54"/>
      <c r="AR756" s="56"/>
      <c r="AS756" s="56"/>
    </row>
    <row r="757" spans="1:45" x14ac:dyDescent="0.2">
      <c r="A757" s="31" t="s">
        <v>635</v>
      </c>
      <c r="B757" s="32" t="s">
        <v>1265</v>
      </c>
      <c r="C757" s="31" t="s">
        <v>1957</v>
      </c>
      <c r="D757" s="41" t="s">
        <v>2501</v>
      </c>
      <c r="E757" s="4">
        <v>283</v>
      </c>
      <c r="F757" s="5">
        <v>32.511292244659998</v>
      </c>
      <c r="G757" s="6">
        <v>6.03662109375</v>
      </c>
      <c r="H757" s="6">
        <v>7.77</v>
      </c>
      <c r="I757" s="4">
        <v>2</v>
      </c>
      <c r="J757" s="4">
        <v>2</v>
      </c>
      <c r="K757" s="4">
        <v>9</v>
      </c>
      <c r="L757" s="4">
        <v>3</v>
      </c>
      <c r="M757" s="4">
        <v>3</v>
      </c>
      <c r="N757" s="4">
        <v>3</v>
      </c>
      <c r="O757" s="4"/>
      <c r="P757" s="4"/>
      <c r="Q757" s="4"/>
      <c r="R757" s="11">
        <f t="shared" si="88"/>
        <v>3.4762456546929318E-4</v>
      </c>
      <c r="S757" s="11">
        <f t="shared" si="89"/>
        <v>2.9021959949695271E-4</v>
      </c>
      <c r="T757" s="11">
        <f t="shared" si="90"/>
        <v>2.7247956403269756E-4</v>
      </c>
      <c r="U757" s="11">
        <f t="shared" si="91"/>
        <v>0</v>
      </c>
      <c r="V757" s="11">
        <f t="shared" si="92"/>
        <v>0</v>
      </c>
      <c r="W757" s="11">
        <f t="shared" si="93"/>
        <v>0</v>
      </c>
      <c r="X757" s="14">
        <v>3.4762456546929318E-4</v>
      </c>
      <c r="Y757" s="14">
        <v>2.9021959949695271E-4</v>
      </c>
      <c r="Z757" s="14">
        <v>2.7247956403269756E-4</v>
      </c>
      <c r="AA757" s="15">
        <v>9.0826521344232502E-5</v>
      </c>
      <c r="AB757" s="15">
        <v>9.0826521344232502E-5</v>
      </c>
      <c r="AC757" s="15">
        <v>9.0826521344232502E-5</v>
      </c>
      <c r="AE757" s="16">
        <f t="shared" si="94"/>
        <v>0.29932160983251022</v>
      </c>
      <c r="AF757" s="25">
        <f t="shared" si="95"/>
        <v>-1.7402316554340291</v>
      </c>
      <c r="AL757" s="72"/>
      <c r="AN757" s="52"/>
      <c r="AO757" s="53"/>
      <c r="AP757" s="59"/>
      <c r="AQ757" s="54"/>
      <c r="AR757" s="56"/>
      <c r="AS757" s="56"/>
    </row>
    <row r="758" spans="1:45" x14ac:dyDescent="0.2">
      <c r="A758" s="88" t="s">
        <v>679</v>
      </c>
      <c r="B758" s="53" t="s">
        <v>952</v>
      </c>
      <c r="C758" s="31" t="s">
        <v>2499</v>
      </c>
      <c r="D758" s="41" t="s">
        <v>2500</v>
      </c>
      <c r="E758" s="4">
        <v>559</v>
      </c>
      <c r="F758" s="5">
        <v>64.181187804659999</v>
      </c>
      <c r="G758" s="6">
        <v>6.37939453125</v>
      </c>
      <c r="H758" s="6">
        <v>7.87</v>
      </c>
      <c r="I758" s="4">
        <v>4</v>
      </c>
      <c r="J758" s="4">
        <v>4</v>
      </c>
      <c r="K758" s="4">
        <v>20</v>
      </c>
      <c r="L758" s="4">
        <v>4</v>
      </c>
      <c r="M758" s="4">
        <v>5</v>
      </c>
      <c r="N758" s="4">
        <v>8</v>
      </c>
      <c r="O758" s="4"/>
      <c r="P758" s="4">
        <v>3</v>
      </c>
      <c r="Q758" s="4"/>
      <c r="R758" s="11">
        <f t="shared" si="88"/>
        <v>4.6349942062572422E-4</v>
      </c>
      <c r="S758" s="11">
        <f t="shared" si="89"/>
        <v>4.8369933249492117E-4</v>
      </c>
      <c r="T758" s="11">
        <f t="shared" si="90"/>
        <v>7.2661217075386012E-4</v>
      </c>
      <c r="U758" s="11">
        <f t="shared" si="91"/>
        <v>0</v>
      </c>
      <c r="V758" s="11">
        <f t="shared" si="92"/>
        <v>3.1618887015177064E-4</v>
      </c>
      <c r="W758" s="11">
        <f t="shared" si="93"/>
        <v>0</v>
      </c>
      <c r="X758" s="14">
        <v>4.6349942062572422E-4</v>
      </c>
      <c r="Y758" s="14">
        <v>4.8369933249492117E-4</v>
      </c>
      <c r="Z758" s="14">
        <v>7.2661217075386012E-4</v>
      </c>
      <c r="AA758" s="15">
        <v>9.0826521344232502E-5</v>
      </c>
      <c r="AB758" s="14">
        <v>3.1618887015177064E-4</v>
      </c>
      <c r="AC758" s="15">
        <v>9.0826521344232502E-5</v>
      </c>
      <c r="AE758" s="16">
        <f t="shared" si="94"/>
        <v>0.29743019700686424</v>
      </c>
      <c r="AF758" s="25">
        <f t="shared" si="95"/>
        <v>-1.7493769684772724</v>
      </c>
      <c r="AL758" s="72"/>
      <c r="AN758" s="53"/>
      <c r="AO758" s="52"/>
      <c r="AP758" s="59"/>
      <c r="AQ758" s="54"/>
      <c r="AR758" s="56"/>
      <c r="AS758" s="56"/>
    </row>
    <row r="759" spans="1:45" x14ac:dyDescent="0.2">
      <c r="A759" s="31" t="s">
        <v>523</v>
      </c>
      <c r="B759" s="32" t="s">
        <v>854</v>
      </c>
      <c r="C759" s="31" t="s">
        <v>1686</v>
      </c>
      <c r="D759" s="41" t="s">
        <v>1687</v>
      </c>
      <c r="E759" s="4">
        <v>118</v>
      </c>
      <c r="F759" s="5">
        <v>13.518227464660001</v>
      </c>
      <c r="G759" s="6">
        <v>9.90576171875</v>
      </c>
      <c r="H759" s="6">
        <v>31.36</v>
      </c>
      <c r="I759" s="4">
        <v>3</v>
      </c>
      <c r="J759" s="4">
        <v>3</v>
      </c>
      <c r="K759" s="4">
        <v>8</v>
      </c>
      <c r="L759" s="4">
        <v>4</v>
      </c>
      <c r="M759" s="4"/>
      <c r="N759" s="4">
        <v>4</v>
      </c>
      <c r="O759" s="4"/>
      <c r="P759" s="4"/>
      <c r="Q759" s="4"/>
      <c r="R759" s="11">
        <f t="shared" si="88"/>
        <v>4.6349942062572422E-4</v>
      </c>
      <c r="S759" s="11">
        <f t="shared" si="89"/>
        <v>0</v>
      </c>
      <c r="T759" s="11">
        <f t="shared" si="90"/>
        <v>3.6330608537693006E-4</v>
      </c>
      <c r="U759" s="11">
        <f t="shared" si="91"/>
        <v>0</v>
      </c>
      <c r="V759" s="11">
        <f t="shared" si="92"/>
        <v>0</v>
      </c>
      <c r="W759" s="11">
        <f t="shared" si="93"/>
        <v>0</v>
      </c>
      <c r="X759" s="14">
        <v>4.6349942062572422E-4</v>
      </c>
      <c r="Y759" s="15">
        <v>9.0826521344232502E-5</v>
      </c>
      <c r="Z759" s="14">
        <v>3.6330608537693006E-4</v>
      </c>
      <c r="AA759" s="15">
        <v>9.0826521344232502E-5</v>
      </c>
      <c r="AB759" s="15">
        <v>9.0826521344232502E-5</v>
      </c>
      <c r="AC759" s="15">
        <v>9.0826521344232502E-5</v>
      </c>
      <c r="AE759" s="16">
        <f t="shared" si="94"/>
        <v>0.29693772221585041</v>
      </c>
      <c r="AF759" s="25">
        <f t="shared" si="95"/>
        <v>-1.7517677135978298</v>
      </c>
      <c r="AL759" s="72"/>
      <c r="AN759" s="52"/>
      <c r="AO759" s="53"/>
      <c r="AP759" s="59"/>
      <c r="AQ759" s="54"/>
      <c r="AR759" s="56"/>
      <c r="AS759" s="56"/>
    </row>
    <row r="760" spans="1:45" x14ac:dyDescent="0.2">
      <c r="A760" s="31" t="s">
        <v>603</v>
      </c>
      <c r="B760" s="32" t="s">
        <v>955</v>
      </c>
      <c r="C760" s="46" t="s">
        <v>1885</v>
      </c>
      <c r="D760" s="41" t="s">
        <v>1886</v>
      </c>
      <c r="E760" s="4">
        <v>218</v>
      </c>
      <c r="F760" s="5">
        <v>24.47348652466</v>
      </c>
      <c r="G760" s="6">
        <v>5.93505859375</v>
      </c>
      <c r="H760" s="6">
        <v>22.94</v>
      </c>
      <c r="I760" s="4">
        <v>5</v>
      </c>
      <c r="J760" s="4">
        <v>5</v>
      </c>
      <c r="K760" s="4">
        <v>20</v>
      </c>
      <c r="L760" s="4">
        <v>3</v>
      </c>
      <c r="M760" s="4">
        <v>5</v>
      </c>
      <c r="N760" s="4">
        <v>9</v>
      </c>
      <c r="O760" s="4"/>
      <c r="P760" s="4"/>
      <c r="Q760" s="4">
        <v>3</v>
      </c>
      <c r="R760" s="11">
        <f t="shared" si="88"/>
        <v>3.4762456546929318E-4</v>
      </c>
      <c r="S760" s="11">
        <f t="shared" si="89"/>
        <v>4.8369933249492117E-4</v>
      </c>
      <c r="T760" s="11">
        <f t="shared" si="90"/>
        <v>8.1743869209809268E-4</v>
      </c>
      <c r="U760" s="11">
        <f t="shared" si="91"/>
        <v>0</v>
      </c>
      <c r="V760" s="11">
        <f t="shared" si="92"/>
        <v>0</v>
      </c>
      <c r="W760" s="11">
        <f t="shared" si="93"/>
        <v>3.0624744793793387E-4</v>
      </c>
      <c r="X760" s="14">
        <v>3.4762456546929318E-4</v>
      </c>
      <c r="Y760" s="14">
        <v>4.8369933249492117E-4</v>
      </c>
      <c r="Z760" s="14">
        <v>8.1743869209809268E-4</v>
      </c>
      <c r="AA760" s="15">
        <v>9.0826521344232502E-5</v>
      </c>
      <c r="AB760" s="15">
        <v>9.0826521344232502E-5</v>
      </c>
      <c r="AC760" s="14">
        <v>3.0624744793793387E-4</v>
      </c>
      <c r="AE760" s="16">
        <f t="shared" si="94"/>
        <v>0.29591919028679625</v>
      </c>
      <c r="AF760" s="25">
        <f t="shared" si="95"/>
        <v>-1.7567248369027793</v>
      </c>
      <c r="AL760" s="72"/>
      <c r="AN760" s="52"/>
      <c r="AO760" s="53"/>
      <c r="AP760" s="59"/>
      <c r="AQ760" s="54"/>
      <c r="AR760" s="56"/>
      <c r="AS760" s="56"/>
    </row>
    <row r="761" spans="1:45" x14ac:dyDescent="0.2">
      <c r="A761" s="31" t="s">
        <v>174</v>
      </c>
      <c r="B761" s="32" t="s">
        <v>1023</v>
      </c>
      <c r="C761" s="31" t="s">
        <v>2021</v>
      </c>
      <c r="D761" s="41" t="s">
        <v>2022</v>
      </c>
      <c r="E761" s="4">
        <v>231</v>
      </c>
      <c r="F761" s="5">
        <v>25.731781354660001</v>
      </c>
      <c r="G761" s="6">
        <v>7.84033203125</v>
      </c>
      <c r="H761" s="6">
        <v>19.05</v>
      </c>
      <c r="I761" s="4">
        <v>3</v>
      </c>
      <c r="J761" s="4">
        <v>3</v>
      </c>
      <c r="K761" s="4">
        <v>8</v>
      </c>
      <c r="L761" s="4">
        <v>3</v>
      </c>
      <c r="M761" s="4">
        <v>5</v>
      </c>
      <c r="N761" s="4"/>
      <c r="O761" s="4"/>
      <c r="P761" s="4"/>
      <c r="Q761" s="4"/>
      <c r="R761" s="11">
        <f t="shared" si="88"/>
        <v>3.4762456546929318E-4</v>
      </c>
      <c r="S761" s="11">
        <f t="shared" si="89"/>
        <v>4.8369933249492117E-4</v>
      </c>
      <c r="T761" s="11">
        <f t="shared" si="90"/>
        <v>0</v>
      </c>
      <c r="U761" s="11">
        <f t="shared" si="91"/>
        <v>0</v>
      </c>
      <c r="V761" s="11">
        <f t="shared" si="92"/>
        <v>0</v>
      </c>
      <c r="W761" s="11">
        <f t="shared" si="93"/>
        <v>0</v>
      </c>
      <c r="X761" s="14">
        <v>3.4762456546929318E-4</v>
      </c>
      <c r="Y761" s="14">
        <v>4.8369933249492117E-4</v>
      </c>
      <c r="Z761" s="15">
        <v>9.0826521344232502E-5</v>
      </c>
      <c r="AA761" s="15">
        <v>9.0826521344232502E-5</v>
      </c>
      <c r="AB761" s="15">
        <v>9.0826521344232502E-5</v>
      </c>
      <c r="AC761" s="15">
        <v>9.0826521344232502E-5</v>
      </c>
      <c r="AE761" s="16">
        <f t="shared" si="94"/>
        <v>0.29548277409778712</v>
      </c>
      <c r="AF761" s="25">
        <f t="shared" si="95"/>
        <v>-1.7588540675237416</v>
      </c>
      <c r="AL761" s="72"/>
      <c r="AN761" s="52"/>
      <c r="AO761" s="53"/>
      <c r="AP761" s="59"/>
      <c r="AQ761" s="54"/>
      <c r="AR761" s="56"/>
      <c r="AS761" s="56"/>
    </row>
    <row r="762" spans="1:45" x14ac:dyDescent="0.2">
      <c r="A762" s="31" t="s">
        <v>178</v>
      </c>
      <c r="B762" s="32" t="s">
        <v>1009</v>
      </c>
      <c r="C762" s="93" t="s">
        <v>2813</v>
      </c>
      <c r="D762" s="78" t="s">
        <v>2858</v>
      </c>
      <c r="E762" s="4">
        <v>191</v>
      </c>
      <c r="F762" s="5">
        <v>21.21500762466</v>
      </c>
      <c r="G762" s="6">
        <v>6.55126953125</v>
      </c>
      <c r="H762" s="6">
        <v>19.899999999999999</v>
      </c>
      <c r="I762" s="4">
        <v>2</v>
      </c>
      <c r="J762" s="4">
        <v>3</v>
      </c>
      <c r="K762" s="4">
        <v>11</v>
      </c>
      <c r="L762" s="4"/>
      <c r="M762" s="4">
        <v>5</v>
      </c>
      <c r="N762" s="4">
        <v>4</v>
      </c>
      <c r="O762" s="4"/>
      <c r="P762" s="4"/>
      <c r="Q762" s="4"/>
      <c r="R762" s="11">
        <f t="shared" si="88"/>
        <v>0</v>
      </c>
      <c r="S762" s="11">
        <f t="shared" si="89"/>
        <v>4.8369933249492117E-4</v>
      </c>
      <c r="T762" s="11">
        <f t="shared" si="90"/>
        <v>3.6330608537693006E-4</v>
      </c>
      <c r="U762" s="11">
        <f t="shared" si="91"/>
        <v>0</v>
      </c>
      <c r="V762" s="11">
        <f t="shared" si="92"/>
        <v>0</v>
      </c>
      <c r="W762" s="11">
        <f t="shared" si="93"/>
        <v>0</v>
      </c>
      <c r="X762" s="15">
        <v>9.0826521344232502E-5</v>
      </c>
      <c r="Y762" s="14">
        <v>4.8369933249492117E-4</v>
      </c>
      <c r="Z762" s="14">
        <v>3.6330608537693006E-4</v>
      </c>
      <c r="AA762" s="15">
        <v>9.0826521344232502E-5</v>
      </c>
      <c r="AB762" s="15">
        <v>9.0826521344232502E-5</v>
      </c>
      <c r="AC762" s="15">
        <v>9.0826521344232502E-5</v>
      </c>
      <c r="AE762" s="16">
        <f t="shared" si="94"/>
        <v>0.29054199653347074</v>
      </c>
      <c r="AF762" s="25">
        <f t="shared" si="95"/>
        <v>-1.7831813811319572</v>
      </c>
      <c r="AL762" s="72"/>
      <c r="AN762" s="52"/>
      <c r="AO762" s="53"/>
      <c r="AP762" s="59"/>
      <c r="AQ762" s="54"/>
      <c r="AR762" s="56"/>
      <c r="AS762" s="56"/>
    </row>
    <row r="763" spans="1:45" x14ac:dyDescent="0.2">
      <c r="A763" s="31" t="s">
        <v>286</v>
      </c>
      <c r="B763" s="32" t="s">
        <v>1143</v>
      </c>
      <c r="C763" s="46" t="s">
        <v>2275</v>
      </c>
      <c r="D763" s="41" t="s">
        <v>2276</v>
      </c>
      <c r="E763" s="4">
        <v>437</v>
      </c>
      <c r="F763" s="5">
        <v>49.329719434659999</v>
      </c>
      <c r="G763" s="6">
        <v>7.32763671875</v>
      </c>
      <c r="H763" s="6">
        <v>12.59</v>
      </c>
      <c r="I763" s="4">
        <v>5</v>
      </c>
      <c r="J763" s="4">
        <v>5</v>
      </c>
      <c r="K763" s="4">
        <v>10</v>
      </c>
      <c r="L763" s="4">
        <v>2</v>
      </c>
      <c r="M763" s="4">
        <v>3</v>
      </c>
      <c r="N763" s="4">
        <v>5</v>
      </c>
      <c r="O763" s="4"/>
      <c r="P763" s="4"/>
      <c r="Q763" s="4"/>
      <c r="R763" s="11">
        <f t="shared" si="88"/>
        <v>2.3174971031286211E-4</v>
      </c>
      <c r="S763" s="11">
        <f t="shared" si="89"/>
        <v>2.9021959949695271E-4</v>
      </c>
      <c r="T763" s="11">
        <f t="shared" si="90"/>
        <v>4.5413260672116256E-4</v>
      </c>
      <c r="U763" s="11">
        <f t="shared" si="91"/>
        <v>0</v>
      </c>
      <c r="V763" s="11">
        <f t="shared" si="92"/>
        <v>0</v>
      </c>
      <c r="W763" s="11">
        <f t="shared" si="93"/>
        <v>0</v>
      </c>
      <c r="X763" s="14">
        <v>2.3174971031286211E-4</v>
      </c>
      <c r="Y763" s="14">
        <v>2.9021959949695271E-4</v>
      </c>
      <c r="Z763" s="14">
        <v>4.5413260672116256E-4</v>
      </c>
      <c r="AA763" s="15">
        <v>9.0826521344232502E-5</v>
      </c>
      <c r="AB763" s="15">
        <v>9.0826521344232502E-5</v>
      </c>
      <c r="AC763" s="15">
        <v>9.0826521344232502E-5</v>
      </c>
      <c r="AE763" s="16">
        <f t="shared" si="94"/>
        <v>0.27915073151487879</v>
      </c>
      <c r="AF763" s="25">
        <f t="shared" si="95"/>
        <v>-1.8408837581798341</v>
      </c>
      <c r="AL763" s="72"/>
      <c r="AN763" s="52"/>
      <c r="AO763" s="53"/>
      <c r="AP763" s="59"/>
      <c r="AQ763" s="54"/>
      <c r="AR763" s="56"/>
      <c r="AS763" s="56"/>
    </row>
    <row r="764" spans="1:45" x14ac:dyDescent="0.2">
      <c r="A764" s="31" t="s">
        <v>28</v>
      </c>
      <c r="B764" s="32" t="s">
        <v>1091</v>
      </c>
      <c r="C764" s="31" t="s">
        <v>2907</v>
      </c>
      <c r="D764" s="41" t="s">
        <v>2156</v>
      </c>
      <c r="E764" s="4">
        <v>136</v>
      </c>
      <c r="F764" s="5">
        <v>15.47094924466</v>
      </c>
      <c r="G764" s="6">
        <v>6.71240234375</v>
      </c>
      <c r="H764" s="6">
        <v>15.44</v>
      </c>
      <c r="I764" s="4">
        <v>2</v>
      </c>
      <c r="J764" s="4">
        <v>2</v>
      </c>
      <c r="K764" s="4">
        <v>10</v>
      </c>
      <c r="L764" s="4">
        <v>3</v>
      </c>
      <c r="M764" s="4">
        <v>3</v>
      </c>
      <c r="N764" s="4">
        <v>4</v>
      </c>
      <c r="O764" s="4"/>
      <c r="P764" s="4"/>
      <c r="Q764" s="4"/>
      <c r="R764" s="11">
        <f t="shared" si="88"/>
        <v>3.4762456546929318E-4</v>
      </c>
      <c r="S764" s="11">
        <f t="shared" si="89"/>
        <v>2.9021959949695271E-4</v>
      </c>
      <c r="T764" s="11">
        <f t="shared" si="90"/>
        <v>3.6330608537693006E-4</v>
      </c>
      <c r="U764" s="11">
        <f t="shared" si="91"/>
        <v>0</v>
      </c>
      <c r="V764" s="11">
        <f t="shared" si="92"/>
        <v>0</v>
      </c>
      <c r="W764" s="11">
        <f t="shared" si="93"/>
        <v>0</v>
      </c>
      <c r="X764" s="14">
        <v>3.4762456546929318E-4</v>
      </c>
      <c r="Y764" s="14">
        <v>2.9021959949695271E-4</v>
      </c>
      <c r="Z764" s="14">
        <v>3.6330608537693006E-4</v>
      </c>
      <c r="AA764" s="15">
        <v>9.0826521344232502E-5</v>
      </c>
      <c r="AB764" s="15">
        <v>9.0826521344232502E-5</v>
      </c>
      <c r="AC764" s="15">
        <v>9.0826521344232502E-5</v>
      </c>
      <c r="AE764" s="16">
        <f t="shared" si="94"/>
        <v>0.27216650441759016</v>
      </c>
      <c r="AF764" s="25">
        <f t="shared" si="95"/>
        <v>-1.8774385698681173</v>
      </c>
      <c r="AL764" s="72"/>
      <c r="AN764" s="52"/>
      <c r="AO764" s="53"/>
      <c r="AP764" s="71"/>
      <c r="AQ764" s="54"/>
      <c r="AR764" s="56"/>
      <c r="AS764" s="56"/>
    </row>
    <row r="765" spans="1:45" x14ac:dyDescent="0.2">
      <c r="A765" s="31" t="s">
        <v>698</v>
      </c>
      <c r="B765" s="32" t="s">
        <v>1146</v>
      </c>
      <c r="C765" s="31" t="s">
        <v>2278</v>
      </c>
      <c r="D765" s="41" t="s">
        <v>2279</v>
      </c>
      <c r="E765" s="4">
        <v>306</v>
      </c>
      <c r="F765" s="5">
        <v>34.161272134660003</v>
      </c>
      <c r="G765" s="6">
        <v>6.34130859375</v>
      </c>
      <c r="H765" s="6">
        <v>12.42</v>
      </c>
      <c r="I765" s="4">
        <v>4</v>
      </c>
      <c r="J765" s="4">
        <v>4</v>
      </c>
      <c r="K765" s="4">
        <v>10</v>
      </c>
      <c r="L765" s="4">
        <v>3</v>
      </c>
      <c r="M765" s="4">
        <v>4</v>
      </c>
      <c r="N765" s="4">
        <v>3</v>
      </c>
      <c r="O765" s="4"/>
      <c r="P765" s="4"/>
      <c r="Q765" s="4"/>
      <c r="R765" s="11">
        <f t="shared" si="88"/>
        <v>3.4762456546929318E-4</v>
      </c>
      <c r="S765" s="11">
        <f t="shared" si="89"/>
        <v>3.8695946599593691E-4</v>
      </c>
      <c r="T765" s="11">
        <f t="shared" si="90"/>
        <v>2.7247956403269756E-4</v>
      </c>
      <c r="U765" s="11">
        <f t="shared" si="91"/>
        <v>0</v>
      </c>
      <c r="V765" s="11">
        <f t="shared" si="92"/>
        <v>0</v>
      </c>
      <c r="W765" s="11">
        <f t="shared" si="93"/>
        <v>0</v>
      </c>
      <c r="X765" s="14">
        <v>3.4762456546929318E-4</v>
      </c>
      <c r="Y765" s="14">
        <v>3.8695946599593691E-4</v>
      </c>
      <c r="Z765" s="14">
        <v>2.7247956403269756E-4</v>
      </c>
      <c r="AA765" s="15">
        <v>9.0826521344232502E-5</v>
      </c>
      <c r="AB765" s="15">
        <v>9.0826521344232502E-5</v>
      </c>
      <c r="AC765" s="15">
        <v>9.0826521344232502E-5</v>
      </c>
      <c r="AE765" s="16">
        <f t="shared" si="94"/>
        <v>0.27056837845277687</v>
      </c>
      <c r="AF765" s="25">
        <f t="shared" si="95"/>
        <v>-1.8859348546678796</v>
      </c>
      <c r="AL765" s="72"/>
      <c r="AN765" s="52"/>
      <c r="AO765" s="53"/>
      <c r="AP765" s="59"/>
      <c r="AQ765" s="54"/>
      <c r="AR765" s="56"/>
      <c r="AS765" s="56"/>
    </row>
    <row r="766" spans="1:45" x14ac:dyDescent="0.2">
      <c r="A766" s="31" t="s">
        <v>190</v>
      </c>
      <c r="B766" s="32" t="s">
        <v>1379</v>
      </c>
      <c r="C766" s="31" t="s">
        <v>2735</v>
      </c>
      <c r="D766" s="41" t="s">
        <v>2736</v>
      </c>
      <c r="E766" s="4">
        <v>1368</v>
      </c>
      <c r="F766" s="5">
        <v>153.13509893465999</v>
      </c>
      <c r="G766" s="6">
        <v>5.51611328125</v>
      </c>
      <c r="H766" s="6">
        <v>3.07</v>
      </c>
      <c r="I766" s="4">
        <v>3</v>
      </c>
      <c r="J766" s="4">
        <v>3</v>
      </c>
      <c r="K766" s="4">
        <v>9</v>
      </c>
      <c r="L766" s="4">
        <v>4</v>
      </c>
      <c r="M766" s="4"/>
      <c r="N766" s="4">
        <v>5</v>
      </c>
      <c r="O766" s="4"/>
      <c r="P766" s="4"/>
      <c r="Q766" s="4"/>
      <c r="R766" s="11">
        <f t="shared" si="88"/>
        <v>4.6349942062572422E-4</v>
      </c>
      <c r="S766" s="11">
        <f t="shared" si="89"/>
        <v>0</v>
      </c>
      <c r="T766" s="11">
        <f t="shared" si="90"/>
        <v>4.5413260672116256E-4</v>
      </c>
      <c r="U766" s="11">
        <f t="shared" si="91"/>
        <v>0</v>
      </c>
      <c r="V766" s="11">
        <f t="shared" si="92"/>
        <v>0</v>
      </c>
      <c r="W766" s="11">
        <f t="shared" si="93"/>
        <v>0</v>
      </c>
      <c r="X766" s="14">
        <v>4.6349942062572422E-4</v>
      </c>
      <c r="Y766" s="15">
        <v>9.0826521344232502E-5</v>
      </c>
      <c r="Z766" s="14">
        <v>4.5413260672116256E-4</v>
      </c>
      <c r="AA766" s="15">
        <v>9.0826521344232502E-5</v>
      </c>
      <c r="AB766" s="15">
        <v>9.0826521344232502E-5</v>
      </c>
      <c r="AC766" s="15">
        <v>9.0826521344232502E-5</v>
      </c>
      <c r="AE766" s="16">
        <f t="shared" si="94"/>
        <v>0.27019411396368187</v>
      </c>
      <c r="AF766" s="25">
        <f t="shared" si="95"/>
        <v>-1.887931848232278</v>
      </c>
      <c r="AL766" s="72"/>
      <c r="AN766" s="52"/>
      <c r="AO766" s="53"/>
      <c r="AP766" s="59"/>
      <c r="AQ766" s="54"/>
      <c r="AR766" s="56"/>
      <c r="AS766" s="56"/>
    </row>
    <row r="767" spans="1:45" x14ac:dyDescent="0.2">
      <c r="A767" s="31" t="s">
        <v>107</v>
      </c>
      <c r="B767" s="32" t="s">
        <v>1019</v>
      </c>
      <c r="C767" s="31" t="s">
        <v>2013</v>
      </c>
      <c r="D767" s="41" t="s">
        <v>2014</v>
      </c>
      <c r="E767" s="4">
        <v>306</v>
      </c>
      <c r="F767" s="5">
        <v>32.7680983746599</v>
      </c>
      <c r="G767" s="6">
        <v>8.16259765625</v>
      </c>
      <c r="H767" s="6">
        <v>19.28</v>
      </c>
      <c r="I767" s="4">
        <v>5</v>
      </c>
      <c r="J767" s="4">
        <v>5</v>
      </c>
      <c r="K767" s="4">
        <v>46</v>
      </c>
      <c r="L767" s="4">
        <v>6</v>
      </c>
      <c r="M767" s="4">
        <v>13</v>
      </c>
      <c r="N767" s="4">
        <v>16</v>
      </c>
      <c r="O767" s="4"/>
      <c r="P767" s="4">
        <v>7</v>
      </c>
      <c r="Q767" s="4"/>
      <c r="R767" s="11">
        <f t="shared" si="88"/>
        <v>6.9524913093858636E-4</v>
      </c>
      <c r="S767" s="11">
        <f t="shared" si="89"/>
        <v>1.2576182644867949E-3</v>
      </c>
      <c r="T767" s="11">
        <f t="shared" si="90"/>
        <v>1.4532243415077202E-3</v>
      </c>
      <c r="U767" s="11">
        <f t="shared" si="91"/>
        <v>0</v>
      </c>
      <c r="V767" s="11">
        <f t="shared" si="92"/>
        <v>7.3777403035413149E-4</v>
      </c>
      <c r="W767" s="11">
        <f t="shared" si="93"/>
        <v>0</v>
      </c>
      <c r="X767" s="14">
        <v>6.9524913093858636E-4</v>
      </c>
      <c r="Y767" s="14">
        <v>1.2576182644867949E-3</v>
      </c>
      <c r="Z767" s="14">
        <v>1.4532243415077202E-3</v>
      </c>
      <c r="AA767" s="15">
        <v>9.0826521344232502E-5</v>
      </c>
      <c r="AB767" s="14">
        <v>7.3777403035413149E-4</v>
      </c>
      <c r="AC767" s="15">
        <v>9.0826521344232502E-5</v>
      </c>
      <c r="AE767" s="16">
        <f t="shared" si="94"/>
        <v>0.26993608629885674</v>
      </c>
      <c r="AF767" s="25">
        <f t="shared" si="95"/>
        <v>-1.889310239074308</v>
      </c>
      <c r="AL767" s="72"/>
      <c r="AN767" s="52"/>
      <c r="AO767" s="53"/>
      <c r="AP767" s="59"/>
      <c r="AQ767" s="54"/>
      <c r="AR767" s="56"/>
      <c r="AS767" s="56"/>
    </row>
    <row r="768" spans="1:45" x14ac:dyDescent="0.2">
      <c r="A768" s="31" t="s">
        <v>197</v>
      </c>
      <c r="B768" s="32" t="s">
        <v>1302</v>
      </c>
      <c r="C768" s="31" t="s">
        <v>2575</v>
      </c>
      <c r="D768" s="41" t="s">
        <v>2576</v>
      </c>
      <c r="E768" s="4">
        <v>1368</v>
      </c>
      <c r="F768" s="5">
        <v>150.44142814465999</v>
      </c>
      <c r="G768" s="6">
        <v>5.56689453125</v>
      </c>
      <c r="H768" s="6">
        <v>6.43</v>
      </c>
      <c r="I768" s="4">
        <v>6</v>
      </c>
      <c r="J768" s="4">
        <v>6</v>
      </c>
      <c r="K768" s="4">
        <v>23</v>
      </c>
      <c r="L768" s="4">
        <v>5</v>
      </c>
      <c r="M768" s="4">
        <v>7</v>
      </c>
      <c r="N768" s="4">
        <v>7</v>
      </c>
      <c r="O768" s="4"/>
      <c r="P768" s="4">
        <v>2</v>
      </c>
      <c r="Q768" s="4">
        <v>2</v>
      </c>
      <c r="R768" s="11">
        <f t="shared" si="88"/>
        <v>5.7937427578215526E-4</v>
      </c>
      <c r="S768" s="11">
        <f t="shared" si="89"/>
        <v>6.7717906549288962E-4</v>
      </c>
      <c r="T768" s="11">
        <f t="shared" si="90"/>
        <v>6.3578564940962757E-4</v>
      </c>
      <c r="U768" s="11">
        <f t="shared" si="91"/>
        <v>0</v>
      </c>
      <c r="V768" s="11">
        <f t="shared" si="92"/>
        <v>2.1079258010118043E-4</v>
      </c>
      <c r="W768" s="11">
        <f t="shared" si="93"/>
        <v>2.0416496529195591E-4</v>
      </c>
      <c r="X768" s="14">
        <v>5.7937427578215526E-4</v>
      </c>
      <c r="Y768" s="14">
        <v>6.7717906549288962E-4</v>
      </c>
      <c r="Z768" s="14">
        <v>6.3578564940962757E-4</v>
      </c>
      <c r="AA768" s="15">
        <v>9.0826521344232502E-5</v>
      </c>
      <c r="AB768" s="14">
        <v>2.1079258010118043E-4</v>
      </c>
      <c r="AC768" s="14">
        <v>2.0416496529195591E-4</v>
      </c>
      <c r="AE768" s="16">
        <f t="shared" si="94"/>
        <v>0.26727984215680606</v>
      </c>
      <c r="AF768" s="25">
        <f t="shared" si="95"/>
        <v>-1.9035770590909928</v>
      </c>
      <c r="AL768" s="72"/>
      <c r="AN768" s="52"/>
      <c r="AO768" s="53"/>
      <c r="AP768" s="59"/>
      <c r="AQ768" s="54"/>
      <c r="AR768" s="56"/>
      <c r="AS768" s="56"/>
    </row>
    <row r="769" spans="1:45" x14ac:dyDescent="0.2">
      <c r="A769" s="31" t="s">
        <v>157</v>
      </c>
      <c r="B769" s="32" t="s">
        <v>1108</v>
      </c>
      <c r="C769" s="31" t="s">
        <v>2196</v>
      </c>
      <c r="D769" s="41" t="s">
        <v>2197</v>
      </c>
      <c r="E769" s="4">
        <v>530</v>
      </c>
      <c r="F769" s="5">
        <v>57.090373544660103</v>
      </c>
      <c r="G769" s="6">
        <v>5.41455078125</v>
      </c>
      <c r="H769" s="6">
        <v>14.72</v>
      </c>
      <c r="I769" s="4">
        <v>5</v>
      </c>
      <c r="J769" s="4">
        <v>5</v>
      </c>
      <c r="K769" s="4">
        <v>10</v>
      </c>
      <c r="L769" s="4"/>
      <c r="M769" s="4">
        <v>5</v>
      </c>
      <c r="N769" s="4">
        <v>5</v>
      </c>
      <c r="O769" s="4"/>
      <c r="P769" s="4"/>
      <c r="Q769" s="4"/>
      <c r="R769" s="11">
        <f t="shared" si="88"/>
        <v>0</v>
      </c>
      <c r="S769" s="11">
        <f t="shared" si="89"/>
        <v>4.8369933249492117E-4</v>
      </c>
      <c r="T769" s="11">
        <f t="shared" si="90"/>
        <v>4.5413260672116256E-4</v>
      </c>
      <c r="U769" s="11">
        <f t="shared" si="91"/>
        <v>0</v>
      </c>
      <c r="V769" s="11">
        <f t="shared" si="92"/>
        <v>0</v>
      </c>
      <c r="W769" s="11">
        <f t="shared" si="93"/>
        <v>0</v>
      </c>
      <c r="X769" s="15">
        <v>9.0826521344232502E-5</v>
      </c>
      <c r="Y769" s="14">
        <v>4.8369933249492117E-4</v>
      </c>
      <c r="Z769" s="14">
        <v>4.5413260672116256E-4</v>
      </c>
      <c r="AA769" s="15">
        <v>9.0826521344232502E-5</v>
      </c>
      <c r="AB769" s="15">
        <v>9.0826521344232502E-5</v>
      </c>
      <c r="AC769" s="15">
        <v>9.0826521344232502E-5</v>
      </c>
      <c r="AE769" s="16">
        <f t="shared" si="94"/>
        <v>0.26488827388273878</v>
      </c>
      <c r="AF769" s="25">
        <f t="shared" si="95"/>
        <v>-1.9165441152253655</v>
      </c>
      <c r="AL769" s="72"/>
      <c r="AN769" s="52"/>
      <c r="AO769" s="53"/>
      <c r="AP769" s="59"/>
      <c r="AQ769" s="54"/>
      <c r="AR769" s="56"/>
      <c r="AS769" s="56"/>
    </row>
    <row r="770" spans="1:45" x14ac:dyDescent="0.2">
      <c r="A770" s="31" t="s">
        <v>619</v>
      </c>
      <c r="B770" s="32" t="s">
        <v>1175</v>
      </c>
      <c r="C770" s="31" t="s">
        <v>2333</v>
      </c>
      <c r="D770" s="41" t="s">
        <v>2334</v>
      </c>
      <c r="E770" s="4">
        <v>396</v>
      </c>
      <c r="F770" s="5">
        <v>45.253407344659998</v>
      </c>
      <c r="G770" s="6">
        <v>8.55810546875</v>
      </c>
      <c r="H770" s="6">
        <v>11.11</v>
      </c>
      <c r="I770" s="4">
        <v>3</v>
      </c>
      <c r="J770" s="4">
        <v>3</v>
      </c>
      <c r="K770" s="4">
        <v>10</v>
      </c>
      <c r="L770" s="4"/>
      <c r="M770" s="4">
        <v>5</v>
      </c>
      <c r="N770" s="4">
        <v>5</v>
      </c>
      <c r="O770" s="4"/>
      <c r="P770" s="4"/>
      <c r="Q770" s="4"/>
      <c r="R770" s="11">
        <f t="shared" si="88"/>
        <v>0</v>
      </c>
      <c r="S770" s="11">
        <f t="shared" si="89"/>
        <v>4.8369933249492117E-4</v>
      </c>
      <c r="T770" s="11">
        <f t="shared" si="90"/>
        <v>4.5413260672116256E-4</v>
      </c>
      <c r="U770" s="11">
        <f t="shared" si="91"/>
        <v>0</v>
      </c>
      <c r="V770" s="11">
        <f t="shared" si="92"/>
        <v>0</v>
      </c>
      <c r="W770" s="11">
        <f t="shared" si="93"/>
        <v>0</v>
      </c>
      <c r="X770" s="15">
        <v>9.0826521344232502E-5</v>
      </c>
      <c r="Y770" s="14">
        <v>4.8369933249492117E-4</v>
      </c>
      <c r="Z770" s="14">
        <v>4.5413260672116256E-4</v>
      </c>
      <c r="AA770" s="15">
        <v>9.0826521344232502E-5</v>
      </c>
      <c r="AB770" s="15">
        <v>9.0826521344232502E-5</v>
      </c>
      <c r="AC770" s="15">
        <v>9.0826521344232502E-5</v>
      </c>
      <c r="AE770" s="16">
        <f t="shared" si="94"/>
        <v>0.26488827388273878</v>
      </c>
      <c r="AF770" s="25">
        <f t="shared" si="95"/>
        <v>-1.9165441152253655</v>
      </c>
      <c r="AL770" s="72"/>
      <c r="AN770" s="52"/>
      <c r="AO770" s="53"/>
      <c r="AP770" s="59"/>
      <c r="AQ770" s="54"/>
      <c r="AR770" s="56"/>
      <c r="AS770" s="56"/>
    </row>
    <row r="771" spans="1:45" x14ac:dyDescent="0.2">
      <c r="A771" s="31" t="s">
        <v>34</v>
      </c>
      <c r="B771" s="32" t="s">
        <v>1342</v>
      </c>
      <c r="C771" s="31" t="s">
        <v>2656</v>
      </c>
      <c r="D771" s="42" t="s">
        <v>2657</v>
      </c>
      <c r="E771" s="4">
        <v>786</v>
      </c>
      <c r="F771" s="5">
        <v>87.023159114660103</v>
      </c>
      <c r="G771" s="6">
        <v>6.25244140625</v>
      </c>
      <c r="H771" s="6">
        <v>4.83</v>
      </c>
      <c r="I771" s="4">
        <v>3</v>
      </c>
      <c r="J771" s="4">
        <v>3</v>
      </c>
      <c r="K771" s="4">
        <v>12</v>
      </c>
      <c r="L771" s="4">
        <v>3</v>
      </c>
      <c r="M771" s="4">
        <v>5</v>
      </c>
      <c r="N771" s="4">
        <v>4</v>
      </c>
      <c r="O771" s="4"/>
      <c r="P771" s="4"/>
      <c r="Q771" s="4"/>
      <c r="R771" s="11">
        <f t="shared" si="88"/>
        <v>3.4762456546929318E-4</v>
      </c>
      <c r="S771" s="11">
        <f t="shared" si="89"/>
        <v>4.8369933249492117E-4</v>
      </c>
      <c r="T771" s="11">
        <f t="shared" si="90"/>
        <v>3.6330608537693006E-4</v>
      </c>
      <c r="U771" s="11">
        <f t="shared" si="91"/>
        <v>0</v>
      </c>
      <c r="V771" s="11">
        <f t="shared" si="92"/>
        <v>0</v>
      </c>
      <c r="W771" s="11">
        <f t="shared" si="93"/>
        <v>0</v>
      </c>
      <c r="X771" s="14">
        <v>3.4762456546929318E-4</v>
      </c>
      <c r="Y771" s="14">
        <v>4.8369933249492117E-4</v>
      </c>
      <c r="Z771" s="14">
        <v>3.6330608537693006E-4</v>
      </c>
      <c r="AA771" s="15">
        <v>9.0826521344232502E-5</v>
      </c>
      <c r="AB771" s="15">
        <v>9.0826521344232502E-5</v>
      </c>
      <c r="AC771" s="15">
        <v>9.0826521344232502E-5</v>
      </c>
      <c r="AE771" s="16">
        <f t="shared" si="94"/>
        <v>0.22808699583332565</v>
      </c>
      <c r="AF771" s="26">
        <f t="shared" si="95"/>
        <v>-2.1323438998005897</v>
      </c>
      <c r="AL771" s="72"/>
      <c r="AN771" s="52"/>
      <c r="AO771" s="53"/>
      <c r="AP771" s="59"/>
      <c r="AQ771" s="54"/>
      <c r="AR771" s="56"/>
      <c r="AS771" s="56"/>
    </row>
    <row r="772" spans="1:45" x14ac:dyDescent="0.2">
      <c r="A772" s="31" t="s">
        <v>159</v>
      </c>
      <c r="B772" s="32" t="s">
        <v>1230</v>
      </c>
      <c r="C772" s="31" t="s">
        <v>2433</v>
      </c>
      <c r="D772" s="42" t="s">
        <v>2434</v>
      </c>
      <c r="E772" s="4">
        <v>297</v>
      </c>
      <c r="F772" s="5">
        <v>33.728658994660002</v>
      </c>
      <c r="G772" s="6">
        <v>4.83056640625</v>
      </c>
      <c r="H772" s="6">
        <v>9.09</v>
      </c>
      <c r="I772" s="4">
        <v>3</v>
      </c>
      <c r="J772" s="4">
        <v>3</v>
      </c>
      <c r="K772" s="4">
        <v>12</v>
      </c>
      <c r="L772" s="4">
        <v>3</v>
      </c>
      <c r="M772" s="4">
        <v>5</v>
      </c>
      <c r="N772" s="4">
        <v>4</v>
      </c>
      <c r="O772" s="4"/>
      <c r="P772" s="4"/>
      <c r="Q772" s="4"/>
      <c r="R772" s="11">
        <f t="shared" ref="R772:R788" si="96">L772/8630</f>
        <v>3.4762456546929318E-4</v>
      </c>
      <c r="S772" s="11">
        <f t="shared" ref="S772:S788" si="97">M772/10337</f>
        <v>4.8369933249492117E-4</v>
      </c>
      <c r="T772" s="11">
        <f t="shared" ref="T772:T788" si="98">N772/11010</f>
        <v>3.6330608537693006E-4</v>
      </c>
      <c r="U772" s="11">
        <f t="shared" ref="U772:U788" si="99">O772/8542</f>
        <v>0</v>
      </c>
      <c r="V772" s="11">
        <f t="shared" ref="V772:V788" si="100">P772/9488</f>
        <v>0</v>
      </c>
      <c r="W772" s="11">
        <f t="shared" ref="W772:W788" si="101">Q772/9796</f>
        <v>0</v>
      </c>
      <c r="X772" s="14">
        <v>3.4762456546929318E-4</v>
      </c>
      <c r="Y772" s="14">
        <v>4.8369933249492117E-4</v>
      </c>
      <c r="Z772" s="14">
        <v>3.6330608537693006E-4</v>
      </c>
      <c r="AA772" s="15">
        <v>9.0826521344232502E-5</v>
      </c>
      <c r="AB772" s="15">
        <v>9.0826521344232502E-5</v>
      </c>
      <c r="AC772" s="15">
        <v>9.0826521344232502E-5</v>
      </c>
      <c r="AE772" s="16">
        <f t="shared" ref="AE772:AE788" si="102">(AA772+AB772+AC772)/(X772+Y772+Z772)</f>
        <v>0.22808699583332565</v>
      </c>
      <c r="AF772" s="26">
        <f t="shared" ref="AF772:AF788" si="103">LOG(AE772, 2)</f>
        <v>-2.1323438998005897</v>
      </c>
      <c r="AL772" s="72"/>
      <c r="AN772" s="52"/>
      <c r="AO772" s="53"/>
      <c r="AP772" s="59"/>
      <c r="AQ772" s="54"/>
      <c r="AR772" s="56"/>
      <c r="AS772" s="56"/>
    </row>
    <row r="773" spans="1:45" x14ac:dyDescent="0.2">
      <c r="A773" s="31" t="s">
        <v>303</v>
      </c>
      <c r="B773" s="32" t="s">
        <v>1104</v>
      </c>
      <c r="C773" s="46" t="s">
        <v>2187</v>
      </c>
      <c r="D773" s="42" t="s">
        <v>2188</v>
      </c>
      <c r="E773" s="4">
        <v>249</v>
      </c>
      <c r="F773" s="5">
        <v>27.82724397466</v>
      </c>
      <c r="G773" s="6">
        <v>8.61669921875</v>
      </c>
      <c r="H773" s="6">
        <v>14.86</v>
      </c>
      <c r="I773" s="4">
        <v>2</v>
      </c>
      <c r="J773" s="4">
        <v>3</v>
      </c>
      <c r="K773" s="4">
        <v>14</v>
      </c>
      <c r="L773" s="4"/>
      <c r="M773" s="4">
        <v>7</v>
      </c>
      <c r="N773" s="4">
        <v>5</v>
      </c>
      <c r="O773" s="4"/>
      <c r="P773" s="4"/>
      <c r="Q773" s="4"/>
      <c r="R773" s="11">
        <f t="shared" si="96"/>
        <v>0</v>
      </c>
      <c r="S773" s="11">
        <f t="shared" si="97"/>
        <v>6.7717906549288962E-4</v>
      </c>
      <c r="T773" s="11">
        <f t="shared" si="98"/>
        <v>4.5413260672116256E-4</v>
      </c>
      <c r="U773" s="11">
        <f t="shared" si="99"/>
        <v>0</v>
      </c>
      <c r="V773" s="11">
        <f t="shared" si="100"/>
        <v>0</v>
      </c>
      <c r="W773" s="11">
        <f t="shared" si="101"/>
        <v>0</v>
      </c>
      <c r="X773" s="15">
        <v>9.0826521344232502E-5</v>
      </c>
      <c r="Y773" s="14">
        <v>6.7717906549288962E-4</v>
      </c>
      <c r="Z773" s="14">
        <v>4.5413260672116256E-4</v>
      </c>
      <c r="AA773" s="15">
        <v>9.0826521344232502E-5</v>
      </c>
      <c r="AB773" s="15">
        <v>9.0826521344232502E-5</v>
      </c>
      <c r="AC773" s="15">
        <v>9.0826521344232502E-5</v>
      </c>
      <c r="AE773" s="16">
        <f t="shared" si="102"/>
        <v>0.22295315330860149</v>
      </c>
      <c r="AF773" s="26">
        <f t="shared" si="103"/>
        <v>-2.1651874905236781</v>
      </c>
      <c r="AL773" s="72"/>
      <c r="AN773" s="52"/>
      <c r="AO773" s="53"/>
      <c r="AP773" s="59"/>
      <c r="AQ773" s="54"/>
      <c r="AR773" s="56"/>
      <c r="AS773" s="56"/>
    </row>
    <row r="774" spans="1:45" x14ac:dyDescent="0.2">
      <c r="A774" s="31" t="s">
        <v>324</v>
      </c>
      <c r="B774" s="32" t="s">
        <v>1215</v>
      </c>
      <c r="C774" s="31" t="s">
        <v>2402</v>
      </c>
      <c r="D774" s="42" t="s">
        <v>2403</v>
      </c>
      <c r="E774" s="4">
        <v>217</v>
      </c>
      <c r="F774" s="5">
        <v>24.815536224660001</v>
      </c>
      <c r="G774" s="6">
        <v>9.93505859375</v>
      </c>
      <c r="H774" s="6">
        <v>9.68</v>
      </c>
      <c r="I774" s="4">
        <v>2</v>
      </c>
      <c r="J774" s="4">
        <v>2</v>
      </c>
      <c r="K774" s="4">
        <v>11</v>
      </c>
      <c r="L774" s="4">
        <v>6</v>
      </c>
      <c r="M774" s="4"/>
      <c r="N774" s="4">
        <v>5</v>
      </c>
      <c r="O774" s="4"/>
      <c r="P774" s="4"/>
      <c r="Q774" s="4"/>
      <c r="R774" s="11">
        <f t="shared" si="96"/>
        <v>6.9524913093858636E-4</v>
      </c>
      <c r="S774" s="11">
        <f t="shared" si="97"/>
        <v>0</v>
      </c>
      <c r="T774" s="11">
        <f t="shared" si="98"/>
        <v>4.5413260672116256E-4</v>
      </c>
      <c r="U774" s="11">
        <f t="shared" si="99"/>
        <v>0</v>
      </c>
      <c r="V774" s="11">
        <f t="shared" si="100"/>
        <v>0</v>
      </c>
      <c r="W774" s="11">
        <f t="shared" si="101"/>
        <v>0</v>
      </c>
      <c r="X774" s="14">
        <v>6.9524913093858636E-4</v>
      </c>
      <c r="Y774" s="15">
        <v>9.0826521344232502E-5</v>
      </c>
      <c r="Z774" s="14">
        <v>4.5413260672116256E-4</v>
      </c>
      <c r="AA774" s="15">
        <v>9.0826521344232502E-5</v>
      </c>
      <c r="AB774" s="15">
        <v>9.0826521344232502E-5</v>
      </c>
      <c r="AC774" s="15">
        <v>9.0826521344232502E-5</v>
      </c>
      <c r="AE774" s="16">
        <f t="shared" si="102"/>
        <v>0.21970468431771889</v>
      </c>
      <c r="AF774" s="26">
        <f t="shared" si="103"/>
        <v>-2.1863624651357383</v>
      </c>
      <c r="AL774" s="72"/>
      <c r="AN774" s="52"/>
      <c r="AO774" s="53"/>
      <c r="AP774" s="59"/>
      <c r="AQ774" s="54"/>
      <c r="AR774" s="56"/>
      <c r="AS774" s="56"/>
    </row>
    <row r="775" spans="1:45" x14ac:dyDescent="0.2">
      <c r="A775" s="31" t="s">
        <v>42</v>
      </c>
      <c r="B775" s="32" t="s">
        <v>1128</v>
      </c>
      <c r="C775" s="46" t="s">
        <v>2242</v>
      </c>
      <c r="D775" s="42" t="s">
        <v>2243</v>
      </c>
      <c r="E775" s="4">
        <v>285</v>
      </c>
      <c r="F775" s="5">
        <v>31.219428024660001</v>
      </c>
      <c r="G775" s="6">
        <v>4.95751953125</v>
      </c>
      <c r="H775" s="6">
        <v>13.33</v>
      </c>
      <c r="I775" s="4">
        <v>4</v>
      </c>
      <c r="J775" s="4">
        <v>4</v>
      </c>
      <c r="K775" s="4">
        <v>13</v>
      </c>
      <c r="L775" s="4">
        <v>3</v>
      </c>
      <c r="M775" s="4">
        <v>4</v>
      </c>
      <c r="N775" s="4">
        <v>6</v>
      </c>
      <c r="O775" s="4"/>
      <c r="P775" s="4"/>
      <c r="Q775" s="4"/>
      <c r="R775" s="11">
        <f t="shared" si="96"/>
        <v>3.4762456546929318E-4</v>
      </c>
      <c r="S775" s="11">
        <f t="shared" si="97"/>
        <v>3.8695946599593691E-4</v>
      </c>
      <c r="T775" s="11">
        <f t="shared" si="98"/>
        <v>5.4495912806539512E-4</v>
      </c>
      <c r="U775" s="11">
        <f t="shared" si="99"/>
        <v>0</v>
      </c>
      <c r="V775" s="11">
        <f t="shared" si="100"/>
        <v>0</v>
      </c>
      <c r="W775" s="11">
        <f t="shared" si="101"/>
        <v>0</v>
      </c>
      <c r="X775" s="14">
        <v>3.4762456546929318E-4</v>
      </c>
      <c r="Y775" s="14">
        <v>3.8695946599593691E-4</v>
      </c>
      <c r="Z775" s="14">
        <v>5.4495912806539512E-4</v>
      </c>
      <c r="AA775" s="15">
        <v>9.0826521344232502E-5</v>
      </c>
      <c r="AB775" s="15">
        <v>9.0826521344232502E-5</v>
      </c>
      <c r="AC775" s="15">
        <v>9.0826521344232502E-5</v>
      </c>
      <c r="AE775" s="16">
        <f t="shared" si="102"/>
        <v>0.21295066290116479</v>
      </c>
      <c r="AF775" s="26">
        <f t="shared" si="103"/>
        <v>-2.2314088739789923</v>
      </c>
      <c r="AL775" s="72"/>
      <c r="AN775" s="52"/>
      <c r="AO775" s="53"/>
      <c r="AP775" s="59"/>
      <c r="AQ775" s="54"/>
      <c r="AR775" s="56"/>
      <c r="AS775" s="56"/>
    </row>
    <row r="776" spans="1:45" x14ac:dyDescent="0.2">
      <c r="A776" s="89" t="s">
        <v>3071</v>
      </c>
      <c r="B776" s="53" t="s">
        <v>3072</v>
      </c>
      <c r="C776" s="31" t="s">
        <v>1786</v>
      </c>
      <c r="D776" s="42" t="s">
        <v>1438</v>
      </c>
      <c r="E776" s="4">
        <v>133</v>
      </c>
      <c r="F776" s="5">
        <v>14.47515608466</v>
      </c>
      <c r="G776" s="6">
        <v>4.94482421875</v>
      </c>
      <c r="H776" s="6">
        <v>59.4</v>
      </c>
      <c r="I776" s="4">
        <v>7</v>
      </c>
      <c r="J776" s="4">
        <v>7</v>
      </c>
      <c r="K776" s="4">
        <v>34</v>
      </c>
      <c r="L776" s="4">
        <v>11</v>
      </c>
      <c r="M776" s="4">
        <v>10</v>
      </c>
      <c r="N776" s="4">
        <v>9</v>
      </c>
      <c r="O776" s="4">
        <v>4</v>
      </c>
      <c r="P776" s="4"/>
      <c r="Q776" s="4"/>
      <c r="R776" s="11">
        <f t="shared" si="96"/>
        <v>1.2746234067207416E-3</v>
      </c>
      <c r="S776" s="11">
        <f t="shared" si="97"/>
        <v>9.6739866498984234E-4</v>
      </c>
      <c r="T776" s="11">
        <f t="shared" si="98"/>
        <v>8.1743869209809268E-4</v>
      </c>
      <c r="U776" s="11">
        <f t="shared" si="99"/>
        <v>4.682744088035589E-4</v>
      </c>
      <c r="V776" s="11">
        <f t="shared" si="100"/>
        <v>0</v>
      </c>
      <c r="W776" s="11">
        <f t="shared" si="101"/>
        <v>0</v>
      </c>
      <c r="X776" s="14">
        <v>1.2746234067207416E-3</v>
      </c>
      <c r="Y776" s="14">
        <v>9.6739866498984234E-4</v>
      </c>
      <c r="Z776" s="14">
        <v>8.1743869209809268E-4</v>
      </c>
      <c r="AA776" s="14">
        <v>4.682744088035589E-4</v>
      </c>
      <c r="AB776" s="15">
        <v>9.0826521344232502E-5</v>
      </c>
      <c r="AC776" s="15">
        <v>9.0826521344232502E-5</v>
      </c>
      <c r="AE776" s="16">
        <f t="shared" si="102"/>
        <v>0.21243202697031455</v>
      </c>
      <c r="AF776" s="26">
        <f t="shared" si="103"/>
        <v>-2.2349268067676591</v>
      </c>
      <c r="AL776" s="72"/>
      <c r="AN776" s="52"/>
      <c r="AO776" s="53"/>
      <c r="AP776" s="59"/>
      <c r="AQ776" s="54"/>
      <c r="AR776" s="56"/>
      <c r="AS776" s="56"/>
    </row>
    <row r="777" spans="1:45" x14ac:dyDescent="0.2">
      <c r="A777" s="31" t="s">
        <v>684</v>
      </c>
      <c r="B777" s="32" t="s">
        <v>768</v>
      </c>
      <c r="C777" s="31" t="s">
        <v>1532</v>
      </c>
      <c r="D777" s="42" t="s">
        <v>1533</v>
      </c>
      <c r="E777" s="4">
        <v>101</v>
      </c>
      <c r="F777" s="5">
        <v>11.272976394660001</v>
      </c>
      <c r="G777" s="6">
        <v>8.35302734375</v>
      </c>
      <c r="H777" s="6">
        <v>44.55</v>
      </c>
      <c r="I777" s="4">
        <v>5</v>
      </c>
      <c r="J777" s="4">
        <v>5</v>
      </c>
      <c r="K777" s="4">
        <v>39</v>
      </c>
      <c r="L777" s="4">
        <v>9</v>
      </c>
      <c r="M777" s="4">
        <v>12</v>
      </c>
      <c r="N777" s="4">
        <v>13</v>
      </c>
      <c r="O777" s="4"/>
      <c r="P777" s="4">
        <v>5</v>
      </c>
      <c r="Q777" s="4"/>
      <c r="R777" s="11">
        <f t="shared" si="96"/>
        <v>1.0428736964078794E-3</v>
      </c>
      <c r="S777" s="11">
        <f t="shared" si="97"/>
        <v>1.1608783979878108E-3</v>
      </c>
      <c r="T777" s="11">
        <f t="shared" si="98"/>
        <v>1.1807447774750228E-3</v>
      </c>
      <c r="U777" s="11">
        <f t="shared" si="99"/>
        <v>0</v>
      </c>
      <c r="V777" s="11">
        <f t="shared" si="100"/>
        <v>5.2698145025295107E-4</v>
      </c>
      <c r="W777" s="11">
        <f t="shared" si="101"/>
        <v>0</v>
      </c>
      <c r="X777" s="14">
        <v>1.0428736964078794E-3</v>
      </c>
      <c r="Y777" s="14">
        <v>1.1608783979878108E-3</v>
      </c>
      <c r="Z777" s="14">
        <v>1.1807447774750228E-3</v>
      </c>
      <c r="AA777" s="15">
        <v>9.0826521344232502E-5</v>
      </c>
      <c r="AB777" s="14">
        <v>5.2698145025295107E-4</v>
      </c>
      <c r="AC777" s="15">
        <v>9.0826521344232502E-5</v>
      </c>
      <c r="AE777" s="16">
        <f t="shared" si="102"/>
        <v>0.20937661335456709</v>
      </c>
      <c r="AF777" s="26">
        <f t="shared" si="103"/>
        <v>-2.2558277876789488</v>
      </c>
      <c r="AL777" s="72"/>
      <c r="AN777" s="52"/>
      <c r="AO777" s="53"/>
      <c r="AP777" s="59"/>
      <c r="AQ777" s="54"/>
      <c r="AR777" s="56"/>
      <c r="AS777" s="56"/>
    </row>
    <row r="778" spans="1:45" x14ac:dyDescent="0.2">
      <c r="A778" s="89" t="s">
        <v>3073</v>
      </c>
      <c r="B778" s="53" t="s">
        <v>3074</v>
      </c>
      <c r="C778" s="31" t="s">
        <v>2919</v>
      </c>
      <c r="D778" s="42" t="s">
        <v>2416</v>
      </c>
      <c r="E778" s="4">
        <v>404</v>
      </c>
      <c r="F778" s="5">
        <v>44.823066054660003</v>
      </c>
      <c r="G778" s="6">
        <v>8.80712890625</v>
      </c>
      <c r="H778" s="6">
        <v>9.41</v>
      </c>
      <c r="I778" s="4">
        <v>3</v>
      </c>
      <c r="J778" s="4">
        <v>3</v>
      </c>
      <c r="K778" s="4">
        <v>16</v>
      </c>
      <c r="L778" s="4">
        <v>4</v>
      </c>
      <c r="M778" s="4">
        <v>7</v>
      </c>
      <c r="N778" s="4">
        <v>5</v>
      </c>
      <c r="O778" s="4"/>
      <c r="P778" s="4"/>
      <c r="Q778" s="4"/>
      <c r="R778" s="11">
        <f t="shared" si="96"/>
        <v>4.6349942062572422E-4</v>
      </c>
      <c r="S778" s="11">
        <f t="shared" si="97"/>
        <v>6.7717906549288962E-4</v>
      </c>
      <c r="T778" s="11">
        <f t="shared" si="98"/>
        <v>4.5413260672116256E-4</v>
      </c>
      <c r="U778" s="11">
        <f t="shared" si="99"/>
        <v>0</v>
      </c>
      <c r="V778" s="11">
        <f t="shared" si="100"/>
        <v>0</v>
      </c>
      <c r="W778" s="11">
        <f t="shared" si="101"/>
        <v>0</v>
      </c>
      <c r="X778" s="14">
        <v>4.6349942062572422E-4</v>
      </c>
      <c r="Y778" s="14">
        <v>6.7717906549288962E-4</v>
      </c>
      <c r="Z778" s="14">
        <v>4.5413260672116256E-4</v>
      </c>
      <c r="AA778" s="15">
        <v>9.0826521344232502E-5</v>
      </c>
      <c r="AB778" s="15">
        <v>9.0826521344232502E-5</v>
      </c>
      <c r="AC778" s="15">
        <v>9.0826521344232502E-5</v>
      </c>
      <c r="AE778" s="16">
        <f t="shared" si="102"/>
        <v>0.17085381789482718</v>
      </c>
      <c r="AF778" s="26">
        <f t="shared" si="103"/>
        <v>-2.54916560833533</v>
      </c>
      <c r="AL778" s="72"/>
      <c r="AN778" s="52"/>
      <c r="AO778" s="53"/>
      <c r="AP778" s="59"/>
      <c r="AQ778" s="54"/>
      <c r="AR778" s="56"/>
      <c r="AS778" s="56"/>
    </row>
    <row r="779" spans="1:45" x14ac:dyDescent="0.2">
      <c r="A779" s="31" t="s">
        <v>12</v>
      </c>
      <c r="B779" s="32" t="s">
        <v>1076</v>
      </c>
      <c r="C779" s="31" t="s">
        <v>1472</v>
      </c>
      <c r="D779" s="42" t="s">
        <v>2128</v>
      </c>
      <c r="E779" s="4">
        <v>390</v>
      </c>
      <c r="F779" s="5">
        <v>44.422788394660003</v>
      </c>
      <c r="G779" s="6">
        <v>6.46826171875</v>
      </c>
      <c r="H779" s="6">
        <v>16.149999999999999</v>
      </c>
      <c r="I779" s="4">
        <v>3</v>
      </c>
      <c r="J779" s="4">
        <v>5</v>
      </c>
      <c r="K779" s="4">
        <v>31</v>
      </c>
      <c r="L779" s="4">
        <v>8</v>
      </c>
      <c r="M779" s="4">
        <v>6</v>
      </c>
      <c r="N779" s="4"/>
      <c r="O779" s="4"/>
      <c r="P779" s="4"/>
      <c r="Q779" s="4"/>
      <c r="R779" s="11">
        <f t="shared" si="96"/>
        <v>9.2699884125144844E-4</v>
      </c>
      <c r="S779" s="11">
        <f t="shared" si="97"/>
        <v>5.8043919899390542E-4</v>
      </c>
      <c r="T779" s="11">
        <f t="shared" si="98"/>
        <v>0</v>
      </c>
      <c r="U779" s="11">
        <f t="shared" si="99"/>
        <v>0</v>
      </c>
      <c r="V779" s="11">
        <f t="shared" si="100"/>
        <v>0</v>
      </c>
      <c r="W779" s="11">
        <f t="shared" si="101"/>
        <v>0</v>
      </c>
      <c r="X779" s="14">
        <v>9.2699884125144844E-4</v>
      </c>
      <c r="Y779" s="14">
        <v>5.8043919899390542E-4</v>
      </c>
      <c r="Z779" s="15">
        <v>9.0826521344232502E-5</v>
      </c>
      <c r="AA779" s="15">
        <v>9.0826521344232502E-5</v>
      </c>
      <c r="AB779" s="15">
        <v>9.0826521344232502E-5</v>
      </c>
      <c r="AC779" s="15">
        <v>9.0826521344232502E-5</v>
      </c>
      <c r="AE779" s="16">
        <f t="shared" si="102"/>
        <v>0.17048464351965451</v>
      </c>
      <c r="AF779" s="26">
        <f t="shared" si="103"/>
        <v>-2.552286301185176</v>
      </c>
      <c r="AL779" s="72"/>
      <c r="AN779" s="52"/>
      <c r="AO779" s="53"/>
      <c r="AP779" s="59"/>
      <c r="AQ779" s="54"/>
      <c r="AR779" s="56"/>
      <c r="AS779" s="56"/>
    </row>
    <row r="780" spans="1:45" x14ac:dyDescent="0.2">
      <c r="A780" s="31" t="s">
        <v>113</v>
      </c>
      <c r="B780" s="32" t="s">
        <v>1243</v>
      </c>
      <c r="C780" s="31" t="s">
        <v>2458</v>
      </c>
      <c r="D780" s="42" t="s">
        <v>2459</v>
      </c>
      <c r="E780" s="4">
        <v>399</v>
      </c>
      <c r="F780" s="5">
        <v>44.441462164660003</v>
      </c>
      <c r="G780" s="6">
        <v>8.04541015625</v>
      </c>
      <c r="H780" s="6">
        <v>8.52</v>
      </c>
      <c r="I780" s="4">
        <v>3</v>
      </c>
      <c r="J780" s="4">
        <v>3</v>
      </c>
      <c r="K780" s="4">
        <v>17</v>
      </c>
      <c r="L780" s="4">
        <v>4</v>
      </c>
      <c r="M780" s="4">
        <v>5</v>
      </c>
      <c r="N780" s="4">
        <v>8</v>
      </c>
      <c r="O780" s="4"/>
      <c r="P780" s="4"/>
      <c r="Q780" s="4"/>
      <c r="R780" s="11">
        <f t="shared" si="96"/>
        <v>4.6349942062572422E-4</v>
      </c>
      <c r="S780" s="11">
        <f t="shared" si="97"/>
        <v>4.8369933249492117E-4</v>
      </c>
      <c r="T780" s="11">
        <f t="shared" si="98"/>
        <v>7.2661217075386012E-4</v>
      </c>
      <c r="U780" s="11">
        <f t="shared" si="99"/>
        <v>0</v>
      </c>
      <c r="V780" s="11">
        <f t="shared" si="100"/>
        <v>0</v>
      </c>
      <c r="W780" s="11">
        <f t="shared" si="101"/>
        <v>0</v>
      </c>
      <c r="X780" s="14">
        <v>4.6349942062572422E-4</v>
      </c>
      <c r="Y780" s="14">
        <v>4.8369933249492117E-4</v>
      </c>
      <c r="Z780" s="14">
        <v>7.2661217075386012E-4</v>
      </c>
      <c r="AA780" s="15">
        <v>9.0826521344232502E-5</v>
      </c>
      <c r="AB780" s="15">
        <v>9.0826521344232502E-5</v>
      </c>
      <c r="AC780" s="15">
        <v>9.0826521344232502E-5</v>
      </c>
      <c r="AE780" s="16">
        <f t="shared" si="102"/>
        <v>0.16278993053884905</v>
      </c>
      <c r="AF780" s="26">
        <f t="shared" si="103"/>
        <v>-2.6189166312227017</v>
      </c>
      <c r="AL780" s="72"/>
      <c r="AN780" s="52"/>
      <c r="AO780" s="53"/>
      <c r="AP780" s="59"/>
      <c r="AQ780" s="54"/>
      <c r="AR780" s="56"/>
      <c r="AS780" s="56"/>
    </row>
    <row r="781" spans="1:45" x14ac:dyDescent="0.2">
      <c r="A781" s="31" t="s">
        <v>59</v>
      </c>
      <c r="B781" s="32" t="s">
        <v>999</v>
      </c>
      <c r="C781" s="50" t="s">
        <v>2903</v>
      </c>
      <c r="D781" s="55" t="s">
        <v>1976</v>
      </c>
      <c r="E781" s="4">
        <v>485</v>
      </c>
      <c r="F781" s="5">
        <v>52.683420814660003</v>
      </c>
      <c r="G781" s="6">
        <v>6.30322265625</v>
      </c>
      <c r="H781" s="6">
        <v>20.41</v>
      </c>
      <c r="I781" s="4">
        <v>3</v>
      </c>
      <c r="J781" s="4">
        <v>7</v>
      </c>
      <c r="K781" s="4">
        <v>34</v>
      </c>
      <c r="L781" s="4">
        <v>6</v>
      </c>
      <c r="M781" s="4">
        <v>5</v>
      </c>
      <c r="N781" s="4">
        <v>8</v>
      </c>
      <c r="O781" s="4"/>
      <c r="P781" s="4"/>
      <c r="Q781" s="4"/>
      <c r="R781" s="11">
        <f t="shared" si="96"/>
        <v>6.9524913093858636E-4</v>
      </c>
      <c r="S781" s="11">
        <f t="shared" si="97"/>
        <v>4.8369933249492117E-4</v>
      </c>
      <c r="T781" s="11">
        <f t="shared" si="98"/>
        <v>7.2661217075386012E-4</v>
      </c>
      <c r="U781" s="11">
        <f t="shared" si="99"/>
        <v>0</v>
      </c>
      <c r="V781" s="11">
        <f t="shared" si="100"/>
        <v>0</v>
      </c>
      <c r="W781" s="11">
        <f t="shared" si="101"/>
        <v>0</v>
      </c>
      <c r="X781" s="14">
        <v>6.9524913093858636E-4</v>
      </c>
      <c r="Y781" s="14">
        <v>4.8369933249492117E-4</v>
      </c>
      <c r="Z781" s="14">
        <v>7.2661217075386012E-4</v>
      </c>
      <c r="AA781" s="15">
        <v>9.0826521344232502E-5</v>
      </c>
      <c r="AB781" s="15">
        <v>9.0826521344232502E-5</v>
      </c>
      <c r="AC781" s="15">
        <v>9.0826521344232502E-5</v>
      </c>
      <c r="AE781" s="16">
        <f t="shared" si="102"/>
        <v>0.14299180993991159</v>
      </c>
      <c r="AF781" s="26">
        <f t="shared" si="103"/>
        <v>-2.805995577935795</v>
      </c>
      <c r="AL781" s="72"/>
      <c r="AN781" s="52"/>
      <c r="AO781" s="53"/>
      <c r="AP781" s="59"/>
      <c r="AQ781" s="54"/>
      <c r="AR781" s="56"/>
      <c r="AS781" s="56"/>
    </row>
    <row r="782" spans="1:45" x14ac:dyDescent="0.2">
      <c r="A782" s="31" t="s">
        <v>454</v>
      </c>
      <c r="B782" s="32" t="s">
        <v>731</v>
      </c>
      <c r="C782" s="31" t="s">
        <v>1460</v>
      </c>
      <c r="D782" s="42" t="s">
        <v>1461</v>
      </c>
      <c r="E782" s="4">
        <v>191</v>
      </c>
      <c r="F782" s="5">
        <v>21.167615054660001</v>
      </c>
      <c r="G782" s="6">
        <v>5.47802734375</v>
      </c>
      <c r="H782" s="6">
        <v>52.36</v>
      </c>
      <c r="I782" s="4">
        <v>2</v>
      </c>
      <c r="J782" s="4">
        <v>9</v>
      </c>
      <c r="K782" s="4">
        <v>84</v>
      </c>
      <c r="L782" s="4"/>
      <c r="M782" s="4">
        <v>19</v>
      </c>
      <c r="N782" s="4"/>
      <c r="O782" s="4"/>
      <c r="P782" s="4"/>
      <c r="Q782" s="4"/>
      <c r="R782" s="11">
        <f t="shared" si="96"/>
        <v>0</v>
      </c>
      <c r="S782" s="11">
        <f t="shared" si="97"/>
        <v>1.8380574634807004E-3</v>
      </c>
      <c r="T782" s="11">
        <f t="shared" si="98"/>
        <v>0</v>
      </c>
      <c r="U782" s="11">
        <f t="shared" si="99"/>
        <v>0</v>
      </c>
      <c r="V782" s="11">
        <f t="shared" si="100"/>
        <v>0</v>
      </c>
      <c r="W782" s="11">
        <f t="shared" si="101"/>
        <v>0</v>
      </c>
      <c r="X782" s="15">
        <v>9.0826521344232502E-5</v>
      </c>
      <c r="Y782" s="14">
        <v>1.8380574634807004E-3</v>
      </c>
      <c r="Z782" s="15">
        <v>9.0826521344232502E-5</v>
      </c>
      <c r="AA782" s="15">
        <v>9.0826521344232502E-5</v>
      </c>
      <c r="AB782" s="15">
        <v>9.0826521344232502E-5</v>
      </c>
      <c r="AC782" s="15">
        <v>9.0826521344232502E-5</v>
      </c>
      <c r="AE782" s="16">
        <f t="shared" si="102"/>
        <v>0.13491020777503218</v>
      </c>
      <c r="AF782" s="26">
        <f t="shared" si="103"/>
        <v>-2.8899285831522086</v>
      </c>
      <c r="AL782" s="72"/>
      <c r="AN782" s="52"/>
      <c r="AO782" s="53"/>
      <c r="AP782" s="59"/>
      <c r="AQ782" s="54"/>
      <c r="AR782" s="56"/>
      <c r="AS782" s="56"/>
    </row>
    <row r="783" spans="1:45" x14ac:dyDescent="0.2">
      <c r="A783" s="31" t="s">
        <v>6</v>
      </c>
      <c r="B783" s="32" t="s">
        <v>1209</v>
      </c>
      <c r="C783" s="31" t="s">
        <v>2333</v>
      </c>
      <c r="D783" s="42" t="s">
        <v>2393</v>
      </c>
      <c r="E783" s="4">
        <v>409</v>
      </c>
      <c r="F783" s="5">
        <v>46.121252984660003</v>
      </c>
      <c r="G783" s="6">
        <v>8.57275390625</v>
      </c>
      <c r="H783" s="6">
        <v>10.02</v>
      </c>
      <c r="I783" s="4">
        <v>3</v>
      </c>
      <c r="J783" s="4">
        <v>3</v>
      </c>
      <c r="K783" s="4">
        <v>21</v>
      </c>
      <c r="L783" s="4">
        <v>5</v>
      </c>
      <c r="M783" s="4">
        <v>7</v>
      </c>
      <c r="N783" s="4">
        <v>9</v>
      </c>
      <c r="O783" s="4"/>
      <c r="P783" s="4"/>
      <c r="Q783" s="4"/>
      <c r="R783" s="11">
        <f t="shared" si="96"/>
        <v>5.7937427578215526E-4</v>
      </c>
      <c r="S783" s="11">
        <f t="shared" si="97"/>
        <v>6.7717906549288962E-4</v>
      </c>
      <c r="T783" s="11">
        <f t="shared" si="98"/>
        <v>8.1743869209809268E-4</v>
      </c>
      <c r="U783" s="11">
        <f t="shared" si="99"/>
        <v>0</v>
      </c>
      <c r="V783" s="11">
        <f t="shared" si="100"/>
        <v>0</v>
      </c>
      <c r="W783" s="11">
        <f t="shared" si="101"/>
        <v>0</v>
      </c>
      <c r="X783" s="14">
        <v>5.7937427578215526E-4</v>
      </c>
      <c r="Y783" s="14">
        <v>6.7717906549288962E-4</v>
      </c>
      <c r="Z783" s="14">
        <v>8.1743869209809268E-4</v>
      </c>
      <c r="AA783" s="15">
        <v>9.0826521344232502E-5</v>
      </c>
      <c r="AB783" s="15">
        <v>9.0826521344232502E-5</v>
      </c>
      <c r="AC783" s="15">
        <v>9.0826521344232502E-5</v>
      </c>
      <c r="AE783" s="16">
        <f t="shared" si="102"/>
        <v>0.13137927226727925</v>
      </c>
      <c r="AF783" s="26">
        <f t="shared" si="103"/>
        <v>-2.9281904155440519</v>
      </c>
      <c r="AL783" s="72"/>
      <c r="AN783" s="52"/>
      <c r="AO783" s="53"/>
      <c r="AP783" s="59"/>
      <c r="AQ783" s="54"/>
      <c r="AR783" s="56"/>
      <c r="AS783" s="56"/>
    </row>
    <row r="784" spans="1:45" x14ac:dyDescent="0.2">
      <c r="A784" s="31" t="s">
        <v>229</v>
      </c>
      <c r="B784" s="32" t="s">
        <v>744</v>
      </c>
      <c r="C784" s="50" t="s">
        <v>1490</v>
      </c>
      <c r="D784" s="81" t="s">
        <v>1491</v>
      </c>
      <c r="E784" s="4">
        <v>166</v>
      </c>
      <c r="F784" s="5">
        <v>18.706893674660002</v>
      </c>
      <c r="G784" s="6">
        <v>7.88427734375</v>
      </c>
      <c r="H784" s="6">
        <v>48.8</v>
      </c>
      <c r="I784" s="4">
        <v>4</v>
      </c>
      <c r="J784" s="4">
        <v>6</v>
      </c>
      <c r="K784" s="4">
        <v>38</v>
      </c>
      <c r="L784" s="4">
        <v>7</v>
      </c>
      <c r="M784" s="4">
        <v>8</v>
      </c>
      <c r="N784" s="4">
        <v>13</v>
      </c>
      <c r="O784" s="4"/>
      <c r="P784" s="4"/>
      <c r="Q784" s="4"/>
      <c r="R784" s="11">
        <f t="shared" si="96"/>
        <v>8.1112398609501735E-4</v>
      </c>
      <c r="S784" s="11">
        <f t="shared" si="97"/>
        <v>7.7391893199187383E-4</v>
      </c>
      <c r="T784" s="11">
        <f t="shared" si="98"/>
        <v>1.1807447774750228E-3</v>
      </c>
      <c r="U784" s="11">
        <f t="shared" si="99"/>
        <v>0</v>
      </c>
      <c r="V784" s="11">
        <f t="shared" si="100"/>
        <v>0</v>
      </c>
      <c r="W784" s="11">
        <f t="shared" si="101"/>
        <v>0</v>
      </c>
      <c r="X784" s="14">
        <v>8.1112398609501735E-4</v>
      </c>
      <c r="Y784" s="14">
        <v>7.7391893199187383E-4</v>
      </c>
      <c r="Z784" s="14">
        <v>1.1807447774750228E-3</v>
      </c>
      <c r="AA784" s="15">
        <v>9.0826521344232502E-5</v>
      </c>
      <c r="AB784" s="15">
        <v>9.0826521344232502E-5</v>
      </c>
      <c r="AC784" s="15">
        <v>9.0826521344232502E-5</v>
      </c>
      <c r="AE784" s="16">
        <f t="shared" si="102"/>
        <v>9.8517888581950222E-2</v>
      </c>
      <c r="AF784" s="26">
        <f t="shared" si="103"/>
        <v>-3.3434704811927385</v>
      </c>
      <c r="AL784" s="72"/>
      <c r="AN784" s="52"/>
      <c r="AO784" s="53"/>
      <c r="AP784" s="59"/>
      <c r="AQ784" s="54"/>
      <c r="AR784" s="56"/>
      <c r="AS784" s="56"/>
    </row>
    <row r="785" spans="1:45" x14ac:dyDescent="0.2">
      <c r="A785" s="31" t="s">
        <v>258</v>
      </c>
      <c r="B785" s="32" t="s">
        <v>1066</v>
      </c>
      <c r="C785" s="31" t="s">
        <v>2106</v>
      </c>
      <c r="D785" s="42" t="s">
        <v>2107</v>
      </c>
      <c r="E785" s="4">
        <v>637</v>
      </c>
      <c r="F785" s="5">
        <v>69.840792474660105</v>
      </c>
      <c r="G785" s="6">
        <v>5.66845703125</v>
      </c>
      <c r="H785" s="6">
        <v>16.8</v>
      </c>
      <c r="I785" s="4">
        <v>3</v>
      </c>
      <c r="J785" s="4">
        <v>11</v>
      </c>
      <c r="K785" s="4">
        <v>176</v>
      </c>
      <c r="L785" s="4"/>
      <c r="M785" s="4"/>
      <c r="N785" s="4">
        <v>33</v>
      </c>
      <c r="O785" s="4"/>
      <c r="P785" s="4"/>
      <c r="Q785" s="4"/>
      <c r="R785" s="11">
        <f t="shared" si="96"/>
        <v>0</v>
      </c>
      <c r="S785" s="11">
        <f t="shared" si="97"/>
        <v>0</v>
      </c>
      <c r="T785" s="11">
        <f t="shared" si="98"/>
        <v>2.997275204359673E-3</v>
      </c>
      <c r="U785" s="11">
        <f t="shared" si="99"/>
        <v>0</v>
      </c>
      <c r="V785" s="11">
        <f t="shared" si="100"/>
        <v>0</v>
      </c>
      <c r="W785" s="11">
        <f t="shared" si="101"/>
        <v>0</v>
      </c>
      <c r="X785" s="15">
        <v>9.0826521344232502E-5</v>
      </c>
      <c r="Y785" s="15">
        <v>9.0826521344232502E-5</v>
      </c>
      <c r="Z785" s="14">
        <v>2.997275204359673E-3</v>
      </c>
      <c r="AA785" s="15">
        <v>9.0826521344232502E-5</v>
      </c>
      <c r="AB785" s="15">
        <v>9.0826521344232502E-5</v>
      </c>
      <c r="AC785" s="15">
        <v>9.0826521344232502E-5</v>
      </c>
      <c r="AE785" s="16">
        <f t="shared" si="102"/>
        <v>8.5714285714285701E-2</v>
      </c>
      <c r="AF785" s="26">
        <f t="shared" si="103"/>
        <v>-3.5443205162238103</v>
      </c>
      <c r="AL785" s="72"/>
      <c r="AN785" s="52"/>
      <c r="AO785" s="53"/>
      <c r="AP785" s="59"/>
      <c r="AQ785" s="54"/>
      <c r="AR785" s="56"/>
      <c r="AS785" s="56"/>
    </row>
    <row r="786" spans="1:45" x14ac:dyDescent="0.2">
      <c r="A786" s="31" t="s">
        <v>569</v>
      </c>
      <c r="B786" s="32" t="s">
        <v>916</v>
      </c>
      <c r="C786" s="50" t="s">
        <v>1806</v>
      </c>
      <c r="D786" s="81" t="s">
        <v>1807</v>
      </c>
      <c r="E786" s="4">
        <v>267</v>
      </c>
      <c r="F786" s="5">
        <v>29.83487089466</v>
      </c>
      <c r="G786" s="6">
        <v>8.22119140625</v>
      </c>
      <c r="H786" s="6">
        <v>26.22</v>
      </c>
      <c r="I786" s="4">
        <v>7</v>
      </c>
      <c r="J786" s="4">
        <v>7</v>
      </c>
      <c r="K786" s="4">
        <v>40</v>
      </c>
      <c r="L786" s="4">
        <v>13</v>
      </c>
      <c r="M786" s="4">
        <v>14</v>
      </c>
      <c r="N786" s="4">
        <v>13</v>
      </c>
      <c r="O786" s="4"/>
      <c r="P786" s="4"/>
      <c r="Q786" s="4"/>
      <c r="R786" s="11">
        <f t="shared" si="96"/>
        <v>1.5063731170336038E-3</v>
      </c>
      <c r="S786" s="11">
        <f t="shared" si="97"/>
        <v>1.3543581309857792E-3</v>
      </c>
      <c r="T786" s="11">
        <f t="shared" si="98"/>
        <v>1.1807447774750228E-3</v>
      </c>
      <c r="U786" s="11">
        <f t="shared" si="99"/>
        <v>0</v>
      </c>
      <c r="V786" s="11">
        <f t="shared" si="100"/>
        <v>0</v>
      </c>
      <c r="W786" s="11">
        <f t="shared" si="101"/>
        <v>0</v>
      </c>
      <c r="X786" s="14">
        <v>1.5063731170336038E-3</v>
      </c>
      <c r="Y786" s="14">
        <v>1.3543581309857792E-3</v>
      </c>
      <c r="Z786" s="14">
        <v>1.1807447774750228E-3</v>
      </c>
      <c r="AA786" s="15">
        <v>9.0826521344232502E-5</v>
      </c>
      <c r="AB786" s="15">
        <v>9.0826521344232502E-5</v>
      </c>
      <c r="AC786" s="15">
        <v>9.0826521344232502E-5</v>
      </c>
      <c r="AE786" s="16">
        <f t="shared" si="102"/>
        <v>6.7420804259098452E-2</v>
      </c>
      <c r="AF786" s="26">
        <f t="shared" si="103"/>
        <v>-3.8906623525194615</v>
      </c>
      <c r="AL786" s="72"/>
      <c r="AN786" s="52"/>
      <c r="AO786" s="53"/>
      <c r="AP786" s="59"/>
      <c r="AQ786" s="54"/>
      <c r="AR786" s="56"/>
      <c r="AS786" s="56"/>
    </row>
    <row r="787" spans="1:45" x14ac:dyDescent="0.2">
      <c r="A787" s="31" t="s">
        <v>158</v>
      </c>
      <c r="B787" s="32" t="s">
        <v>730</v>
      </c>
      <c r="C787" s="31" t="s">
        <v>1431</v>
      </c>
      <c r="D787" s="42" t="s">
        <v>1432</v>
      </c>
      <c r="E787" s="4">
        <v>574</v>
      </c>
      <c r="F787" s="5">
        <v>62.799586974660102</v>
      </c>
      <c r="G787" s="6">
        <v>8.67529296875</v>
      </c>
      <c r="H787" s="6">
        <v>52.96</v>
      </c>
      <c r="I787" s="4">
        <v>6</v>
      </c>
      <c r="J787" s="4">
        <v>24</v>
      </c>
      <c r="K787" s="4">
        <v>337</v>
      </c>
      <c r="L787" s="4"/>
      <c r="M787" s="4"/>
      <c r="N787" s="4">
        <v>57</v>
      </c>
      <c r="O787" s="4"/>
      <c r="P787" s="4"/>
      <c r="Q787" s="4"/>
      <c r="R787" s="11">
        <f t="shared" si="96"/>
        <v>0</v>
      </c>
      <c r="S787" s="11">
        <f t="shared" si="97"/>
        <v>0</v>
      </c>
      <c r="T787" s="11">
        <f t="shared" si="98"/>
        <v>5.1771117166212535E-3</v>
      </c>
      <c r="U787" s="11">
        <f t="shared" si="99"/>
        <v>0</v>
      </c>
      <c r="V787" s="11">
        <f t="shared" si="100"/>
        <v>0</v>
      </c>
      <c r="W787" s="11">
        <f t="shared" si="101"/>
        <v>0</v>
      </c>
      <c r="X787" s="15">
        <v>9.0826521344232502E-5</v>
      </c>
      <c r="Y787" s="15">
        <v>9.0826521344232502E-5</v>
      </c>
      <c r="Z787" s="14">
        <v>5.1771117166212535E-3</v>
      </c>
      <c r="AA787" s="15">
        <v>9.0826521344232502E-5</v>
      </c>
      <c r="AB787" s="15">
        <v>9.0826521344232502E-5</v>
      </c>
      <c r="AC787" s="15">
        <v>9.0826521344232502E-5</v>
      </c>
      <c r="AE787" s="16">
        <f t="shared" si="102"/>
        <v>5.0847457627118633E-2</v>
      </c>
      <c r="AF787" s="26">
        <f t="shared" si="103"/>
        <v>-4.2976805486406855</v>
      </c>
      <c r="AL787" s="72"/>
      <c r="AN787" s="52"/>
      <c r="AO787" s="53"/>
      <c r="AP787" s="59"/>
      <c r="AQ787" s="54"/>
      <c r="AR787" s="56"/>
      <c r="AS787" s="56"/>
    </row>
    <row r="788" spans="1:45" x14ac:dyDescent="0.2">
      <c r="A788" s="36" t="s">
        <v>176</v>
      </c>
      <c r="B788" s="37" t="s">
        <v>807</v>
      </c>
      <c r="C788" s="94" t="s">
        <v>1574</v>
      </c>
      <c r="D788" s="83" t="s">
        <v>1575</v>
      </c>
      <c r="E788" s="8">
        <v>319</v>
      </c>
      <c r="F788" s="9">
        <v>37.627911914659997</v>
      </c>
      <c r="G788" s="10">
        <v>4.85595703125</v>
      </c>
      <c r="H788" s="10">
        <v>36.99</v>
      </c>
      <c r="I788" s="8">
        <v>3</v>
      </c>
      <c r="J788" s="8">
        <v>13</v>
      </c>
      <c r="K788" s="8">
        <v>168</v>
      </c>
      <c r="L788" s="8">
        <v>27</v>
      </c>
      <c r="M788" s="8">
        <v>40</v>
      </c>
      <c r="N788" s="8">
        <v>38</v>
      </c>
      <c r="O788" s="8"/>
      <c r="P788" s="8"/>
      <c r="Q788" s="8"/>
      <c r="R788" s="12">
        <f t="shared" si="96"/>
        <v>3.1286210892236383E-3</v>
      </c>
      <c r="S788" s="13">
        <f t="shared" si="97"/>
        <v>3.8695946599593693E-3</v>
      </c>
      <c r="T788" s="13">
        <f t="shared" si="98"/>
        <v>3.4514078110808354E-3</v>
      </c>
      <c r="U788" s="13">
        <f t="shared" si="99"/>
        <v>0</v>
      </c>
      <c r="V788" s="13">
        <f t="shared" si="100"/>
        <v>0</v>
      </c>
      <c r="W788" s="13">
        <f t="shared" si="101"/>
        <v>0</v>
      </c>
      <c r="X788" s="18">
        <v>3.1286210892236383E-3</v>
      </c>
      <c r="Y788" s="18">
        <v>3.8695946599593693E-3</v>
      </c>
      <c r="Z788" s="18">
        <v>3.4514078110808354E-3</v>
      </c>
      <c r="AA788" s="82">
        <v>9.0826521344232502E-5</v>
      </c>
      <c r="AB788" s="82">
        <v>9.0826521344232502E-5</v>
      </c>
      <c r="AC788" s="82">
        <v>9.0826521344232502E-5</v>
      </c>
      <c r="AE788" s="16">
        <f t="shared" si="102"/>
        <v>2.6075538746566831E-2</v>
      </c>
      <c r="AF788" s="26">
        <f t="shared" si="103"/>
        <v>-5.2611591292072157</v>
      </c>
      <c r="AL788" s="72"/>
      <c r="AN788" s="52"/>
      <c r="AO788" s="53"/>
      <c r="AP788" s="59"/>
      <c r="AQ788" s="54"/>
      <c r="AR788" s="56"/>
      <c r="AS788" s="56"/>
    </row>
    <row r="789" spans="1:45" x14ac:dyDescent="0.2">
      <c r="L789" s="7">
        <f>SUM(L4:L788)</f>
        <v>8630</v>
      </c>
      <c r="M789" s="7">
        <f t="shared" ref="M789:Q789" si="104">SUM(M4:M788)</f>
        <v>10337</v>
      </c>
      <c r="N789" s="7">
        <f t="shared" si="104"/>
        <v>11010</v>
      </c>
      <c r="O789" s="7">
        <f t="shared" si="104"/>
        <v>8542</v>
      </c>
      <c r="P789" s="7">
        <f t="shared" si="104"/>
        <v>9488</v>
      </c>
      <c r="Q789" s="7">
        <f t="shared" si="104"/>
        <v>9796</v>
      </c>
      <c r="AL789" s="72"/>
      <c r="AN789" s="52"/>
      <c r="AO789" s="53"/>
      <c r="AP789" s="59"/>
      <c r="AQ789" s="54"/>
      <c r="AR789" s="56"/>
      <c r="AS789" s="56"/>
    </row>
    <row r="790" spans="1:45" x14ac:dyDescent="0.2">
      <c r="AL790" s="72"/>
      <c r="AN790" s="52"/>
      <c r="AO790" s="53"/>
      <c r="AP790" s="59"/>
      <c r="AQ790" s="54"/>
      <c r="AR790" s="56"/>
      <c r="AS790" s="56"/>
    </row>
    <row r="791" spans="1:45" x14ac:dyDescent="0.2">
      <c r="AL791" s="72"/>
      <c r="AN791" s="52"/>
      <c r="AO791" s="53"/>
    </row>
    <row r="792" spans="1:45" x14ac:dyDescent="0.2">
      <c r="AL792" s="72"/>
      <c r="AN792" s="52"/>
      <c r="AO792" s="53"/>
    </row>
    <row r="793" spans="1:45" x14ac:dyDescent="0.2">
      <c r="AL793" s="72"/>
      <c r="AN793" s="52"/>
      <c r="AO793" s="53"/>
    </row>
    <row r="794" spans="1:45" x14ac:dyDescent="0.2">
      <c r="AL794" s="72"/>
      <c r="AN794" s="52"/>
      <c r="AO794" s="53"/>
    </row>
  </sheetData>
  <sortState xmlns:xlrd2="http://schemas.microsoft.com/office/spreadsheetml/2017/richdata2" ref="A4:AJ788">
    <sortCondition descending="1" ref="AF4:AF788"/>
  </sortState>
  <mergeCells count="26">
    <mergeCell ref="X1:AC1"/>
    <mergeCell ref="AE1:AF1"/>
    <mergeCell ref="AH1:AH3"/>
    <mergeCell ref="AI1:AJ1"/>
    <mergeCell ref="AA2:AC2"/>
    <mergeCell ref="X2:Z2"/>
    <mergeCell ref="AE2:AE3"/>
    <mergeCell ref="AF2:AF3"/>
    <mergeCell ref="AI2:AI3"/>
    <mergeCell ref="AJ2:AJ3"/>
    <mergeCell ref="R1:W1"/>
    <mergeCell ref="A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Q1"/>
    <mergeCell ref="L2:N2"/>
    <mergeCell ref="O2:Q2"/>
    <mergeCell ref="R2:T2"/>
    <mergeCell ref="U2:W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20220525 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CCWu</dc:creator>
  <cp:lastModifiedBy>Hao-Ping Liu</cp:lastModifiedBy>
  <dcterms:created xsi:type="dcterms:W3CDTF">2021-10-28T14:42:18Z</dcterms:created>
  <dcterms:modified xsi:type="dcterms:W3CDTF">2023-11-01T19:09:59Z</dcterms:modified>
</cp:coreProperties>
</file>