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es Donnees\Atexte\Publication\2020\Mada-Div\R1\"/>
    </mc:Choice>
  </mc:AlternateContent>
  <bookViews>
    <workbookView xWindow="0" yWindow="0" windowWidth="19200" windowHeight="10560"/>
  </bookViews>
  <sheets>
    <sheet name="Feuil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7" i="1" l="1"/>
  <c r="M17" i="1"/>
  <c r="J17" i="1"/>
  <c r="I17" i="1"/>
  <c r="F17" i="1"/>
  <c r="E17" i="1"/>
  <c r="B17" i="1"/>
  <c r="P15" i="1"/>
  <c r="P17" i="1" s="1"/>
  <c r="O15" i="1"/>
  <c r="O17" i="1" s="1"/>
  <c r="N15" i="1"/>
  <c r="M15" i="1"/>
  <c r="L15" i="1"/>
  <c r="L17" i="1" s="1"/>
  <c r="K15" i="1"/>
  <c r="K17" i="1" s="1"/>
  <c r="J15" i="1"/>
  <c r="I15" i="1"/>
  <c r="H15" i="1"/>
  <c r="H17" i="1" s="1"/>
  <c r="G15" i="1"/>
  <c r="G17" i="1" s="1"/>
  <c r="F15" i="1"/>
  <c r="E15" i="1"/>
  <c r="D15" i="1"/>
  <c r="D17" i="1" s="1"/>
  <c r="C15" i="1"/>
  <c r="C17" i="1" s="1"/>
  <c r="B15" i="1"/>
  <c r="R13" i="1"/>
  <c r="Q13" i="1"/>
  <c r="S13" i="1" s="1"/>
  <c r="R12" i="1"/>
  <c r="Q12" i="1"/>
  <c r="S12" i="1" s="1"/>
  <c r="S11" i="1"/>
  <c r="R11" i="1"/>
  <c r="Q11" i="1"/>
  <c r="R10" i="1"/>
  <c r="S10" i="1" s="1"/>
  <c r="Q10" i="1"/>
  <c r="R9" i="1"/>
  <c r="Q9" i="1"/>
  <c r="S9" i="1" s="1"/>
  <c r="R8" i="1"/>
  <c r="Q8" i="1"/>
  <c r="S8" i="1" s="1"/>
  <c r="S7" i="1"/>
  <c r="R7" i="1"/>
  <c r="Q7" i="1"/>
  <c r="R6" i="1"/>
  <c r="S6" i="1" s="1"/>
  <c r="Q6" i="1"/>
  <c r="R5" i="1"/>
  <c r="Q5" i="1"/>
  <c r="S5" i="1" s="1"/>
  <c r="R4" i="1"/>
  <c r="R15" i="1" s="1"/>
  <c r="R17" i="1" s="1"/>
  <c r="Q4" i="1"/>
  <c r="S4" i="1" s="1"/>
  <c r="S15" i="1" l="1"/>
  <c r="S17" i="1" l="1"/>
  <c r="Q15" i="1"/>
</calcChain>
</file>

<file path=xl/comments1.xml><?xml version="1.0" encoding="utf-8"?>
<comments xmlns="http://schemas.openxmlformats.org/spreadsheetml/2006/main">
  <authors>
    <author>R1</author>
  </authors>
  <commentList>
    <comment ref="U4" authorId="0" shapeId="0">
      <text>
        <r>
          <rPr>
            <b/>
            <sz val="9"/>
            <color indexed="81"/>
            <rFont val="Tahoma"/>
            <family val="2"/>
          </rPr>
          <t>R1:</t>
        </r>
        <r>
          <rPr>
            <sz val="9"/>
            <color indexed="81"/>
            <rFont val="Tahoma"/>
            <family val="2"/>
          </rPr>
          <t xml:space="preserve">
Pan Y, Zhang H, Zhang D, Li J, Xiong H, Yu J, Li J, Rashid MA, Li G, Ma X, Cao G, Han L, Li Z (2015) 
Genetic analysis of cold tolerance at the germination and booting stages in rice by association mapping.
PLoS One 10(3):e0120590. https://doi.org/10.1371/journal.pone.0120590</t>
        </r>
      </text>
    </comment>
    <comment ref="U5" authorId="0" shapeId="0">
      <text>
        <r>
          <rPr>
            <b/>
            <sz val="9"/>
            <color indexed="81"/>
            <rFont val="Tahoma"/>
            <family val="2"/>
          </rPr>
          <t>R1:</t>
        </r>
        <r>
          <rPr>
            <sz val="9"/>
            <color indexed="81"/>
            <rFont val="Tahoma"/>
            <family val="2"/>
          </rPr>
          <t xml:space="preserve">
Fujino K, Obara M, Shimizu T, Koyanagi KO, Ikegaya T (2015)
Genome-wide association mapping focusing on a rice population derived from rice breeding programs in a region.
Breed Sci 65(5):403–410. https://doi.org/10.1270/jsbbs.65.403</t>
        </r>
      </text>
    </comment>
    <comment ref="U6" authorId="0" shapeId="0">
      <text>
        <r>
          <rPr>
            <b/>
            <sz val="9"/>
            <color indexed="81"/>
            <rFont val="Tahoma"/>
            <family val="2"/>
          </rPr>
          <t>R1:</t>
        </r>
        <r>
          <rPr>
            <sz val="9"/>
            <color indexed="81"/>
            <rFont val="Tahoma"/>
            <family val="2"/>
          </rPr>
          <t xml:space="preserve">
Lv Y, Guo Z, Li X, Ye H, Li X, Xiong L (2016) 
New insights into the genetic basis of natural chilling and cold shock tolerance in rice by genome-wide association analysis. Plant Cell Environ 39(3):556–570. https://doi.org/10.1111/pce.12635</t>
        </r>
      </text>
    </comment>
    <comment ref="U7" authorId="0" shapeId="0">
      <text>
        <r>
          <rPr>
            <b/>
            <sz val="9"/>
            <color indexed="81"/>
            <rFont val="Tahoma"/>
            <family val="2"/>
          </rPr>
          <t>R1:</t>
        </r>
        <r>
          <rPr>
            <sz val="9"/>
            <color indexed="81"/>
            <rFont val="Tahoma"/>
            <family val="2"/>
          </rPr>
          <t xml:space="preserve">
Wang D, Liu J, Li C, Kang H, Wang Y, Tan X, Liu M, Deng Y, Wang Z, Liu Y, Zhang D, Xiao Y,Wang GL (2016) Genomewide association mapping of cold tolerance genes at the
seedling stage in rice. 
Rice (N Y) 9(1):61. https://doi. org/10.1186/s12284-016-0133-2</t>
        </r>
      </text>
    </comment>
    <comment ref="U8" authorId="0" shapeId="0">
      <text>
        <r>
          <rPr>
            <b/>
            <sz val="9"/>
            <color indexed="81"/>
            <rFont val="Tahoma"/>
            <family val="2"/>
          </rPr>
          <t>R1:</t>
        </r>
        <r>
          <rPr>
            <sz val="9"/>
            <color indexed="81"/>
            <rFont val="Tahoma"/>
            <family val="2"/>
          </rPr>
          <t xml:space="preserve">
Schlappi MR, Jackson AK, Eizenga GC, Wang A, Chu C, Shi Y,Shimoyama N, Boykin DL (2017) Assessment of five chilling tolerance traits and GWAS mapping in rice using the
USDA mini-core collection.
 Front Plant Sci 8:957. https://doi.org/10.3389/fpls.2017.00957</t>
        </r>
      </text>
    </comment>
    <comment ref="U9" authorId="0" shapeId="0">
      <text>
        <r>
          <rPr>
            <b/>
            <sz val="9"/>
            <color indexed="81"/>
            <rFont val="Tahoma"/>
            <family val="2"/>
          </rPr>
          <t>R1:</t>
        </r>
        <r>
          <rPr>
            <sz val="9"/>
            <color indexed="81"/>
            <rFont val="Tahoma"/>
            <family val="2"/>
          </rPr>
          <t xml:space="preserve">
Sales E, Viruel J, Domingo C, Marques L (2017) Genome wide association analysis of cold tolerance at germination in temperate japonica rice (Oryza sativa L.) varieties.
PLoS One 12(8):e0183416. https://doi.org/10.1371/journal. pone.0183416</t>
        </r>
      </text>
    </comment>
    <comment ref="U10" authorId="0" shapeId="0">
      <text>
        <r>
          <rPr>
            <b/>
            <sz val="9"/>
            <color indexed="81"/>
            <rFont val="Tahoma"/>
            <family val="2"/>
          </rPr>
          <t>R1:</t>
        </r>
        <r>
          <rPr>
            <sz val="9"/>
            <color indexed="81"/>
            <rFont val="Tahoma"/>
            <family val="2"/>
          </rPr>
          <t xml:space="preserve">
Schlappi MR, Jackson AK, Eizenga GC, Wang A, Chu C, Shi Y,Shimoyama N, Boykin DL (2017) 
Assessment of five chilling tolerance traits and GWAS mapping in rice using the
USDA mini-core collection.
Front Plant Sci 8:957. https://doi.org/10.3389/fpls.2017.0095</t>
        </r>
      </text>
    </comment>
    <comment ref="U11" authorId="0" shapeId="0">
      <text>
        <r>
          <rPr>
            <b/>
            <sz val="9"/>
            <color indexed="81"/>
            <rFont val="Tahoma"/>
            <family val="2"/>
          </rPr>
          <t>R1:</t>
        </r>
        <r>
          <rPr>
            <sz val="9"/>
            <color indexed="81"/>
            <rFont val="Tahoma"/>
            <family val="2"/>
          </rPr>
          <t xml:space="preserve">
Song J, Li J, Sun J, Hu T, Wu A, Liu S, WangW, Ma D, Zhao M (2018)
Genome-wide association mapping for cold tolerance in a core collection of rice (Oryza sativa L.) landraces by using high-density single nucleotide polymorphism markers
from specific-locus amplified fragment sequencing. 
Front Plant Sci 9:875. https://doi.org/10.3389/fpls.2018.00875</t>
        </r>
      </text>
    </comment>
    <comment ref="U12" authorId="0" shapeId="0">
      <text>
        <r>
          <rPr>
            <b/>
            <sz val="9"/>
            <color indexed="81"/>
            <rFont val="Tahoma"/>
            <family val="2"/>
          </rPr>
          <t>R1:</t>
        </r>
        <r>
          <rPr>
            <sz val="9"/>
            <color indexed="81"/>
            <rFont val="Tahoma"/>
            <family val="2"/>
          </rPr>
          <t xml:space="preserve">
Zhang M, Ye J, Xu Q, Feng Y, Yuan X, Yu H,Wang Y, Wei X, Yang Y (2018) Genome-wide association study of cold tolerance of Chinese indica rice varieties at the bud burst stage.
Plant Cell Rep 37(3):529–539. https://doi.org/10.1007/s00299-017-2247-4</t>
        </r>
      </text>
    </comment>
    <comment ref="U13" authorId="0" shapeId="0">
      <text>
        <r>
          <rPr>
            <b/>
            <sz val="9"/>
            <color indexed="81"/>
            <rFont val="Tahoma"/>
            <family val="2"/>
          </rPr>
          <t>R1:</t>
        </r>
        <r>
          <rPr>
            <sz val="9"/>
            <color indexed="81"/>
            <rFont val="Tahoma"/>
            <family val="2"/>
          </rPr>
          <t xml:space="preserve">
Thapa R, Tabien RE, Thomson MJ and Septiningsih EM (2020)
Genome-Wide Association Mapping to Identify Genetic Loci for Cold Tolerance and Cold Recovery During Germination in Rice.
Front. Genet. 11:22. doi: 10.3389/fgene.2020.00022</t>
        </r>
      </text>
    </comment>
  </commentList>
</comments>
</file>

<file path=xl/sharedStrings.xml><?xml version="1.0" encoding="utf-8"?>
<sst xmlns="http://schemas.openxmlformats.org/spreadsheetml/2006/main" count="59" uniqueCount="48">
  <si>
    <r>
      <rPr>
        <b/>
        <sz val="11"/>
        <color rgb="FF000000"/>
        <rFont val="Calibri"/>
        <family val="2"/>
        <scheme val="minor"/>
      </rPr>
      <t>Supplementary table 5</t>
    </r>
    <r>
      <rPr>
        <sz val="11"/>
        <color rgb="FF000000"/>
        <rFont val="Calibri"/>
        <family val="2"/>
        <scheme val="minor"/>
      </rPr>
      <t>: Compilation of results of ten genome wide association studies for response to low temperature stress in rice</t>
    </r>
  </si>
  <si>
    <t>Number of QTL associated to cold tolerance traits, in each of the 12 rice chromosmes</t>
  </si>
  <si>
    <t>Study (1)</t>
  </si>
  <si>
    <t>C01</t>
  </si>
  <si>
    <t>C02</t>
  </si>
  <si>
    <t>C03</t>
  </si>
  <si>
    <t>C04</t>
  </si>
  <si>
    <t>C05</t>
  </si>
  <si>
    <t>C06</t>
  </si>
  <si>
    <t>C06-I</t>
  </si>
  <si>
    <t>C07</t>
  </si>
  <si>
    <t>C08</t>
  </si>
  <si>
    <t>C08-I</t>
  </si>
  <si>
    <t>C09</t>
  </si>
  <si>
    <t>C10</t>
  </si>
  <si>
    <t>C11</t>
  </si>
  <si>
    <t>C11-I</t>
  </si>
  <si>
    <t>C12</t>
  </si>
  <si>
    <t>Total</t>
  </si>
  <si>
    <t>I segments</t>
  </si>
  <si>
    <t>Total - i</t>
  </si>
  <si>
    <t>Pan et al.2015</t>
  </si>
  <si>
    <t>https://doi.org/10.1371/journal.pone.0120590</t>
  </si>
  <si>
    <t>Fujino et al. 2015</t>
  </si>
  <si>
    <t>https://doi.org/10.1270/jsbbs.65.403</t>
  </si>
  <si>
    <t>Lv et al. 2016</t>
  </si>
  <si>
    <t>https://doi.org/10.1111/pce.12635</t>
  </si>
  <si>
    <t>Wang et al. 2016</t>
  </si>
  <si>
    <t>https://doi. org/10.1186/s12284-016-0133-2</t>
  </si>
  <si>
    <t>Schlappi et al. 2017</t>
  </si>
  <si>
    <t>https://doi.org/10.3389/fpls.2017.00957</t>
  </si>
  <si>
    <t>Sales et al. 2017</t>
  </si>
  <si>
    <t>https://doi.org/10.1371/journal. pone.0183416</t>
  </si>
  <si>
    <t>Shakiba et al. 2017</t>
  </si>
  <si>
    <t>https://doi.org/10.3389/fpls.2017.0095</t>
  </si>
  <si>
    <t>Song et al. 2018</t>
  </si>
  <si>
    <t>https://doi.org/10.3389/fpls.2018.00875</t>
  </si>
  <si>
    <t>Zhang et al. 2018</t>
  </si>
  <si>
    <t>https://doi.org/10.1007/s00299-017-2247-4</t>
  </si>
  <si>
    <t>Thapa et al. 2020</t>
  </si>
  <si>
    <t>Total number of QTL</t>
  </si>
  <si>
    <t>Size of the chromomosome or segement of segment (Mb)</t>
  </si>
  <si>
    <t>Average number of QTL per Mb</t>
  </si>
  <si>
    <t>C06-I:  introgression segment, 13.0 to 17.7 Mb</t>
  </si>
  <si>
    <t>C08-I : introgression segment, 10.9 - 16.3 Mb</t>
  </si>
  <si>
    <t>C11-I: introgression segment, 10.6 to 15.7 Mb</t>
  </si>
  <si>
    <t xml:space="preserve">(1) See references in colomn U and V.  </t>
  </si>
  <si>
    <t>https://doi.org/10.3389/fgene.2020.00022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</si>
</sst>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u/>
      <sz val="11"/>
      <color theme="10"/>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0" xfId="0" applyFont="1"/>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center"/>
    </xf>
    <xf numFmtId="0" fontId="1" fillId="0" borderId="0" xfId="0" applyFont="1"/>
    <xf numFmtId="0" fontId="1" fillId="0" borderId="0" xfId="0" applyFont="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center" vertical="center"/>
    </xf>
    <xf numFmtId="0" fontId="4" fillId="0" borderId="0" xfId="1"/>
    <xf numFmtId="0" fontId="0" fillId="2" borderId="0" xfId="0" applyFill="1"/>
    <xf numFmtId="0" fontId="0" fillId="0" borderId="0" xfId="0" applyFill="1" applyAlignment="1">
      <alignment horizontal="center"/>
    </xf>
    <xf numFmtId="0" fontId="0" fillId="2" borderId="0" xfId="0" applyFill="1" applyAlignment="1">
      <alignment horizontal="center"/>
    </xf>
    <xf numFmtId="0" fontId="0" fillId="0" borderId="0" xfId="0" applyFill="1" applyAlignment="1">
      <alignment horizontal="center" vertical="center"/>
    </xf>
    <xf numFmtId="2" fontId="1" fillId="0" borderId="0" xfId="0" applyNumberFormat="1" applyFont="1" applyFill="1" applyAlignment="1">
      <alignment horizontal="center" vertical="center"/>
    </xf>
    <xf numFmtId="2" fontId="1" fillId="2" borderId="0" xfId="0" applyNumberFormat="1" applyFont="1" applyFill="1" applyAlignment="1">
      <alignment horizontal="center" vertical="center"/>
    </xf>
    <xf numFmtId="2" fontId="1" fillId="0" borderId="0" xfId="0" applyNumberFormat="1" applyFont="1" applyAlignment="1">
      <alignment horizontal="center" vertical="center"/>
    </xf>
    <xf numFmtId="0" fontId="1" fillId="0" borderId="0" xfId="0" applyFont="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07/s00299-017-2247-4" TargetMode="External"/><Relationship Id="rId3" Type="http://schemas.openxmlformats.org/officeDocument/2006/relationships/hyperlink" Target="https://doi.org/10.1270/jsbbs.65.403" TargetMode="External"/><Relationship Id="rId7" Type="http://schemas.openxmlformats.org/officeDocument/2006/relationships/hyperlink" Target="https://doi.org/10.3389/fpls.2018.00875" TargetMode="External"/><Relationship Id="rId2" Type="http://schemas.openxmlformats.org/officeDocument/2006/relationships/hyperlink" Target="https://doi.org/10.1371/journal.pone.0120590" TargetMode="External"/><Relationship Id="rId1" Type="http://schemas.openxmlformats.org/officeDocument/2006/relationships/hyperlink" Target="https://doi.org/10.1371/journal.%20pone.0183416" TargetMode="External"/><Relationship Id="rId6" Type="http://schemas.openxmlformats.org/officeDocument/2006/relationships/hyperlink" Target="https://doi.org/10.3389/fpls.2017.0095" TargetMode="External"/><Relationship Id="rId11" Type="http://schemas.openxmlformats.org/officeDocument/2006/relationships/comments" Target="../comments1.xml"/><Relationship Id="rId5" Type="http://schemas.openxmlformats.org/officeDocument/2006/relationships/hyperlink" Target="https://doi.org/10.3389/fpls.2017.00957" TargetMode="External"/><Relationship Id="rId10" Type="http://schemas.openxmlformats.org/officeDocument/2006/relationships/vmlDrawing" Target="../drawings/vmlDrawing1.vml"/><Relationship Id="rId4" Type="http://schemas.openxmlformats.org/officeDocument/2006/relationships/hyperlink" Target="https://doi.org/10.1111/pce.12635" TargetMode="External"/><Relationship Id="rId9" Type="http://schemas.openxmlformats.org/officeDocument/2006/relationships/hyperlink" Target="https://doi.org/10.3389/fgene.2020.000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23"/>
  <sheetViews>
    <sheetView tabSelected="1" workbookViewId="0">
      <selection activeCell="K27" sqref="K27"/>
    </sheetView>
  </sheetViews>
  <sheetFormatPr baseColWidth="10" defaultRowHeight="15" x14ac:dyDescent="0.25"/>
  <cols>
    <col min="1" max="1" width="18.7109375" customWidth="1"/>
    <col min="2" max="16" width="8.140625" customWidth="1"/>
    <col min="17" max="17" width="8.140625" style="3" customWidth="1"/>
    <col min="18" max="18" width="11.42578125" style="3"/>
    <col min="19" max="20" width="8.140625" style="3" customWidth="1"/>
    <col min="22" max="22" width="46.140625" customWidth="1"/>
  </cols>
  <sheetData>
    <row r="1" spans="1:22" x14ac:dyDescent="0.25">
      <c r="A1" s="1" t="s">
        <v>0</v>
      </c>
    </row>
    <row r="2" spans="1:22" x14ac:dyDescent="0.25">
      <c r="B2" s="17" t="s">
        <v>1</v>
      </c>
      <c r="C2" s="17"/>
      <c r="D2" s="17"/>
      <c r="E2" s="17"/>
      <c r="F2" s="17"/>
      <c r="G2" s="17"/>
      <c r="H2" s="17"/>
      <c r="I2" s="17"/>
      <c r="J2" s="17"/>
      <c r="K2" s="17"/>
      <c r="L2" s="17"/>
      <c r="M2" s="17"/>
      <c r="N2" s="17"/>
      <c r="O2" s="17"/>
      <c r="P2" s="17"/>
      <c r="Q2" s="17"/>
      <c r="R2" s="17"/>
      <c r="S2" s="17"/>
      <c r="T2" s="4"/>
    </row>
    <row r="3" spans="1:22" x14ac:dyDescent="0.25">
      <c r="A3" s="5" t="s">
        <v>2</v>
      </c>
      <c r="B3" s="6" t="s">
        <v>3</v>
      </c>
      <c r="C3" s="6" t="s">
        <v>4</v>
      </c>
      <c r="D3" s="6" t="s">
        <v>5</v>
      </c>
      <c r="E3" s="6" t="s">
        <v>6</v>
      </c>
      <c r="F3" s="6" t="s">
        <v>7</v>
      </c>
      <c r="G3" s="6" t="s">
        <v>8</v>
      </c>
      <c r="H3" s="7" t="s">
        <v>9</v>
      </c>
      <c r="I3" s="6" t="s">
        <v>10</v>
      </c>
      <c r="J3" s="6" t="s">
        <v>11</v>
      </c>
      <c r="K3" s="7" t="s">
        <v>12</v>
      </c>
      <c r="L3" s="6" t="s">
        <v>13</v>
      </c>
      <c r="M3" s="6" t="s">
        <v>14</v>
      </c>
      <c r="N3" s="6" t="s">
        <v>15</v>
      </c>
      <c r="O3" s="7" t="s">
        <v>16</v>
      </c>
      <c r="P3" s="6" t="s">
        <v>17</v>
      </c>
      <c r="Q3" s="4" t="s">
        <v>18</v>
      </c>
      <c r="R3" s="4" t="s">
        <v>19</v>
      </c>
      <c r="S3" s="4" t="s">
        <v>20</v>
      </c>
      <c r="T3" s="4"/>
      <c r="U3" s="5" t="s">
        <v>2</v>
      </c>
    </row>
    <row r="4" spans="1:22" x14ac:dyDescent="0.25">
      <c r="A4" t="s">
        <v>21</v>
      </c>
      <c r="B4" s="2">
        <v>11</v>
      </c>
      <c r="C4" s="2">
        <v>8</v>
      </c>
      <c r="D4" s="2">
        <v>7</v>
      </c>
      <c r="E4" s="2">
        <v>4</v>
      </c>
      <c r="F4" s="2">
        <v>6</v>
      </c>
      <c r="G4" s="2">
        <v>7</v>
      </c>
      <c r="H4" s="8">
        <v>0</v>
      </c>
      <c r="I4" s="2">
        <v>2</v>
      </c>
      <c r="J4" s="2">
        <v>7</v>
      </c>
      <c r="K4" s="8">
        <v>0</v>
      </c>
      <c r="L4" s="2">
        <v>1</v>
      </c>
      <c r="M4" s="2">
        <v>4</v>
      </c>
      <c r="N4" s="2">
        <v>1</v>
      </c>
      <c r="O4" s="8">
        <v>1</v>
      </c>
      <c r="P4" s="2">
        <v>4</v>
      </c>
      <c r="Q4" s="3">
        <f>B4+C4+D4+E4+F4+G4+I4+J4+L4+M4+N4+P4</f>
        <v>62</v>
      </c>
      <c r="R4" s="3">
        <f t="shared" ref="R4:R13" si="0">H4+K4+O4</f>
        <v>1</v>
      </c>
      <c r="S4" s="3">
        <f t="shared" ref="S4:S13" si="1">Q4-R4</f>
        <v>61</v>
      </c>
      <c r="U4" t="s">
        <v>21</v>
      </c>
      <c r="V4" s="9" t="s">
        <v>22</v>
      </c>
    </row>
    <row r="5" spans="1:22" x14ac:dyDescent="0.25">
      <c r="A5" t="s">
        <v>23</v>
      </c>
      <c r="B5" s="2">
        <v>2</v>
      </c>
      <c r="C5" s="2">
        <v>1</v>
      </c>
      <c r="D5" s="2">
        <v>4</v>
      </c>
      <c r="E5" s="2">
        <v>1</v>
      </c>
      <c r="F5" s="2">
        <v>1</v>
      </c>
      <c r="G5" s="2">
        <v>2</v>
      </c>
      <c r="H5" s="8">
        <v>0</v>
      </c>
      <c r="I5" s="2">
        <v>1</v>
      </c>
      <c r="J5" s="2">
        <v>1</v>
      </c>
      <c r="K5" s="8">
        <v>0</v>
      </c>
      <c r="L5" s="2">
        <v>0</v>
      </c>
      <c r="M5" s="2">
        <v>1</v>
      </c>
      <c r="N5" s="2">
        <v>0</v>
      </c>
      <c r="O5" s="8">
        <v>0</v>
      </c>
      <c r="P5" s="2">
        <v>3</v>
      </c>
      <c r="Q5" s="3">
        <f t="shared" ref="Q5:Q13" si="2">B5+C5+D5+E5+F5+G5+I5+J5+L5+M5+N5+P5</f>
        <v>17</v>
      </c>
      <c r="R5" s="3">
        <f t="shared" si="0"/>
        <v>0</v>
      </c>
      <c r="S5" s="3">
        <f t="shared" si="1"/>
        <v>17</v>
      </c>
      <c r="U5" t="s">
        <v>23</v>
      </c>
      <c r="V5" s="9" t="s">
        <v>24</v>
      </c>
    </row>
    <row r="6" spans="1:22" x14ac:dyDescent="0.25">
      <c r="A6" t="s">
        <v>25</v>
      </c>
      <c r="B6" s="2">
        <v>29</v>
      </c>
      <c r="C6" s="2">
        <v>8</v>
      </c>
      <c r="D6" s="2">
        <v>21</v>
      </c>
      <c r="E6" s="2">
        <v>11</v>
      </c>
      <c r="F6" s="2">
        <v>10</v>
      </c>
      <c r="G6" s="2">
        <v>15</v>
      </c>
      <c r="H6" s="8">
        <v>4</v>
      </c>
      <c r="I6" s="2">
        <v>17</v>
      </c>
      <c r="J6" s="2">
        <v>12</v>
      </c>
      <c r="K6" s="8">
        <v>3</v>
      </c>
      <c r="L6" s="2">
        <v>15</v>
      </c>
      <c r="M6" s="2">
        <v>8</v>
      </c>
      <c r="N6" s="2">
        <v>14</v>
      </c>
      <c r="O6" s="8">
        <v>1</v>
      </c>
      <c r="P6" s="2">
        <v>17</v>
      </c>
      <c r="Q6" s="3">
        <f t="shared" si="2"/>
        <v>177</v>
      </c>
      <c r="R6" s="3">
        <f t="shared" si="0"/>
        <v>8</v>
      </c>
      <c r="S6" s="3">
        <f t="shared" si="1"/>
        <v>169</v>
      </c>
      <c r="U6" t="s">
        <v>25</v>
      </c>
      <c r="V6" s="9" t="s">
        <v>26</v>
      </c>
    </row>
    <row r="7" spans="1:22" x14ac:dyDescent="0.25">
      <c r="A7" t="s">
        <v>27</v>
      </c>
      <c r="B7" s="2">
        <v>6</v>
      </c>
      <c r="C7" s="2">
        <v>4</v>
      </c>
      <c r="D7" s="2">
        <v>13</v>
      </c>
      <c r="E7" s="2">
        <v>1</v>
      </c>
      <c r="F7" s="2">
        <v>9</v>
      </c>
      <c r="G7" s="2">
        <v>5</v>
      </c>
      <c r="H7" s="8">
        <v>0</v>
      </c>
      <c r="I7" s="2">
        <v>5</v>
      </c>
      <c r="J7" s="2">
        <v>4</v>
      </c>
      <c r="K7" s="8">
        <v>2</v>
      </c>
      <c r="L7" s="2">
        <v>9</v>
      </c>
      <c r="M7" s="2">
        <v>1</v>
      </c>
      <c r="N7" s="2">
        <v>10</v>
      </c>
      <c r="O7" s="8">
        <v>1</v>
      </c>
      <c r="P7" s="2">
        <v>0</v>
      </c>
      <c r="Q7" s="3">
        <f t="shared" si="2"/>
        <v>67</v>
      </c>
      <c r="R7" s="3">
        <f t="shared" si="0"/>
        <v>3</v>
      </c>
      <c r="S7" s="3">
        <f t="shared" si="1"/>
        <v>64</v>
      </c>
      <c r="U7" t="s">
        <v>27</v>
      </c>
      <c r="V7" s="9" t="s">
        <v>28</v>
      </c>
    </row>
    <row r="8" spans="1:22" x14ac:dyDescent="0.25">
      <c r="A8" t="s">
        <v>29</v>
      </c>
      <c r="B8" s="2">
        <v>4</v>
      </c>
      <c r="C8" s="2">
        <v>1</v>
      </c>
      <c r="D8" s="2">
        <v>11</v>
      </c>
      <c r="E8" s="2">
        <v>7</v>
      </c>
      <c r="F8" s="2">
        <v>1</v>
      </c>
      <c r="G8" s="2">
        <v>6</v>
      </c>
      <c r="H8" s="8">
        <v>0</v>
      </c>
      <c r="I8" s="2">
        <v>4</v>
      </c>
      <c r="J8" s="2">
        <v>5</v>
      </c>
      <c r="K8" s="8">
        <v>3</v>
      </c>
      <c r="L8" s="2">
        <v>4</v>
      </c>
      <c r="M8" s="2">
        <v>7</v>
      </c>
      <c r="N8" s="2">
        <v>4</v>
      </c>
      <c r="O8" s="8">
        <v>2</v>
      </c>
      <c r="P8" s="2">
        <v>6</v>
      </c>
      <c r="Q8" s="3">
        <f t="shared" si="2"/>
        <v>60</v>
      </c>
      <c r="R8" s="3">
        <f t="shared" si="0"/>
        <v>5</v>
      </c>
      <c r="S8" s="3">
        <f t="shared" si="1"/>
        <v>55</v>
      </c>
      <c r="U8" t="s">
        <v>29</v>
      </c>
      <c r="V8" s="9" t="s">
        <v>30</v>
      </c>
    </row>
    <row r="9" spans="1:22" x14ac:dyDescent="0.25">
      <c r="A9" t="s">
        <v>31</v>
      </c>
      <c r="B9" s="2">
        <v>9</v>
      </c>
      <c r="C9" s="2">
        <v>5</v>
      </c>
      <c r="D9" s="2">
        <v>5</v>
      </c>
      <c r="E9" s="2">
        <v>0</v>
      </c>
      <c r="F9" s="2">
        <v>3</v>
      </c>
      <c r="G9" s="2">
        <v>7</v>
      </c>
      <c r="H9" s="8">
        <v>7</v>
      </c>
      <c r="I9" s="2">
        <v>4</v>
      </c>
      <c r="J9" s="2">
        <v>2</v>
      </c>
      <c r="K9" s="8">
        <v>0</v>
      </c>
      <c r="L9" s="2">
        <v>1</v>
      </c>
      <c r="M9" s="2">
        <v>1</v>
      </c>
      <c r="N9" s="2">
        <v>2</v>
      </c>
      <c r="O9" s="8">
        <v>1</v>
      </c>
      <c r="P9" s="2">
        <v>3</v>
      </c>
      <c r="Q9" s="3">
        <f t="shared" si="2"/>
        <v>42</v>
      </c>
      <c r="R9" s="3">
        <f t="shared" si="0"/>
        <v>8</v>
      </c>
      <c r="S9" s="3">
        <f t="shared" si="1"/>
        <v>34</v>
      </c>
      <c r="U9" t="s">
        <v>31</v>
      </c>
      <c r="V9" s="9" t="s">
        <v>32</v>
      </c>
    </row>
    <row r="10" spans="1:22" x14ac:dyDescent="0.25">
      <c r="A10" t="s">
        <v>33</v>
      </c>
      <c r="B10" s="2">
        <v>10</v>
      </c>
      <c r="C10" s="2">
        <v>9</v>
      </c>
      <c r="D10" s="2">
        <v>0</v>
      </c>
      <c r="E10" s="2">
        <v>7</v>
      </c>
      <c r="F10" s="2">
        <v>1</v>
      </c>
      <c r="G10" s="2">
        <v>3</v>
      </c>
      <c r="H10" s="8">
        <v>0</v>
      </c>
      <c r="I10" s="2">
        <v>6</v>
      </c>
      <c r="J10" s="2">
        <v>2</v>
      </c>
      <c r="K10" s="8">
        <v>2</v>
      </c>
      <c r="L10" s="2">
        <v>1</v>
      </c>
      <c r="M10" s="2">
        <v>4</v>
      </c>
      <c r="N10" s="2">
        <v>6</v>
      </c>
      <c r="O10" s="8">
        <v>1</v>
      </c>
      <c r="P10" s="2">
        <v>4</v>
      </c>
      <c r="Q10" s="3">
        <f t="shared" si="2"/>
        <v>53</v>
      </c>
      <c r="R10" s="3">
        <f t="shared" si="0"/>
        <v>3</v>
      </c>
      <c r="S10" s="3">
        <f t="shared" si="1"/>
        <v>50</v>
      </c>
      <c r="U10" t="s">
        <v>33</v>
      </c>
      <c r="V10" s="9" t="s">
        <v>34</v>
      </c>
    </row>
    <row r="11" spans="1:22" x14ac:dyDescent="0.25">
      <c r="A11" t="s">
        <v>35</v>
      </c>
      <c r="B11" s="2">
        <v>3</v>
      </c>
      <c r="C11" s="2">
        <v>0</v>
      </c>
      <c r="D11" s="2">
        <v>2</v>
      </c>
      <c r="E11" s="2">
        <v>2</v>
      </c>
      <c r="F11" s="2">
        <v>1</v>
      </c>
      <c r="G11" s="2">
        <v>4</v>
      </c>
      <c r="H11" s="8">
        <v>1</v>
      </c>
      <c r="I11" s="2">
        <v>2</v>
      </c>
      <c r="J11" s="2">
        <v>3</v>
      </c>
      <c r="K11" s="8">
        <v>0</v>
      </c>
      <c r="L11" s="2">
        <v>2</v>
      </c>
      <c r="M11" s="2">
        <v>4</v>
      </c>
      <c r="N11" s="2">
        <v>1</v>
      </c>
      <c r="O11" s="8">
        <v>0</v>
      </c>
      <c r="P11" s="2">
        <v>0</v>
      </c>
      <c r="Q11" s="3">
        <f t="shared" si="2"/>
        <v>24</v>
      </c>
      <c r="R11" s="3">
        <f t="shared" si="0"/>
        <v>1</v>
      </c>
      <c r="S11" s="3">
        <f t="shared" si="1"/>
        <v>23</v>
      </c>
      <c r="U11" t="s">
        <v>35</v>
      </c>
      <c r="V11" s="9" t="s">
        <v>36</v>
      </c>
    </row>
    <row r="12" spans="1:22" x14ac:dyDescent="0.25">
      <c r="A12" t="s">
        <v>37</v>
      </c>
      <c r="B12" s="2">
        <v>5</v>
      </c>
      <c r="C12" s="2">
        <v>0</v>
      </c>
      <c r="D12" s="2">
        <v>3</v>
      </c>
      <c r="E12" s="2">
        <v>2</v>
      </c>
      <c r="F12" s="2">
        <v>4</v>
      </c>
      <c r="G12" s="2">
        <v>2</v>
      </c>
      <c r="H12" s="8">
        <v>0</v>
      </c>
      <c r="I12" s="2">
        <v>0</v>
      </c>
      <c r="J12" s="2">
        <v>0</v>
      </c>
      <c r="K12" s="8">
        <v>0</v>
      </c>
      <c r="L12" s="2">
        <v>0</v>
      </c>
      <c r="M12" s="2">
        <v>2</v>
      </c>
      <c r="N12" s="2">
        <v>1</v>
      </c>
      <c r="O12" s="8">
        <v>1</v>
      </c>
      <c r="P12" s="2">
        <v>4</v>
      </c>
      <c r="Q12" s="3">
        <f t="shared" si="2"/>
        <v>23</v>
      </c>
      <c r="R12" s="3">
        <f t="shared" si="0"/>
        <v>1</v>
      </c>
      <c r="S12" s="3">
        <f t="shared" si="1"/>
        <v>22</v>
      </c>
      <c r="U12" t="s">
        <v>37</v>
      </c>
      <c r="V12" s="9" t="s">
        <v>38</v>
      </c>
    </row>
    <row r="13" spans="1:22" x14ac:dyDescent="0.25">
      <c r="A13" t="s">
        <v>39</v>
      </c>
      <c r="B13" s="2">
        <v>6</v>
      </c>
      <c r="C13" s="2">
        <v>3</v>
      </c>
      <c r="D13" s="2">
        <v>13</v>
      </c>
      <c r="E13" s="2">
        <v>3</v>
      </c>
      <c r="F13" s="2">
        <v>6</v>
      </c>
      <c r="G13" s="2">
        <v>18</v>
      </c>
      <c r="H13" s="8">
        <v>10</v>
      </c>
      <c r="I13" s="2">
        <v>6</v>
      </c>
      <c r="J13" s="2">
        <v>2</v>
      </c>
      <c r="K13" s="8">
        <v>1</v>
      </c>
      <c r="L13" s="2">
        <v>7</v>
      </c>
      <c r="M13" s="2">
        <v>1</v>
      </c>
      <c r="N13" s="2">
        <v>10</v>
      </c>
      <c r="O13" s="8">
        <v>0</v>
      </c>
      <c r="P13" s="2">
        <v>10</v>
      </c>
      <c r="Q13" s="3">
        <f t="shared" si="2"/>
        <v>85</v>
      </c>
      <c r="R13" s="3">
        <f t="shared" si="0"/>
        <v>11</v>
      </c>
      <c r="S13" s="3">
        <f t="shared" si="1"/>
        <v>74</v>
      </c>
      <c r="U13" t="s">
        <v>39</v>
      </c>
      <c r="V13" s="9" t="s">
        <v>47</v>
      </c>
    </row>
    <row r="14" spans="1:22" x14ac:dyDescent="0.25">
      <c r="H14" s="10"/>
      <c r="K14" s="10"/>
      <c r="O14" s="10"/>
    </row>
    <row r="15" spans="1:22" x14ac:dyDescent="0.25">
      <c r="A15" t="s">
        <v>40</v>
      </c>
      <c r="B15" s="11">
        <f t="shared" ref="B15:G15" si="3">SUM(B4:B13)</f>
        <v>85</v>
      </c>
      <c r="C15" s="11">
        <f t="shared" si="3"/>
        <v>39</v>
      </c>
      <c r="D15" s="11">
        <f t="shared" si="3"/>
        <v>79</v>
      </c>
      <c r="E15" s="11">
        <f t="shared" si="3"/>
        <v>38</v>
      </c>
      <c r="F15" s="11">
        <f t="shared" si="3"/>
        <v>42</v>
      </c>
      <c r="G15" s="11">
        <f t="shared" si="3"/>
        <v>69</v>
      </c>
      <c r="H15" s="12">
        <f>SUM(H4:H13)</f>
        <v>22</v>
      </c>
      <c r="I15" s="11">
        <f t="shared" ref="I15:J15" si="4">SUM(I4:I13)</f>
        <v>47</v>
      </c>
      <c r="J15" s="11">
        <f t="shared" si="4"/>
        <v>38</v>
      </c>
      <c r="K15" s="12">
        <f>SUM(K4:K13)</f>
        <v>11</v>
      </c>
      <c r="L15" s="11">
        <f t="shared" ref="L15:N15" si="5">SUM(L4:L13)</f>
        <v>40</v>
      </c>
      <c r="M15" s="11">
        <f t="shared" si="5"/>
        <v>33</v>
      </c>
      <c r="N15" s="11">
        <f t="shared" si="5"/>
        <v>49</v>
      </c>
      <c r="O15" s="12">
        <f>SUM(O4:O13)</f>
        <v>8</v>
      </c>
      <c r="P15" s="11">
        <f t="shared" ref="P15" si="6">SUM(P4:P13)</f>
        <v>51</v>
      </c>
      <c r="Q15" s="3">
        <f>S15+R15</f>
        <v>610</v>
      </c>
      <c r="R15" s="3">
        <f>SUM(R4:R13)</f>
        <v>41</v>
      </c>
      <c r="S15" s="3">
        <f>SUM(S4:S13)</f>
        <v>569</v>
      </c>
    </row>
    <row r="16" spans="1:22" x14ac:dyDescent="0.25">
      <c r="A16" t="s">
        <v>41</v>
      </c>
      <c r="B16" s="13">
        <v>43.26</v>
      </c>
      <c r="C16" s="13">
        <v>35.93</v>
      </c>
      <c r="D16" s="13">
        <v>36.409999999999997</v>
      </c>
      <c r="E16" s="13">
        <v>35.46</v>
      </c>
      <c r="F16" s="13">
        <v>29.95</v>
      </c>
      <c r="G16" s="13">
        <v>31.24</v>
      </c>
      <c r="H16" s="8">
        <v>4.75</v>
      </c>
      <c r="I16" s="13">
        <v>29.68</v>
      </c>
      <c r="J16" s="13">
        <v>28.44</v>
      </c>
      <c r="K16" s="8">
        <v>5.44</v>
      </c>
      <c r="L16" s="13">
        <v>23.01</v>
      </c>
      <c r="M16" s="13">
        <v>23.2</v>
      </c>
      <c r="N16" s="13">
        <v>29.01</v>
      </c>
      <c r="O16" s="8">
        <v>5.13</v>
      </c>
      <c r="P16" s="13">
        <v>27.53</v>
      </c>
      <c r="Q16" s="2"/>
      <c r="R16" s="2">
        <v>15.24</v>
      </c>
      <c r="S16" s="2">
        <v>420</v>
      </c>
      <c r="T16" s="2"/>
    </row>
    <row r="17" spans="1:20" x14ac:dyDescent="0.25">
      <c r="A17" s="5" t="s">
        <v>42</v>
      </c>
      <c r="B17" s="14">
        <f t="shared" ref="B17:G17" si="7">B15/B16</f>
        <v>1.9648636153490524</v>
      </c>
      <c r="C17" s="14">
        <f t="shared" si="7"/>
        <v>1.0854439187308655</v>
      </c>
      <c r="D17" s="14">
        <f t="shared" si="7"/>
        <v>2.1697335896731671</v>
      </c>
      <c r="E17" s="14">
        <f t="shared" si="7"/>
        <v>1.071630005640158</v>
      </c>
      <c r="F17" s="14">
        <f t="shared" si="7"/>
        <v>1.4023372287145242</v>
      </c>
      <c r="G17" s="14">
        <f t="shared" si="7"/>
        <v>2.2087067861715752</v>
      </c>
      <c r="H17" s="15">
        <f>H15/H16</f>
        <v>4.6315789473684212</v>
      </c>
      <c r="I17" s="14">
        <f t="shared" ref="I17:J17" si="8">I15/I16</f>
        <v>1.5835579514824798</v>
      </c>
      <c r="J17" s="14">
        <f t="shared" si="8"/>
        <v>1.3361462728551337</v>
      </c>
      <c r="K17" s="15">
        <f>K15/K16</f>
        <v>2.0220588235294117</v>
      </c>
      <c r="L17" s="14">
        <f t="shared" ref="L17:N17" si="9">L15/L16</f>
        <v>1.7383746197305519</v>
      </c>
      <c r="M17" s="14">
        <f t="shared" si="9"/>
        <v>1.4224137931034484</v>
      </c>
      <c r="N17" s="14">
        <f t="shared" si="9"/>
        <v>1.6890727335401585</v>
      </c>
      <c r="O17" s="15">
        <f>O15/O16</f>
        <v>1.5594541910331385</v>
      </c>
      <c r="P17" s="14">
        <f t="shared" ref="P17" si="10">P15/P16</f>
        <v>1.8525245187068651</v>
      </c>
      <c r="Q17" s="6"/>
      <c r="R17" s="16">
        <f>R15/R16</f>
        <v>2.690288713910761</v>
      </c>
      <c r="S17" s="16">
        <f>S15/S16</f>
        <v>1.3547619047619048</v>
      </c>
      <c r="T17" s="16"/>
    </row>
    <row r="19" spans="1:20" x14ac:dyDescent="0.25">
      <c r="A19" t="s">
        <v>43</v>
      </c>
    </row>
    <row r="20" spans="1:20" x14ac:dyDescent="0.25">
      <c r="A20" t="s">
        <v>44</v>
      </c>
    </row>
    <row r="21" spans="1:20" x14ac:dyDescent="0.25">
      <c r="A21" t="s">
        <v>45</v>
      </c>
    </row>
    <row r="23" spans="1:20" x14ac:dyDescent="0.25">
      <c r="A23" s="5" t="s">
        <v>46</v>
      </c>
    </row>
  </sheetData>
  <mergeCells count="1">
    <mergeCell ref="B2:S2"/>
  </mergeCells>
  <hyperlinks>
    <hyperlink ref="V9" r:id="rId1"/>
    <hyperlink ref="V4" r:id="rId2"/>
    <hyperlink ref="V5" r:id="rId3"/>
    <hyperlink ref="V6" r:id="rId4"/>
    <hyperlink ref="V8" r:id="rId5"/>
    <hyperlink ref="V10" r:id="rId6"/>
    <hyperlink ref="V11" r:id="rId7"/>
    <hyperlink ref="V12" r:id="rId8"/>
    <hyperlink ref="V13" r:id="rId9"/>
  </hyperlinks>
  <pageMargins left="0.7" right="0.7" top="0.75" bottom="0.75" header="0.3" footer="0.3"/>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Cirad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R1</dc:creator>
  <cp:lastModifiedBy>R1</cp:lastModifiedBy>
  <dcterms:created xsi:type="dcterms:W3CDTF">2021-02-26T10:15:06Z</dcterms:created>
  <dcterms:modified xsi:type="dcterms:W3CDTF">2021-02-26T10:28:58Z</dcterms:modified>
</cp:coreProperties>
</file>