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B\Google Drive\me\Manuskripte\2023 - Thomas WFD Commentary\"/>
    </mc:Choice>
  </mc:AlternateContent>
  <bookViews>
    <workbookView xWindow="3060" yWindow="0" windowWidth="17460" windowHeight="9330" activeTab="1"/>
  </bookViews>
  <sheets>
    <sheet name="table of contents" sheetId="3" r:id="rId1"/>
    <sheet name="table 1" sheetId="1" r:id="rId2"/>
    <sheet name="table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2" l="1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H33" i="2"/>
  <c r="S51" i="1" l="1"/>
  <c r="R59" i="1"/>
  <c r="Q59" i="1"/>
  <c r="P59" i="1"/>
  <c r="O59" i="1"/>
  <c r="S58" i="1"/>
  <c r="R58" i="1"/>
  <c r="Q58" i="1"/>
  <c r="P58" i="1"/>
  <c r="O58" i="1"/>
  <c r="S57" i="1"/>
  <c r="R57" i="1"/>
  <c r="Q57" i="1"/>
  <c r="P57" i="1"/>
  <c r="O57" i="1"/>
  <c r="R56" i="1"/>
  <c r="Q56" i="1"/>
  <c r="P56" i="1"/>
  <c r="O56" i="1"/>
  <c r="R55" i="1"/>
  <c r="Q55" i="1"/>
  <c r="P55" i="1"/>
  <c r="O55" i="1"/>
  <c r="R54" i="1"/>
  <c r="Q54" i="1"/>
  <c r="P54" i="1"/>
  <c r="O54" i="1"/>
  <c r="R53" i="1"/>
  <c r="Q53" i="1"/>
  <c r="P53" i="1"/>
  <c r="O53" i="1"/>
  <c r="R52" i="1"/>
  <c r="Q52" i="1"/>
  <c r="P52" i="1"/>
  <c r="O52" i="1"/>
  <c r="R50" i="1"/>
  <c r="Q50" i="1"/>
  <c r="P50" i="1"/>
  <c r="O50" i="1"/>
  <c r="S49" i="1"/>
  <c r="P49" i="1"/>
  <c r="O49" i="1"/>
  <c r="P48" i="1"/>
  <c r="O48" i="1"/>
  <c r="P47" i="1"/>
  <c r="O47" i="1"/>
  <c r="P46" i="1"/>
  <c r="O46" i="1"/>
  <c r="S45" i="1"/>
  <c r="R45" i="1"/>
  <c r="Q45" i="1"/>
  <c r="P45" i="1"/>
  <c r="O45" i="1"/>
  <c r="P44" i="1"/>
  <c r="O44" i="1"/>
  <c r="P43" i="1"/>
  <c r="O43" i="1"/>
  <c r="R41" i="1"/>
  <c r="Q41" i="1"/>
  <c r="R40" i="1"/>
  <c r="Q40" i="1"/>
  <c r="R39" i="1"/>
  <c r="Q39" i="1"/>
  <c r="R38" i="1"/>
  <c r="Q38" i="1"/>
  <c r="R36" i="1"/>
  <c r="Q36" i="1"/>
  <c r="P36" i="1"/>
  <c r="O36" i="1"/>
  <c r="P35" i="1"/>
  <c r="O35" i="1"/>
  <c r="P34" i="1"/>
  <c r="O34" i="1"/>
  <c r="R33" i="1"/>
  <c r="Q33" i="1"/>
  <c r="P33" i="1"/>
  <c r="O33" i="1"/>
  <c r="R32" i="1"/>
  <c r="Q32" i="1"/>
  <c r="P32" i="1"/>
  <c r="O32" i="1"/>
  <c r="R31" i="1"/>
  <c r="Q31" i="1"/>
  <c r="P31" i="1"/>
  <c r="O31" i="1"/>
  <c r="S30" i="1"/>
  <c r="R30" i="1"/>
  <c r="Q30" i="1"/>
  <c r="R29" i="1"/>
  <c r="Q29" i="1"/>
  <c r="P29" i="1"/>
  <c r="O29" i="1"/>
  <c r="R28" i="1"/>
  <c r="Q28" i="1"/>
  <c r="P28" i="1"/>
  <c r="O28" i="1"/>
  <c r="R27" i="1"/>
  <c r="Q27" i="1"/>
  <c r="P27" i="1"/>
  <c r="O27" i="1"/>
  <c r="S26" i="1"/>
  <c r="R26" i="1"/>
  <c r="Q26" i="1"/>
  <c r="O26" i="1"/>
  <c r="S25" i="1"/>
  <c r="R25" i="1"/>
  <c r="Q25" i="1"/>
  <c r="S24" i="1"/>
  <c r="R24" i="1"/>
  <c r="Q24" i="1"/>
  <c r="P24" i="1"/>
  <c r="O24" i="1"/>
  <c r="R23" i="1"/>
  <c r="Q23" i="1"/>
  <c r="P23" i="1"/>
  <c r="O23" i="1"/>
  <c r="R22" i="1"/>
  <c r="Q22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R15" i="1"/>
  <c r="Q15" i="1"/>
  <c r="P15" i="1"/>
  <c r="O15" i="1"/>
  <c r="R14" i="1"/>
  <c r="Q14" i="1"/>
  <c r="P14" i="1"/>
  <c r="O14" i="1"/>
  <c r="R13" i="1"/>
  <c r="Q13" i="1"/>
  <c r="P13" i="1"/>
  <c r="O13" i="1"/>
  <c r="R12" i="1"/>
  <c r="Q12" i="1"/>
  <c r="P12" i="1"/>
  <c r="O12" i="1"/>
  <c r="R11" i="1"/>
  <c r="Q11" i="1"/>
  <c r="P11" i="1"/>
  <c r="O11" i="1"/>
  <c r="R10" i="1"/>
  <c r="Q10" i="1"/>
  <c r="P10" i="1"/>
  <c r="O10" i="1"/>
  <c r="P9" i="1"/>
  <c r="R8" i="1"/>
  <c r="Q8" i="1"/>
  <c r="P8" i="1"/>
  <c r="O8" i="1"/>
  <c r="S7" i="1"/>
  <c r="R7" i="1"/>
  <c r="Q7" i="1"/>
  <c r="R6" i="1"/>
  <c r="Q6" i="1"/>
  <c r="P6" i="1"/>
  <c r="O6" i="1"/>
  <c r="R5" i="1"/>
  <c r="Q5" i="1"/>
  <c r="P5" i="1"/>
  <c r="O5" i="1"/>
  <c r="R4" i="1"/>
  <c r="Q4" i="1"/>
  <c r="P4" i="1"/>
  <c r="O4" i="1"/>
</calcChain>
</file>

<file path=xl/sharedStrings.xml><?xml version="1.0" encoding="utf-8"?>
<sst xmlns="http://schemas.openxmlformats.org/spreadsheetml/2006/main" count="228" uniqueCount="166">
  <si>
    <t>Ratios</t>
  </si>
  <si>
    <t>No</t>
  </si>
  <si>
    <t xml:space="preserve">CAS  number </t>
  </si>
  <si>
    <t xml:space="preserve">AA-EQS (µg/L)
Inland  surface waters </t>
  </si>
  <si>
    <t xml:space="preserve">AA-EQS (µg/L)
Other  surface waters </t>
  </si>
  <si>
    <t xml:space="preserve">MAC-EQS (µg/L) 
Inland  surface waters </t>
  </si>
  <si>
    <t xml:space="preserve">MAC-EQS (µg/L)
Other  surface waters </t>
  </si>
  <si>
    <t>EQS
Biota (µg/kg wet weight)</t>
  </si>
  <si>
    <t xml:space="preserve">AA-EQS (µg/L)
Inland surface waters </t>
  </si>
  <si>
    <t>AA-EQS [µg/l]
Other surface waters</t>
  </si>
  <si>
    <t xml:space="preserve">MAC-EQS [µg/l] Inland surface waters </t>
  </si>
  <si>
    <t>MAC-EQS [µg/l]
Other surface waters</t>
  </si>
  <si>
    <t>Anthracene</t>
  </si>
  <si>
    <t>120-12-7</t>
  </si>
  <si>
    <t>Atrazine</t>
  </si>
  <si>
    <t>1912-24-9</t>
  </si>
  <si>
    <t>Benzene</t>
  </si>
  <si>
    <t>71-43-2</t>
  </si>
  <si>
    <t xml:space="preserve">Brominated diphenylethers </t>
  </si>
  <si>
    <t>32534-81-9</t>
  </si>
  <si>
    <t>7440-43-9</t>
  </si>
  <si>
    <t xml:space="preserve">C10-13  Chloroalkanes </t>
  </si>
  <si>
    <t>85535-84-8</t>
  </si>
  <si>
    <t>Chlorpyrifos</t>
  </si>
  <si>
    <t>2921-88-2</t>
  </si>
  <si>
    <t>9a</t>
  </si>
  <si>
    <t>9b</t>
  </si>
  <si>
    <t xml:space="preserve">DDT  total </t>
  </si>
  <si>
    <t xml:space="preserve">para-para- DDT </t>
  </si>
  <si>
    <t>50-29-3</t>
  </si>
  <si>
    <t>107-06-2</t>
  </si>
  <si>
    <t>1,2-Dichloroethane</t>
  </si>
  <si>
    <t>Dichloromethane</t>
  </si>
  <si>
    <t>75-09-2</t>
  </si>
  <si>
    <t>Di(2-
ethylhexyl)- phthalate (DEHP)</t>
  </si>
  <si>
    <t>117-81-7</t>
  </si>
  <si>
    <t>Diuron</t>
  </si>
  <si>
    <t>330-54-1</t>
  </si>
  <si>
    <t>Endosulfan</t>
  </si>
  <si>
    <t>115-29-7</t>
  </si>
  <si>
    <t>Fluoranthene</t>
  </si>
  <si>
    <t>206-44-0</t>
  </si>
  <si>
    <t>Hexachloro- benzene</t>
  </si>
  <si>
    <t>118-74-1</t>
  </si>
  <si>
    <t>Hexachlorobenzene</t>
  </si>
  <si>
    <t>Hexachloro- butadiene</t>
  </si>
  <si>
    <t>87-68-3</t>
  </si>
  <si>
    <t>Hexachloro- cyclohexane</t>
  </si>
  <si>
    <t>608-73-1</t>
  </si>
  <si>
    <t>Hexachlorocyclohexane</t>
  </si>
  <si>
    <t>Isoproturon</t>
  </si>
  <si>
    <t>34123-59-6</t>
  </si>
  <si>
    <t>Lead  and  its compounds</t>
  </si>
  <si>
    <t>7439-92-1</t>
  </si>
  <si>
    <t>Mercury  and  its compounds</t>
  </si>
  <si>
    <t>7439-97-6</t>
  </si>
  <si>
    <t>Naphthalene</t>
  </si>
  <si>
    <t>91-20-3</t>
  </si>
  <si>
    <t>Nickel  and  its compounds</t>
  </si>
  <si>
    <t>7440-02-0</t>
  </si>
  <si>
    <t>Nonylphenols
(4-Nonylphenol)</t>
  </si>
  <si>
    <t>84852-15-3</t>
  </si>
  <si>
    <t>Octylphenols ((4-(1,1′,3,3′-
tetramethyl­ butyl)-phenol))</t>
  </si>
  <si>
    <t>140-66-9</t>
  </si>
  <si>
    <t>608-93-5</t>
  </si>
  <si>
    <t>87-86-5</t>
  </si>
  <si>
    <t>Pentachlorophenol</t>
  </si>
  <si>
    <t>Polyaromatic hydrocarbons (PAH)</t>
  </si>
  <si>
    <t>Benzo(a)pyrene</t>
  </si>
  <si>
    <t>50-32-8</t>
  </si>
  <si>
    <t>Benzo(b)fluor- anthene</t>
  </si>
  <si>
    <t>205-99-2</t>
  </si>
  <si>
    <t>Benzo(k)fluor- anthene</t>
  </si>
  <si>
    <t>207-08-9</t>
  </si>
  <si>
    <t>Benzo(g,h,i)- perylene</t>
  </si>
  <si>
    <t>191-24-2</t>
  </si>
  <si>
    <t>Indeno(1,2,3- cd)-pyrene</t>
  </si>
  <si>
    <t>193-39-5</t>
  </si>
  <si>
    <t>29a</t>
  </si>
  <si>
    <t xml:space="preserve">Tetrachloro- ethylene </t>
  </si>
  <si>
    <t>127-18-4</t>
  </si>
  <si>
    <t>29b</t>
  </si>
  <si>
    <t xml:space="preserve">Trichloro- ethylene </t>
  </si>
  <si>
    <t>79-01-6</t>
  </si>
  <si>
    <t>Tributyltin compounds (Tributyltin- cation)</t>
  </si>
  <si>
    <t>36643-28-4</t>
  </si>
  <si>
    <t>Trichloro- benzenes</t>
  </si>
  <si>
    <t>12002-48-1</t>
  </si>
  <si>
    <t>Trichloro- methane</t>
  </si>
  <si>
    <t>67-66-3</t>
  </si>
  <si>
    <t>Trifluralin</t>
  </si>
  <si>
    <t>1582-09-8</t>
  </si>
  <si>
    <t>Dicofol</t>
  </si>
  <si>
    <t>115-32-2</t>
  </si>
  <si>
    <t>Quinoxyfen</t>
  </si>
  <si>
    <t>124495-18-7</t>
  </si>
  <si>
    <t>Dioxins  and dioxin-like compounds</t>
  </si>
  <si>
    <t>Aclonifen</t>
  </si>
  <si>
    <t>74070-46-5</t>
  </si>
  <si>
    <t>Bifenox</t>
  </si>
  <si>
    <t>42576-02-3</t>
  </si>
  <si>
    <t>Cybutryne</t>
  </si>
  <si>
    <t>28159-98-0</t>
  </si>
  <si>
    <t>Cypermethrin</t>
  </si>
  <si>
    <t>52315-07-8</t>
  </si>
  <si>
    <t>Dichlorvos</t>
  </si>
  <si>
    <t>62-73-7</t>
  </si>
  <si>
    <t>Hexabromo­ cyclododecane (HBCDD)</t>
  </si>
  <si>
    <t>Heptachlor  and heptachlor epoxide</t>
  </si>
  <si>
    <t>76-44-
8/1024-57-3</t>
  </si>
  <si>
    <t>Terbutryn</t>
  </si>
  <si>
    <t>886-50-0</t>
  </si>
  <si>
    <t>Acetamiprid</t>
  </si>
  <si>
    <t>Bifenthrin</t>
  </si>
  <si>
    <t>Clothianidin</t>
  </si>
  <si>
    <t>Deltamethrin</t>
  </si>
  <si>
    <t>Esfenvalerate</t>
  </si>
  <si>
    <t>Glyphosate</t>
  </si>
  <si>
    <t>Imidacloprid</t>
  </si>
  <si>
    <t>Nicosulfuron</t>
  </si>
  <si>
    <t>Permethrin</t>
  </si>
  <si>
    <t>Thiacloprid</t>
  </si>
  <si>
    <t>Thiamethoxam</t>
  </si>
  <si>
    <t>Triclosan</t>
  </si>
  <si>
    <t>Name</t>
  </si>
  <si>
    <t>water hardness equivalent to ≤  40 mg CaCO3/L</t>
  </si>
  <si>
    <t>water hardness equivalent to  40 to &lt; 50 mg CaCO3/L</t>
  </si>
  <si>
    <t>water hardness equivalent to  50 to &lt; 100 mg CaCO3/L</t>
  </si>
  <si>
    <t>water hardness equivalent to  100 to &lt; 200 mg CaCO3/L</t>
  </si>
  <si>
    <t>water hardness equivalent to  ≥ 200 mg CaCO3/L</t>
  </si>
  <si>
    <t>Cadmium and its compounds</t>
  </si>
  <si>
    <t>≤ 0.08</t>
  </si>
  <si>
    <t>≤  0.45</t>
  </si>
  <si>
    <t>Sum of cyclodiene pesticides (Aldrin, Dieldrin, Endrin, Isodrin)</t>
  </si>
  <si>
    <t>0.0065 µg/kg TEQ (TCDD)</t>
  </si>
  <si>
    <t>EQSD 2013/39/EU</t>
  </si>
  <si>
    <t>0.000035 µg/kg TEQ (TCDD)</t>
  </si>
  <si>
    <t>Commission Proposal</t>
  </si>
  <si>
    <t>does not apply</t>
  </si>
  <si>
    <t>Pentachloro-benzene</t>
  </si>
  <si>
    <t>Pentachloro-phenol</t>
  </si>
  <si>
    <t>0.6 µg/kg Benzo(a)pyrene equivalents</t>
  </si>
  <si>
    <t>Supportig information to:</t>
  </si>
  <si>
    <t>T. Backhaus: Commentary on the Commission proposal for amending the Water Framework Directive, the Groundwater Directive and the Directive on Environmental Quality Standards</t>
  </si>
  <si>
    <t>AA-EQS: Environmental quality standard based on annual average concentrations</t>
  </si>
  <si>
    <t>MAC-EQS: Environmental quality standard based on maximum acceptable concentrations (short-term exposure)</t>
  </si>
  <si>
    <t>EQS Biota: Environmental quality standard based on biota concentrations</t>
  </si>
  <si>
    <t>Substance No</t>
  </si>
  <si>
    <t>EQS</t>
  </si>
  <si>
    <t>Fraction</t>
  </si>
  <si>
    <t>Heptachlor</t>
  </si>
  <si>
    <t>TBT</t>
  </si>
  <si>
    <t>Aldrin</t>
  </si>
  <si>
    <t>DDT</t>
  </si>
  <si>
    <t>Sum</t>
  </si>
  <si>
    <t>CA-predicted EQS</t>
  </si>
  <si>
    <t>Pesticide Name</t>
  </si>
  <si>
    <t>µg/L</t>
  </si>
  <si>
    <t>Sum concentration of the 27 pesticides with the lowest EQS values (amongst the 33 pesticides in total).</t>
  </si>
  <si>
    <t>AA-EQS list in the Commission proposal (freshwater, µg/L)</t>
  </si>
  <si>
    <t>Table 2: Mixture risk calculation</t>
  </si>
  <si>
    <t>Details see text.</t>
  </si>
  <si>
    <t>EQS predicted according to Concentration Addition, at the ratios list in column I (µg/L)</t>
  </si>
  <si>
    <t>not applicable</t>
  </si>
  <si>
    <t>Table 1: Comparison of EQS values for the priority substances listed in the EQS-Directive 2013/39/EU and in the Commission proposal for the revision of the WFD, GWD and EQSD</t>
  </si>
  <si>
    <t>(ratios reflect a so-called equitoxic mixture, i.e. every pesticide is present in proportion to its individual toxicity)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</si>
</sst>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E+00"/>
    <numFmt numFmtId="167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ill="1"/>
    <xf numFmtId="0" fontId="0" fillId="0" borderId="0" xfId="0" applyAlignment="1"/>
    <xf numFmtId="0" fontId="0" fillId="0" borderId="0" xfId="0" applyFill="1" applyBorder="1"/>
    <xf numFmtId="0" fontId="0" fillId="0" borderId="0" xfId="0" applyFill="1" applyBorder="1" applyAlignment="1"/>
    <xf numFmtId="0" fontId="0" fillId="0" borderId="1" xfId="0" applyFill="1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vertical="center"/>
    </xf>
    <xf numFmtId="49" fontId="0" fillId="0" borderId="9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vertical="center"/>
    </xf>
    <xf numFmtId="49" fontId="0" fillId="0" borderId="6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49" fontId="0" fillId="0" borderId="6" xfId="0" applyNumberFormat="1" applyFill="1" applyBorder="1" applyAlignment="1">
      <alignment vertical="center"/>
    </xf>
    <xf numFmtId="49" fontId="0" fillId="0" borderId="6" xfId="0" applyNumberFormat="1" applyFill="1" applyBorder="1" applyAlignment="1">
      <alignment vertical="center" wrapText="1"/>
    </xf>
    <xf numFmtId="0" fontId="0" fillId="0" borderId="5" xfId="0" applyBorder="1" applyAlignment="1">
      <alignment horizontal="right" vertical="center" indent="1"/>
    </xf>
    <xf numFmtId="0" fontId="0" fillId="0" borderId="0" xfId="0" applyBorder="1" applyAlignment="1">
      <alignment horizontal="right" vertical="center" indent="1"/>
    </xf>
    <xf numFmtId="0" fontId="0" fillId="0" borderId="5" xfId="0" applyFill="1" applyBorder="1" applyAlignment="1">
      <alignment horizontal="right" vertical="center" indent="1"/>
    </xf>
    <xf numFmtId="0" fontId="0" fillId="0" borderId="0" xfId="0" applyFill="1" applyBorder="1" applyAlignment="1">
      <alignment horizontal="right" vertical="center" indent="1"/>
    </xf>
    <xf numFmtId="0" fontId="0" fillId="0" borderId="0" xfId="0" applyFill="1" applyBorder="1" applyAlignment="1">
      <alignment horizontal="right" vertical="center" wrapText="1" indent="1"/>
    </xf>
    <xf numFmtId="0" fontId="0" fillId="0" borderId="7" xfId="0" applyBorder="1" applyAlignment="1">
      <alignment horizontal="right" vertical="center" indent="1"/>
    </xf>
    <xf numFmtId="0" fontId="0" fillId="0" borderId="8" xfId="0" applyBorder="1" applyAlignment="1">
      <alignment horizontal="right" vertical="center" indent="1"/>
    </xf>
    <xf numFmtId="0" fontId="0" fillId="0" borderId="6" xfId="0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indent="1"/>
    </xf>
    <xf numFmtId="164" fontId="0" fillId="0" borderId="6" xfId="0" applyNumberFormat="1" applyFill="1" applyBorder="1" applyAlignment="1">
      <alignment horizontal="right" vertical="center" indent="1"/>
    </xf>
    <xf numFmtId="164" fontId="0" fillId="0" borderId="5" xfId="0" applyNumberFormat="1" applyFill="1" applyBorder="1" applyAlignment="1">
      <alignment horizontal="right" vertical="center" indent="1"/>
    </xf>
    <xf numFmtId="164" fontId="0" fillId="0" borderId="0" xfId="0" applyNumberFormat="1" applyFill="1" applyBorder="1" applyAlignment="1">
      <alignment horizontal="right" vertical="center" indent="1"/>
    </xf>
    <xf numFmtId="11" fontId="0" fillId="0" borderId="0" xfId="0" applyNumberFormat="1" applyBorder="1" applyAlignment="1">
      <alignment horizontal="right" vertical="center" indent="1"/>
    </xf>
    <xf numFmtId="164" fontId="0" fillId="0" borderId="6" xfId="0" applyNumberFormat="1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wrapText="1" indent="1"/>
    </xf>
    <xf numFmtId="0" fontId="0" fillId="0" borderId="7" xfId="0" applyFill="1" applyBorder="1" applyAlignment="1">
      <alignment horizontal="right" vertical="center" indent="1"/>
    </xf>
    <xf numFmtId="0" fontId="0" fillId="0" borderId="8" xfId="0" applyFill="1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9" xfId="0" applyFill="1" applyBorder="1" applyAlignment="1">
      <alignment horizontal="right" vertical="center" indent="1"/>
    </xf>
    <xf numFmtId="0" fontId="0" fillId="0" borderId="6" xfId="0" applyFill="1" applyBorder="1" applyAlignment="1">
      <alignment horizontal="left" vertical="center" wrapText="1"/>
    </xf>
    <xf numFmtId="165" fontId="0" fillId="0" borderId="5" xfId="0" applyNumberFormat="1" applyBorder="1" applyAlignment="1">
      <alignment horizontal="right" vertical="center" indent="1"/>
    </xf>
    <xf numFmtId="165" fontId="0" fillId="0" borderId="0" xfId="0" applyNumberFormat="1" applyBorder="1" applyAlignment="1">
      <alignment horizontal="right" vertical="center" indent="1"/>
    </xf>
    <xf numFmtId="165" fontId="0" fillId="0" borderId="5" xfId="0" applyNumberFormat="1" applyFill="1" applyBorder="1" applyAlignment="1">
      <alignment horizontal="right" vertical="center" indent="1"/>
    </xf>
    <xf numFmtId="165" fontId="0" fillId="0" borderId="0" xfId="0" applyNumberFormat="1" applyFill="1" applyBorder="1" applyAlignment="1">
      <alignment horizontal="right" vertical="center" indent="1"/>
    </xf>
    <xf numFmtId="11" fontId="0" fillId="0" borderId="5" xfId="0" applyNumberFormat="1" applyBorder="1" applyAlignment="1">
      <alignment horizontal="right" vertical="center" indent="1"/>
    </xf>
    <xf numFmtId="165" fontId="0" fillId="0" borderId="6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vertical="center"/>
    </xf>
    <xf numFmtId="167" fontId="0" fillId="0" borderId="6" xfId="0" applyNumberFormat="1" applyFill="1" applyBorder="1" applyAlignment="1">
      <alignment horizontal="right" vertical="center" indent="1"/>
    </xf>
    <xf numFmtId="165" fontId="0" fillId="0" borderId="8" xfId="0" applyNumberFormat="1" applyFill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workbookViewId="0">
      <selection activeCell="B24" sqref="B24"/>
    </sheetView>
  </sheetViews>
  <sheetFormatPr defaultRowHeight="14.5" x14ac:dyDescent="0.35"/>
  <cols>
    <col min="2" max="2" width="72.54296875" customWidth="1"/>
  </cols>
  <sheetData>
    <row r="2" spans="2:2" ht="15.5" x14ac:dyDescent="0.35">
      <c r="B2" s="54" t="s">
        <v>142</v>
      </c>
    </row>
    <row r="4" spans="2:2" ht="46.5" x14ac:dyDescent="0.35">
      <c r="B4" s="55" t="s">
        <v>143</v>
      </c>
    </row>
    <row r="7" spans="2:2" x14ac:dyDescent="0.35">
      <c r="B7" s="56" t="s">
        <v>164</v>
      </c>
    </row>
    <row r="8" spans="2:2" x14ac:dyDescent="0.35">
      <c r="B8" t="s">
        <v>144</v>
      </c>
    </row>
    <row r="9" spans="2:2" x14ac:dyDescent="0.35">
      <c r="B9" t="s">
        <v>145</v>
      </c>
    </row>
    <row r="10" spans="2:2" x14ac:dyDescent="0.35">
      <c r="B10" t="s">
        <v>146</v>
      </c>
    </row>
    <row r="13" spans="2:2" x14ac:dyDescent="0.35">
      <c r="B13" s="56" t="s">
        <v>160</v>
      </c>
    </row>
    <row r="14" spans="2:2" x14ac:dyDescent="0.35">
      <c r="B14" t="s">
        <v>161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9"/>
  <sheetViews>
    <sheetView tabSelected="1" zoomScale="94" zoomScaleNormal="94" workbookViewId="0">
      <selection activeCell="F57" sqref="F57"/>
    </sheetView>
  </sheetViews>
  <sheetFormatPr defaultRowHeight="14.5" x14ac:dyDescent="0.35"/>
  <cols>
    <col min="3" max="3" width="37.6328125" customWidth="1"/>
    <col min="4" max="4" width="17" bestFit="1" customWidth="1"/>
    <col min="5" max="5" width="11.08984375" bestFit="1" customWidth="1"/>
    <col min="6" max="6" width="12.08984375" bestFit="1" customWidth="1"/>
    <col min="7" max="9" width="9.08984375" bestFit="1" customWidth="1"/>
    <col min="10" max="11" width="12.08984375" bestFit="1" customWidth="1"/>
    <col min="12" max="12" width="11.08984375" bestFit="1" customWidth="1"/>
    <col min="13" max="13" width="12.26953125" bestFit="1" customWidth="1"/>
    <col min="14" max="14" width="15.08984375" customWidth="1"/>
    <col min="15" max="19" width="9.08984375" style="1" bestFit="1" customWidth="1"/>
  </cols>
  <sheetData>
    <row r="1" spans="2:19" ht="15" thickBot="1" x14ac:dyDescent="0.4"/>
    <row r="2" spans="2:19" ht="15" thickBot="1" x14ac:dyDescent="0.4">
      <c r="B2" s="6"/>
      <c r="C2" s="7"/>
      <c r="D2" s="8"/>
      <c r="E2" s="9" t="s">
        <v>135</v>
      </c>
      <c r="F2" s="10"/>
      <c r="G2" s="10"/>
      <c r="H2" s="10"/>
      <c r="I2" s="11"/>
      <c r="J2" s="9" t="s">
        <v>137</v>
      </c>
      <c r="K2" s="10"/>
      <c r="L2" s="10"/>
      <c r="M2" s="10"/>
      <c r="N2" s="11"/>
      <c r="O2" s="12" t="s">
        <v>0</v>
      </c>
      <c r="P2" s="13"/>
      <c r="Q2" s="13"/>
      <c r="R2" s="13"/>
      <c r="S2" s="14"/>
    </row>
    <row r="3" spans="2:19" ht="73" thickBot="1" x14ac:dyDescent="0.4">
      <c r="B3" s="15" t="s">
        <v>1</v>
      </c>
      <c r="C3" s="16" t="s">
        <v>124</v>
      </c>
      <c r="D3" s="17" t="s">
        <v>2</v>
      </c>
      <c r="E3" s="18" t="s">
        <v>3</v>
      </c>
      <c r="F3" s="19" t="s">
        <v>4</v>
      </c>
      <c r="G3" s="19" t="s">
        <v>5</v>
      </c>
      <c r="H3" s="19" t="s">
        <v>6</v>
      </c>
      <c r="I3" s="19" t="s">
        <v>7</v>
      </c>
      <c r="J3" s="18" t="s">
        <v>8</v>
      </c>
      <c r="K3" s="19" t="s">
        <v>9</v>
      </c>
      <c r="L3" s="19" t="s">
        <v>10</v>
      </c>
      <c r="M3" s="19" t="s">
        <v>11</v>
      </c>
      <c r="N3" s="20" t="s">
        <v>7</v>
      </c>
      <c r="O3" s="18" t="s">
        <v>8</v>
      </c>
      <c r="P3" s="19" t="s">
        <v>9</v>
      </c>
      <c r="Q3" s="19" t="s">
        <v>10</v>
      </c>
      <c r="R3" s="19" t="s">
        <v>11</v>
      </c>
      <c r="S3" s="20" t="s">
        <v>7</v>
      </c>
    </row>
    <row r="4" spans="2:19" x14ac:dyDescent="0.35">
      <c r="B4" s="21">
        <v>2</v>
      </c>
      <c r="C4" s="22" t="s">
        <v>12</v>
      </c>
      <c r="D4" s="23" t="s">
        <v>13</v>
      </c>
      <c r="E4" s="27">
        <v>0.1</v>
      </c>
      <c r="F4" s="28">
        <v>0.1</v>
      </c>
      <c r="G4" s="28">
        <v>0.1</v>
      </c>
      <c r="H4" s="28">
        <v>0.1</v>
      </c>
      <c r="I4" s="28"/>
      <c r="J4" s="27">
        <v>0.1</v>
      </c>
      <c r="K4" s="28">
        <v>0.1</v>
      </c>
      <c r="L4" s="28">
        <v>0.1</v>
      </c>
      <c r="M4" s="28">
        <v>0.1</v>
      </c>
      <c r="N4" s="34"/>
      <c r="O4" s="29">
        <f t="shared" ref="O4:R6" si="0">E4/J4</f>
        <v>1</v>
      </c>
      <c r="P4" s="30">
        <f t="shared" si="0"/>
        <v>1</v>
      </c>
      <c r="Q4" s="30">
        <f t="shared" si="0"/>
        <v>1</v>
      </c>
      <c r="R4" s="30">
        <f t="shared" si="0"/>
        <v>1</v>
      </c>
      <c r="S4" s="35"/>
    </row>
    <row r="5" spans="2:19" x14ac:dyDescent="0.35">
      <c r="B5" s="21">
        <v>3</v>
      </c>
      <c r="C5" s="22" t="s">
        <v>14</v>
      </c>
      <c r="D5" s="23" t="s">
        <v>15</v>
      </c>
      <c r="E5" s="27">
        <v>0.6</v>
      </c>
      <c r="F5" s="28">
        <v>0.6</v>
      </c>
      <c r="G5" s="28">
        <v>2</v>
      </c>
      <c r="H5" s="28">
        <v>2</v>
      </c>
      <c r="I5" s="28"/>
      <c r="J5" s="27">
        <v>0.6</v>
      </c>
      <c r="K5" s="28">
        <v>0.6</v>
      </c>
      <c r="L5" s="28">
        <v>2</v>
      </c>
      <c r="M5" s="28">
        <v>2</v>
      </c>
      <c r="N5" s="34"/>
      <c r="O5" s="29">
        <f t="shared" si="0"/>
        <v>1</v>
      </c>
      <c r="P5" s="30">
        <f t="shared" si="0"/>
        <v>1</v>
      </c>
      <c r="Q5" s="30">
        <f t="shared" si="0"/>
        <v>1</v>
      </c>
      <c r="R5" s="30">
        <f t="shared" si="0"/>
        <v>1</v>
      </c>
      <c r="S5" s="35"/>
    </row>
    <row r="6" spans="2:19" x14ac:dyDescent="0.35">
      <c r="B6" s="21">
        <v>4</v>
      </c>
      <c r="C6" s="22" t="s">
        <v>16</v>
      </c>
      <c r="D6" s="23" t="s">
        <v>17</v>
      </c>
      <c r="E6" s="27">
        <v>10</v>
      </c>
      <c r="F6" s="28">
        <v>8</v>
      </c>
      <c r="G6" s="28">
        <v>50</v>
      </c>
      <c r="H6" s="28">
        <v>50</v>
      </c>
      <c r="I6" s="28"/>
      <c r="J6" s="27">
        <v>10</v>
      </c>
      <c r="K6" s="28">
        <v>8</v>
      </c>
      <c r="L6" s="28">
        <v>50</v>
      </c>
      <c r="M6" s="28">
        <v>50</v>
      </c>
      <c r="N6" s="34"/>
      <c r="O6" s="29">
        <f t="shared" si="0"/>
        <v>1</v>
      </c>
      <c r="P6" s="30">
        <f t="shared" si="0"/>
        <v>1</v>
      </c>
      <c r="Q6" s="30">
        <f t="shared" si="0"/>
        <v>1</v>
      </c>
      <c r="R6" s="30">
        <f t="shared" si="0"/>
        <v>1</v>
      </c>
      <c r="S6" s="35"/>
    </row>
    <row r="7" spans="2:19" x14ac:dyDescent="0.35">
      <c r="B7" s="21">
        <v>5</v>
      </c>
      <c r="C7" s="22" t="s">
        <v>18</v>
      </c>
      <c r="D7" s="23" t="s">
        <v>19</v>
      </c>
      <c r="E7" s="27"/>
      <c r="F7" s="28"/>
      <c r="G7" s="28">
        <v>0.14000000000000001</v>
      </c>
      <c r="H7" s="28">
        <v>1.4E-2</v>
      </c>
      <c r="I7" s="48">
        <v>8.5000000000000006E-3</v>
      </c>
      <c r="J7" s="27"/>
      <c r="K7" s="28"/>
      <c r="L7" s="28">
        <v>0.14000000000000001</v>
      </c>
      <c r="M7" s="28">
        <v>1.4E-2</v>
      </c>
      <c r="N7" s="52">
        <v>2.7999999999999998E-4</v>
      </c>
      <c r="O7" s="29"/>
      <c r="P7" s="30"/>
      <c r="Q7" s="30">
        <f>G7/L7</f>
        <v>1</v>
      </c>
      <c r="R7" s="30">
        <f>H7/M7</f>
        <v>1</v>
      </c>
      <c r="S7" s="36">
        <f>I7/N7</f>
        <v>30.357142857142861</v>
      </c>
    </row>
    <row r="8" spans="2:19" x14ac:dyDescent="0.35">
      <c r="B8" s="21">
        <v>6</v>
      </c>
      <c r="C8" s="22" t="s">
        <v>130</v>
      </c>
      <c r="D8" s="25"/>
      <c r="E8" s="27"/>
      <c r="F8" s="28"/>
      <c r="G8" s="28"/>
      <c r="H8" s="28"/>
      <c r="I8" s="28"/>
      <c r="J8" s="29">
        <v>0.08</v>
      </c>
      <c r="K8" s="30">
        <v>0.2</v>
      </c>
      <c r="L8" s="30">
        <v>0.45</v>
      </c>
      <c r="M8" s="30">
        <v>0.45</v>
      </c>
      <c r="N8" s="35"/>
      <c r="O8" s="29">
        <f>E8/J8</f>
        <v>0</v>
      </c>
      <c r="P8" s="30">
        <f>F8/K8</f>
        <v>0</v>
      </c>
      <c r="Q8" s="30">
        <f>G8/L8</f>
        <v>0</v>
      </c>
      <c r="R8" s="30">
        <f>H8/M8</f>
        <v>0</v>
      </c>
      <c r="S8" s="35"/>
    </row>
    <row r="9" spans="2:19" x14ac:dyDescent="0.35">
      <c r="B9" s="21"/>
      <c r="C9" s="24" t="s">
        <v>125</v>
      </c>
      <c r="D9" s="25" t="s">
        <v>20</v>
      </c>
      <c r="E9" s="29" t="s">
        <v>131</v>
      </c>
      <c r="F9" s="30">
        <v>0.2</v>
      </c>
      <c r="G9" s="28" t="s">
        <v>132</v>
      </c>
      <c r="H9" s="28" t="s">
        <v>132</v>
      </c>
      <c r="I9" s="28"/>
      <c r="J9" s="29" t="s">
        <v>131</v>
      </c>
      <c r="K9" s="30">
        <v>0.2</v>
      </c>
      <c r="L9" s="28" t="s">
        <v>132</v>
      </c>
      <c r="M9" s="28" t="s">
        <v>132</v>
      </c>
      <c r="N9" s="35"/>
      <c r="O9" s="29"/>
      <c r="P9" s="30">
        <f t="shared" ref="P9:P24" si="1">F9/K9</f>
        <v>1</v>
      </c>
      <c r="Q9" s="30"/>
      <c r="R9" s="30"/>
      <c r="S9" s="35"/>
    </row>
    <row r="10" spans="2:19" x14ac:dyDescent="0.35">
      <c r="B10" s="21"/>
      <c r="C10" s="24" t="s">
        <v>126</v>
      </c>
      <c r="D10" s="25" t="s">
        <v>20</v>
      </c>
      <c r="E10" s="29">
        <v>0.08</v>
      </c>
      <c r="F10" s="30">
        <v>0.2</v>
      </c>
      <c r="G10" s="28">
        <v>0.45</v>
      </c>
      <c r="H10" s="28">
        <v>0.45</v>
      </c>
      <c r="I10" s="28"/>
      <c r="J10" s="29">
        <v>0.08</v>
      </c>
      <c r="K10" s="30">
        <v>0.2</v>
      </c>
      <c r="L10" s="28">
        <v>0.45</v>
      </c>
      <c r="M10" s="28">
        <v>0.45</v>
      </c>
      <c r="N10" s="35"/>
      <c r="O10" s="29">
        <f t="shared" ref="O10:O24" si="2">E10/J10</f>
        <v>1</v>
      </c>
      <c r="P10" s="30">
        <f t="shared" si="1"/>
        <v>1</v>
      </c>
      <c r="Q10" s="30">
        <f t="shared" ref="Q10:R15" si="3">G10/L10</f>
        <v>1</v>
      </c>
      <c r="R10" s="30">
        <f t="shared" si="3"/>
        <v>1</v>
      </c>
      <c r="S10" s="35"/>
    </row>
    <row r="11" spans="2:19" x14ac:dyDescent="0.35">
      <c r="B11" s="21"/>
      <c r="C11" s="24" t="s">
        <v>127</v>
      </c>
      <c r="D11" s="25" t="s">
        <v>20</v>
      </c>
      <c r="E11" s="29">
        <v>0.09</v>
      </c>
      <c r="F11" s="30">
        <v>0.2</v>
      </c>
      <c r="G11" s="28">
        <v>0.6</v>
      </c>
      <c r="H11" s="28">
        <v>0.6</v>
      </c>
      <c r="I11" s="28"/>
      <c r="J11" s="29">
        <v>0.09</v>
      </c>
      <c r="K11" s="30">
        <v>0.2</v>
      </c>
      <c r="L11" s="28">
        <v>0.6</v>
      </c>
      <c r="M11" s="28">
        <v>0.6</v>
      </c>
      <c r="N11" s="35"/>
      <c r="O11" s="29">
        <f t="shared" si="2"/>
        <v>1</v>
      </c>
      <c r="P11" s="30">
        <f t="shared" si="1"/>
        <v>1</v>
      </c>
      <c r="Q11" s="30">
        <f t="shared" si="3"/>
        <v>1</v>
      </c>
      <c r="R11" s="30">
        <f t="shared" si="3"/>
        <v>1</v>
      </c>
      <c r="S11" s="35"/>
    </row>
    <row r="12" spans="2:19" x14ac:dyDescent="0.35">
      <c r="B12" s="21"/>
      <c r="C12" s="24" t="s">
        <v>128</v>
      </c>
      <c r="D12" s="25" t="s">
        <v>20</v>
      </c>
      <c r="E12" s="29">
        <v>0.15</v>
      </c>
      <c r="F12" s="30">
        <v>0.2</v>
      </c>
      <c r="G12" s="28">
        <v>0.9</v>
      </c>
      <c r="H12" s="28">
        <v>0.9</v>
      </c>
      <c r="I12" s="28"/>
      <c r="J12" s="29">
        <v>0.15</v>
      </c>
      <c r="K12" s="30">
        <v>0.2</v>
      </c>
      <c r="L12" s="28">
        <v>0.9</v>
      </c>
      <c r="M12" s="28">
        <v>0.9</v>
      </c>
      <c r="N12" s="35"/>
      <c r="O12" s="29">
        <f t="shared" si="2"/>
        <v>1</v>
      </c>
      <c r="P12" s="30">
        <f t="shared" si="1"/>
        <v>1</v>
      </c>
      <c r="Q12" s="30">
        <f t="shared" si="3"/>
        <v>1</v>
      </c>
      <c r="R12" s="30">
        <f t="shared" si="3"/>
        <v>1</v>
      </c>
      <c r="S12" s="35"/>
    </row>
    <row r="13" spans="2:19" x14ac:dyDescent="0.35">
      <c r="B13" s="21"/>
      <c r="C13" s="24" t="s">
        <v>129</v>
      </c>
      <c r="D13" s="25" t="s">
        <v>20</v>
      </c>
      <c r="E13" s="29">
        <v>0.25</v>
      </c>
      <c r="F13" s="30">
        <v>0.2</v>
      </c>
      <c r="G13" s="28">
        <v>1.5</v>
      </c>
      <c r="H13" s="28">
        <v>1.5</v>
      </c>
      <c r="I13" s="28"/>
      <c r="J13" s="29">
        <v>0.25</v>
      </c>
      <c r="K13" s="30">
        <v>0.2</v>
      </c>
      <c r="L13" s="28">
        <v>1.5</v>
      </c>
      <c r="M13" s="28">
        <v>1.5</v>
      </c>
      <c r="N13" s="35"/>
      <c r="O13" s="29">
        <f t="shared" si="2"/>
        <v>1</v>
      </c>
      <c r="P13" s="30">
        <f t="shared" si="1"/>
        <v>1</v>
      </c>
      <c r="Q13" s="30">
        <f t="shared" si="3"/>
        <v>1</v>
      </c>
      <c r="R13" s="30">
        <f t="shared" si="3"/>
        <v>1</v>
      </c>
      <c r="S13" s="35"/>
    </row>
    <row r="14" spans="2:19" x14ac:dyDescent="0.35">
      <c r="B14" s="21">
        <v>7</v>
      </c>
      <c r="C14" s="22" t="s">
        <v>21</v>
      </c>
      <c r="D14" s="23" t="s">
        <v>22</v>
      </c>
      <c r="E14" s="27">
        <v>0.4</v>
      </c>
      <c r="F14" s="28">
        <v>0.4</v>
      </c>
      <c r="G14" s="28">
        <v>1.4</v>
      </c>
      <c r="H14" s="28">
        <v>1.4</v>
      </c>
      <c r="I14" s="28"/>
      <c r="J14" s="27">
        <v>0.4</v>
      </c>
      <c r="K14" s="28">
        <v>0.4</v>
      </c>
      <c r="L14" s="28">
        <v>1.4</v>
      </c>
      <c r="M14" s="28">
        <v>1.4</v>
      </c>
      <c r="N14" s="34"/>
      <c r="O14" s="29">
        <f t="shared" si="2"/>
        <v>1</v>
      </c>
      <c r="P14" s="30">
        <f t="shared" si="1"/>
        <v>1</v>
      </c>
      <c r="Q14" s="30">
        <f t="shared" si="3"/>
        <v>1</v>
      </c>
      <c r="R14" s="30">
        <f t="shared" si="3"/>
        <v>1</v>
      </c>
      <c r="S14" s="35"/>
    </row>
    <row r="15" spans="2:19" x14ac:dyDescent="0.35">
      <c r="B15" s="21">
        <v>9</v>
      </c>
      <c r="C15" s="22" t="s">
        <v>23</v>
      </c>
      <c r="D15" s="23" t="s">
        <v>24</v>
      </c>
      <c r="E15" s="27">
        <v>0.03</v>
      </c>
      <c r="F15" s="28">
        <v>0.03</v>
      </c>
      <c r="G15" s="28">
        <v>0.1</v>
      </c>
      <c r="H15" s="28">
        <v>0.1</v>
      </c>
      <c r="I15" s="28"/>
      <c r="J15" s="47">
        <v>4.6000000000000001E-4</v>
      </c>
      <c r="K15" s="48">
        <v>4.6E-5</v>
      </c>
      <c r="L15" s="48">
        <v>2.5999999999999999E-3</v>
      </c>
      <c r="M15" s="48">
        <v>5.1999999999999995E-4</v>
      </c>
      <c r="N15" s="34"/>
      <c r="O15" s="37">
        <f t="shared" si="2"/>
        <v>65.217391304347828</v>
      </c>
      <c r="P15" s="38">
        <f t="shared" si="1"/>
        <v>652.17391304347825</v>
      </c>
      <c r="Q15" s="38">
        <f t="shared" si="3"/>
        <v>38.461538461538467</v>
      </c>
      <c r="R15" s="38">
        <f t="shared" si="3"/>
        <v>192.30769230769235</v>
      </c>
      <c r="S15" s="35"/>
    </row>
    <row r="16" spans="2:19" x14ac:dyDescent="0.35">
      <c r="B16" s="21" t="s">
        <v>25</v>
      </c>
      <c r="C16" s="22" t="s">
        <v>133</v>
      </c>
      <c r="D16" s="23" t="s">
        <v>138</v>
      </c>
      <c r="E16" s="29">
        <v>0.01</v>
      </c>
      <c r="F16" s="30">
        <v>5.0000000000000001E-3</v>
      </c>
      <c r="G16" s="30"/>
      <c r="H16" s="30"/>
      <c r="I16" s="28"/>
      <c r="J16" s="29">
        <v>0.01</v>
      </c>
      <c r="K16" s="30">
        <v>5.0000000000000001E-3</v>
      </c>
      <c r="L16" s="30"/>
      <c r="M16" s="30"/>
      <c r="N16" s="34"/>
      <c r="O16" s="29">
        <f t="shared" si="2"/>
        <v>1</v>
      </c>
      <c r="P16" s="30">
        <f t="shared" si="1"/>
        <v>1</v>
      </c>
      <c r="Q16" s="30"/>
      <c r="R16" s="30"/>
      <c r="S16" s="35"/>
    </row>
    <row r="17" spans="2:19" x14ac:dyDescent="0.35">
      <c r="B17" s="21" t="s">
        <v>26</v>
      </c>
      <c r="C17" s="22" t="s">
        <v>27</v>
      </c>
      <c r="D17" s="23" t="s">
        <v>138</v>
      </c>
      <c r="E17" s="27">
        <v>2.5000000000000001E-2</v>
      </c>
      <c r="F17" s="28">
        <v>2.5000000000000001E-2</v>
      </c>
      <c r="G17" s="28"/>
      <c r="H17" s="28"/>
      <c r="I17" s="28"/>
      <c r="J17" s="27">
        <v>2.5000000000000001E-2</v>
      </c>
      <c r="K17" s="28">
        <v>2.5000000000000001E-2</v>
      </c>
      <c r="L17" s="28"/>
      <c r="M17" s="28"/>
      <c r="N17" s="34"/>
      <c r="O17" s="29">
        <f t="shared" si="2"/>
        <v>1</v>
      </c>
      <c r="P17" s="30">
        <f t="shared" si="1"/>
        <v>1</v>
      </c>
      <c r="Q17" s="30"/>
      <c r="R17" s="30"/>
      <c r="S17" s="35"/>
    </row>
    <row r="18" spans="2:19" x14ac:dyDescent="0.35">
      <c r="B18" s="21"/>
      <c r="C18" s="22" t="s">
        <v>28</v>
      </c>
      <c r="D18" s="23" t="s">
        <v>29</v>
      </c>
      <c r="E18" s="27">
        <v>0.01</v>
      </c>
      <c r="F18" s="28">
        <v>0.01</v>
      </c>
      <c r="G18" s="28"/>
      <c r="H18" s="28"/>
      <c r="I18" s="28"/>
      <c r="J18" s="27">
        <v>0.01</v>
      </c>
      <c r="K18" s="28">
        <v>0.01</v>
      </c>
      <c r="L18" s="28"/>
      <c r="M18" s="28"/>
      <c r="N18" s="34"/>
      <c r="O18" s="29">
        <f t="shared" si="2"/>
        <v>1</v>
      </c>
      <c r="P18" s="30">
        <f t="shared" si="1"/>
        <v>1</v>
      </c>
      <c r="Q18" s="30"/>
      <c r="R18" s="30"/>
      <c r="S18" s="35"/>
    </row>
    <row r="19" spans="2:19" x14ac:dyDescent="0.35">
      <c r="B19" s="21">
        <v>10</v>
      </c>
      <c r="C19" s="22" t="s">
        <v>31</v>
      </c>
      <c r="D19" s="23" t="s">
        <v>30</v>
      </c>
      <c r="E19" s="27">
        <v>10</v>
      </c>
      <c r="F19" s="28">
        <v>10</v>
      </c>
      <c r="G19" s="28"/>
      <c r="H19" s="28"/>
      <c r="I19" s="28"/>
      <c r="J19" s="27">
        <v>10</v>
      </c>
      <c r="K19" s="28">
        <v>10</v>
      </c>
      <c r="L19" s="28"/>
      <c r="M19" s="28"/>
      <c r="N19" s="34"/>
      <c r="O19" s="29">
        <f t="shared" si="2"/>
        <v>1</v>
      </c>
      <c r="P19" s="30">
        <f t="shared" si="1"/>
        <v>1</v>
      </c>
      <c r="Q19" s="30"/>
      <c r="R19" s="30"/>
      <c r="S19" s="35"/>
    </row>
    <row r="20" spans="2:19" x14ac:dyDescent="0.35">
      <c r="B20" s="21">
        <v>11</v>
      </c>
      <c r="C20" s="22" t="s">
        <v>32</v>
      </c>
      <c r="D20" s="23" t="s">
        <v>33</v>
      </c>
      <c r="E20" s="27">
        <v>20</v>
      </c>
      <c r="F20" s="28">
        <v>20</v>
      </c>
      <c r="G20" s="28"/>
      <c r="H20" s="28"/>
      <c r="I20" s="28"/>
      <c r="J20" s="27">
        <v>20</v>
      </c>
      <c r="K20" s="28">
        <v>20</v>
      </c>
      <c r="L20" s="28"/>
      <c r="M20" s="28"/>
      <c r="N20" s="34"/>
      <c r="O20" s="29">
        <f t="shared" si="2"/>
        <v>1</v>
      </c>
      <c r="P20" s="30">
        <f t="shared" si="1"/>
        <v>1</v>
      </c>
      <c r="Q20" s="30"/>
      <c r="R20" s="30"/>
      <c r="S20" s="35"/>
    </row>
    <row r="21" spans="2:19" x14ac:dyDescent="0.35">
      <c r="B21" s="21">
        <v>12</v>
      </c>
      <c r="C21" s="22" t="s">
        <v>34</v>
      </c>
      <c r="D21" s="23" t="s">
        <v>35</v>
      </c>
      <c r="E21" s="27">
        <v>1.3</v>
      </c>
      <c r="F21" s="28">
        <v>1.3</v>
      </c>
      <c r="G21" s="28"/>
      <c r="H21" s="28"/>
      <c r="I21" s="28"/>
      <c r="J21" s="27">
        <v>1.3</v>
      </c>
      <c r="K21" s="28">
        <v>1.3</v>
      </c>
      <c r="L21" s="28"/>
      <c r="M21" s="28"/>
      <c r="N21" s="34"/>
      <c r="O21" s="29">
        <f t="shared" si="2"/>
        <v>1</v>
      </c>
      <c r="P21" s="30">
        <f t="shared" si="1"/>
        <v>1</v>
      </c>
      <c r="Q21" s="30"/>
      <c r="R21" s="30"/>
      <c r="S21" s="35"/>
    </row>
    <row r="22" spans="2:19" x14ac:dyDescent="0.35">
      <c r="B22" s="21">
        <v>13</v>
      </c>
      <c r="C22" s="22" t="s">
        <v>36</v>
      </c>
      <c r="D22" s="23" t="s">
        <v>37</v>
      </c>
      <c r="E22" s="27">
        <v>0.2</v>
      </c>
      <c r="F22" s="28">
        <v>0.2</v>
      </c>
      <c r="G22" s="28">
        <v>1.8</v>
      </c>
      <c r="H22" s="28">
        <v>1.8</v>
      </c>
      <c r="I22" s="28"/>
      <c r="J22" s="27">
        <v>4.9000000000000002E-2</v>
      </c>
      <c r="K22" s="48">
        <v>4.8999999999999998E-3</v>
      </c>
      <c r="L22" s="28">
        <v>0.27</v>
      </c>
      <c r="M22" s="28">
        <v>5.3999999999999999E-2</v>
      </c>
      <c r="N22" s="34"/>
      <c r="O22" s="37">
        <f t="shared" si="2"/>
        <v>4.0816326530612246</v>
      </c>
      <c r="P22" s="38">
        <f t="shared" si="1"/>
        <v>40.816326530612251</v>
      </c>
      <c r="Q22" s="38">
        <f t="shared" ref="Q22:Q33" si="4">G22/L22</f>
        <v>6.6666666666666661</v>
      </c>
      <c r="R22" s="38">
        <f t="shared" ref="R22:R33" si="5">H22/M22</f>
        <v>33.333333333333336</v>
      </c>
      <c r="S22" s="35"/>
    </row>
    <row r="23" spans="2:19" x14ac:dyDescent="0.35">
      <c r="B23" s="21">
        <v>14</v>
      </c>
      <c r="C23" s="22" t="s">
        <v>38</v>
      </c>
      <c r="D23" s="23" t="s">
        <v>39</v>
      </c>
      <c r="E23" s="47">
        <v>5.0000000000000001E-3</v>
      </c>
      <c r="F23" s="48">
        <v>5.0000000000000001E-4</v>
      </c>
      <c r="G23" s="28">
        <v>0.01</v>
      </c>
      <c r="H23" s="28">
        <v>4.0000000000000001E-3</v>
      </c>
      <c r="I23" s="28"/>
      <c r="J23" s="47">
        <v>5.0000000000000001E-3</v>
      </c>
      <c r="K23" s="48">
        <v>5.0000000000000001E-4</v>
      </c>
      <c r="L23" s="28">
        <v>0.01</v>
      </c>
      <c r="M23" s="48">
        <v>4.0000000000000001E-3</v>
      </c>
      <c r="N23" s="34"/>
      <c r="O23" s="29">
        <f t="shared" si="2"/>
        <v>1</v>
      </c>
      <c r="P23" s="30">
        <f t="shared" si="1"/>
        <v>1</v>
      </c>
      <c r="Q23" s="30">
        <f t="shared" si="4"/>
        <v>1</v>
      </c>
      <c r="R23" s="30">
        <f t="shared" si="5"/>
        <v>1</v>
      </c>
      <c r="S23" s="35"/>
    </row>
    <row r="24" spans="2:19" x14ac:dyDescent="0.35">
      <c r="B24" s="21">
        <v>15</v>
      </c>
      <c r="C24" s="22" t="s">
        <v>40</v>
      </c>
      <c r="D24" s="23" t="s">
        <v>41</v>
      </c>
      <c r="E24" s="47">
        <v>6.3E-3</v>
      </c>
      <c r="F24" s="48">
        <v>6.3E-3</v>
      </c>
      <c r="G24" s="28">
        <v>0.12</v>
      </c>
      <c r="H24" s="28">
        <v>0.12</v>
      </c>
      <c r="I24" s="28">
        <v>30</v>
      </c>
      <c r="J24" s="47">
        <v>7.6199999999999998E-4</v>
      </c>
      <c r="K24" s="48">
        <v>7.6199999999999998E-4</v>
      </c>
      <c r="L24" s="28">
        <v>0.12</v>
      </c>
      <c r="M24" s="28">
        <v>1.2E-2</v>
      </c>
      <c r="N24" s="34">
        <v>6.1</v>
      </c>
      <c r="O24" s="37">
        <f t="shared" si="2"/>
        <v>8.2677165354330704</v>
      </c>
      <c r="P24" s="38">
        <f t="shared" si="1"/>
        <v>8.2677165354330704</v>
      </c>
      <c r="Q24" s="30">
        <f t="shared" si="4"/>
        <v>1</v>
      </c>
      <c r="R24" s="30">
        <f t="shared" si="5"/>
        <v>10</v>
      </c>
      <c r="S24" s="36">
        <f>I24/N24</f>
        <v>4.918032786885246</v>
      </c>
    </row>
    <row r="25" spans="2:19" x14ac:dyDescent="0.35">
      <c r="B25" s="21">
        <v>16</v>
      </c>
      <c r="C25" s="22" t="s">
        <v>42</v>
      </c>
      <c r="D25" s="23" t="s">
        <v>43</v>
      </c>
      <c r="E25" s="27"/>
      <c r="F25" s="28"/>
      <c r="G25" s="28">
        <v>0.05</v>
      </c>
      <c r="H25" s="28">
        <v>0.05</v>
      </c>
      <c r="I25" s="28">
        <v>10</v>
      </c>
      <c r="J25" s="27"/>
      <c r="K25" s="28"/>
      <c r="L25" s="28">
        <v>0.5</v>
      </c>
      <c r="M25" s="28">
        <v>0.05</v>
      </c>
      <c r="N25" s="34">
        <v>20</v>
      </c>
      <c r="O25" s="29"/>
      <c r="P25" s="30"/>
      <c r="Q25" s="30">
        <f t="shared" si="4"/>
        <v>0.1</v>
      </c>
      <c r="R25" s="30">
        <f t="shared" si="5"/>
        <v>1</v>
      </c>
      <c r="S25" s="36">
        <f>I25/N25</f>
        <v>0.5</v>
      </c>
    </row>
    <row r="26" spans="2:19" x14ac:dyDescent="0.35">
      <c r="B26" s="21">
        <v>17</v>
      </c>
      <c r="C26" s="22" t="s">
        <v>45</v>
      </c>
      <c r="D26" s="23" t="s">
        <v>46</v>
      </c>
      <c r="E26" s="27"/>
      <c r="F26" s="28"/>
      <c r="G26" s="28">
        <v>0.6</v>
      </c>
      <c r="H26" s="28">
        <v>0.6</v>
      </c>
      <c r="I26" s="28">
        <v>55</v>
      </c>
      <c r="J26" s="47">
        <v>8.9999999999999998E-4</v>
      </c>
      <c r="K26" s="28"/>
      <c r="L26" s="28">
        <v>0.6</v>
      </c>
      <c r="M26" s="28">
        <v>0.6</v>
      </c>
      <c r="N26" s="34">
        <v>21</v>
      </c>
      <c r="O26" s="29">
        <f>E26/J26</f>
        <v>0</v>
      </c>
      <c r="P26" s="30"/>
      <c r="Q26" s="30">
        <f t="shared" si="4"/>
        <v>1</v>
      </c>
      <c r="R26" s="30">
        <f t="shared" si="5"/>
        <v>1</v>
      </c>
      <c r="S26" s="36">
        <f>I26/N26</f>
        <v>2.6190476190476191</v>
      </c>
    </row>
    <row r="27" spans="2:19" x14ac:dyDescent="0.35">
      <c r="B27" s="21">
        <v>18</v>
      </c>
      <c r="C27" s="22" t="s">
        <v>47</v>
      </c>
      <c r="D27" s="23" t="s">
        <v>48</v>
      </c>
      <c r="E27" s="27">
        <v>0.02</v>
      </c>
      <c r="F27" s="28">
        <v>2E-3</v>
      </c>
      <c r="G27" s="28">
        <v>0.04</v>
      </c>
      <c r="H27" s="28">
        <v>0.02</v>
      </c>
      <c r="I27" s="28"/>
      <c r="J27" s="27">
        <v>0.02</v>
      </c>
      <c r="K27" s="28">
        <v>2E-3</v>
      </c>
      <c r="L27" s="28">
        <v>0.04</v>
      </c>
      <c r="M27" s="28">
        <v>0.02</v>
      </c>
      <c r="N27" s="34"/>
      <c r="O27" s="29">
        <f>E27/J27</f>
        <v>1</v>
      </c>
      <c r="P27" s="30">
        <f>F27/K27</f>
        <v>1</v>
      </c>
      <c r="Q27" s="30">
        <f t="shared" si="4"/>
        <v>1</v>
      </c>
      <c r="R27" s="30">
        <f t="shared" si="5"/>
        <v>1</v>
      </c>
      <c r="S27" s="35"/>
    </row>
    <row r="28" spans="2:19" x14ac:dyDescent="0.35">
      <c r="B28" s="21">
        <v>19</v>
      </c>
      <c r="C28" s="22" t="s">
        <v>50</v>
      </c>
      <c r="D28" s="23" t="s">
        <v>51</v>
      </c>
      <c r="E28" s="27">
        <v>0.3</v>
      </c>
      <c r="F28" s="28">
        <v>0.3</v>
      </c>
      <c r="G28" s="28">
        <v>1</v>
      </c>
      <c r="H28" s="28">
        <v>1</v>
      </c>
      <c r="I28" s="28"/>
      <c r="J28" s="27">
        <v>0.3</v>
      </c>
      <c r="K28" s="28">
        <v>0.3</v>
      </c>
      <c r="L28" s="28">
        <v>1</v>
      </c>
      <c r="M28" s="28">
        <v>1</v>
      </c>
      <c r="N28" s="34"/>
      <c r="O28" s="29">
        <f>E28/J28</f>
        <v>1</v>
      </c>
      <c r="P28" s="30">
        <f>F28/K28</f>
        <v>1</v>
      </c>
      <c r="Q28" s="30">
        <f t="shared" si="4"/>
        <v>1</v>
      </c>
      <c r="R28" s="30">
        <f t="shared" si="5"/>
        <v>1</v>
      </c>
      <c r="S28" s="35"/>
    </row>
    <row r="29" spans="2:19" x14ac:dyDescent="0.35">
      <c r="B29" s="21">
        <v>20</v>
      </c>
      <c r="C29" s="22" t="s">
        <v>52</v>
      </c>
      <c r="D29" s="23" t="s">
        <v>53</v>
      </c>
      <c r="E29" s="27">
        <v>1.2</v>
      </c>
      <c r="F29" s="28">
        <v>1.3</v>
      </c>
      <c r="G29" s="28">
        <v>14</v>
      </c>
      <c r="H29" s="28">
        <v>14</v>
      </c>
      <c r="I29" s="28"/>
      <c r="J29" s="27">
        <v>1.2</v>
      </c>
      <c r="K29" s="28">
        <v>1.3</v>
      </c>
      <c r="L29" s="28">
        <v>14</v>
      </c>
      <c r="M29" s="28">
        <v>14</v>
      </c>
      <c r="N29" s="34"/>
      <c r="O29" s="29">
        <f>E29/J29</f>
        <v>1</v>
      </c>
      <c r="P29" s="30">
        <f>F29/K29</f>
        <v>1</v>
      </c>
      <c r="Q29" s="30">
        <f t="shared" si="4"/>
        <v>1</v>
      </c>
      <c r="R29" s="30">
        <f t="shared" si="5"/>
        <v>1</v>
      </c>
      <c r="S29" s="35"/>
    </row>
    <row r="30" spans="2:19" x14ac:dyDescent="0.35">
      <c r="B30" s="21">
        <v>21</v>
      </c>
      <c r="C30" s="22" t="s">
        <v>54</v>
      </c>
      <c r="D30" s="23" t="s">
        <v>55</v>
      </c>
      <c r="E30" s="27"/>
      <c r="F30" s="28"/>
      <c r="G30" s="28">
        <v>7.0000000000000007E-2</v>
      </c>
      <c r="H30" s="28">
        <v>7.0000000000000007E-2</v>
      </c>
      <c r="I30" s="28">
        <v>20</v>
      </c>
      <c r="J30" s="27"/>
      <c r="K30" s="28"/>
      <c r="L30" s="28">
        <v>7.0000000000000007E-2</v>
      </c>
      <c r="M30" s="28">
        <v>7.0000000000000007E-2</v>
      </c>
      <c r="N30" s="35">
        <v>10</v>
      </c>
      <c r="O30" s="29"/>
      <c r="P30" s="30"/>
      <c r="Q30" s="30">
        <f t="shared" si="4"/>
        <v>1</v>
      </c>
      <c r="R30" s="30">
        <f t="shared" si="5"/>
        <v>1</v>
      </c>
      <c r="S30" s="35">
        <f>I30/N30</f>
        <v>2</v>
      </c>
    </row>
    <row r="31" spans="2:19" x14ac:dyDescent="0.35">
      <c r="B31" s="21">
        <v>22</v>
      </c>
      <c r="C31" s="22" t="s">
        <v>56</v>
      </c>
      <c r="D31" s="23" t="s">
        <v>57</v>
      </c>
      <c r="E31" s="27">
        <v>2</v>
      </c>
      <c r="F31" s="28">
        <v>2</v>
      </c>
      <c r="G31" s="28">
        <v>130</v>
      </c>
      <c r="H31" s="28">
        <v>130</v>
      </c>
      <c r="I31" s="28"/>
      <c r="J31" s="27">
        <v>2</v>
      </c>
      <c r="K31" s="28">
        <v>2</v>
      </c>
      <c r="L31" s="28">
        <v>130</v>
      </c>
      <c r="M31" s="28">
        <v>130</v>
      </c>
      <c r="N31" s="34"/>
      <c r="O31" s="29">
        <f t="shared" ref="O31:P36" si="6">E31/J31</f>
        <v>1</v>
      </c>
      <c r="P31" s="30">
        <f t="shared" si="6"/>
        <v>1</v>
      </c>
      <c r="Q31" s="30">
        <f t="shared" si="4"/>
        <v>1</v>
      </c>
      <c r="R31" s="30">
        <f t="shared" si="5"/>
        <v>1</v>
      </c>
      <c r="S31" s="35"/>
    </row>
    <row r="32" spans="2:19" x14ac:dyDescent="0.35">
      <c r="B32" s="21">
        <v>23</v>
      </c>
      <c r="C32" s="22" t="s">
        <v>58</v>
      </c>
      <c r="D32" s="23" t="s">
        <v>59</v>
      </c>
      <c r="E32" s="27">
        <v>4</v>
      </c>
      <c r="F32" s="28">
        <v>8.6</v>
      </c>
      <c r="G32" s="28">
        <v>34</v>
      </c>
      <c r="H32" s="28">
        <v>34</v>
      </c>
      <c r="I32" s="28"/>
      <c r="J32" s="27">
        <v>2</v>
      </c>
      <c r="K32" s="28">
        <v>3.1</v>
      </c>
      <c r="L32" s="28">
        <v>8.1999999999999993</v>
      </c>
      <c r="M32" s="28">
        <v>8.1999999999999993</v>
      </c>
      <c r="N32" s="34"/>
      <c r="O32" s="29">
        <f t="shared" si="6"/>
        <v>2</v>
      </c>
      <c r="P32" s="38">
        <f t="shared" si="6"/>
        <v>2.7741935483870965</v>
      </c>
      <c r="Q32" s="38">
        <f t="shared" si="4"/>
        <v>4.1463414634146343</v>
      </c>
      <c r="R32" s="38">
        <f t="shared" si="5"/>
        <v>4.1463414634146343</v>
      </c>
      <c r="S32" s="35"/>
    </row>
    <row r="33" spans="2:19" x14ac:dyDescent="0.35">
      <c r="B33" s="21">
        <v>24</v>
      </c>
      <c r="C33" s="22" t="s">
        <v>60</v>
      </c>
      <c r="D33" s="23" t="s">
        <v>61</v>
      </c>
      <c r="E33" s="27">
        <v>0.3</v>
      </c>
      <c r="F33" s="28">
        <v>0.3</v>
      </c>
      <c r="G33" s="28">
        <v>2</v>
      </c>
      <c r="H33" s="28">
        <v>2</v>
      </c>
      <c r="I33" s="28"/>
      <c r="J33" s="27">
        <v>3.6999999999999998E-2</v>
      </c>
      <c r="K33" s="48">
        <v>1.8E-3</v>
      </c>
      <c r="L33" s="28">
        <v>2.1</v>
      </c>
      <c r="M33" s="28">
        <v>0.17</v>
      </c>
      <c r="N33" s="34"/>
      <c r="O33" s="37">
        <f t="shared" si="6"/>
        <v>8.1081081081081088</v>
      </c>
      <c r="P33" s="38">
        <f t="shared" si="6"/>
        <v>166.66666666666666</v>
      </c>
      <c r="Q33" s="38">
        <f t="shared" si="4"/>
        <v>0.95238095238095233</v>
      </c>
      <c r="R33" s="38">
        <f t="shared" si="5"/>
        <v>11.76470588235294</v>
      </c>
      <c r="S33" s="35"/>
    </row>
    <row r="34" spans="2:19" x14ac:dyDescent="0.35">
      <c r="B34" s="21">
        <v>25</v>
      </c>
      <c r="C34" s="22" t="s">
        <v>62</v>
      </c>
      <c r="D34" s="23" t="s">
        <v>63</v>
      </c>
      <c r="E34" s="27">
        <v>0.1</v>
      </c>
      <c r="F34" s="28">
        <v>0.01</v>
      </c>
      <c r="G34" s="28"/>
      <c r="H34" s="28"/>
      <c r="I34" s="28"/>
      <c r="J34" s="27">
        <v>0.1</v>
      </c>
      <c r="K34" s="28">
        <v>0.01</v>
      </c>
      <c r="L34" s="28"/>
      <c r="M34" s="28"/>
      <c r="N34" s="34"/>
      <c r="O34" s="29">
        <f t="shared" si="6"/>
        <v>1</v>
      </c>
      <c r="P34" s="30">
        <f t="shared" si="6"/>
        <v>1</v>
      </c>
      <c r="Q34" s="30"/>
      <c r="R34" s="30"/>
      <c r="S34" s="35"/>
    </row>
    <row r="35" spans="2:19" x14ac:dyDescent="0.35">
      <c r="B35" s="21">
        <v>26</v>
      </c>
      <c r="C35" s="22" t="s">
        <v>139</v>
      </c>
      <c r="D35" s="23" t="s">
        <v>64</v>
      </c>
      <c r="E35" s="47">
        <v>7.0000000000000001E-3</v>
      </c>
      <c r="F35" s="48">
        <v>6.9999999999999999E-4</v>
      </c>
      <c r="G35" s="28"/>
      <c r="H35" s="28"/>
      <c r="I35" s="28"/>
      <c r="J35" s="47">
        <v>7.0000000000000001E-3</v>
      </c>
      <c r="K35" s="48">
        <v>6.9999999999999999E-4</v>
      </c>
      <c r="L35" s="28"/>
      <c r="M35" s="28"/>
      <c r="N35" s="34"/>
      <c r="O35" s="29">
        <f t="shared" si="6"/>
        <v>1</v>
      </c>
      <c r="P35" s="30">
        <f t="shared" si="6"/>
        <v>1</v>
      </c>
      <c r="Q35" s="30"/>
      <c r="R35" s="30"/>
      <c r="S35" s="35"/>
    </row>
    <row r="36" spans="2:19" x14ac:dyDescent="0.35">
      <c r="B36" s="21">
        <v>27</v>
      </c>
      <c r="C36" s="22" t="s">
        <v>140</v>
      </c>
      <c r="D36" s="23" t="s">
        <v>65</v>
      </c>
      <c r="E36" s="27">
        <v>0.4</v>
      </c>
      <c r="F36" s="28">
        <v>0.4</v>
      </c>
      <c r="G36" s="28">
        <v>1</v>
      </c>
      <c r="H36" s="28">
        <v>1</v>
      </c>
      <c r="I36" s="28"/>
      <c r="J36" s="27">
        <v>0.4</v>
      </c>
      <c r="K36" s="28">
        <v>0.4</v>
      </c>
      <c r="L36" s="28">
        <v>1</v>
      </c>
      <c r="M36" s="28">
        <v>1</v>
      </c>
      <c r="N36" s="34"/>
      <c r="O36" s="29">
        <f t="shared" si="6"/>
        <v>1</v>
      </c>
      <c r="P36" s="30">
        <f t="shared" si="6"/>
        <v>1</v>
      </c>
      <c r="Q36" s="30">
        <f>G36/L36</f>
        <v>1</v>
      </c>
      <c r="R36" s="30">
        <f>H36/M36</f>
        <v>1</v>
      </c>
      <c r="S36" s="35"/>
    </row>
    <row r="37" spans="2:19" ht="43.5" x14ac:dyDescent="0.35">
      <c r="B37" s="21">
        <v>28</v>
      </c>
      <c r="C37" s="22" t="s">
        <v>67</v>
      </c>
      <c r="D37" s="23"/>
      <c r="E37" s="27"/>
      <c r="F37" s="28"/>
      <c r="G37" s="28"/>
      <c r="H37" s="28"/>
      <c r="I37" s="28"/>
      <c r="J37" s="27"/>
      <c r="K37" s="28"/>
      <c r="L37" s="28"/>
      <c r="M37" s="28"/>
      <c r="N37" s="46" t="s">
        <v>141</v>
      </c>
      <c r="O37" s="29"/>
      <c r="P37" s="30"/>
      <c r="Q37" s="30"/>
      <c r="R37" s="30"/>
      <c r="S37" s="35"/>
    </row>
    <row r="38" spans="2:19" x14ac:dyDescent="0.35">
      <c r="B38" s="21"/>
      <c r="C38" s="22" t="s">
        <v>68</v>
      </c>
      <c r="D38" s="23" t="s">
        <v>69</v>
      </c>
      <c r="E38" s="47">
        <v>1.7000000000000001E-4</v>
      </c>
      <c r="F38" s="48">
        <v>1.7000000000000001E-4</v>
      </c>
      <c r="G38" s="28">
        <v>0.27</v>
      </c>
      <c r="H38" s="28">
        <v>2.7E-2</v>
      </c>
      <c r="I38" s="28">
        <v>5</v>
      </c>
      <c r="J38" s="27"/>
      <c r="K38" s="28"/>
      <c r="L38" s="28">
        <v>0.27</v>
      </c>
      <c r="M38" s="28">
        <v>2.7E-2</v>
      </c>
      <c r="N38" s="34"/>
      <c r="O38" s="29"/>
      <c r="P38" s="30"/>
      <c r="Q38" s="30">
        <f t="shared" ref="Q38:R41" si="7">G38/L38</f>
        <v>1</v>
      </c>
      <c r="R38" s="30">
        <f t="shared" si="7"/>
        <v>1</v>
      </c>
      <c r="S38" s="35"/>
    </row>
    <row r="39" spans="2:19" x14ac:dyDescent="0.35">
      <c r="B39" s="21"/>
      <c r="C39" s="22" t="s">
        <v>70</v>
      </c>
      <c r="D39" s="23" t="s">
        <v>71</v>
      </c>
      <c r="E39" s="27"/>
      <c r="F39" s="28"/>
      <c r="G39" s="28">
        <v>1.7000000000000001E-2</v>
      </c>
      <c r="H39" s="28">
        <v>1.7000000000000001E-2</v>
      </c>
      <c r="I39" s="28"/>
      <c r="J39" s="27"/>
      <c r="K39" s="28"/>
      <c r="L39" s="28">
        <v>1.7000000000000001E-2</v>
      </c>
      <c r="M39" s="28">
        <v>1.7000000000000001E-2</v>
      </c>
      <c r="N39" s="34"/>
      <c r="O39" s="29"/>
      <c r="P39" s="30"/>
      <c r="Q39" s="30">
        <f t="shared" si="7"/>
        <v>1</v>
      </c>
      <c r="R39" s="30">
        <f t="shared" si="7"/>
        <v>1</v>
      </c>
      <c r="S39" s="35"/>
    </row>
    <row r="40" spans="2:19" x14ac:dyDescent="0.35">
      <c r="B40" s="21"/>
      <c r="C40" s="22" t="s">
        <v>72</v>
      </c>
      <c r="D40" s="23" t="s">
        <v>73</v>
      </c>
      <c r="E40" s="27"/>
      <c r="F40" s="28"/>
      <c r="G40" s="28">
        <v>1.7000000000000001E-2</v>
      </c>
      <c r="H40" s="28">
        <v>1.7000000000000001E-2</v>
      </c>
      <c r="I40" s="28"/>
      <c r="J40" s="27"/>
      <c r="K40" s="28"/>
      <c r="L40" s="28">
        <v>1.7000000000000001E-2</v>
      </c>
      <c r="M40" s="28">
        <v>1.7000000000000001E-2</v>
      </c>
      <c r="N40" s="34"/>
      <c r="O40" s="29"/>
      <c r="P40" s="30"/>
      <c r="Q40" s="30">
        <f t="shared" si="7"/>
        <v>1</v>
      </c>
      <c r="R40" s="30">
        <f t="shared" si="7"/>
        <v>1</v>
      </c>
      <c r="S40" s="35"/>
    </row>
    <row r="41" spans="2:19" x14ac:dyDescent="0.35">
      <c r="B41" s="21"/>
      <c r="C41" s="22" t="s">
        <v>74</v>
      </c>
      <c r="D41" s="23" t="s">
        <v>75</v>
      </c>
      <c r="E41" s="27"/>
      <c r="F41" s="28"/>
      <c r="G41" s="48">
        <v>8.2000000000000007E-3</v>
      </c>
      <c r="H41" s="48">
        <v>8.1999999999999998E-4</v>
      </c>
      <c r="I41" s="28"/>
      <c r="J41" s="27"/>
      <c r="K41" s="28"/>
      <c r="L41" s="39">
        <v>8.2000000000000007E-3</v>
      </c>
      <c r="M41" s="39">
        <v>8.1999999999999998E-4</v>
      </c>
      <c r="N41" s="34"/>
      <c r="O41" s="29"/>
      <c r="P41" s="30"/>
      <c r="Q41" s="30">
        <f t="shared" si="7"/>
        <v>1</v>
      </c>
      <c r="R41" s="30">
        <f t="shared" si="7"/>
        <v>1</v>
      </c>
      <c r="S41" s="35"/>
    </row>
    <row r="42" spans="2:19" x14ac:dyDescent="0.35">
      <c r="B42" s="21"/>
      <c r="C42" s="22" t="s">
        <v>76</v>
      </c>
      <c r="D42" s="23" t="s">
        <v>77</v>
      </c>
      <c r="E42" s="27"/>
      <c r="F42" s="28"/>
      <c r="G42" s="28"/>
      <c r="H42" s="28"/>
      <c r="I42" s="28"/>
      <c r="J42" s="27"/>
      <c r="K42" s="28"/>
      <c r="L42" s="28"/>
      <c r="M42" s="28"/>
      <c r="N42" s="34"/>
      <c r="O42" s="29"/>
      <c r="P42" s="30"/>
      <c r="Q42" s="30"/>
      <c r="R42" s="30"/>
      <c r="S42" s="35"/>
    </row>
    <row r="43" spans="2:19" x14ac:dyDescent="0.35">
      <c r="B43" s="21" t="s">
        <v>78</v>
      </c>
      <c r="C43" s="22" t="s">
        <v>79</v>
      </c>
      <c r="D43" s="23" t="s">
        <v>80</v>
      </c>
      <c r="E43" s="27">
        <v>10</v>
      </c>
      <c r="F43" s="28">
        <v>10</v>
      </c>
      <c r="G43" s="28"/>
      <c r="H43" s="28"/>
      <c r="I43" s="28"/>
      <c r="J43" s="27">
        <v>10</v>
      </c>
      <c r="K43" s="28">
        <v>10</v>
      </c>
      <c r="L43" s="28"/>
      <c r="M43" s="28"/>
      <c r="N43" s="34"/>
      <c r="O43" s="29">
        <f t="shared" ref="O43:P50" si="8">E43/J43</f>
        <v>1</v>
      </c>
      <c r="P43" s="30">
        <f t="shared" si="8"/>
        <v>1</v>
      </c>
      <c r="Q43" s="30"/>
      <c r="R43" s="30"/>
      <c r="S43" s="35"/>
    </row>
    <row r="44" spans="2:19" x14ac:dyDescent="0.35">
      <c r="B44" s="21" t="s">
        <v>81</v>
      </c>
      <c r="C44" s="22" t="s">
        <v>82</v>
      </c>
      <c r="D44" s="23" t="s">
        <v>83</v>
      </c>
      <c r="E44" s="27">
        <v>10</v>
      </c>
      <c r="F44" s="28">
        <v>10</v>
      </c>
      <c r="G44" s="28"/>
      <c r="H44" s="28"/>
      <c r="I44" s="28"/>
      <c r="J44" s="27">
        <v>10</v>
      </c>
      <c r="K44" s="28">
        <v>10</v>
      </c>
      <c r="L44" s="28"/>
      <c r="M44" s="28"/>
      <c r="N44" s="34"/>
      <c r="O44" s="29">
        <f t="shared" si="8"/>
        <v>1</v>
      </c>
      <c r="P44" s="30">
        <f t="shared" si="8"/>
        <v>1</v>
      </c>
      <c r="Q44" s="30"/>
      <c r="R44" s="30"/>
      <c r="S44" s="35"/>
    </row>
    <row r="45" spans="2:19" x14ac:dyDescent="0.35">
      <c r="B45" s="21">
        <v>30</v>
      </c>
      <c r="C45" s="22" t="s">
        <v>84</v>
      </c>
      <c r="D45" s="23" t="s">
        <v>85</v>
      </c>
      <c r="E45" s="47">
        <v>2.0000000000000001E-4</v>
      </c>
      <c r="F45" s="48">
        <v>2.0000000000000001E-4</v>
      </c>
      <c r="G45" s="48">
        <v>1.5E-3</v>
      </c>
      <c r="H45" s="48">
        <v>1.5E-3</v>
      </c>
      <c r="I45" s="28"/>
      <c r="J45" s="47">
        <v>2.0000000000000001E-4</v>
      </c>
      <c r="K45" s="48">
        <v>2.0000000000000001E-4</v>
      </c>
      <c r="L45" s="48">
        <v>1.5E-3</v>
      </c>
      <c r="M45" s="48">
        <v>1.5E-3</v>
      </c>
      <c r="N45" s="34">
        <v>1.3</v>
      </c>
      <c r="O45" s="29">
        <f t="shared" si="8"/>
        <v>1</v>
      </c>
      <c r="P45" s="30">
        <f t="shared" si="8"/>
        <v>1</v>
      </c>
      <c r="Q45" s="30">
        <f>G45/L45</f>
        <v>1</v>
      </c>
      <c r="R45" s="30">
        <f>H45/M45</f>
        <v>1</v>
      </c>
      <c r="S45" s="35">
        <f>I45/N45</f>
        <v>0</v>
      </c>
    </row>
    <row r="46" spans="2:19" x14ac:dyDescent="0.35">
      <c r="B46" s="21">
        <v>31</v>
      </c>
      <c r="C46" s="22" t="s">
        <v>86</v>
      </c>
      <c r="D46" s="23" t="s">
        <v>87</v>
      </c>
      <c r="E46" s="27">
        <v>0.4</v>
      </c>
      <c r="F46" s="28">
        <v>0.4</v>
      </c>
      <c r="G46" s="28"/>
      <c r="H46" s="28"/>
      <c r="I46" s="28"/>
      <c r="J46" s="27">
        <v>0.4</v>
      </c>
      <c r="K46" s="28">
        <v>0.4</v>
      </c>
      <c r="L46" s="28"/>
      <c r="M46" s="28"/>
      <c r="N46" s="34"/>
      <c r="O46" s="29">
        <f t="shared" si="8"/>
        <v>1</v>
      </c>
      <c r="P46" s="30">
        <f t="shared" si="8"/>
        <v>1</v>
      </c>
      <c r="Q46" s="30"/>
      <c r="R46" s="30"/>
      <c r="S46" s="35"/>
    </row>
    <row r="47" spans="2:19" x14ac:dyDescent="0.35">
      <c r="B47" s="21">
        <v>32</v>
      </c>
      <c r="C47" s="22" t="s">
        <v>88</v>
      </c>
      <c r="D47" s="23" t="s">
        <v>89</v>
      </c>
      <c r="E47" s="27">
        <v>2.5</v>
      </c>
      <c r="F47" s="28">
        <v>2.5</v>
      </c>
      <c r="G47" s="28"/>
      <c r="H47" s="28"/>
      <c r="I47" s="28"/>
      <c r="J47" s="27">
        <v>2.5</v>
      </c>
      <c r="K47" s="28">
        <v>2.5</v>
      </c>
      <c r="L47" s="28"/>
      <c r="M47" s="28"/>
      <c r="N47" s="34"/>
      <c r="O47" s="29">
        <f t="shared" si="8"/>
        <v>1</v>
      </c>
      <c r="P47" s="30">
        <f t="shared" si="8"/>
        <v>1</v>
      </c>
      <c r="Q47" s="30"/>
      <c r="R47" s="30"/>
      <c r="S47" s="35"/>
    </row>
    <row r="48" spans="2:19" x14ac:dyDescent="0.35">
      <c r="B48" s="21">
        <v>33</v>
      </c>
      <c r="C48" s="22" t="s">
        <v>90</v>
      </c>
      <c r="D48" s="23" t="s">
        <v>91</v>
      </c>
      <c r="E48" s="27">
        <v>0.03</v>
      </c>
      <c r="F48" s="28">
        <v>0.03</v>
      </c>
      <c r="G48" s="28"/>
      <c r="H48" s="28"/>
      <c r="I48" s="28"/>
      <c r="J48" s="27">
        <v>0.03</v>
      </c>
      <c r="K48" s="28">
        <v>0.03</v>
      </c>
      <c r="L48" s="28"/>
      <c r="M48" s="28"/>
      <c r="N48" s="34"/>
      <c r="O48" s="29">
        <f t="shared" si="8"/>
        <v>1</v>
      </c>
      <c r="P48" s="30">
        <f t="shared" si="8"/>
        <v>1</v>
      </c>
      <c r="Q48" s="30"/>
      <c r="R48" s="30"/>
      <c r="S48" s="35"/>
    </row>
    <row r="49" spans="2:19" x14ac:dyDescent="0.35">
      <c r="B49" s="21">
        <v>34</v>
      </c>
      <c r="C49" s="22" t="s">
        <v>92</v>
      </c>
      <c r="D49" s="23" t="s">
        <v>93</v>
      </c>
      <c r="E49" s="27">
        <v>1.2999999999999999E-3</v>
      </c>
      <c r="F49" s="39">
        <v>3.1999999999999999E-5</v>
      </c>
      <c r="G49" s="28"/>
      <c r="H49" s="28"/>
      <c r="I49" s="28">
        <v>33</v>
      </c>
      <c r="J49" s="51">
        <v>4.45E-3</v>
      </c>
      <c r="K49" s="39">
        <v>1.85E-4</v>
      </c>
      <c r="L49" s="28"/>
      <c r="M49" s="28"/>
      <c r="N49" s="40">
        <v>5.45</v>
      </c>
      <c r="O49" s="37">
        <f t="shared" si="8"/>
        <v>0.29213483146067415</v>
      </c>
      <c r="P49" s="38">
        <f t="shared" si="8"/>
        <v>0.17297297297297295</v>
      </c>
      <c r="Q49" s="30"/>
      <c r="R49" s="30"/>
      <c r="S49" s="36">
        <f>I49/N49</f>
        <v>6.0550458715596331</v>
      </c>
    </row>
    <row r="50" spans="2:19" x14ac:dyDescent="0.35">
      <c r="B50" s="21">
        <v>36</v>
      </c>
      <c r="C50" s="22" t="s">
        <v>94</v>
      </c>
      <c r="D50" s="23" t="s">
        <v>95</v>
      </c>
      <c r="E50" s="27">
        <v>0.15</v>
      </c>
      <c r="F50" s="28">
        <v>1.4999999999999999E-2</v>
      </c>
      <c r="G50" s="28">
        <v>2.7</v>
      </c>
      <c r="H50" s="28">
        <v>0.54</v>
      </c>
      <c r="I50" s="28"/>
      <c r="J50" s="27">
        <v>0.15</v>
      </c>
      <c r="K50" s="28">
        <v>1.4999999999999999E-2</v>
      </c>
      <c r="L50" s="28">
        <v>2.7</v>
      </c>
      <c r="M50" s="28">
        <v>0.54</v>
      </c>
      <c r="N50" s="34"/>
      <c r="O50" s="29">
        <f t="shared" si="8"/>
        <v>1</v>
      </c>
      <c r="P50" s="30">
        <f t="shared" si="8"/>
        <v>1</v>
      </c>
      <c r="Q50" s="30">
        <f>G50/L50</f>
        <v>1</v>
      </c>
      <c r="R50" s="30">
        <f>H50/M50</f>
        <v>1</v>
      </c>
      <c r="S50" s="35"/>
    </row>
    <row r="51" spans="2:19" ht="58" x14ac:dyDescent="0.35">
      <c r="B51" s="21">
        <v>37</v>
      </c>
      <c r="C51" s="22" t="s">
        <v>96</v>
      </c>
      <c r="D51" s="23" t="s">
        <v>138</v>
      </c>
      <c r="E51" s="27"/>
      <c r="F51" s="28"/>
      <c r="G51" s="28"/>
      <c r="H51" s="28"/>
      <c r="I51" s="31" t="s">
        <v>134</v>
      </c>
      <c r="J51" s="27"/>
      <c r="K51" s="28"/>
      <c r="L51" s="28"/>
      <c r="M51" s="28"/>
      <c r="N51" s="41" t="s">
        <v>136</v>
      </c>
      <c r="O51" s="29"/>
      <c r="P51" s="30"/>
      <c r="Q51" s="30"/>
      <c r="R51" s="30"/>
      <c r="S51" s="36">
        <f>0.0065/0.000035</f>
        <v>185.71428571428572</v>
      </c>
    </row>
    <row r="52" spans="2:19" x14ac:dyDescent="0.35">
      <c r="B52" s="21">
        <v>38</v>
      </c>
      <c r="C52" s="22" t="s">
        <v>97</v>
      </c>
      <c r="D52" s="23" t="s">
        <v>98</v>
      </c>
      <c r="E52" s="27">
        <v>0.12</v>
      </c>
      <c r="F52" s="28">
        <v>1.2E-2</v>
      </c>
      <c r="G52" s="28">
        <v>0.12</v>
      </c>
      <c r="H52" s="28">
        <v>1.2E-2</v>
      </c>
      <c r="I52" s="28"/>
      <c r="J52" s="27">
        <v>0.12</v>
      </c>
      <c r="K52" s="28">
        <v>1.2E-2</v>
      </c>
      <c r="L52" s="28">
        <v>0.12</v>
      </c>
      <c r="M52" s="28">
        <v>1.2E-2</v>
      </c>
      <c r="N52" s="34"/>
      <c r="O52" s="29">
        <f t="shared" ref="O52:R59" si="9">E52/J52</f>
        <v>1</v>
      </c>
      <c r="P52" s="30">
        <f t="shared" si="9"/>
        <v>1</v>
      </c>
      <c r="Q52" s="30">
        <f t="shared" si="9"/>
        <v>1</v>
      </c>
      <c r="R52" s="30">
        <f t="shared" si="9"/>
        <v>1</v>
      </c>
      <c r="S52" s="35"/>
    </row>
    <row r="53" spans="2:19" x14ac:dyDescent="0.35">
      <c r="B53" s="21">
        <v>39</v>
      </c>
      <c r="C53" s="22" t="s">
        <v>99</v>
      </c>
      <c r="D53" s="23" t="s">
        <v>100</v>
      </c>
      <c r="E53" s="27">
        <v>1.2E-2</v>
      </c>
      <c r="F53" s="48">
        <v>1.1999999999999999E-3</v>
      </c>
      <c r="G53" s="28">
        <v>0.04</v>
      </c>
      <c r="H53" s="48">
        <v>4.0000000000000001E-3</v>
      </c>
      <c r="I53" s="28"/>
      <c r="J53" s="27">
        <v>1.2E-2</v>
      </c>
      <c r="K53" s="48">
        <v>1.1999999999999999E-3</v>
      </c>
      <c r="L53" s="28">
        <v>0.04</v>
      </c>
      <c r="M53" s="48">
        <v>4.0000000000000001E-3</v>
      </c>
      <c r="N53" s="34"/>
      <c r="O53" s="29">
        <f t="shared" si="9"/>
        <v>1</v>
      </c>
      <c r="P53" s="30">
        <f t="shared" si="9"/>
        <v>1</v>
      </c>
      <c r="Q53" s="30">
        <f t="shared" si="9"/>
        <v>1</v>
      </c>
      <c r="R53" s="30">
        <f t="shared" si="9"/>
        <v>1</v>
      </c>
      <c r="S53" s="35"/>
    </row>
    <row r="54" spans="2:19" x14ac:dyDescent="0.35">
      <c r="B54" s="21">
        <v>40</v>
      </c>
      <c r="C54" s="22" t="s">
        <v>101</v>
      </c>
      <c r="D54" s="23" t="s">
        <v>102</v>
      </c>
      <c r="E54" s="47">
        <v>2.5000000000000001E-3</v>
      </c>
      <c r="F54" s="48">
        <v>2.5000000000000001E-3</v>
      </c>
      <c r="G54" s="28">
        <v>1.6E-2</v>
      </c>
      <c r="H54" s="28">
        <v>1.6E-2</v>
      </c>
      <c r="I54" s="28"/>
      <c r="J54" s="47">
        <v>2.5000000000000001E-3</v>
      </c>
      <c r="K54" s="48">
        <v>2.5000000000000001E-3</v>
      </c>
      <c r="L54" s="28">
        <v>1.6E-2</v>
      </c>
      <c r="M54" s="28">
        <v>1.6E-2</v>
      </c>
      <c r="N54" s="34"/>
      <c r="O54" s="29">
        <f t="shared" si="9"/>
        <v>1</v>
      </c>
      <c r="P54" s="30">
        <f t="shared" si="9"/>
        <v>1</v>
      </c>
      <c r="Q54" s="30">
        <f t="shared" si="9"/>
        <v>1</v>
      </c>
      <c r="R54" s="30">
        <f t="shared" si="9"/>
        <v>1</v>
      </c>
      <c r="S54" s="35"/>
    </row>
    <row r="55" spans="2:19" x14ac:dyDescent="0.35">
      <c r="B55" s="21">
        <v>41</v>
      </c>
      <c r="C55" s="22" t="s">
        <v>103</v>
      </c>
      <c r="D55" s="23" t="s">
        <v>104</v>
      </c>
      <c r="E55" s="47">
        <v>8.0000000000000007E-5</v>
      </c>
      <c r="F55" s="48">
        <v>7.9999999999999996E-6</v>
      </c>
      <c r="G55" s="48">
        <v>5.9999999999999995E-4</v>
      </c>
      <c r="H55" s="48">
        <v>6.0000000000000002E-5</v>
      </c>
      <c r="I55" s="28"/>
      <c r="J55" s="47">
        <v>3.0000000000000001E-5</v>
      </c>
      <c r="K55" s="48">
        <v>3.0000000000000001E-6</v>
      </c>
      <c r="L55" s="48">
        <v>5.9999999999999995E-4</v>
      </c>
      <c r="M55" s="48">
        <v>6.0000000000000002E-5</v>
      </c>
      <c r="N55" s="34"/>
      <c r="O55" s="37">
        <f t="shared" si="9"/>
        <v>2.666666666666667</v>
      </c>
      <c r="P55" s="38">
        <f t="shared" si="9"/>
        <v>2.6666666666666665</v>
      </c>
      <c r="Q55" s="30">
        <f t="shared" si="9"/>
        <v>1</v>
      </c>
      <c r="R55" s="30">
        <f t="shared" si="9"/>
        <v>1</v>
      </c>
      <c r="S55" s="35"/>
    </row>
    <row r="56" spans="2:19" x14ac:dyDescent="0.35">
      <c r="B56" s="21">
        <v>42</v>
      </c>
      <c r="C56" s="22" t="s">
        <v>105</v>
      </c>
      <c r="D56" s="23" t="s">
        <v>106</v>
      </c>
      <c r="E56" s="47">
        <v>5.9999999999999995E-4</v>
      </c>
      <c r="F56" s="48">
        <v>6.0000000000000002E-5</v>
      </c>
      <c r="G56" s="48">
        <v>6.9999999999999999E-4</v>
      </c>
      <c r="H56" s="48">
        <v>6.9999999999999994E-5</v>
      </c>
      <c r="I56" s="28"/>
      <c r="J56" s="47">
        <v>5.9999999999999995E-4</v>
      </c>
      <c r="K56" s="48">
        <v>6.0000000000000002E-5</v>
      </c>
      <c r="L56" s="48">
        <v>6.9999999999999999E-4</v>
      </c>
      <c r="M56" s="48">
        <v>6.9999999999999994E-5</v>
      </c>
      <c r="N56" s="34"/>
      <c r="O56" s="29">
        <f t="shared" si="9"/>
        <v>1</v>
      </c>
      <c r="P56" s="30">
        <f t="shared" si="9"/>
        <v>1</v>
      </c>
      <c r="Q56" s="30">
        <f t="shared" si="9"/>
        <v>1</v>
      </c>
      <c r="R56" s="30">
        <f t="shared" si="9"/>
        <v>1</v>
      </c>
      <c r="S56" s="35"/>
    </row>
    <row r="57" spans="2:19" x14ac:dyDescent="0.35">
      <c r="B57" s="21">
        <v>43</v>
      </c>
      <c r="C57" s="22" t="s">
        <v>107</v>
      </c>
      <c r="D57" s="26" t="s">
        <v>138</v>
      </c>
      <c r="E57" s="47">
        <v>1.6000000000000001E-3</v>
      </c>
      <c r="F57" s="48">
        <v>8.0000000000000004E-4</v>
      </c>
      <c r="G57" s="28">
        <v>0.5</v>
      </c>
      <c r="H57" s="28">
        <v>0.05</v>
      </c>
      <c r="I57" s="28">
        <v>167</v>
      </c>
      <c r="J57" s="49">
        <v>4.6000000000000001E-4</v>
      </c>
      <c r="K57" s="50">
        <v>2.0000000000000002E-5</v>
      </c>
      <c r="L57" s="28">
        <v>0.5</v>
      </c>
      <c r="M57" s="28">
        <v>0.05</v>
      </c>
      <c r="N57" s="35">
        <v>3.5</v>
      </c>
      <c r="O57" s="37">
        <f t="shared" si="9"/>
        <v>3.4782608695652173</v>
      </c>
      <c r="P57" s="30">
        <f t="shared" si="9"/>
        <v>40</v>
      </c>
      <c r="Q57" s="30">
        <f t="shared" si="9"/>
        <v>1</v>
      </c>
      <c r="R57" s="30">
        <f t="shared" si="9"/>
        <v>1</v>
      </c>
      <c r="S57" s="36">
        <f>I57/N57</f>
        <v>47.714285714285715</v>
      </c>
    </row>
    <row r="58" spans="2:19" x14ac:dyDescent="0.35">
      <c r="B58" s="21">
        <v>44</v>
      </c>
      <c r="C58" s="22" t="s">
        <v>108</v>
      </c>
      <c r="D58" s="23" t="s">
        <v>109</v>
      </c>
      <c r="E58" s="47">
        <v>1.9999999999999999E-7</v>
      </c>
      <c r="F58" s="48">
        <v>1E-8</v>
      </c>
      <c r="G58" s="48">
        <v>2.9999999999999997E-4</v>
      </c>
      <c r="H58" s="48">
        <v>3.0000000000000001E-5</v>
      </c>
      <c r="I58" s="48">
        <v>6.7000000000000002E-3</v>
      </c>
      <c r="J58" s="49">
        <v>1.6999999999999999E-7</v>
      </c>
      <c r="K58" s="50">
        <v>1.6999999999999999E-7</v>
      </c>
      <c r="L58" s="48">
        <v>2.9999999999999997E-4</v>
      </c>
      <c r="M58" s="48">
        <v>3.0000000000000001E-5</v>
      </c>
      <c r="N58" s="66">
        <v>1.2999999999999999E-2</v>
      </c>
      <c r="O58" s="37">
        <f t="shared" si="9"/>
        <v>1.1764705882352942</v>
      </c>
      <c r="P58" s="38">
        <f t="shared" si="9"/>
        <v>5.8823529411764712E-2</v>
      </c>
      <c r="Q58" s="30">
        <f t="shared" si="9"/>
        <v>1</v>
      </c>
      <c r="R58" s="30">
        <f t="shared" si="9"/>
        <v>1</v>
      </c>
      <c r="S58" s="36">
        <f>I58/N58</f>
        <v>0.51538461538461544</v>
      </c>
    </row>
    <row r="59" spans="2:19" ht="15" thickBot="1" x14ac:dyDescent="0.4">
      <c r="B59" s="15">
        <v>45</v>
      </c>
      <c r="C59" s="16" t="s">
        <v>110</v>
      </c>
      <c r="D59" s="17" t="s">
        <v>111</v>
      </c>
      <c r="E59" s="32">
        <v>6.5000000000000002E-2</v>
      </c>
      <c r="F59" s="33">
        <v>6.4999999999999997E-3</v>
      </c>
      <c r="G59" s="33">
        <v>0.34</v>
      </c>
      <c r="H59" s="33">
        <v>3.4000000000000002E-2</v>
      </c>
      <c r="I59" s="33"/>
      <c r="J59" s="42">
        <v>6.5000000000000002E-2</v>
      </c>
      <c r="K59" s="67">
        <v>6.4999999999999997E-3</v>
      </c>
      <c r="L59" s="33">
        <v>0.34</v>
      </c>
      <c r="M59" s="33">
        <v>3.4000000000000002E-2</v>
      </c>
      <c r="N59" s="44"/>
      <c r="O59" s="42">
        <f t="shared" si="9"/>
        <v>1</v>
      </c>
      <c r="P59" s="43">
        <f t="shared" si="9"/>
        <v>1</v>
      </c>
      <c r="Q59" s="43">
        <f t="shared" si="9"/>
        <v>1</v>
      </c>
      <c r="R59" s="43">
        <f t="shared" si="9"/>
        <v>1</v>
      </c>
      <c r="S59" s="45"/>
    </row>
    <row r="60" spans="2:19" x14ac:dyDescent="0.35">
      <c r="J60" s="3"/>
      <c r="K60" s="3"/>
    </row>
    <row r="61" spans="2:19" x14ac:dyDescent="0.35">
      <c r="J61" s="3"/>
      <c r="K61" s="3"/>
    </row>
    <row r="62" spans="2:19" x14ac:dyDescent="0.35">
      <c r="J62" s="3"/>
      <c r="K62" s="3"/>
    </row>
    <row r="63" spans="2:19" x14ac:dyDescent="0.35">
      <c r="J63" s="3"/>
      <c r="K63" s="3"/>
    </row>
    <row r="64" spans="2:19" x14ac:dyDescent="0.35">
      <c r="J64" s="3"/>
      <c r="K64" s="3"/>
    </row>
    <row r="65" spans="10:14" x14ac:dyDescent="0.35">
      <c r="J65" s="3"/>
      <c r="K65" s="3"/>
    </row>
    <row r="66" spans="10:14" x14ac:dyDescent="0.35">
      <c r="J66" s="3"/>
      <c r="K66" s="3"/>
    </row>
    <row r="67" spans="10:14" x14ac:dyDescent="0.35">
      <c r="J67" s="3"/>
      <c r="K67" s="3"/>
    </row>
    <row r="68" spans="10:14" x14ac:dyDescent="0.35">
      <c r="J68" s="3"/>
      <c r="K68" s="3"/>
    </row>
    <row r="69" spans="10:14" x14ac:dyDescent="0.35">
      <c r="J69" s="3"/>
      <c r="K69" s="3"/>
    </row>
    <row r="70" spans="10:14" x14ac:dyDescent="0.35">
      <c r="J70" s="3"/>
      <c r="K70" s="3"/>
    </row>
    <row r="71" spans="10:14" x14ac:dyDescent="0.35">
      <c r="J71" s="3"/>
      <c r="K71" s="3"/>
    </row>
    <row r="72" spans="10:14" x14ac:dyDescent="0.35">
      <c r="J72" s="3"/>
      <c r="K72" s="3"/>
    </row>
    <row r="73" spans="10:14" x14ac:dyDescent="0.35">
      <c r="J73" s="3"/>
      <c r="K73" s="3"/>
    </row>
    <row r="74" spans="10:14" x14ac:dyDescent="0.35">
      <c r="J74" s="4"/>
      <c r="K74" s="3"/>
    </row>
    <row r="75" spans="10:14" x14ac:dyDescent="0.35">
      <c r="J75" s="3"/>
      <c r="K75" s="3"/>
    </row>
    <row r="76" spans="10:14" x14ac:dyDescent="0.35">
      <c r="J76" s="3"/>
      <c r="K76" s="3"/>
    </row>
    <row r="77" spans="10:14" x14ac:dyDescent="0.35">
      <c r="J77" s="5"/>
      <c r="K77" s="5"/>
    </row>
    <row r="79" spans="10:14" x14ac:dyDescent="0.35">
      <c r="N79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37"/>
  <sheetViews>
    <sheetView workbookViewId="0">
      <selection activeCell="J37" sqref="J37"/>
    </sheetView>
  </sheetViews>
  <sheetFormatPr defaultColWidth="9.08984375" defaultRowHeight="14.5" x14ac:dyDescent="0.35"/>
  <cols>
    <col min="1" max="1" width="9.08984375" style="53"/>
    <col min="2" max="2" width="11.36328125" style="57" bestFit="1" customWidth="1"/>
    <col min="3" max="3" width="19.36328125" style="53" bestFit="1" customWidth="1"/>
    <col min="4" max="4" width="20.453125" style="53" customWidth="1"/>
    <col min="5" max="6" width="9.08984375" style="53"/>
    <col min="7" max="7" width="19.08984375" style="53" customWidth="1"/>
    <col min="8" max="9" width="9.08984375" style="53"/>
    <col min="10" max="10" width="37.6328125" style="53" customWidth="1"/>
    <col min="11" max="16384" width="9.08984375" style="53"/>
  </cols>
  <sheetData>
    <row r="4" spans="2:10" s="60" customFormat="1" ht="43.5" x14ac:dyDescent="0.35">
      <c r="B4" s="58" t="s">
        <v>147</v>
      </c>
      <c r="C4" s="58" t="s">
        <v>156</v>
      </c>
      <c r="D4" s="59" t="s">
        <v>159</v>
      </c>
      <c r="E4" s="58"/>
      <c r="F4" s="58"/>
      <c r="G4" s="58" t="s">
        <v>156</v>
      </c>
      <c r="H4" s="58" t="s">
        <v>148</v>
      </c>
      <c r="I4" s="58" t="s">
        <v>149</v>
      </c>
      <c r="J4" s="58"/>
    </row>
    <row r="5" spans="2:10" x14ac:dyDescent="0.35">
      <c r="B5" s="57">
        <v>44</v>
      </c>
      <c r="C5" s="53" t="s">
        <v>150</v>
      </c>
      <c r="D5" s="61">
        <v>1.6999999999999999E-7</v>
      </c>
      <c r="G5" s="53" t="s">
        <v>150</v>
      </c>
      <c r="H5" s="61">
        <v>1.6999999999999999E-7</v>
      </c>
      <c r="I5" s="62">
        <f>H5/$H$33</f>
        <v>3.5630160360662734E-7</v>
      </c>
      <c r="J5" s="62"/>
    </row>
    <row r="6" spans="2:10" x14ac:dyDescent="0.35">
      <c r="B6" s="57">
        <v>55</v>
      </c>
      <c r="C6" s="53" t="s">
        <v>115</v>
      </c>
      <c r="D6" s="61">
        <v>1.7E-6</v>
      </c>
      <c r="G6" s="53" t="s">
        <v>115</v>
      </c>
      <c r="H6" s="61">
        <v>1.7E-6</v>
      </c>
      <c r="I6" s="62">
        <f t="shared" ref="I6:I31" si="0">H6/$H$33</f>
        <v>3.5630160360662737E-6</v>
      </c>
      <c r="J6" s="62"/>
    </row>
    <row r="7" spans="2:10" x14ac:dyDescent="0.35">
      <c r="B7" s="57">
        <v>58</v>
      </c>
      <c r="C7" s="53" t="s">
        <v>116</v>
      </c>
      <c r="D7" s="61">
        <v>1.7E-5</v>
      </c>
      <c r="G7" s="53" t="s">
        <v>116</v>
      </c>
      <c r="H7" s="61">
        <v>1.7E-5</v>
      </c>
      <c r="I7" s="62">
        <f t="shared" si="0"/>
        <v>3.5630160360662733E-5</v>
      </c>
      <c r="J7" s="62"/>
    </row>
    <row r="8" spans="2:10" x14ac:dyDescent="0.35">
      <c r="B8" s="57">
        <v>41</v>
      </c>
      <c r="C8" s="53" t="s">
        <v>103</v>
      </c>
      <c r="D8" s="61">
        <v>3.0000000000000001E-5</v>
      </c>
      <c r="G8" s="53" t="s">
        <v>103</v>
      </c>
      <c r="H8" s="61">
        <v>3.0000000000000001E-5</v>
      </c>
      <c r="I8" s="62">
        <f t="shared" si="0"/>
        <v>6.2876753577640121E-5</v>
      </c>
      <c r="J8" s="62"/>
    </row>
    <row r="9" spans="2:10" x14ac:dyDescent="0.35">
      <c r="B9" s="57">
        <v>50</v>
      </c>
      <c r="C9" s="53" t="s">
        <v>113</v>
      </c>
      <c r="D9" s="61">
        <v>9.5000000000000005E-5</v>
      </c>
      <c r="G9" s="53" t="s">
        <v>113</v>
      </c>
      <c r="H9" s="61">
        <v>9.5000000000000005E-5</v>
      </c>
      <c r="I9" s="62">
        <f t="shared" si="0"/>
        <v>1.9910971966252705E-4</v>
      </c>
      <c r="J9" s="62"/>
    </row>
    <row r="10" spans="2:10" x14ac:dyDescent="0.35">
      <c r="B10" s="57">
        <v>30</v>
      </c>
      <c r="C10" s="53" t="s">
        <v>151</v>
      </c>
      <c r="D10" s="61">
        <v>2.0000000000000001E-4</v>
      </c>
      <c r="G10" s="53" t="s">
        <v>151</v>
      </c>
      <c r="H10" s="61">
        <v>2.0000000000000001E-4</v>
      </c>
      <c r="I10" s="62">
        <f t="shared" si="0"/>
        <v>4.1917835718426749E-4</v>
      </c>
      <c r="J10" s="62"/>
    </row>
    <row r="11" spans="2:10" x14ac:dyDescent="0.35">
      <c r="B11" s="57">
        <v>64</v>
      </c>
      <c r="C11" s="53" t="s">
        <v>120</v>
      </c>
      <c r="D11" s="61">
        <v>2.7E-4</v>
      </c>
      <c r="G11" s="53" t="s">
        <v>120</v>
      </c>
      <c r="H11" s="61">
        <v>2.7E-4</v>
      </c>
      <c r="I11" s="62">
        <f t="shared" si="0"/>
        <v>5.6589078219876105E-4</v>
      </c>
      <c r="J11" s="62"/>
    </row>
    <row r="12" spans="2:10" x14ac:dyDescent="0.35">
      <c r="B12" s="57">
        <v>9</v>
      </c>
      <c r="C12" s="53" t="s">
        <v>23</v>
      </c>
      <c r="D12" s="61">
        <v>4.6000000000000001E-4</v>
      </c>
      <c r="G12" s="53" t="s">
        <v>23</v>
      </c>
      <c r="H12" s="61">
        <v>4.6000000000000001E-4</v>
      </c>
      <c r="I12" s="62">
        <f t="shared" si="0"/>
        <v>9.6411022152381525E-4</v>
      </c>
      <c r="J12" s="62"/>
    </row>
    <row r="13" spans="2:10" x14ac:dyDescent="0.35">
      <c r="B13" s="57">
        <v>42</v>
      </c>
      <c r="C13" s="53" t="s">
        <v>105</v>
      </c>
      <c r="D13" s="61">
        <v>5.9999999999999995E-4</v>
      </c>
      <c r="G13" s="53" t="s">
        <v>105</v>
      </c>
      <c r="H13" s="61">
        <v>5.9999999999999995E-4</v>
      </c>
      <c r="I13" s="62">
        <f t="shared" si="0"/>
        <v>1.2575350715528023E-3</v>
      </c>
      <c r="J13" s="62"/>
    </row>
    <row r="14" spans="2:10" x14ac:dyDescent="0.35">
      <c r="B14" s="57">
        <v>40</v>
      </c>
      <c r="C14" s="53" t="s">
        <v>101</v>
      </c>
      <c r="D14" s="61">
        <v>2.5000000000000001E-3</v>
      </c>
      <c r="G14" s="53" t="s">
        <v>101</v>
      </c>
      <c r="H14" s="61">
        <v>2.5000000000000001E-3</v>
      </c>
      <c r="I14" s="62">
        <f t="shared" si="0"/>
        <v>5.2397294648033436E-3</v>
      </c>
      <c r="J14" s="62"/>
    </row>
    <row r="15" spans="2:10" x14ac:dyDescent="0.35">
      <c r="B15" s="57">
        <v>34</v>
      </c>
      <c r="C15" s="53" t="s">
        <v>92</v>
      </c>
      <c r="D15" s="61">
        <v>4.45E-3</v>
      </c>
      <c r="G15" s="53" t="s">
        <v>92</v>
      </c>
      <c r="H15" s="61">
        <v>4.45E-3</v>
      </c>
      <c r="I15" s="62">
        <f t="shared" si="0"/>
        <v>9.3267184473499517E-3</v>
      </c>
      <c r="J15" s="62"/>
    </row>
    <row r="16" spans="2:10" x14ac:dyDescent="0.35">
      <c r="B16" s="57">
        <v>14</v>
      </c>
      <c r="C16" s="53" t="s">
        <v>38</v>
      </c>
      <c r="D16" s="61">
        <v>5.0000000000000001E-3</v>
      </c>
      <c r="G16" s="53" t="s">
        <v>38</v>
      </c>
      <c r="H16" s="61">
        <v>5.0000000000000001E-3</v>
      </c>
      <c r="I16" s="62">
        <f t="shared" si="0"/>
        <v>1.0479458929606687E-2</v>
      </c>
      <c r="J16" s="62"/>
    </row>
    <row r="17" spans="2:10" x14ac:dyDescent="0.35">
      <c r="B17" s="57">
        <v>62</v>
      </c>
      <c r="C17" s="53" t="s">
        <v>118</v>
      </c>
      <c r="D17" s="61">
        <v>6.7999999999999996E-3</v>
      </c>
      <c r="G17" s="53" t="s">
        <v>118</v>
      </c>
      <c r="H17" s="61">
        <v>6.7999999999999996E-3</v>
      </c>
      <c r="I17" s="62">
        <f t="shared" si="0"/>
        <v>1.4252064144265093E-2</v>
      </c>
      <c r="J17" s="62"/>
    </row>
    <row r="18" spans="2:10" x14ac:dyDescent="0.35">
      <c r="B18" s="57">
        <v>63</v>
      </c>
      <c r="C18" s="53" t="s">
        <v>119</v>
      </c>
      <c r="D18" s="61">
        <v>8.6999999999999994E-3</v>
      </c>
      <c r="G18" s="53" t="s">
        <v>119</v>
      </c>
      <c r="H18" s="61">
        <v>8.6999999999999994E-3</v>
      </c>
      <c r="I18" s="62">
        <f t="shared" si="0"/>
        <v>1.8234258537515632E-2</v>
      </c>
      <c r="J18" s="62"/>
    </row>
    <row r="19" spans="2:10" x14ac:dyDescent="0.35">
      <c r="B19" s="57" t="s">
        <v>25</v>
      </c>
      <c r="C19" s="53" t="s">
        <v>152</v>
      </c>
      <c r="D19" s="61">
        <v>0.01</v>
      </c>
      <c r="G19" s="53" t="s">
        <v>152</v>
      </c>
      <c r="H19" s="61">
        <v>0.01</v>
      </c>
      <c r="I19" s="62">
        <f t="shared" si="0"/>
        <v>2.0958917859213375E-2</v>
      </c>
      <c r="J19" s="62"/>
    </row>
    <row r="20" spans="2:10" x14ac:dyDescent="0.35">
      <c r="B20" s="57">
        <v>54</v>
      </c>
      <c r="C20" s="53" t="s">
        <v>114</v>
      </c>
      <c r="D20" s="61">
        <v>0.01</v>
      </c>
      <c r="G20" s="53" t="s">
        <v>114</v>
      </c>
      <c r="H20" s="61">
        <v>0.01</v>
      </c>
      <c r="I20" s="62">
        <f t="shared" si="0"/>
        <v>2.0958917859213375E-2</v>
      </c>
      <c r="J20" s="62"/>
    </row>
    <row r="21" spans="2:10" x14ac:dyDescent="0.35">
      <c r="B21" s="57">
        <v>67</v>
      </c>
      <c r="C21" s="53" t="s">
        <v>121</v>
      </c>
      <c r="D21" s="61">
        <v>0.01</v>
      </c>
      <c r="G21" s="53" t="s">
        <v>121</v>
      </c>
      <c r="H21" s="61">
        <v>0.01</v>
      </c>
      <c r="I21" s="62">
        <f t="shared" si="0"/>
        <v>2.0958917859213375E-2</v>
      </c>
      <c r="J21" s="62"/>
    </row>
    <row r="22" spans="2:10" x14ac:dyDescent="0.35">
      <c r="B22" s="57">
        <v>39</v>
      </c>
      <c r="C22" s="53" t="s">
        <v>99</v>
      </c>
      <c r="D22" s="61">
        <v>1.2E-2</v>
      </c>
      <c r="G22" s="53" t="s">
        <v>99</v>
      </c>
      <c r="H22" s="61">
        <v>1.2E-2</v>
      </c>
      <c r="I22" s="62">
        <f t="shared" si="0"/>
        <v>2.5150701431056049E-2</v>
      </c>
      <c r="J22" s="62"/>
    </row>
    <row r="23" spans="2:10" x14ac:dyDescent="0.35">
      <c r="B23" s="57">
        <v>18</v>
      </c>
      <c r="C23" s="53" t="s">
        <v>49</v>
      </c>
      <c r="D23" s="61">
        <v>0.02</v>
      </c>
      <c r="G23" s="53" t="s">
        <v>49</v>
      </c>
      <c r="H23" s="61">
        <v>0.02</v>
      </c>
      <c r="I23" s="62">
        <f t="shared" si="0"/>
        <v>4.1917835718426749E-2</v>
      </c>
      <c r="J23" s="62"/>
    </row>
    <row r="24" spans="2:10" x14ac:dyDescent="0.35">
      <c r="B24" s="57">
        <v>69</v>
      </c>
      <c r="C24" s="53" t="s">
        <v>123</v>
      </c>
      <c r="D24" s="61">
        <v>0.02</v>
      </c>
      <c r="G24" s="53" t="s">
        <v>123</v>
      </c>
      <c r="H24" s="61">
        <v>0.02</v>
      </c>
      <c r="I24" s="62">
        <f t="shared" si="0"/>
        <v>4.1917835718426749E-2</v>
      </c>
      <c r="J24" s="62"/>
    </row>
    <row r="25" spans="2:10" x14ac:dyDescent="0.35">
      <c r="B25" s="57" t="s">
        <v>26</v>
      </c>
      <c r="C25" s="53" t="s">
        <v>153</v>
      </c>
      <c r="D25" s="61">
        <v>2.5000000000000001E-2</v>
      </c>
      <c r="G25" s="53" t="s">
        <v>153</v>
      </c>
      <c r="H25" s="61">
        <v>2.5000000000000001E-2</v>
      </c>
      <c r="I25" s="62">
        <f t="shared" si="0"/>
        <v>5.2397294648033436E-2</v>
      </c>
      <c r="J25" s="62"/>
    </row>
    <row r="26" spans="2:10" x14ac:dyDescent="0.35">
      <c r="B26" s="57">
        <v>33</v>
      </c>
      <c r="C26" s="53" t="s">
        <v>90</v>
      </c>
      <c r="D26" s="61">
        <v>0.03</v>
      </c>
      <c r="G26" s="53" t="s">
        <v>90</v>
      </c>
      <c r="H26" s="61">
        <v>0.03</v>
      </c>
      <c r="I26" s="62">
        <f t="shared" si="0"/>
        <v>6.2876753577640124E-2</v>
      </c>
      <c r="J26" s="62"/>
    </row>
    <row r="27" spans="2:10" x14ac:dyDescent="0.35">
      <c r="B27" s="57">
        <v>48</v>
      </c>
      <c r="C27" s="53" t="s">
        <v>112</v>
      </c>
      <c r="D27" s="61">
        <v>3.6999999999999998E-2</v>
      </c>
      <c r="G27" s="53" t="s">
        <v>112</v>
      </c>
      <c r="H27" s="61">
        <v>3.6999999999999998E-2</v>
      </c>
      <c r="I27" s="62">
        <f t="shared" si="0"/>
        <v>7.7547996079089479E-2</v>
      </c>
      <c r="J27" s="62"/>
    </row>
    <row r="28" spans="2:10" x14ac:dyDescent="0.35">
      <c r="B28" s="57">
        <v>68</v>
      </c>
      <c r="C28" s="53" t="s">
        <v>122</v>
      </c>
      <c r="D28" s="61">
        <v>0.04</v>
      </c>
      <c r="G28" s="53" t="s">
        <v>122</v>
      </c>
      <c r="H28" s="61">
        <v>0.04</v>
      </c>
      <c r="I28" s="62">
        <f t="shared" si="0"/>
        <v>8.3835671436853498E-2</v>
      </c>
      <c r="J28" s="62"/>
    </row>
    <row r="29" spans="2:10" x14ac:dyDescent="0.35">
      <c r="B29" s="57">
        <v>13</v>
      </c>
      <c r="C29" s="53" t="s">
        <v>36</v>
      </c>
      <c r="D29" s="61">
        <v>4.9000000000000002E-2</v>
      </c>
      <c r="G29" s="53" t="s">
        <v>36</v>
      </c>
      <c r="H29" s="61">
        <v>4.9000000000000002E-2</v>
      </c>
      <c r="I29" s="62">
        <f t="shared" si="0"/>
        <v>0.10269869751014553</v>
      </c>
      <c r="J29" s="62"/>
    </row>
    <row r="30" spans="2:10" x14ac:dyDescent="0.35">
      <c r="B30" s="57">
        <v>45</v>
      </c>
      <c r="C30" s="53" t="s">
        <v>110</v>
      </c>
      <c r="D30" s="61">
        <v>6.5000000000000002E-2</v>
      </c>
      <c r="G30" s="53" t="s">
        <v>110</v>
      </c>
      <c r="H30" s="61">
        <v>6.5000000000000002E-2</v>
      </c>
      <c r="I30" s="62">
        <f t="shared" si="0"/>
        <v>0.13623296608488694</v>
      </c>
      <c r="J30" s="62"/>
    </row>
    <row r="31" spans="2:10" x14ac:dyDescent="0.35">
      <c r="B31" s="57">
        <v>38</v>
      </c>
      <c r="C31" s="53" t="s">
        <v>97</v>
      </c>
      <c r="D31" s="61">
        <v>0.12</v>
      </c>
      <c r="G31" s="53" t="s">
        <v>97</v>
      </c>
      <c r="H31" s="61">
        <v>0.12</v>
      </c>
      <c r="I31" s="62">
        <f t="shared" si="0"/>
        <v>0.25150701431056049</v>
      </c>
      <c r="J31" s="62"/>
    </row>
    <row r="32" spans="2:10" x14ac:dyDescent="0.35">
      <c r="B32" s="57">
        <v>36</v>
      </c>
      <c r="C32" s="53" t="s">
        <v>94</v>
      </c>
      <c r="D32" s="61">
        <v>0.15</v>
      </c>
    </row>
    <row r="33" spans="2:10" ht="43.5" x14ac:dyDescent="0.35">
      <c r="B33" s="57">
        <v>19</v>
      </c>
      <c r="C33" s="53" t="s">
        <v>50</v>
      </c>
      <c r="D33" s="61">
        <v>0.3</v>
      </c>
      <c r="G33" s="53" t="s">
        <v>154</v>
      </c>
      <c r="H33" s="65">
        <f>SUM(H5:H31)</f>
        <v>0.47712387000000001</v>
      </c>
      <c r="I33" s="53" t="s">
        <v>157</v>
      </c>
      <c r="J33" s="63" t="s">
        <v>158</v>
      </c>
    </row>
    <row r="34" spans="2:10" x14ac:dyDescent="0.35">
      <c r="B34" s="57">
        <v>27</v>
      </c>
      <c r="C34" s="53" t="s">
        <v>66</v>
      </c>
      <c r="D34" s="61">
        <v>0.4</v>
      </c>
      <c r="H34" s="65"/>
      <c r="J34" s="64"/>
    </row>
    <row r="35" spans="2:10" ht="29" x14ac:dyDescent="0.35">
      <c r="B35" s="57">
        <v>3</v>
      </c>
      <c r="C35" s="53" t="s">
        <v>14</v>
      </c>
      <c r="D35" s="61">
        <v>0.6</v>
      </c>
      <c r="G35" s="53" t="s">
        <v>155</v>
      </c>
      <c r="H35" s="65">
        <v>1.7671254444444437E-2</v>
      </c>
      <c r="I35" s="53" t="s">
        <v>157</v>
      </c>
      <c r="J35" s="64" t="s">
        <v>162</v>
      </c>
    </row>
    <row r="36" spans="2:10" x14ac:dyDescent="0.35">
      <c r="B36" s="57">
        <v>60</v>
      </c>
      <c r="C36" s="53" t="s">
        <v>117</v>
      </c>
      <c r="D36" s="61">
        <v>86.7</v>
      </c>
      <c r="J36" s="53" t="s">
        <v>165</v>
      </c>
    </row>
    <row r="37" spans="2:10" x14ac:dyDescent="0.35">
      <c r="B37" s="57">
        <v>16</v>
      </c>
      <c r="C37" s="53" t="s">
        <v>44</v>
      </c>
      <c r="D37" s="57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of contents</vt:lpstr>
      <vt:lpstr>table 1</vt:lpstr>
      <vt:lpstr>table 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</dc:creator>
  <cp:lastModifiedBy>TB</cp:lastModifiedBy>
  <dcterms:created xsi:type="dcterms:W3CDTF">2023-02-06T12:45:53Z</dcterms:created>
  <dcterms:modified xsi:type="dcterms:W3CDTF">2023-03-16T21:04:57Z</dcterms:modified>
</cp:coreProperties>
</file>